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OMEZC\Documents\Descargas Transpariencia\ART-121\"/>
    </mc:Choice>
  </mc:AlternateContent>
  <bookViews>
    <workbookView xWindow="0" yWindow="0" windowWidth="19200" windowHeight="11490" firstSheet="5" activeTab="7"/>
  </bookViews>
  <sheets>
    <sheet name="2010" sheetId="9" state="hidden" r:id="rId1"/>
    <sheet name="2011" sheetId="2" state="hidden" r:id="rId2"/>
    <sheet name="2012" sheetId="3" state="hidden" r:id="rId3"/>
    <sheet name="2013" sheetId="4" state="hidden" r:id="rId4"/>
    <sheet name="2014" sheetId="6" state="hidden" r:id="rId5"/>
    <sheet name="2015" sheetId="7" r:id="rId6"/>
    <sheet name="2016" sheetId="8" r:id="rId7"/>
    <sheet name="2017" sheetId="10" r:id="rId8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96" i="10" l="1"/>
  <c r="R396" i="10"/>
  <c r="Q396" i="10"/>
  <c r="S386" i="10"/>
  <c r="R386" i="10"/>
  <c r="Q386" i="10"/>
  <c r="S384" i="10"/>
  <c r="R384" i="10"/>
  <c r="Q384" i="10"/>
  <c r="S350" i="10"/>
  <c r="R350" i="10"/>
  <c r="Q350" i="10"/>
  <c r="M331" i="10"/>
  <c r="L331" i="10"/>
  <c r="K331" i="10"/>
  <c r="M326" i="10"/>
  <c r="L326" i="10"/>
  <c r="K326" i="10"/>
  <c r="M324" i="10"/>
  <c r="K324" i="10"/>
  <c r="S323" i="10"/>
  <c r="R323" i="10"/>
  <c r="Q323" i="10"/>
  <c r="M316" i="10"/>
  <c r="L316" i="10"/>
  <c r="K316" i="10"/>
  <c r="K332" i="10" s="1"/>
  <c r="K333" i="10" s="1"/>
  <c r="M308" i="10"/>
  <c r="L308" i="10"/>
  <c r="K308" i="10"/>
  <c r="G307" i="10"/>
  <c r="F307" i="10"/>
  <c r="E307" i="10"/>
  <c r="Q55" i="10"/>
  <c r="R55" i="10"/>
  <c r="S55" i="10"/>
  <c r="Q89" i="10"/>
  <c r="R89" i="10"/>
  <c r="S89" i="10"/>
  <c r="Q91" i="10"/>
  <c r="R91" i="10"/>
  <c r="S91" i="10"/>
  <c r="Q100" i="10"/>
  <c r="R100" i="10"/>
  <c r="S100" i="10"/>
  <c r="E109" i="10"/>
  <c r="F109" i="10"/>
  <c r="G109" i="10"/>
  <c r="K110" i="10"/>
  <c r="L110" i="10"/>
  <c r="M110" i="10"/>
  <c r="K118" i="10"/>
  <c r="L118" i="10"/>
  <c r="M118" i="10"/>
  <c r="Q125" i="10"/>
  <c r="R125" i="10"/>
  <c r="S125" i="10"/>
  <c r="K126" i="10"/>
  <c r="L126" i="10"/>
  <c r="M126" i="10"/>
  <c r="K128" i="10"/>
  <c r="L128" i="10"/>
  <c r="M128" i="10"/>
  <c r="K133" i="10"/>
  <c r="L133" i="10"/>
  <c r="M133" i="10"/>
  <c r="R397" i="10" l="1"/>
  <c r="M134" i="10"/>
  <c r="L134" i="10"/>
  <c r="S397" i="10"/>
  <c r="K134" i="10"/>
  <c r="L332" i="10"/>
  <c r="M332" i="10"/>
  <c r="M333" i="10" s="1"/>
  <c r="Q397" i="10"/>
  <c r="S298" i="10"/>
  <c r="R298" i="10"/>
  <c r="Q298" i="10"/>
  <c r="R288" i="10"/>
  <c r="Q288" i="10"/>
  <c r="S286" i="10"/>
  <c r="R286" i="10"/>
  <c r="Q286" i="10"/>
  <c r="S252" i="10"/>
  <c r="R252" i="10"/>
  <c r="Q252" i="10"/>
  <c r="M233" i="10"/>
  <c r="L233" i="10"/>
  <c r="K233" i="10"/>
  <c r="M228" i="10"/>
  <c r="L228" i="10"/>
  <c r="K228" i="10"/>
  <c r="M226" i="10"/>
  <c r="L226" i="10"/>
  <c r="K226" i="10"/>
  <c r="K234" i="10" s="1"/>
  <c r="K235" i="10" s="1"/>
  <c r="S225" i="10"/>
  <c r="R225" i="10"/>
  <c r="Q225" i="10"/>
  <c r="M218" i="10"/>
  <c r="L218" i="10"/>
  <c r="K218" i="10"/>
  <c r="M210" i="10"/>
  <c r="L210" i="10"/>
  <c r="K210" i="10"/>
  <c r="G209" i="10"/>
  <c r="F209" i="10"/>
  <c r="E209" i="10"/>
  <c r="S197" i="10"/>
  <c r="R197" i="10"/>
  <c r="Q197" i="10"/>
  <c r="S188" i="10"/>
  <c r="R188" i="10"/>
  <c r="Q188" i="10"/>
  <c r="S186" i="10"/>
  <c r="R186" i="10"/>
  <c r="Q186" i="10"/>
  <c r="S152" i="10"/>
  <c r="R152" i="10"/>
  <c r="Q152" i="10"/>
  <c r="R198" i="10" l="1"/>
  <c r="R199" i="10" s="1"/>
  <c r="M234" i="10"/>
  <c r="M235" i="10" s="1"/>
  <c r="K135" i="10"/>
  <c r="R299" i="10"/>
  <c r="L135" i="10"/>
  <c r="L234" i="10"/>
  <c r="L235" i="10" s="1"/>
  <c r="Q299" i="10"/>
  <c r="S198" i="10"/>
  <c r="S199" i="10" s="1"/>
  <c r="M135" i="10"/>
  <c r="Q198" i="10"/>
  <c r="Q199" i="10" s="1"/>
  <c r="S299" i="10"/>
  <c r="M36" i="10"/>
  <c r="L36" i="10"/>
  <c r="K36" i="10"/>
  <c r="M31" i="10"/>
  <c r="L31" i="10"/>
  <c r="K31" i="10"/>
  <c r="M29" i="10"/>
  <c r="L29" i="10"/>
  <c r="K29" i="10"/>
  <c r="S28" i="10"/>
  <c r="S101" i="10" s="1"/>
  <c r="R28" i="10"/>
  <c r="R101" i="10" s="1"/>
  <c r="Q28" i="10"/>
  <c r="Q101" i="10" s="1"/>
  <c r="M21" i="10"/>
  <c r="L21" i="10"/>
  <c r="K21" i="10"/>
  <c r="M13" i="10"/>
  <c r="L13" i="10"/>
  <c r="K13" i="10"/>
  <c r="G12" i="10"/>
  <c r="F12" i="10"/>
  <c r="E12" i="10"/>
  <c r="L37" i="10" l="1"/>
  <c r="L38" i="10" s="1"/>
  <c r="K37" i="10"/>
  <c r="K38" i="10" s="1"/>
  <c r="M37" i="10"/>
  <c r="M38" i="10" s="1"/>
  <c r="Q397" i="8"/>
  <c r="S391" i="8"/>
  <c r="R391" i="8"/>
  <c r="S389" i="8"/>
  <c r="R389" i="8"/>
  <c r="R397" i="8" s="1"/>
  <c r="S388" i="8"/>
  <c r="R388" i="8"/>
  <c r="Q388" i="8"/>
  <c r="S386" i="8"/>
  <c r="R386" i="8"/>
  <c r="Q386" i="8"/>
  <c r="S351" i="8"/>
  <c r="R351" i="8"/>
  <c r="Q351" i="8"/>
  <c r="M333" i="8"/>
  <c r="L333" i="8"/>
  <c r="K333" i="8"/>
  <c r="M328" i="8"/>
  <c r="L328" i="8"/>
  <c r="K328" i="8"/>
  <c r="M326" i="8"/>
  <c r="L326" i="8"/>
  <c r="K326" i="8"/>
  <c r="S325" i="8"/>
  <c r="R325" i="8"/>
  <c r="Q325" i="8"/>
  <c r="M318" i="8"/>
  <c r="L318" i="8"/>
  <c r="K318" i="8"/>
  <c r="M310" i="8"/>
  <c r="L310" i="8"/>
  <c r="K310" i="8"/>
  <c r="G309" i="8"/>
  <c r="F309" i="8"/>
  <c r="E309" i="8"/>
  <c r="L334" i="8" l="1"/>
  <c r="L335" i="8" s="1"/>
  <c r="M334" i="8"/>
  <c r="M335" i="8" s="1"/>
  <c r="R398" i="8"/>
  <c r="K334" i="8"/>
  <c r="K335" i="8" s="1"/>
  <c r="S397" i="8"/>
  <c r="S398" i="8" s="1"/>
  <c r="S399" i="8" s="1"/>
  <c r="Q398" i="8"/>
  <c r="Q399" i="8" s="1"/>
  <c r="R399" i="8"/>
  <c r="S391" i="9"/>
  <c r="R391" i="9"/>
  <c r="Q391" i="9"/>
  <c r="S387" i="9"/>
  <c r="R387" i="9"/>
  <c r="Q387" i="9"/>
  <c r="S385" i="9"/>
  <c r="R385" i="9"/>
  <c r="Q385" i="9"/>
  <c r="S344" i="9"/>
  <c r="R344" i="9"/>
  <c r="Q344" i="9"/>
  <c r="M330" i="9"/>
  <c r="L330" i="9"/>
  <c r="K330" i="9"/>
  <c r="M327" i="9"/>
  <c r="L327" i="9"/>
  <c r="K327" i="9"/>
  <c r="M325" i="9"/>
  <c r="L325" i="9"/>
  <c r="K325" i="9"/>
  <c r="S321" i="9"/>
  <c r="R321" i="9"/>
  <c r="Q321" i="9"/>
  <c r="M316" i="9"/>
  <c r="L316" i="9"/>
  <c r="K316" i="9"/>
  <c r="T311" i="9"/>
  <c r="M308" i="9"/>
  <c r="L308" i="9"/>
  <c r="K308" i="9"/>
  <c r="G307" i="9"/>
  <c r="F307" i="9"/>
  <c r="E307" i="9"/>
  <c r="S291" i="9"/>
  <c r="R291" i="9"/>
  <c r="Q291" i="9"/>
  <c r="S287" i="9"/>
  <c r="R287" i="9"/>
  <c r="Q287" i="9"/>
  <c r="S285" i="9"/>
  <c r="R285" i="9"/>
  <c r="Q285" i="9"/>
  <c r="S244" i="9"/>
  <c r="R244" i="9"/>
  <c r="Q244" i="9"/>
  <c r="M230" i="9"/>
  <c r="L230" i="9"/>
  <c r="K230" i="9"/>
  <c r="M227" i="9"/>
  <c r="L227" i="9"/>
  <c r="K227" i="9"/>
  <c r="M225" i="9"/>
  <c r="L225" i="9"/>
  <c r="K225" i="9"/>
  <c r="S221" i="9"/>
  <c r="R221" i="9"/>
  <c r="Q221" i="9"/>
  <c r="M216" i="9"/>
  <c r="L216" i="9"/>
  <c r="K216" i="9"/>
  <c r="T211" i="9"/>
  <c r="M208" i="9"/>
  <c r="L208" i="9"/>
  <c r="K208" i="9"/>
  <c r="G207" i="9"/>
  <c r="F207" i="9"/>
  <c r="E207" i="9"/>
  <c r="S190" i="9"/>
  <c r="R190" i="9"/>
  <c r="Q190" i="9"/>
  <c r="S186" i="9"/>
  <c r="R186" i="9"/>
  <c r="Q186" i="9"/>
  <c r="S184" i="9"/>
  <c r="R184" i="9"/>
  <c r="Q184" i="9"/>
  <c r="S143" i="9"/>
  <c r="R143" i="9"/>
  <c r="Q143" i="9"/>
  <c r="M129" i="9"/>
  <c r="L129" i="9"/>
  <c r="K129" i="9"/>
  <c r="M126" i="9"/>
  <c r="L126" i="9"/>
  <c r="K126" i="9"/>
  <c r="M124" i="9"/>
  <c r="L124" i="9"/>
  <c r="K124" i="9"/>
  <c r="S120" i="9"/>
  <c r="R120" i="9"/>
  <c r="Q120" i="9"/>
  <c r="M115" i="9"/>
  <c r="L115" i="9"/>
  <c r="K115" i="9"/>
  <c r="T110" i="9"/>
  <c r="M107" i="9"/>
  <c r="L107" i="9"/>
  <c r="K107" i="9"/>
  <c r="G106" i="9"/>
  <c r="F106" i="9"/>
  <c r="E106" i="9"/>
  <c r="S93" i="9"/>
  <c r="R93" i="9"/>
  <c r="Q93" i="9"/>
  <c r="S89" i="9"/>
  <c r="R89" i="9"/>
  <c r="Q89" i="9"/>
  <c r="S87" i="9"/>
  <c r="R87" i="9"/>
  <c r="Q87" i="9"/>
  <c r="S47" i="9"/>
  <c r="R47" i="9"/>
  <c r="Q47" i="9"/>
  <c r="M33" i="9"/>
  <c r="L33" i="9"/>
  <c r="K33" i="9"/>
  <c r="M30" i="9"/>
  <c r="L30" i="9"/>
  <c r="K30" i="9"/>
  <c r="M28" i="9"/>
  <c r="L28" i="9"/>
  <c r="K28" i="9"/>
  <c r="S24" i="9"/>
  <c r="R24" i="9"/>
  <c r="Q24" i="9"/>
  <c r="M19" i="9"/>
  <c r="L19" i="9"/>
  <c r="K19" i="9"/>
  <c r="T14" i="9"/>
  <c r="M11" i="9"/>
  <c r="L11" i="9"/>
  <c r="K11" i="9"/>
  <c r="G10" i="9"/>
  <c r="F10" i="9"/>
  <c r="E10" i="9"/>
  <c r="S94" i="9" l="1"/>
  <c r="Q191" i="9"/>
  <c r="L231" i="9"/>
  <c r="S292" i="9"/>
  <c r="S293" i="9" s="1"/>
  <c r="M34" i="9"/>
  <c r="M35" i="9" s="1"/>
  <c r="K130" i="9"/>
  <c r="M231" i="9"/>
  <c r="M232" i="9" s="1"/>
  <c r="K331" i="9"/>
  <c r="K332" i="9" s="1"/>
  <c r="R392" i="9"/>
  <c r="Q192" i="9"/>
  <c r="Q392" i="9"/>
  <c r="Q94" i="9"/>
  <c r="K131" i="9"/>
  <c r="L130" i="9"/>
  <c r="L131" i="9" s="1"/>
  <c r="S191" i="9"/>
  <c r="Q292" i="9"/>
  <c r="L331" i="9"/>
  <c r="L332" i="9" s="1"/>
  <c r="S392" i="9"/>
  <c r="L34" i="9"/>
  <c r="R191" i="9"/>
  <c r="R192" i="9" s="1"/>
  <c r="K34" i="9"/>
  <c r="K35" i="9" s="1"/>
  <c r="R94" i="9"/>
  <c r="M130" i="9"/>
  <c r="M131" i="9" s="1"/>
  <c r="K231" i="9"/>
  <c r="K232" i="9" s="1"/>
  <c r="R292" i="9"/>
  <c r="R293" i="9" s="1"/>
  <c r="M331" i="9"/>
  <c r="M332" i="9" s="1"/>
  <c r="L35" i="9"/>
  <c r="L232" i="9"/>
  <c r="M227" i="8"/>
  <c r="L227" i="8"/>
  <c r="K227" i="8"/>
  <c r="R393" i="9" l="1"/>
  <c r="R95" i="9"/>
  <c r="S95" i="9"/>
  <c r="Q393" i="9"/>
  <c r="Q293" i="9"/>
  <c r="S393" i="9"/>
  <c r="Q95" i="9"/>
  <c r="S192" i="9"/>
  <c r="S294" i="8"/>
  <c r="R294" i="8"/>
  <c r="Q294" i="8"/>
  <c r="S286" i="8"/>
  <c r="R286" i="8"/>
  <c r="Q286" i="8"/>
  <c r="S284" i="8"/>
  <c r="R284" i="8"/>
  <c r="Q284" i="8"/>
  <c r="S250" i="8"/>
  <c r="R250" i="8"/>
  <c r="Q250" i="8"/>
  <c r="M232" i="8"/>
  <c r="L232" i="8"/>
  <c r="K232" i="8"/>
  <c r="M225" i="8"/>
  <c r="L225" i="8"/>
  <c r="K225" i="8"/>
  <c r="S224" i="8"/>
  <c r="R224" i="8"/>
  <c r="Q224" i="8"/>
  <c r="M217" i="8"/>
  <c r="L217" i="8"/>
  <c r="K217" i="8"/>
  <c r="M209" i="8"/>
  <c r="L209" i="8"/>
  <c r="K209" i="8"/>
  <c r="G208" i="8"/>
  <c r="F208" i="8"/>
  <c r="E208" i="8"/>
  <c r="M233" i="8" l="1"/>
  <c r="Q295" i="8"/>
  <c r="Q296" i="8" s="1"/>
  <c r="R295" i="8"/>
  <c r="R296" i="8" s="1"/>
  <c r="S295" i="8"/>
  <c r="S296" i="8" s="1"/>
  <c r="L233" i="8"/>
  <c r="L234" i="8" s="1"/>
  <c r="K233" i="8"/>
  <c r="K234" i="8" s="1"/>
  <c r="M234" i="8"/>
  <c r="R289" i="2" l="1"/>
  <c r="S289" i="2"/>
  <c r="R254" i="2"/>
  <c r="S254" i="2"/>
  <c r="S618" i="2"/>
  <c r="R618" i="2"/>
  <c r="Q618" i="2"/>
  <c r="S611" i="2"/>
  <c r="R611" i="2"/>
  <c r="Q611" i="2"/>
  <c r="S609" i="2"/>
  <c r="R609" i="2"/>
  <c r="Q609" i="2"/>
  <c r="S574" i="2"/>
  <c r="R574" i="2"/>
  <c r="Q574" i="2"/>
  <c r="M559" i="2"/>
  <c r="L559" i="2"/>
  <c r="K559" i="2"/>
  <c r="M553" i="2"/>
  <c r="L553" i="2"/>
  <c r="K553" i="2"/>
  <c r="M551" i="2"/>
  <c r="L551" i="2"/>
  <c r="K551" i="2"/>
  <c r="S548" i="2"/>
  <c r="R548" i="2"/>
  <c r="Q548" i="2"/>
  <c r="M541" i="2"/>
  <c r="L541" i="2"/>
  <c r="K541" i="2"/>
  <c r="M533" i="2"/>
  <c r="L533" i="2"/>
  <c r="K533" i="2"/>
  <c r="G531" i="2"/>
  <c r="F531" i="2"/>
  <c r="E531" i="2"/>
  <c r="S397" i="2"/>
  <c r="R397" i="2"/>
  <c r="Q397" i="2"/>
  <c r="S390" i="2"/>
  <c r="R390" i="2"/>
  <c r="Q390" i="2"/>
  <c r="S388" i="2"/>
  <c r="R388" i="2"/>
  <c r="Q388" i="2"/>
  <c r="S353" i="2"/>
  <c r="R353" i="2"/>
  <c r="Q353" i="2"/>
  <c r="M338" i="2"/>
  <c r="L338" i="2"/>
  <c r="K338" i="2"/>
  <c r="M332" i="2"/>
  <c r="L332" i="2"/>
  <c r="K332" i="2"/>
  <c r="M330" i="2"/>
  <c r="L330" i="2"/>
  <c r="K330" i="2"/>
  <c r="S327" i="2"/>
  <c r="R327" i="2"/>
  <c r="Q327" i="2"/>
  <c r="M320" i="2"/>
  <c r="L320" i="2"/>
  <c r="K320" i="2"/>
  <c r="M312" i="2"/>
  <c r="L312" i="2"/>
  <c r="K312" i="2"/>
  <c r="G310" i="2"/>
  <c r="F310" i="2"/>
  <c r="E310" i="2"/>
  <c r="S298" i="2"/>
  <c r="R298" i="2"/>
  <c r="Q298" i="2"/>
  <c r="S291" i="2"/>
  <c r="R291" i="2"/>
  <c r="Q291" i="2"/>
  <c r="Q289" i="2"/>
  <c r="Q254" i="2"/>
  <c r="M239" i="2"/>
  <c r="L239" i="2"/>
  <c r="K239" i="2"/>
  <c r="M233" i="2"/>
  <c r="L233" i="2"/>
  <c r="K233" i="2"/>
  <c r="M231" i="2"/>
  <c r="L231" i="2"/>
  <c r="K231" i="2"/>
  <c r="S228" i="2"/>
  <c r="R228" i="2"/>
  <c r="Q228" i="2"/>
  <c r="M221" i="2"/>
  <c r="L221" i="2"/>
  <c r="K221" i="2"/>
  <c r="M213" i="2"/>
  <c r="L213" i="2"/>
  <c r="K213" i="2"/>
  <c r="G211" i="2"/>
  <c r="F211" i="2"/>
  <c r="E211" i="2"/>
  <c r="S196" i="2"/>
  <c r="R196" i="2"/>
  <c r="Q196" i="2"/>
  <c r="S189" i="2"/>
  <c r="R189" i="2"/>
  <c r="Q189" i="2"/>
  <c r="S187" i="2"/>
  <c r="R187" i="2"/>
  <c r="Q187" i="2"/>
  <c r="S152" i="2"/>
  <c r="R152" i="2"/>
  <c r="Q152" i="2"/>
  <c r="M137" i="2"/>
  <c r="L137" i="2"/>
  <c r="K137" i="2"/>
  <c r="M131" i="2"/>
  <c r="L131" i="2"/>
  <c r="K131" i="2"/>
  <c r="M129" i="2"/>
  <c r="L129" i="2"/>
  <c r="K129" i="2"/>
  <c r="S126" i="2"/>
  <c r="R126" i="2"/>
  <c r="Q126" i="2"/>
  <c r="M119" i="2"/>
  <c r="L119" i="2"/>
  <c r="K119" i="2"/>
  <c r="M111" i="2"/>
  <c r="L111" i="2"/>
  <c r="K111" i="2"/>
  <c r="G109" i="2"/>
  <c r="F109" i="2"/>
  <c r="E109" i="2"/>
  <c r="R213" i="3"/>
  <c r="S213" i="3"/>
  <c r="M339" i="2" l="1"/>
  <c r="Q398" i="2"/>
  <c r="L560" i="2"/>
  <c r="L561" i="2" s="1"/>
  <c r="K560" i="2"/>
  <c r="K561" i="2" s="1"/>
  <c r="K138" i="2"/>
  <c r="S299" i="2"/>
  <c r="Q619" i="2"/>
  <c r="M138" i="2"/>
  <c r="M139" i="2" s="1"/>
  <c r="Q197" i="2"/>
  <c r="L240" i="2"/>
  <c r="L241" i="2" s="1"/>
  <c r="K240" i="2"/>
  <c r="K241" i="2" s="1"/>
  <c r="S398" i="2"/>
  <c r="S399" i="2" s="1"/>
  <c r="R619" i="2"/>
  <c r="S197" i="2"/>
  <c r="R299" i="2"/>
  <c r="L138" i="2"/>
  <c r="R398" i="2"/>
  <c r="M560" i="2"/>
  <c r="M561" i="2" s="1"/>
  <c r="R197" i="2"/>
  <c r="M240" i="2"/>
  <c r="Q299" i="2"/>
  <c r="L339" i="2"/>
  <c r="L340" i="2" s="1"/>
  <c r="K339" i="2"/>
  <c r="Q399" i="2" s="1"/>
  <c r="S619" i="2"/>
  <c r="M340" i="2"/>
  <c r="K340" i="2"/>
  <c r="S280" i="3"/>
  <c r="R280" i="3"/>
  <c r="Q280" i="3"/>
  <c r="S278" i="3"/>
  <c r="R278" i="3"/>
  <c r="Q278" i="3"/>
  <c r="S276" i="3"/>
  <c r="R276" i="3"/>
  <c r="Q276" i="3"/>
  <c r="S239" i="3"/>
  <c r="R239" i="3"/>
  <c r="Q239" i="3"/>
  <c r="M222" i="3"/>
  <c r="L222" i="3"/>
  <c r="K222" i="3"/>
  <c r="M219" i="3"/>
  <c r="L219" i="3"/>
  <c r="K219" i="3"/>
  <c r="M217" i="3"/>
  <c r="L217" i="3"/>
  <c r="K217" i="3"/>
  <c r="Q213" i="3"/>
  <c r="M208" i="3"/>
  <c r="L208" i="3"/>
  <c r="K208" i="3"/>
  <c r="M200" i="3"/>
  <c r="L200" i="3"/>
  <c r="K200" i="3"/>
  <c r="G199" i="3"/>
  <c r="F199" i="3"/>
  <c r="E199" i="3"/>
  <c r="S372" i="3"/>
  <c r="R372" i="3"/>
  <c r="Q372" i="3"/>
  <c r="S370" i="3"/>
  <c r="R370" i="3"/>
  <c r="Q370" i="3"/>
  <c r="S368" i="3"/>
  <c r="R368" i="3"/>
  <c r="Q368" i="3"/>
  <c r="S331" i="3"/>
  <c r="R331" i="3"/>
  <c r="Q331" i="3"/>
  <c r="M314" i="3"/>
  <c r="L314" i="3"/>
  <c r="K314" i="3"/>
  <c r="M311" i="3"/>
  <c r="L311" i="3"/>
  <c r="K311" i="3"/>
  <c r="M309" i="3"/>
  <c r="L309" i="3"/>
  <c r="K309" i="3"/>
  <c r="S305" i="3"/>
  <c r="R305" i="3"/>
  <c r="Q305" i="3"/>
  <c r="M300" i="3"/>
  <c r="L300" i="3"/>
  <c r="K300" i="3"/>
  <c r="M292" i="3"/>
  <c r="L292" i="3"/>
  <c r="K292" i="3"/>
  <c r="G291" i="3"/>
  <c r="F291" i="3"/>
  <c r="E291" i="3"/>
  <c r="S186" i="3"/>
  <c r="R186" i="3"/>
  <c r="Q186" i="3"/>
  <c r="S184" i="3"/>
  <c r="R184" i="3"/>
  <c r="Q184" i="3"/>
  <c r="S182" i="3"/>
  <c r="R182" i="3"/>
  <c r="Q182" i="3"/>
  <c r="S145" i="3"/>
  <c r="R145" i="3"/>
  <c r="Q145" i="3"/>
  <c r="M128" i="3"/>
  <c r="L128" i="3"/>
  <c r="K128" i="3"/>
  <c r="M125" i="3"/>
  <c r="L125" i="3"/>
  <c r="K125" i="3"/>
  <c r="M123" i="3"/>
  <c r="L123" i="3"/>
  <c r="K123" i="3"/>
  <c r="S119" i="3"/>
  <c r="R119" i="3"/>
  <c r="Q119" i="3"/>
  <c r="M114" i="3"/>
  <c r="L114" i="3"/>
  <c r="K114" i="3"/>
  <c r="M106" i="3"/>
  <c r="L106" i="3"/>
  <c r="K106" i="3"/>
  <c r="G105" i="3"/>
  <c r="F105" i="3"/>
  <c r="E105" i="3"/>
  <c r="S620" i="2" l="1"/>
  <c r="R300" i="2"/>
  <c r="Q281" i="3"/>
  <c r="Q620" i="2"/>
  <c r="M223" i="3"/>
  <c r="M224" i="3" s="1"/>
  <c r="K223" i="3"/>
  <c r="K224" i="3" s="1"/>
  <c r="Q300" i="2"/>
  <c r="R620" i="2"/>
  <c r="R198" i="2"/>
  <c r="R399" i="2"/>
  <c r="S300" i="2"/>
  <c r="Q198" i="2"/>
  <c r="S198" i="2"/>
  <c r="L139" i="2"/>
  <c r="K139" i="2"/>
  <c r="M241" i="2"/>
  <c r="L223" i="3"/>
  <c r="L224" i="3" s="1"/>
  <c r="R187" i="3"/>
  <c r="R281" i="3"/>
  <c r="Q187" i="3"/>
  <c r="S281" i="3"/>
  <c r="M129" i="3"/>
  <c r="M130" i="3" s="1"/>
  <c r="K129" i="3"/>
  <c r="K130" i="3" s="1"/>
  <c r="L315" i="3"/>
  <c r="L316" i="3" s="1"/>
  <c r="K315" i="3"/>
  <c r="K316" i="3" s="1"/>
  <c r="L129" i="3"/>
  <c r="L130" i="3" s="1"/>
  <c r="M315" i="3"/>
  <c r="M316" i="3" s="1"/>
  <c r="Q373" i="3"/>
  <c r="S373" i="3"/>
  <c r="S187" i="3"/>
  <c r="R373" i="3"/>
  <c r="S374" i="4"/>
  <c r="R374" i="4"/>
  <c r="Q374" i="4"/>
  <c r="S372" i="4"/>
  <c r="R372" i="4"/>
  <c r="Q372" i="4"/>
  <c r="S370" i="4"/>
  <c r="R370" i="4"/>
  <c r="Q370" i="4"/>
  <c r="S333" i="4"/>
  <c r="R333" i="4"/>
  <c r="Q333" i="4"/>
  <c r="M316" i="4"/>
  <c r="L316" i="4"/>
  <c r="K316" i="4"/>
  <c r="M313" i="4"/>
  <c r="L313" i="4"/>
  <c r="K313" i="4"/>
  <c r="M311" i="4"/>
  <c r="L311" i="4"/>
  <c r="K311" i="4"/>
  <c r="S307" i="4"/>
  <c r="R307" i="4"/>
  <c r="Q307" i="4"/>
  <c r="M302" i="4"/>
  <c r="L302" i="4"/>
  <c r="K302" i="4"/>
  <c r="M294" i="4"/>
  <c r="L294" i="4"/>
  <c r="K294" i="4"/>
  <c r="G293" i="4"/>
  <c r="F293" i="4"/>
  <c r="E293" i="4"/>
  <c r="S280" i="4"/>
  <c r="R280" i="4"/>
  <c r="Q280" i="4"/>
  <c r="S278" i="4"/>
  <c r="R278" i="4"/>
  <c r="Q278" i="4"/>
  <c r="S276" i="4"/>
  <c r="R276" i="4"/>
  <c r="Q276" i="4"/>
  <c r="S239" i="4"/>
  <c r="R239" i="4"/>
  <c r="Q239" i="4"/>
  <c r="M222" i="4"/>
  <c r="L222" i="4"/>
  <c r="K222" i="4"/>
  <c r="M219" i="4"/>
  <c r="L219" i="4"/>
  <c r="K219" i="4"/>
  <c r="M217" i="4"/>
  <c r="L217" i="4"/>
  <c r="K217" i="4"/>
  <c r="S213" i="4"/>
  <c r="R213" i="4"/>
  <c r="Q213" i="4"/>
  <c r="M208" i="4"/>
  <c r="L208" i="4"/>
  <c r="K208" i="4"/>
  <c r="M200" i="4"/>
  <c r="L200" i="4"/>
  <c r="K200" i="4"/>
  <c r="G199" i="4"/>
  <c r="F199" i="4"/>
  <c r="E199" i="4"/>
  <c r="S186" i="4"/>
  <c r="R186" i="4"/>
  <c r="Q186" i="4"/>
  <c r="S184" i="4"/>
  <c r="R184" i="4"/>
  <c r="Q184" i="4"/>
  <c r="S182" i="4"/>
  <c r="R182" i="4"/>
  <c r="Q182" i="4"/>
  <c r="S145" i="4"/>
  <c r="R145" i="4"/>
  <c r="Q145" i="4"/>
  <c r="M128" i="4"/>
  <c r="L128" i="4"/>
  <c r="K128" i="4"/>
  <c r="L125" i="4"/>
  <c r="K125" i="4"/>
  <c r="M123" i="4"/>
  <c r="L123" i="4"/>
  <c r="K123" i="4"/>
  <c r="S119" i="4"/>
  <c r="R119" i="4"/>
  <c r="Q119" i="4"/>
  <c r="M114" i="4"/>
  <c r="L114" i="4"/>
  <c r="K114" i="4"/>
  <c r="M106" i="4"/>
  <c r="L106" i="4"/>
  <c r="K106" i="4"/>
  <c r="G105" i="4"/>
  <c r="F105" i="4"/>
  <c r="E105" i="4"/>
  <c r="M317" i="4" l="1"/>
  <c r="M318" i="4" s="1"/>
  <c r="Q375" i="4"/>
  <c r="R282" i="3"/>
  <c r="Q282" i="3"/>
  <c r="S374" i="3"/>
  <c r="S282" i="3"/>
  <c r="Q187" i="4"/>
  <c r="Q281" i="4"/>
  <c r="Q282" i="4" s="1"/>
  <c r="R187" i="4"/>
  <c r="R188" i="4" s="1"/>
  <c r="L317" i="4"/>
  <c r="L318" i="4" s="1"/>
  <c r="K317" i="4"/>
  <c r="K318" i="4" s="1"/>
  <c r="R375" i="4"/>
  <c r="R376" i="4" s="1"/>
  <c r="K129" i="4"/>
  <c r="K130" i="4" s="1"/>
  <c r="K223" i="4"/>
  <c r="K224" i="4" s="1"/>
  <c r="Q376" i="4"/>
  <c r="S375" i="4"/>
  <c r="S376" i="4" s="1"/>
  <c r="Q374" i="3"/>
  <c r="Q188" i="3"/>
  <c r="R374" i="3"/>
  <c r="S188" i="3"/>
  <c r="R188" i="3"/>
  <c r="S281" i="4"/>
  <c r="R281" i="4"/>
  <c r="M223" i="4"/>
  <c r="M224" i="4" s="1"/>
  <c r="L223" i="4"/>
  <c r="L224" i="4" s="1"/>
  <c r="S282" i="4"/>
  <c r="R282" i="4"/>
  <c r="S187" i="4"/>
  <c r="S188" i="4" s="1"/>
  <c r="L129" i="4"/>
  <c r="L130" i="4" s="1"/>
  <c r="M129" i="4"/>
  <c r="M130" i="4" s="1"/>
  <c r="Q188" i="4"/>
  <c r="K19" i="6"/>
  <c r="L19" i="6"/>
  <c r="M19" i="6"/>
  <c r="S381" i="6" l="1"/>
  <c r="R381" i="6"/>
  <c r="Q381" i="6"/>
  <c r="S378" i="6"/>
  <c r="R378" i="6"/>
  <c r="Q378" i="6"/>
  <c r="S376" i="6"/>
  <c r="R376" i="6"/>
  <c r="Q376" i="6"/>
  <c r="S338" i="6"/>
  <c r="R338" i="6"/>
  <c r="Q338" i="6"/>
  <c r="M318" i="6"/>
  <c r="L318" i="6"/>
  <c r="K318" i="6"/>
  <c r="M315" i="6"/>
  <c r="L315" i="6"/>
  <c r="K315" i="6"/>
  <c r="M313" i="6"/>
  <c r="L313" i="6"/>
  <c r="K313" i="6"/>
  <c r="S312" i="6"/>
  <c r="R312" i="6"/>
  <c r="Q312" i="6"/>
  <c r="M304" i="6"/>
  <c r="L304" i="6"/>
  <c r="K304" i="6"/>
  <c r="M296" i="6"/>
  <c r="L296" i="6"/>
  <c r="K296" i="6"/>
  <c r="G295" i="6"/>
  <c r="F295" i="6"/>
  <c r="E295" i="6"/>
  <c r="S280" i="6"/>
  <c r="R280" i="6"/>
  <c r="Q280" i="6"/>
  <c r="S277" i="6"/>
  <c r="R277" i="6"/>
  <c r="Q277" i="6"/>
  <c r="S275" i="6"/>
  <c r="R275" i="6"/>
  <c r="Q275" i="6"/>
  <c r="S238" i="6"/>
  <c r="R238" i="6"/>
  <c r="Q238" i="6"/>
  <c r="M220" i="6"/>
  <c r="L220" i="6"/>
  <c r="K220" i="6"/>
  <c r="M217" i="6"/>
  <c r="L217" i="6"/>
  <c r="K217" i="6"/>
  <c r="M215" i="6"/>
  <c r="L215" i="6"/>
  <c r="K215" i="6"/>
  <c r="S212" i="6"/>
  <c r="R212" i="6"/>
  <c r="Q212" i="6"/>
  <c r="M206" i="6"/>
  <c r="L206" i="6"/>
  <c r="K206" i="6"/>
  <c r="M198" i="6"/>
  <c r="L198" i="6"/>
  <c r="K198" i="6"/>
  <c r="G197" i="6"/>
  <c r="F197" i="6"/>
  <c r="E197" i="6"/>
  <c r="S186" i="6"/>
  <c r="R186" i="6"/>
  <c r="Q186" i="6"/>
  <c r="S183" i="6"/>
  <c r="R183" i="6"/>
  <c r="Q183" i="6"/>
  <c r="S181" i="6"/>
  <c r="R181" i="6"/>
  <c r="Q181" i="6"/>
  <c r="S145" i="6"/>
  <c r="R145" i="6"/>
  <c r="Q145" i="6"/>
  <c r="M124" i="6"/>
  <c r="L124" i="6"/>
  <c r="K124" i="6"/>
  <c r="M122" i="6"/>
  <c r="L122" i="6"/>
  <c r="K122" i="6"/>
  <c r="S119" i="6"/>
  <c r="R119" i="6"/>
  <c r="Q119" i="6"/>
  <c r="M113" i="6"/>
  <c r="L113" i="6"/>
  <c r="K113" i="6"/>
  <c r="M105" i="6"/>
  <c r="L105" i="6"/>
  <c r="K105" i="6"/>
  <c r="G104" i="6"/>
  <c r="F104" i="6"/>
  <c r="E104" i="6"/>
  <c r="M319" i="6" l="1"/>
  <c r="M320" i="6" s="1"/>
  <c r="Q382" i="6"/>
  <c r="Q383" i="6" s="1"/>
  <c r="M128" i="6"/>
  <c r="M129" i="6" s="1"/>
  <c r="K221" i="6"/>
  <c r="K222" i="6" s="1"/>
  <c r="Q187" i="6"/>
  <c r="Q188" i="6" s="1"/>
  <c r="S281" i="6"/>
  <c r="S282" i="6" s="1"/>
  <c r="K128" i="6"/>
  <c r="K129" i="6" s="1"/>
  <c r="S187" i="6"/>
  <c r="S188" i="6" s="1"/>
  <c r="R187" i="6"/>
  <c r="R188" i="6" s="1"/>
  <c r="M221" i="6"/>
  <c r="M222" i="6" s="1"/>
  <c r="Q281" i="6"/>
  <c r="Q282" i="6" s="1"/>
  <c r="L221" i="6"/>
  <c r="L222" i="6" s="1"/>
  <c r="S382" i="6"/>
  <c r="S383" i="6" s="1"/>
  <c r="R382" i="6"/>
  <c r="R383" i="6" s="1"/>
  <c r="L128" i="6"/>
  <c r="L129" i="6" s="1"/>
  <c r="R281" i="6"/>
  <c r="R282" i="6" s="1"/>
  <c r="L319" i="6"/>
  <c r="L320" i="6" s="1"/>
  <c r="K319" i="6"/>
  <c r="K320" i="6" s="1"/>
  <c r="E105" i="7" l="1"/>
  <c r="S91" i="7" l="1"/>
  <c r="S383" i="7" l="1"/>
  <c r="R383" i="7"/>
  <c r="Q383" i="7"/>
  <c r="S375" i="7"/>
  <c r="R375" i="7"/>
  <c r="Q375" i="7"/>
  <c r="S373" i="7"/>
  <c r="R373" i="7"/>
  <c r="Q373" i="7"/>
  <c r="S337" i="7"/>
  <c r="R337" i="7"/>
  <c r="Q337" i="7"/>
  <c r="M320" i="7"/>
  <c r="L320" i="7"/>
  <c r="K320" i="7"/>
  <c r="M315" i="7"/>
  <c r="L315" i="7"/>
  <c r="K315" i="7"/>
  <c r="M313" i="7"/>
  <c r="L313" i="7"/>
  <c r="K313" i="7"/>
  <c r="S312" i="7"/>
  <c r="R312" i="7"/>
  <c r="Q312" i="7"/>
  <c r="M305" i="7"/>
  <c r="L305" i="7"/>
  <c r="K305" i="7"/>
  <c r="M297" i="7"/>
  <c r="L297" i="7"/>
  <c r="K297" i="7"/>
  <c r="G296" i="7"/>
  <c r="F296" i="7"/>
  <c r="E296" i="7"/>
  <c r="S284" i="7"/>
  <c r="R284" i="7"/>
  <c r="Q284" i="7"/>
  <c r="S276" i="7"/>
  <c r="R276" i="7"/>
  <c r="Q276" i="7"/>
  <c r="S274" i="7"/>
  <c r="R274" i="7"/>
  <c r="Q274" i="7"/>
  <c r="S238" i="7"/>
  <c r="R238" i="7"/>
  <c r="Q238" i="7"/>
  <c r="M221" i="7"/>
  <c r="L221" i="7"/>
  <c r="K221" i="7"/>
  <c r="M216" i="7"/>
  <c r="L216" i="7"/>
  <c r="K216" i="7"/>
  <c r="M214" i="7"/>
  <c r="L214" i="7"/>
  <c r="K214" i="7"/>
  <c r="S213" i="7"/>
  <c r="R213" i="7"/>
  <c r="Q213" i="7"/>
  <c r="M206" i="7"/>
  <c r="L206" i="7"/>
  <c r="K206" i="7"/>
  <c r="M198" i="7"/>
  <c r="L198" i="7"/>
  <c r="K198" i="7"/>
  <c r="G197" i="7"/>
  <c r="F197" i="7"/>
  <c r="E197" i="7"/>
  <c r="S186" i="7"/>
  <c r="R186" i="7"/>
  <c r="Q186" i="7"/>
  <c r="S184" i="7"/>
  <c r="R184" i="7"/>
  <c r="Q184" i="7"/>
  <c r="S182" i="7"/>
  <c r="R182" i="7"/>
  <c r="Q182" i="7"/>
  <c r="S146" i="7"/>
  <c r="R146" i="7"/>
  <c r="Q146" i="7"/>
  <c r="M129" i="7"/>
  <c r="L129" i="7"/>
  <c r="K129" i="7"/>
  <c r="M124" i="7"/>
  <c r="L124" i="7"/>
  <c r="K124" i="7"/>
  <c r="M122" i="7"/>
  <c r="L122" i="7"/>
  <c r="K122" i="7"/>
  <c r="S121" i="7"/>
  <c r="R121" i="7"/>
  <c r="Q121" i="7"/>
  <c r="M114" i="7"/>
  <c r="L114" i="7"/>
  <c r="K114" i="7"/>
  <c r="M106" i="7"/>
  <c r="L106" i="7"/>
  <c r="K106" i="7"/>
  <c r="G105" i="7"/>
  <c r="F105" i="7"/>
  <c r="S285" i="7" l="1"/>
  <c r="M130" i="7"/>
  <c r="M131" i="7" s="1"/>
  <c r="Q187" i="7"/>
  <c r="K222" i="7"/>
  <c r="K223" i="7" s="1"/>
  <c r="K321" i="7"/>
  <c r="K322" i="7" s="1"/>
  <c r="R384" i="7"/>
  <c r="R187" i="7"/>
  <c r="Q285" i="7"/>
  <c r="Q286" i="7" s="1"/>
  <c r="S187" i="7"/>
  <c r="R285" i="7"/>
  <c r="S384" i="7"/>
  <c r="M222" i="7"/>
  <c r="M223" i="7" s="1"/>
  <c r="L222" i="7"/>
  <c r="L130" i="7"/>
  <c r="L131" i="7" s="1"/>
  <c r="K130" i="7"/>
  <c r="K131" i="7" s="1"/>
  <c r="M321" i="7"/>
  <c r="M322" i="7" s="1"/>
  <c r="Q384" i="7"/>
  <c r="Q385" i="7" s="1"/>
  <c r="L321" i="7"/>
  <c r="L322" i="7" s="1"/>
  <c r="S195" i="8"/>
  <c r="R195" i="8"/>
  <c r="Q195" i="8"/>
  <c r="S187" i="8"/>
  <c r="R187" i="8"/>
  <c r="Q187" i="8"/>
  <c r="S185" i="8"/>
  <c r="R185" i="8"/>
  <c r="Q185" i="8"/>
  <c r="S151" i="8"/>
  <c r="R151" i="8"/>
  <c r="Q151" i="8"/>
  <c r="M134" i="8"/>
  <c r="L134" i="8"/>
  <c r="K134" i="8"/>
  <c r="M127" i="8"/>
  <c r="L127" i="8"/>
  <c r="K127" i="8"/>
  <c r="S126" i="8"/>
  <c r="R126" i="8"/>
  <c r="Q126" i="8"/>
  <c r="M119" i="8"/>
  <c r="L119" i="8"/>
  <c r="K119" i="8"/>
  <c r="M111" i="8"/>
  <c r="L111" i="8"/>
  <c r="K111" i="8"/>
  <c r="G110" i="8"/>
  <c r="F110" i="8"/>
  <c r="E110" i="8"/>
  <c r="S188" i="7" l="1"/>
  <c r="R385" i="7"/>
  <c r="S385" i="7"/>
  <c r="R188" i="7"/>
  <c r="Q188" i="7"/>
  <c r="S286" i="7"/>
  <c r="M135" i="8"/>
  <c r="M136" i="8" s="1"/>
  <c r="L135" i="8"/>
  <c r="L136" i="8" s="1"/>
  <c r="L223" i="7"/>
  <c r="R286" i="7"/>
  <c r="R196" i="8"/>
  <c r="R197" i="8" s="1"/>
  <c r="Q196" i="8"/>
  <c r="Q197" i="8" s="1"/>
  <c r="S196" i="8"/>
  <c r="S197" i="8" s="1"/>
  <c r="K135" i="8"/>
  <c r="K136" i="8" s="1"/>
  <c r="S96" i="8"/>
  <c r="R96" i="8"/>
  <c r="Q96" i="8"/>
  <c r="S88" i="8"/>
  <c r="R88" i="8"/>
  <c r="Q88" i="8"/>
  <c r="S86" i="8"/>
  <c r="R86" i="8"/>
  <c r="Q86" i="8"/>
  <c r="S52" i="8"/>
  <c r="R52" i="8"/>
  <c r="Q52" i="8"/>
  <c r="M35" i="8"/>
  <c r="L35" i="8"/>
  <c r="K35" i="8"/>
  <c r="M28" i="8"/>
  <c r="L28" i="8"/>
  <c r="K28" i="8"/>
  <c r="S27" i="8"/>
  <c r="R27" i="8"/>
  <c r="Q27" i="8"/>
  <c r="M20" i="8"/>
  <c r="L20" i="8"/>
  <c r="K20" i="8"/>
  <c r="M12" i="8"/>
  <c r="L12" i="8"/>
  <c r="K12" i="8"/>
  <c r="G11" i="8"/>
  <c r="F11" i="8"/>
  <c r="E11" i="8"/>
  <c r="R93" i="7"/>
  <c r="S93" i="7"/>
  <c r="Q93" i="7"/>
  <c r="M36" i="8" l="1"/>
  <c r="M37" i="8" s="1"/>
  <c r="Q97" i="8"/>
  <c r="Q98" i="8" s="1"/>
  <c r="R97" i="8"/>
  <c r="R98" i="8" s="1"/>
  <c r="S97" i="8"/>
  <c r="S98" i="8" s="1"/>
  <c r="L36" i="8"/>
  <c r="L37" i="8" s="1"/>
  <c r="K36" i="8"/>
  <c r="K37" i="8" s="1"/>
  <c r="L36" i="7" l="1"/>
  <c r="M36" i="7"/>
  <c r="K36" i="7"/>
  <c r="R91" i="7" l="1"/>
  <c r="Q91" i="7"/>
  <c r="S89" i="7"/>
  <c r="R89" i="7"/>
  <c r="Q89" i="7"/>
  <c r="S53" i="7"/>
  <c r="R53" i="7"/>
  <c r="Q53" i="7"/>
  <c r="L31" i="7"/>
  <c r="K31" i="7"/>
  <c r="M29" i="7"/>
  <c r="L29" i="7"/>
  <c r="K29" i="7"/>
  <c r="S28" i="7"/>
  <c r="R28" i="7"/>
  <c r="Q28" i="7"/>
  <c r="M21" i="7"/>
  <c r="L21" i="7"/>
  <c r="K21" i="7"/>
  <c r="M13" i="7"/>
  <c r="L13" i="7"/>
  <c r="K13" i="7"/>
  <c r="G12" i="7"/>
  <c r="F12" i="7"/>
  <c r="E12" i="7"/>
  <c r="M37" i="7" l="1"/>
  <c r="M38" i="7" s="1"/>
  <c r="L37" i="7"/>
  <c r="L38" i="7" s="1"/>
  <c r="K37" i="7"/>
  <c r="K38" i="7" s="1"/>
  <c r="Q94" i="7"/>
  <c r="Q95" i="7" s="1"/>
  <c r="R94" i="7"/>
  <c r="R95" i="7" s="1"/>
  <c r="S94" i="7"/>
  <c r="S95" i="7" s="1"/>
  <c r="R87" i="6"/>
  <c r="S87" i="6"/>
  <c r="Q87" i="6"/>
  <c r="R25" i="6"/>
  <c r="S25" i="6"/>
  <c r="Q25" i="6"/>
  <c r="R92" i="6"/>
  <c r="S92" i="6"/>
  <c r="Q92" i="6"/>
  <c r="S89" i="6" l="1"/>
  <c r="R89" i="6"/>
  <c r="Q89" i="6"/>
  <c r="S51" i="6"/>
  <c r="R51" i="6"/>
  <c r="Q51" i="6"/>
  <c r="M33" i="6"/>
  <c r="L33" i="6"/>
  <c r="K33" i="6"/>
  <c r="M30" i="6"/>
  <c r="L30" i="6"/>
  <c r="K30" i="6"/>
  <c r="M28" i="6"/>
  <c r="L28" i="6"/>
  <c r="K28" i="6"/>
  <c r="M11" i="6"/>
  <c r="L11" i="6"/>
  <c r="K11" i="6"/>
  <c r="G10" i="6"/>
  <c r="F10" i="6"/>
  <c r="E10" i="6"/>
  <c r="L32" i="4"/>
  <c r="M32" i="4"/>
  <c r="F12" i="4"/>
  <c r="Q26" i="4"/>
  <c r="R26" i="4"/>
  <c r="S26" i="4"/>
  <c r="Q93" i="6" l="1"/>
  <c r="Q94" i="6" s="1"/>
  <c r="K34" i="6"/>
  <c r="K35" i="6" s="1"/>
  <c r="S93" i="6"/>
  <c r="S94" i="6" s="1"/>
  <c r="M34" i="6"/>
  <c r="M35" i="6" s="1"/>
  <c r="R93" i="6"/>
  <c r="R94" i="6" s="1"/>
  <c r="L34" i="6"/>
  <c r="L35" i="6" s="1"/>
  <c r="L21" i="3"/>
  <c r="M21" i="3"/>
  <c r="K21" i="3"/>
  <c r="S93" i="4" l="1"/>
  <c r="R93" i="4"/>
  <c r="Q93" i="4"/>
  <c r="S91" i="4"/>
  <c r="R91" i="4"/>
  <c r="Q91" i="4"/>
  <c r="S89" i="4"/>
  <c r="R89" i="4"/>
  <c r="Q89" i="4"/>
  <c r="S52" i="4"/>
  <c r="R52" i="4"/>
  <c r="Q52" i="4"/>
  <c r="M35" i="4"/>
  <c r="L35" i="4"/>
  <c r="K35" i="4"/>
  <c r="K32" i="4"/>
  <c r="M30" i="4"/>
  <c r="L30" i="4"/>
  <c r="K30" i="4"/>
  <c r="M21" i="4"/>
  <c r="L21" i="4"/>
  <c r="K21" i="4"/>
  <c r="M13" i="4"/>
  <c r="L13" i="4"/>
  <c r="K13" i="4"/>
  <c r="G12" i="4"/>
  <c r="E12" i="4"/>
  <c r="R88" i="3"/>
  <c r="S88" i="3"/>
  <c r="Q88" i="3"/>
  <c r="Q94" i="4" l="1"/>
  <c r="Q95" i="4" s="1"/>
  <c r="K36" i="4"/>
  <c r="K37" i="4" s="1"/>
  <c r="M36" i="4"/>
  <c r="M37" i="4" s="1"/>
  <c r="L36" i="4"/>
  <c r="L37" i="4" s="1"/>
  <c r="R94" i="4"/>
  <c r="R95" i="4" s="1"/>
  <c r="S94" i="4"/>
  <c r="S95" i="4" s="1"/>
  <c r="R26" i="3"/>
  <c r="S26" i="3"/>
  <c r="Q26" i="3"/>
  <c r="Q55" i="2" l="1"/>
  <c r="K40" i="2" l="1"/>
  <c r="L40" i="2"/>
  <c r="M40" i="2"/>
  <c r="L32" i="2"/>
  <c r="M32" i="2"/>
  <c r="K32" i="2"/>
  <c r="L14" i="2"/>
  <c r="M14" i="2"/>
  <c r="K14" i="2"/>
  <c r="S92" i="3" l="1"/>
  <c r="R92" i="3"/>
  <c r="Q92" i="3"/>
  <c r="S90" i="3"/>
  <c r="R90" i="3"/>
  <c r="Q90" i="3"/>
  <c r="S52" i="3"/>
  <c r="R52" i="3"/>
  <c r="Q52" i="3"/>
  <c r="M35" i="3"/>
  <c r="L35" i="3"/>
  <c r="K35" i="3"/>
  <c r="M32" i="3"/>
  <c r="L32" i="3"/>
  <c r="K32" i="3"/>
  <c r="M30" i="3"/>
  <c r="L30" i="3"/>
  <c r="K30" i="3"/>
  <c r="M13" i="3"/>
  <c r="L13" i="3"/>
  <c r="K13" i="3"/>
  <c r="G12" i="3"/>
  <c r="F12" i="3"/>
  <c r="E12" i="3"/>
  <c r="R98" i="2"/>
  <c r="S98" i="2"/>
  <c r="Q98" i="2"/>
  <c r="R55" i="2"/>
  <c r="S55" i="2"/>
  <c r="L36" i="3" l="1"/>
  <c r="L37" i="3" s="1"/>
  <c r="S93" i="3"/>
  <c r="R93" i="3"/>
  <c r="M36" i="3"/>
  <c r="M37" i="3" s="1"/>
  <c r="K36" i="3"/>
  <c r="K37" i="3" s="1"/>
  <c r="Q93" i="3"/>
  <c r="S91" i="2"/>
  <c r="R91" i="2"/>
  <c r="Q91" i="2"/>
  <c r="S89" i="2"/>
  <c r="R89" i="2"/>
  <c r="Q89" i="2"/>
  <c r="M34" i="2"/>
  <c r="L34" i="2"/>
  <c r="K34" i="2"/>
  <c r="S29" i="2"/>
  <c r="R29" i="2"/>
  <c r="Q29" i="2"/>
  <c r="M22" i="2"/>
  <c r="L22" i="2"/>
  <c r="K22" i="2"/>
  <c r="G12" i="2"/>
  <c r="F12" i="2"/>
  <c r="E12" i="2"/>
  <c r="M41" i="2" l="1"/>
  <c r="L41" i="2"/>
  <c r="L42" i="2" s="1"/>
  <c r="R94" i="3"/>
  <c r="Q94" i="3"/>
  <c r="S94" i="3"/>
  <c r="K41" i="2"/>
  <c r="S99" i="2"/>
  <c r="S100" i="2" s="1"/>
  <c r="Q99" i="2"/>
  <c r="R99" i="2"/>
  <c r="R100" i="2" l="1"/>
  <c r="Q100" i="2"/>
  <c r="K42" i="2"/>
  <c r="M42" i="2"/>
</calcChain>
</file>

<file path=xl/sharedStrings.xml><?xml version="1.0" encoding="utf-8"?>
<sst xmlns="http://schemas.openxmlformats.org/spreadsheetml/2006/main" count="5684" uniqueCount="513">
  <si>
    <t>Ejercicio</t>
  </si>
  <si>
    <t>Periodo que se reporta</t>
  </si>
  <si>
    <t>Clave, denominación y presupuesto del capítulo con base en la clasificación económica del gasto</t>
  </si>
  <si>
    <t>Clave del capítulo</t>
  </si>
  <si>
    <t>Denominación del capítulo</t>
  </si>
  <si>
    <t>Presupuesto asignado por capítulo</t>
  </si>
  <si>
    <t>Presupuesto modificado por capítulo</t>
  </si>
  <si>
    <t>Presupuesto ejercido por capítulo</t>
  </si>
  <si>
    <t>Clave, denominación y presupuesto del concepto con base en la clasificación económica del gasto</t>
  </si>
  <si>
    <t>Clave del concepto</t>
  </si>
  <si>
    <t>Denominación del concepto</t>
  </si>
  <si>
    <t>Presupuesto asignado por concepto</t>
  </si>
  <si>
    <t>Presupuesto modificado por concepto</t>
  </si>
  <si>
    <t>Presupuesto ejercido por concepto</t>
  </si>
  <si>
    <t>Clave, denominación y presupuesto de las partidas, con base en la clasificación económica del gasto</t>
  </si>
  <si>
    <t>Clave de la partida</t>
  </si>
  <si>
    <t>Denominación de la partida</t>
  </si>
  <si>
    <t>Presupuesto modificado por partida</t>
  </si>
  <si>
    <t>Presupuesto ejercido por partida</t>
  </si>
  <si>
    <t>Justificación de la modificación del presupuesto, en su caso</t>
  </si>
  <si>
    <t>Hipervínculo al informe trimestral de avance programático y presupuestal del sujeto obligado</t>
  </si>
  <si>
    <t>Hipervínculo a los Balances generales del sujeto obligado</t>
  </si>
  <si>
    <t>Hipervínculo al Estado financiero del sujeto obligado</t>
  </si>
  <si>
    <t>Presupuesto asignado por partida</t>
  </si>
  <si>
    <t>Informes programáticos presupuestales, balances generales y estados financieros de &lt;&lt;sujeto obligado&gt;&gt;</t>
  </si>
  <si>
    <t>Periodo de actualización de la información: trimestral; a más tardar 30 días naturales después del cierre del período que corresponda</t>
  </si>
  <si>
    <t>Agrupa las remuneraciones del personal al servicio de los entes públicos, tales como: sueldos, salarios, dietas, honorarios asimilables al salario, prestaciones y gastos de seguridad social, obligaciones laborales y otras prestaciones derivadas de una relación laboral; pudiendo ser de carácter permanente o transitorio.</t>
  </si>
  <si>
    <t>Agrupa las asignaciones destinadas a la adquisición de toda clase de insumos y suministros requeridos para la prestación de bienes y servicios y para el desempeño de las actividades administrativas.</t>
  </si>
  <si>
    <t>Asignaciones destinadas a cubrir el costo de todo tipo de servicios que se contraten con particulares o instituciones del propio sector público; así como los servicios oficiales requeridos para el desempeño de actividades vinculadas con la función pública.</t>
  </si>
  <si>
    <t>Asignaciones destinadas en forma directa o indirecta a los sectores público, privado y externo, organismos y empresas paraestatales y apoyos como parte de su política económica y social, de acuerdo con las estrategias y prioridades de desarrollo para el sostenimiento y desempeño de sus actividades.</t>
  </si>
  <si>
    <t>Agrupa las asignaciones destinadas a la adquisición de toda clase de bienes muebles e inmuebles requeridos en el desempeño de las actividades de los entes públicos. Incluye los pagos por adjudicación, expropiación e indemnización de bienes muebles e inmuebles a favor del Gobierno.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</si>
  <si>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</si>
  <si>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</si>
  <si>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</si>
  <si>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</si>
  <si>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</si>
  <si>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</si>
  <si>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</si>
  <si>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</si>
  <si>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</si>
  <si>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</si>
  <si>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</si>
  <si>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Capitulo 1000</t>
  </si>
  <si>
    <t>Capitulo 3000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</si>
  <si>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</si>
  <si>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</si>
  <si>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</si>
  <si>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</si>
  <si>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</si>
  <si>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</si>
  <si>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</si>
  <si>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</si>
  <si>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Capitulo 2000</t>
  </si>
  <si>
    <t>Capitulo4000</t>
  </si>
  <si>
    <t>Mobiliario y Equipo de Administración</t>
  </si>
  <si>
    <t>Mobiliario y Equipo Educacional y Recreativo</t>
  </si>
  <si>
    <t>Capitulo 5000</t>
  </si>
  <si>
    <t>Total</t>
  </si>
  <si>
    <t>Capitulo 4000</t>
  </si>
  <si>
    <t>Para el pago de los posibles laudos definitivos por las demandas presentadas por extrabajadores de la entidad</t>
  </si>
  <si>
    <t>Para complementar el recurso que resulto insuficiente</t>
  </si>
  <si>
    <t>Para complementar el pago de las comisiones bancarias que cobran los bancos, por la cobranza a los acreditados con y sin recibo, incrementándose por los acreditados que se dan de alta por parte del INVI</t>
  </si>
  <si>
    <t>Fecha de actualización: 20/07/2016</t>
  </si>
  <si>
    <t>Área(s) o unidad(es) administrativa(s) que genera(n) o posee(n) la información: __SUBGERENTE DE FINANZAS Y CONTROL__________________</t>
  </si>
  <si>
    <t>Enero-Dic 2011</t>
  </si>
  <si>
    <t>Sueldo Base al personal permanente  "Recursos Propios"</t>
  </si>
  <si>
    <t>Sueldo Base al personal permanente  "Recuros Fiscales"</t>
  </si>
  <si>
    <t>Sueldos base al personal eventual</t>
  </si>
  <si>
    <t xml:space="preserve">Prima de vacaciones </t>
  </si>
  <si>
    <t>Prima dominical</t>
  </si>
  <si>
    <t xml:space="preserve">Gratificaciones de fin de año </t>
  </si>
  <si>
    <t>Horas extraordinarias</t>
  </si>
  <si>
    <t>Compensaciones por servicios eventuales</t>
  </si>
  <si>
    <t>Aportaciones al Instituto Mexicano del Seguro Social</t>
  </si>
  <si>
    <t>Aportaciones al Fondo de Vivienda del INFONAVIT</t>
  </si>
  <si>
    <t>Aportaciones al sistema para el retiro o a la administradora de fondos para el retiro y ahorro solidario</t>
  </si>
  <si>
    <t>Primas por seguro de vida del personal civil</t>
  </si>
  <si>
    <t>Cuotas para el fondo  de ahorro y fondo de trabajo</t>
  </si>
  <si>
    <t>Liquidaciones por indemnizaciones y por sueldos y salarios caidos</t>
  </si>
  <si>
    <t xml:space="preserve">Vales </t>
  </si>
  <si>
    <t>Apoyo económico por defunsión de familiares directos</t>
  </si>
  <si>
    <t>Asiganciones para pago de antigüedad</t>
  </si>
  <si>
    <t>Apoyos colectivos</t>
  </si>
  <si>
    <t>Asignaciones para requerimiento de cargos de servidores públicos superiores y mandos medios así como lideres  coordinadores y enlace</t>
  </si>
  <si>
    <t>Estimulos conmemorativos</t>
  </si>
  <si>
    <t>Impuestos sobre nóminas</t>
  </si>
  <si>
    <t>Otros Impuestos derivados de una relación laboral</t>
  </si>
  <si>
    <t>Materiales, útiles y equipos menores de oficina</t>
  </si>
  <si>
    <t xml:space="preserve">Materiales y útiles de impresión y reproducción  </t>
  </si>
  <si>
    <t>Materiales,útiles y equipos menores de tecnología de la información y comunicaciones</t>
  </si>
  <si>
    <t>Material impreso e información digital</t>
  </si>
  <si>
    <t>Material de limpieza</t>
  </si>
  <si>
    <t>Productos alimenticios y bebidas para personas</t>
  </si>
  <si>
    <t>Utensilios para el servicio de alimentación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</si>
  <si>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</si>
  <si>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</si>
  <si>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</si>
  <si>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</si>
  <si>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contrucción</t>
  </si>
  <si>
    <t>Materiales complementarios</t>
  </si>
  <si>
    <t>Otros Materiales y artículos de construcción y reparación</t>
  </si>
  <si>
    <t>Medicinas y productos farmacéuticos</t>
  </si>
  <si>
    <t>Materiales, accesorios y suministros médicos</t>
  </si>
  <si>
    <t>Combustibles, lubricantes y aditivos</t>
  </si>
  <si>
    <t xml:space="preserve">Vestuario y uniformes </t>
  </si>
  <si>
    <t>Prendas de Protección</t>
  </si>
  <si>
    <t>Artículos deportivos</t>
  </si>
  <si>
    <t>Herramientas menores</t>
  </si>
  <si>
    <t>Refacciones y accesorios menores de edificios</t>
  </si>
  <si>
    <t>Refacciones y accesorios menores de mobiliario y equipo de administrativo, educacional y recreativo</t>
  </si>
  <si>
    <t>Refacciones y accesorios menores  de equipo de cómputo y tecnologías de la información</t>
  </si>
  <si>
    <t>Refacciones y accesorios menores de equipo de transporte</t>
  </si>
  <si>
    <t>Servicio de energía eléctrica</t>
  </si>
  <si>
    <t>Agua potable</t>
  </si>
  <si>
    <t>Telefonia tradicional</t>
  </si>
  <si>
    <t>Telefonia tradicional-Larga distancia</t>
  </si>
  <si>
    <t>Telefonia celular</t>
  </si>
  <si>
    <t>Servicio de acceso de internet, redes y procesamiento de información</t>
  </si>
  <si>
    <t>Servicios postales y telegráficos</t>
  </si>
  <si>
    <t>Servicios integrales y otros servicios</t>
  </si>
  <si>
    <t>Arrendamiento de edificios y locales</t>
  </si>
  <si>
    <t>Otos arrendamientos</t>
  </si>
  <si>
    <t>Servicios legales, de contabilidad de auditoría y relacionados</t>
  </si>
  <si>
    <t>Servicio de consultoria Administrativa,Procesos,Técnica y en Tecnólogias de la Información</t>
  </si>
  <si>
    <t>Servicios de Capacitación</t>
  </si>
  <si>
    <t>Servicio de apoyo administrativo, fotocopiado e impresión</t>
  </si>
  <si>
    <t>Servicio de vigilancia-</t>
  </si>
  <si>
    <t>Servicios bancarios y financieros</t>
  </si>
  <si>
    <t>Gastos inherentes a la recaudación</t>
  </si>
  <si>
    <t>Seguros</t>
  </si>
  <si>
    <t>Almacenaje , embalaje  y envase</t>
  </si>
  <si>
    <t>Fletes y maniobras</t>
  </si>
  <si>
    <t>Conservación y mantenimiento  menor de inmuebles</t>
  </si>
  <si>
    <t>Instalación, reparación y mantenimiento  de mobiliario y equipo de administración, educacional y recreativo</t>
  </si>
  <si>
    <t xml:space="preserve">Instalación, reparación y mantenimiento  de equipo de cómputo y tecnologías de la información </t>
  </si>
  <si>
    <t>Reparación,Mantenimiento y conservación de  equipo de transporte  destinados a servidores públicos y servicios administrativos</t>
  </si>
  <si>
    <t>Servicios de limpieza y manejo de desechos</t>
  </si>
  <si>
    <t>Servicios de jardinería y fumigación</t>
  </si>
  <si>
    <t>Difusión por radio, televisión y otros medios de mensajes sobre programas y actividades gubernamentales</t>
  </si>
  <si>
    <t>Pasajes terrestres nacionales e internacionales</t>
  </si>
  <si>
    <t>Pasajes terrestres al interior del Distrito Federal</t>
  </si>
  <si>
    <t>Viáticos en el país</t>
  </si>
  <si>
    <t xml:space="preserve">Gastos de representación </t>
  </si>
  <si>
    <t xml:space="preserve">Impuestos y derechos </t>
  </si>
  <si>
    <t>Penas, multas , accesorios y actualizaciones</t>
  </si>
  <si>
    <t>Servicio para la promoción deportiva</t>
  </si>
  <si>
    <t>Otras ayudas  “Recursos Fiscales”</t>
  </si>
  <si>
    <t>Equipo de cómputo y de tecnologías de la información</t>
  </si>
  <si>
    <t>Otros mobiliarios y equipos de administración</t>
  </si>
  <si>
    <t>Equipos y aparatos audiovisuales</t>
  </si>
  <si>
    <t>Automóviles y camiones destinados a servidores públicos y servicios administrativos</t>
  </si>
  <si>
    <t>Equipos de comunicación y telecomunicación</t>
  </si>
  <si>
    <t>Sofware</t>
  </si>
  <si>
    <t>Pago de Estímulos a Servidores Públicos</t>
  </si>
  <si>
    <t>Impuesto sobre nominas y otros que se deriven de una relación laboral</t>
  </si>
  <si>
    <t>Herramientas, Refacciones y Accesorios Menores</t>
  </si>
  <si>
    <t>Otros Servicios Generales</t>
  </si>
  <si>
    <t>Vehículos y Equipo de Transporte</t>
  </si>
  <si>
    <t>Maquinaria, Otros Equipos y Herramientas</t>
  </si>
  <si>
    <t>Activos Intangibles</t>
  </si>
  <si>
    <t>Para dar suficiencia a las partidas que resultaron deficitarias</t>
  </si>
  <si>
    <t>Para complementar la compra de materiales y suministros, por las eventualidades en los diferentes programas de cobranza que se implementen en el transcurso del año.</t>
  </si>
  <si>
    <t>Para envío de avisos a los acreditados morosos en cumplimiento a las actividades que se tienen implementadas para la recuperación</t>
  </si>
  <si>
    <t>Para dar mantenimiento correctivo y preventivo a un acondicionador de línea.</t>
  </si>
  <si>
    <t>Existe una diferencia de menos por 7,500.0 miles de pesos, por los recursos transferidos al Capítulo 3000”Servicios Generales”, para dar suficiencia presupuestal a la partida 3411 “servicios Financieros y bancarios”.</t>
  </si>
  <si>
    <t>Para la adquisición de un firewall que resguarde la información informática de esta entidad e impresoras de alto volumen</t>
  </si>
  <si>
    <t>Para la adquisición de un reloj checador, extintores y ventiladores</t>
  </si>
  <si>
    <t>Para la adquisición de un video proyector,</t>
  </si>
  <si>
    <t xml:space="preserve">Para la adquisición de un conmutador y un micro telefónico </t>
  </si>
  <si>
    <t>Para la adquisición de un antivirus y actualización de programas</t>
  </si>
  <si>
    <t>Informe programatico presupuestal enero diciembre 2011</t>
  </si>
  <si>
    <t>Balance General al 31 de diciembre 2011</t>
  </si>
  <si>
    <t>Estado de resultados 31 de diciembre 2011</t>
  </si>
  <si>
    <t xml:space="preserve">Servicio de apoyo administrativo y fotocopiado </t>
  </si>
  <si>
    <t>Servicio de  impresión</t>
  </si>
  <si>
    <t xml:space="preserve">Pasajes terrestres nacionales </t>
  </si>
  <si>
    <t>Otros Gastos por Responsabilidades</t>
  </si>
  <si>
    <t>Informe programatico presupuestal enero diciembre 2012</t>
  </si>
  <si>
    <t>Balance General al 31 de diciembre 2012</t>
  </si>
  <si>
    <t>Disminución por afectación de cierre del ejercicio</t>
  </si>
  <si>
    <t>Para complementar los recursos para el pago de gratificación de fin de año</t>
  </si>
  <si>
    <t>Disminución para dar suficiencia presupuestal a otras partidas</t>
  </si>
  <si>
    <t>Enero-Dic 2013</t>
  </si>
  <si>
    <t>Informe programatico presupuestal enero diciembre 2013</t>
  </si>
  <si>
    <t>Balance General al 31 de diciembre 2013</t>
  </si>
  <si>
    <t>Ayudas Sociales</t>
  </si>
  <si>
    <t>Informe programatico presupuestal enero diciembre 2014</t>
  </si>
  <si>
    <t>Balance General al 31 de diciembre 2014</t>
  </si>
  <si>
    <t>Enero-Dic 2014</t>
  </si>
  <si>
    <t>Sueldo Base al personal permanente  "R.P"</t>
  </si>
  <si>
    <t>Sueldo Base al personal permanente  "R.F"</t>
  </si>
  <si>
    <t>Gratificaciones de fin de año (Recursos fiscales)</t>
  </si>
  <si>
    <t>Vales (Recursos Fiscales)</t>
  </si>
  <si>
    <t>Servicios bancarios y financieros (Recursos Fiscales)</t>
  </si>
  <si>
    <t>Instalación, Reparación y Mantenimiento de maquinaria, otros equipos y herramienta</t>
  </si>
  <si>
    <t>Sistemas de aire acondicionado, calefacción y refrigeración , industrial y comercial</t>
  </si>
  <si>
    <t>Para el pago de los laudos definitivos por las demandas presentadas por extrabajadores de la entidad</t>
  </si>
  <si>
    <t>Apoyo de Recursos fiscales</t>
  </si>
  <si>
    <t>Recursos transferidos a la partida 3362</t>
  </si>
  <si>
    <t>Para la adquisición de un aire acondicionado</t>
  </si>
  <si>
    <t>Informe programatico presupuestal enero diciembre 2015</t>
  </si>
  <si>
    <t>Balance General al 31 de diciembre 2015</t>
  </si>
  <si>
    <t>Enero-Dic 2015</t>
  </si>
  <si>
    <t>Gratificaciones de fin de año  "Recurso Fiscales"</t>
  </si>
  <si>
    <t>Asignaciones para requerimiento de cargos de servidores públicos superiores y mandos medios así como lideres  coordinadores y enlace Recursos Fiscales</t>
  </si>
  <si>
    <t>Arrendamiento de mobiliario y equipo de administración, educacional y recreativo.</t>
  </si>
  <si>
    <t>Muebles de Oficina y Estanteria</t>
  </si>
  <si>
    <t>Maquinaria y Equipo Industral</t>
  </si>
  <si>
    <t>Herramientas y Maquinaria Herramientas</t>
  </si>
  <si>
    <t>Adquisición de sillas y ventiladores</t>
  </si>
  <si>
    <t>Equipo de computo para sustitur el ya deficitario</t>
  </si>
  <si>
    <t>Compra de un reloj checador</t>
  </si>
  <si>
    <t>La para sustituir las diademas con que las que se cuenta, ya que derivado del uso normal, presentan un deterioro</t>
  </si>
  <si>
    <t>Guillotina y engargoladora</t>
  </si>
  <si>
    <t xml:space="preserve">Herramienta necesaria para que el personal adscrito al área de informática </t>
  </si>
  <si>
    <t>Enero-Marzo 2016</t>
  </si>
  <si>
    <t>Informe programatico presupuestal enero marzo 2016</t>
  </si>
  <si>
    <t>Balance General al 31 de marzo 2016</t>
  </si>
  <si>
    <t>Enero-Junio 2016</t>
  </si>
  <si>
    <t>Para pago de laudos por demandas de estrabajadores</t>
  </si>
  <si>
    <t xml:space="preserve">Adquisición de Sillas para sustitución de los equipos </t>
  </si>
  <si>
    <t>Adquisición de equipos de cómputo personales y portátiles, así como de impresión</t>
  </si>
  <si>
    <t>Para actualizar la plataforma informática en su vertiente de software</t>
  </si>
  <si>
    <t>Informe programatico presupuestal enero junio 2016</t>
  </si>
  <si>
    <t>Balance General al 30 de junio 2016</t>
  </si>
  <si>
    <t>Enero-Marzo 2015</t>
  </si>
  <si>
    <t>Informe programatico presupuestal enero marzo 2015</t>
  </si>
  <si>
    <t>Balance General al 31 de marzo 2015</t>
  </si>
  <si>
    <t>Enero-junio 2015</t>
  </si>
  <si>
    <t>Informe programatico presupuestal enero junio 2015</t>
  </si>
  <si>
    <t>Balance General al 30 de junio 2015</t>
  </si>
  <si>
    <t>Informe programatico presupuestal enero sept de 2015</t>
  </si>
  <si>
    <t>Balance General al 30 de sept 2015</t>
  </si>
  <si>
    <t>Estado de resultados 30 de sep 2015</t>
  </si>
  <si>
    <t>Enero-sept 2015</t>
  </si>
  <si>
    <t>Enero-marzo 2014</t>
  </si>
  <si>
    <t>Informe programatico presupuestal enero marzo 2014</t>
  </si>
  <si>
    <t>Balance General al 31 de marzo 2014</t>
  </si>
  <si>
    <t>Enero-junio 2014</t>
  </si>
  <si>
    <t>Informe programatico presupuestal enero junio 2014</t>
  </si>
  <si>
    <t>Balance General al 30 de junio 2014</t>
  </si>
  <si>
    <t>Enero-Sep 2014</t>
  </si>
  <si>
    <t>Informe programatico presupuestal enero set 2014</t>
  </si>
  <si>
    <t>Balance General al 30 de sept 2014</t>
  </si>
  <si>
    <t>Enero-marzo 2013</t>
  </si>
  <si>
    <t>Informe programatico presupuestal enero marzo 2013</t>
  </si>
  <si>
    <t>Balance General al 31 de marzo 2013</t>
  </si>
  <si>
    <t>Enero-junio  2013</t>
  </si>
  <si>
    <t>Disminución para complementar el recurso que resulto insuficiente</t>
  </si>
  <si>
    <t>Informe programatico presupuestal enero junio 2013</t>
  </si>
  <si>
    <t>Balance General al 30 de junio 2013</t>
  </si>
  <si>
    <t>Enero-sept 2013</t>
  </si>
  <si>
    <t>Informe programatico presupuestal enero sep 2013</t>
  </si>
  <si>
    <t>Balance General al 30 de sept 2013</t>
  </si>
  <si>
    <t>Disminución complementar el recurso que resulto insuficiente</t>
  </si>
  <si>
    <t>Enero-marzo 2011</t>
  </si>
  <si>
    <t>Enero-junio 2011</t>
  </si>
  <si>
    <t>Enero-sept 2011</t>
  </si>
  <si>
    <t>Informe programatico presupuestal enero marzo 2012</t>
  </si>
  <si>
    <t>Balance General al 31 de marzo 2012</t>
  </si>
  <si>
    <t>Informe programatico presupuestal enero junio 2012</t>
  </si>
  <si>
    <t>Balance General al 30 de junio 2012</t>
  </si>
  <si>
    <t>Informe programatico presupuestal enero sept 2012</t>
  </si>
  <si>
    <t>Balance General al 30 de sept 2012</t>
  </si>
  <si>
    <t>Servicios personales</t>
  </si>
  <si>
    <t>Materiales y Suministros</t>
  </si>
  <si>
    <t>Servicios generales</t>
  </si>
  <si>
    <t>Bienes Muebles, Inmuebles e Intangibles</t>
  </si>
  <si>
    <t xml:space="preserve"> Transferencias, Asignaciones, Subsidios y Otras Ayudas</t>
  </si>
  <si>
    <t>Enero-marzo  2011</t>
  </si>
  <si>
    <t>Enero-junio  2011</t>
  </si>
  <si>
    <t>Enero- sept 2011</t>
  </si>
  <si>
    <t>Informe programatico presupuestal enero marzo 2011</t>
  </si>
  <si>
    <t>Balance General al 31 de marzo 2011</t>
  </si>
  <si>
    <t>Disminucion para complementar el recurso que resulto insuficiente</t>
  </si>
  <si>
    <t>Informe programatico presupuestal enero junio 2011</t>
  </si>
  <si>
    <t>Balance General al 30 de junio 2011</t>
  </si>
  <si>
    <t>Para contratación del Servicio de Mantenimiento el Sistema Informatico Presupuestal</t>
  </si>
  <si>
    <t>Para complementar los recursos que resultaron insuficientes</t>
  </si>
  <si>
    <t>Informe programatico presupuestal enero septiembre 2011</t>
  </si>
  <si>
    <t>Balance General al 30 de septiembre 2011</t>
  </si>
  <si>
    <t>Disminución para dar suficiencia a las partidas que resultaron deficitarias</t>
  </si>
  <si>
    <t>Enero-Septiembre 2016</t>
  </si>
  <si>
    <t>Informe programatico presupuestal enero septiembre 2016</t>
  </si>
  <si>
    <t>Balance General al 30 de septiembre2016</t>
  </si>
  <si>
    <t>Fecha de actualización: 14/11/2016</t>
  </si>
  <si>
    <t>Otros Productos Minerales no Metálicos</t>
  </si>
  <si>
    <t>Adquisición de un wc para incapacitados</t>
  </si>
  <si>
    <t>Otros Mobiliarios y Equipos de Administración</t>
  </si>
  <si>
    <t>Adquisición de equipos de camara de vigilancia</t>
  </si>
  <si>
    <t>Fecha de actualización:14/11/2016</t>
  </si>
  <si>
    <t>Fecha de actualización: 11/11/2016</t>
  </si>
  <si>
    <t>Fecha de actualización: 14/11/16</t>
  </si>
  <si>
    <t>Fecha de actualización: 14/11/206</t>
  </si>
  <si>
    <t>Hipervínculo al sitio de internet de la Secretaria de Fianzas en el apartado donde se publica la informaciónsobre el avance  trimestral de avance programático y presupuestal acumulado consolidado</t>
  </si>
  <si>
    <t>Estado financieros 31 de marzo 2011</t>
  </si>
  <si>
    <t>http://data.finanzas.cdmx.gob.mx/documentos/iapp.html</t>
  </si>
  <si>
    <t>Estadoa financieros 31 de marzo 2016</t>
  </si>
  <si>
    <t>Estados financieros 30 de junio 2016</t>
  </si>
  <si>
    <t>Estados financieros 30 de septiembre 2016</t>
  </si>
  <si>
    <t>Estados financieros 30 de junio 2011</t>
  </si>
  <si>
    <t>Estados financieros 30 de septiembre 2011</t>
  </si>
  <si>
    <t>Estado financieros 31 de diciembre 2011</t>
  </si>
  <si>
    <t>Estado financieros 31 de marzo 2012</t>
  </si>
  <si>
    <t>Estado financieros 30 de junio 2012</t>
  </si>
  <si>
    <t>Estado fiancieros 30 de sep 2012</t>
  </si>
  <si>
    <t>Estados fiancieros 31 de diciembre 2012</t>
  </si>
  <si>
    <t>Estados financieros 31 de marzo 2013</t>
  </si>
  <si>
    <t>Estados fiancieros 30 de junio 2013</t>
  </si>
  <si>
    <t>Estados fiancieros 30 de sept 2013</t>
  </si>
  <si>
    <t>Estados fiancieros diciembre 2013</t>
  </si>
  <si>
    <t>Estados financieros 31 de marzo 2014</t>
  </si>
  <si>
    <t>Estados fianancieros 30 de junio 2014</t>
  </si>
  <si>
    <t>Estados fiancieros 30 de set 2014</t>
  </si>
  <si>
    <t>Estado Financieros 31 de diciembre 2014</t>
  </si>
  <si>
    <t>Estados financieros 31 de diciembre 2015</t>
  </si>
  <si>
    <t>Estados financieros 31 de marzo 2015</t>
  </si>
  <si>
    <t>Estado financieros 30 de junio 2015</t>
  </si>
  <si>
    <t>Fecha de validación: 14/11/2016</t>
  </si>
  <si>
    <t>Informes programáticos presupuestales, balances generales y estados financieros de FIDERE</t>
  </si>
  <si>
    <t xml:space="preserve">Informes programáticos presupuestales, balances generales y estados financieros de FIDERE </t>
  </si>
  <si>
    <t>Enero-marzo 2010</t>
  </si>
  <si>
    <t>SUELDOS  "RECURSOS FISCALES"</t>
  </si>
  <si>
    <t>Informe programatico presupuestal enero marzo 2010</t>
  </si>
  <si>
    <t>Balance General al 31 de marzo2010</t>
  </si>
  <si>
    <t>Estados financieros 31 de marzo 2010</t>
  </si>
  <si>
    <t>SUELDOS  "RECURSO PROPIOS"</t>
  </si>
  <si>
    <t>Para complementar partidas que resultaron deficitarias</t>
  </si>
  <si>
    <t>SUELDOS  AL PERSONAL EVENTUAL</t>
  </si>
  <si>
    <t>1305</t>
  </si>
  <si>
    <t xml:space="preserve">PRIMA DE VACACIONES </t>
  </si>
  <si>
    <t>1306</t>
  </si>
  <si>
    <t xml:space="preserve">GRATIFICACIONES DE FIN DE AÑO </t>
  </si>
  <si>
    <t>Previsiones</t>
  </si>
  <si>
    <t>1308</t>
  </si>
  <si>
    <t>COMPENSACIONES POR SERVICIOS EVENTUALES</t>
  </si>
  <si>
    <t>LIQUIDACIONES POR INDEMNIZACIONES Y POR SUELDOS Y SALARIOS CAÍDOS</t>
  </si>
  <si>
    <t>REMUNERACIONES POR HORAS EXTRAORDINARIAS</t>
  </si>
  <si>
    <t>PRIMA DOMINICAL</t>
  </si>
  <si>
    <t>Herramientas , Refacciones y Accesorios</t>
  </si>
  <si>
    <t>1402</t>
  </si>
  <si>
    <t>APORTACIONES AL IMSS</t>
  </si>
  <si>
    <t>1403</t>
  </si>
  <si>
    <t>CUOTAS PARA LA VIVIENDA</t>
  </si>
  <si>
    <t>1404</t>
  </si>
  <si>
    <t>CUOTAS PARA EL SEGURO DE VIDA DEL PERSONAL CIVIL -10</t>
  </si>
  <si>
    <t>CUOTAS PARA EL FONDO  DE AHORRO</t>
  </si>
  <si>
    <t>PRESTACIONES DE RETIRO</t>
  </si>
  <si>
    <t>1507</t>
  </si>
  <si>
    <t>OTRAS PRESTACIONES</t>
  </si>
  <si>
    <t>1508</t>
  </si>
  <si>
    <t xml:space="preserve">APORTACIONES AL S.A.R. </t>
  </si>
  <si>
    <t xml:space="preserve">ASIG.PARA REQUE. DE MANDOS SUPERIORES Y MANDOS MEDIOS </t>
  </si>
  <si>
    <t>VALES FIN DE AÑO -10</t>
  </si>
  <si>
    <t>IMPUESTOS SOBRE NOMINAS</t>
  </si>
  <si>
    <t>2101</t>
  </si>
  <si>
    <t>MATERIALES Y ÚTILES DE OFICINA</t>
  </si>
  <si>
    <t>2102</t>
  </si>
  <si>
    <t>MATERIAL DE LIMPIEZA</t>
  </si>
  <si>
    <t>2103</t>
  </si>
  <si>
    <t>MATERIAL DIDÁCTICO Y DE APOYO INFORMATIVO</t>
  </si>
  <si>
    <t>MAT. Y ÚTILES DE IMPRESIÓN Y REPRODUCCIÓN -10</t>
  </si>
  <si>
    <t>Ayudas</t>
  </si>
  <si>
    <t>2106</t>
  </si>
  <si>
    <t>MATERIAL Y ÚTILES PARA EL PROC. EN  EQ. Y BIENES INFORMÁTICOS</t>
  </si>
  <si>
    <t>2201</t>
  </si>
  <si>
    <t>ALIMENTACIÓN DE PERSONAS</t>
  </si>
  <si>
    <t>2203</t>
  </si>
  <si>
    <t>UTENSILIOS PARA EL SERV. DE ALIMENTACIÓN</t>
  </si>
  <si>
    <t>2302</t>
  </si>
  <si>
    <t>REFACCIONES,  ACCESORIOS Y HERRAMIENTAS MENORES</t>
  </si>
  <si>
    <t>REFACCIONES Y ACCESORIOS PARA EQUIPO DE COMPUTO</t>
  </si>
  <si>
    <t>MATERIALES DE CONSTRUCCIÓN</t>
  </si>
  <si>
    <t>ESTRUCTURAS Y MANUFACTURAS</t>
  </si>
  <si>
    <t>MATERIALES COMPLEMENTARIOS</t>
  </si>
  <si>
    <t>2404</t>
  </si>
  <si>
    <t>MATERIAL ELÉCTRICO</t>
  </si>
  <si>
    <t>PLAGUICIDAS,  ABONOS Y FERTILIZANTES</t>
  </si>
  <si>
    <t>2503</t>
  </si>
  <si>
    <t>MEDICINAS Y PRODUCTOS FARMACÉUTICOS</t>
  </si>
  <si>
    <t>MAT. ACCES. Y SUMINISTROS MEDICOS</t>
  </si>
  <si>
    <t>MAT. ACCES. Y SUMINISTROS DE LABORATORIO</t>
  </si>
  <si>
    <t>2601</t>
  </si>
  <si>
    <t>COMBUSTIBLES -10</t>
  </si>
  <si>
    <t>2602</t>
  </si>
  <si>
    <t>LUBRICANTES Y ADITIVOS</t>
  </si>
  <si>
    <t>2701</t>
  </si>
  <si>
    <t>VESTUARIO,  UNIFORMES Y BLANCOS</t>
  </si>
  <si>
    <t>2702</t>
  </si>
  <si>
    <t>PRENDAS DE PROTECCIÓN</t>
  </si>
  <si>
    <t>ARTÍCULOS DEPORTIVOS</t>
  </si>
  <si>
    <t>3101</t>
  </si>
  <si>
    <t>SERVICIO POSTAL</t>
  </si>
  <si>
    <t>3102</t>
  </si>
  <si>
    <t>SERVICIO TELEGRÁFICO</t>
  </si>
  <si>
    <t>SERVICIO TELEFÓNICO CONVENCIONAL</t>
  </si>
  <si>
    <t>SERVICIO TELEFÓNICO CONVENCIONAL-22</t>
  </si>
  <si>
    <t>3104</t>
  </si>
  <si>
    <t>SERVICIO DE ENERGÍA ELÉCTRICA</t>
  </si>
  <si>
    <t xml:space="preserve">SERVICIO DE AGUA </t>
  </si>
  <si>
    <t>SERVICIO DE CONDUC. DE SEÑALES ANALÓGICAS Y DIGITALES</t>
  </si>
  <si>
    <t xml:space="preserve">SERVICIO DE RADIOLOCALIZADOR </t>
  </si>
  <si>
    <t>ARRENDAMIENTO DE EDIFICIOS Y LOCALES</t>
  </si>
  <si>
    <t>OTROS ARRENDAMIENTOS</t>
  </si>
  <si>
    <t>SERVICIO DE FOTOCOPIADO -</t>
  </si>
  <si>
    <t>HONORARIOS</t>
  </si>
  <si>
    <t>CAPACITACIÓN</t>
  </si>
  <si>
    <t xml:space="preserve">“ALMACENAJE, EMBALAJE Y ENVASE”. </t>
  </si>
  <si>
    <t>FLETES Y MANIOBRAS</t>
  </si>
  <si>
    <t>SERVICIOS BANCARIOS Y FINANCIEROS</t>
  </si>
  <si>
    <t>SEGUROS</t>
  </si>
  <si>
    <t>SEGUROS -25</t>
  </si>
  <si>
    <t>OTROS IMPUESTOS Y DERECHOS Y GASTOS DE FEDATARIOS PÚBLICOS</t>
  </si>
  <si>
    <t>PATENTES, REGALÍAS Y OTROS</t>
  </si>
  <si>
    <t xml:space="preserve">SERVICIOS DE VIGILANCIA  </t>
  </si>
  <si>
    <t>GASTOS INHERENTES A LA RECAUDACIÓN</t>
  </si>
  <si>
    <t>OTROS SERVICIOS COMERCIALES</t>
  </si>
  <si>
    <t>MANTENIMIENTO Y CONSERVACIÓN DE MOBILIARIO Y EQUIPO</t>
  </si>
  <si>
    <t>MANTENIMIENTO Y CONSERVACIÓN DE BIENES INFORMÁTICOS</t>
  </si>
  <si>
    <t>MANTENIMIENTO, CONSERVACIÓN  Y REPARACIÓN DE INMUEBLES</t>
  </si>
  <si>
    <t>INSTALACIONES</t>
  </si>
  <si>
    <t>SERVICIOS DE LAVANDERÍA, LIMPIEZA, HIGIENE Y FUMIGACIÓN</t>
  </si>
  <si>
    <t>MANTENIMIENTO Y CONSERVACIÓN DE VEHÍCULOS Y EQUIPO DESTINADO A SERVICIOS ADMINISTRATIVOS</t>
  </si>
  <si>
    <t>MANTENIMIENTO Y CONSERVACIÓN DE EQUIPOS Y APARATOS DE COMUNICACIONES Y TELECOMUNICACIONES</t>
  </si>
  <si>
    <t>GASTOS DE PROPAGANDA E IMAGEN INSTITUCIONAL</t>
  </si>
  <si>
    <t>GASTOS DE DIFUSIÓN DE SERVICIOS PÚBLICOS Y CAMPAÑAS DE INFORMACIÓN</t>
  </si>
  <si>
    <t>PUBLICACIONES OFICIALES PARA DIFUSIÓN E INFORMACIÓN</t>
  </si>
  <si>
    <t>PUBLICACIONES OFICIALES PARA LICITACIONES PUBLICAS</t>
  </si>
  <si>
    <t>IMPRESIONES DE DOCUMENTOS OFICIALES PARA LA PRESTACIÓN DE SERVICIOS PÚBLICOS, FORMATOS ADMINISTRATIVOS Y FISCALES, FORMAS VALORADAS CERTIFICADOS Y TÍTULOS</t>
  </si>
  <si>
    <t>OTROS GASTOS DE PUBLICACIÓN, DIFUSIÓN E INFORMACIÓN</t>
  </si>
  <si>
    <t>PASAJES AL INTERIOR DEL DISTRITO FEDERAL</t>
  </si>
  <si>
    <t>GASTOS PARA LA ALIMENTACIÓN DE SERVIDORES PÚBLICOS DE MANDO</t>
  </si>
  <si>
    <t>OTRAS AYUDAS</t>
  </si>
  <si>
    <t>Enero-junio  2010</t>
  </si>
  <si>
    <t>Informe programatico presupuestal enero junio 2010</t>
  </si>
  <si>
    <t>Balance General al 30 de junio 2010</t>
  </si>
  <si>
    <t>Estados financieros 30 de junio 2010</t>
  </si>
  <si>
    <t>Para complementar el pago de la gratificación de fin de año</t>
  </si>
  <si>
    <t>Cantidades necesarias para la operación, por la adquisición de los bienes nuevos y para complementar la compra de materiales y suministros, por las eventualidades en los diferentes programas de cobranza que se implementen en el transcurso del año.</t>
  </si>
  <si>
    <t>Maquinaría y Equipo Agropecuario, Industral, de comunicaciones y de usos informático</t>
  </si>
  <si>
    <t xml:space="preserve">Debido al incremento en el impuesto de servicios de telefonía, generado en el presente ejercicio  </t>
  </si>
  <si>
    <t>Por la contratación del servicio para la ubicación de los vehículos propiedad de este Fideicomiso</t>
  </si>
  <si>
    <t xml:space="preserve"> Disminución para complementar las partidas que resultaron insuficientes</t>
  </si>
  <si>
    <t xml:space="preserve">Por la necesidad de mantener en optimas condiciones un acondicionador de línea con capacidad de 25 [KVA], el cual brinda protección a los equipos de cómputo, servidores, dispositivos de comunicaciones, impresoras, etc. </t>
  </si>
  <si>
    <t>PASAJES NACIONALES</t>
  </si>
  <si>
    <t>Para complementar los recursos</t>
  </si>
  <si>
    <t>EQUIPO DE ADMINISTRACIÓN</t>
  </si>
  <si>
    <t>Para la adquisición una dobladora de hojas,  una etiquetadota, una franqueadota para realizar el franqueo y optimizar el cargo que efectúa correos de México,  un micrófono inalámbrico</t>
  </si>
  <si>
    <t>EQUPOS Y APARATOS DE COMUNIOCACIONES Y TELECOMUNICACIONES</t>
  </si>
  <si>
    <t>Para la adquisición de 3 cámaras para  complementar el funcionamiento del sistema del Circuito Cerrado adquirido en el ejercicio próximo pasado</t>
  </si>
  <si>
    <t>BIENES INFORMÁTICOS</t>
  </si>
  <si>
    <t>Para la Adquisición de: 30 equipos de computó,  2 Computadoras portátiles (laptops),  con el objeto de brindar informes ejecutivos, presentaciones de avances de trabajos y objetivos, 3 IMPRESORAS</t>
  </si>
  <si>
    <t>Enero-Septiembre 2010</t>
  </si>
  <si>
    <t>Informe programatico presupuestal enero septiembre2010</t>
  </si>
  <si>
    <t>Balance General al 30 de septiembre 2010</t>
  </si>
  <si>
    <t>Estados fiancieros 30 de septiembre 2010</t>
  </si>
  <si>
    <t>Para la contratación de un servicio de reordenamiento, corrección y distribución de la red de circuitos de alumbrado, contactos de energía normal, contactos de energía regulada, etc.</t>
  </si>
  <si>
    <t>Enero-Dic 2010</t>
  </si>
  <si>
    <t>Informe programatico presupuestal enero diciembre 2010</t>
  </si>
  <si>
    <t>Balance General al 31 de diciembre 2010</t>
  </si>
  <si>
    <t>Estados financieros 31 de diciembre 2010</t>
  </si>
  <si>
    <t>Enero-Diciembre 2016</t>
  </si>
  <si>
    <t>Informe programatico presupuestal enero diciembre 2016</t>
  </si>
  <si>
    <t>Balance General al 31 de diciembre 2016</t>
  </si>
  <si>
    <t>Estados financieros 31 de diciembre 2016</t>
  </si>
  <si>
    <t>Fecha de actualización: 19/01/2017</t>
  </si>
  <si>
    <t>Fecha de validación: 19/01/2017</t>
  </si>
  <si>
    <t>Servicio de diseño, arquitectura, ingenieria y actividades relacionadas</t>
  </si>
  <si>
    <t>Para el pago del Dictamen estructural a las oficinas que ocupa el fideicomiso</t>
  </si>
  <si>
    <t>Se incremento el gasto para notificaciones fiscales por la actividad de auxiliar de la Tesoreria.</t>
  </si>
  <si>
    <t xml:space="preserve">Adquisición de Sillas y ventiladores para sustitución de los equipos </t>
  </si>
  <si>
    <t>Formato 31 LGT_Art_70_Fr_XXXI</t>
  </si>
  <si>
    <t>Enero-marzo 2017</t>
  </si>
  <si>
    <t>Informe programatico presupuestal enero marzo 2017</t>
  </si>
  <si>
    <t>Balance General al 31 de marzo 2017</t>
  </si>
  <si>
    <t>Estados financieros 31 de marzo 2017</t>
  </si>
  <si>
    <t>Fecha de actualización: 19/04/2017</t>
  </si>
  <si>
    <t>Fecha de validación: 19/04/2017</t>
  </si>
  <si>
    <t>Artículos Deportivos</t>
  </si>
  <si>
    <t>Para complementar el aumento de la renta conforme a la justipreciación</t>
  </si>
  <si>
    <t>Enero-junio 2017</t>
  </si>
  <si>
    <t>Informe programatico presupuestal enero-junio 2017</t>
  </si>
  <si>
    <t>Balance General al 30 de junio 2017</t>
  </si>
  <si>
    <t>Estados financieros 30 de junio 2017</t>
  </si>
  <si>
    <t>Fecha de actualización: 20/07/17</t>
  </si>
  <si>
    <t>Maquinaria, otros equipos y herramientas</t>
  </si>
  <si>
    <t>Equipos de generación eléctrica, aparatos y accesorios eléctricos.</t>
  </si>
  <si>
    <t>Software.</t>
  </si>
  <si>
    <t>Enero-septiembre  2017</t>
  </si>
  <si>
    <t>Informe programatico presupuestal enero-septiembre 2017</t>
  </si>
  <si>
    <t>Balance General al 30 de septiembre  2017</t>
  </si>
  <si>
    <t>Estados financieros 30 de septiembre 2017</t>
  </si>
  <si>
    <t>Fecha de actualización: 25/10/17</t>
  </si>
  <si>
    <t>Fecha de validación: 25/10/2017</t>
  </si>
  <si>
    <t>Muebles de oficina y estanterería</t>
  </si>
  <si>
    <t>Para compra de mobiliario</t>
  </si>
  <si>
    <t>Finanzas</t>
  </si>
  <si>
    <t>Enero-diciembre 2017</t>
  </si>
  <si>
    <t>Informe programatico presupuestal enero-diciembre 2017</t>
  </si>
  <si>
    <t>Balance General al 31 de diciembre  2017</t>
  </si>
  <si>
    <t>Estados financieros 31 de diciembre 2017</t>
  </si>
  <si>
    <t>https://data.finanzas.cdmx.gob.mx/documentos/iapp.html</t>
  </si>
  <si>
    <t>Fecha de actualización: 23/01/2018</t>
  </si>
  <si>
    <t>Fecha de validación: 23/01/2018</t>
  </si>
  <si>
    <t>Para pago de Demanda laboral</t>
  </si>
  <si>
    <t>Se disminuyo la partida para dar suficiencia a otrpos materiales y artículos de contrucción</t>
  </si>
  <si>
    <t>Se aumento la partida para adquisición de pintura</t>
  </si>
  <si>
    <t>Para el pago del servicio de cobranza de Cometra</t>
  </si>
  <si>
    <t>Para instalación de reguldor de energía</t>
  </si>
  <si>
    <t>Para actualizar la plataforma informática</t>
  </si>
  <si>
    <t>Compra de un regulador para el área de informatíca</t>
  </si>
  <si>
    <t>Actualización de sofrware</t>
  </si>
  <si>
    <t>Fecha de validación: 20/07/2017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</si>
</sst>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8"/>
      <color rgb="FF7030A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8"/>
      <color rgb="FF7030A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i/>
      <sz val="8"/>
      <color rgb="FF54545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D9FF"/>
        <bgColor indexed="64"/>
      </patternFill>
    </fill>
    <fill>
      <patternFill patternType="solid">
        <fgColor rgb="FFFF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11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1" xfId="0" applyBorder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3" fontId="1" fillId="0" borderId="1" xfId="1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0" fillId="0" borderId="0" xfId="1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3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43" fontId="1" fillId="0" borderId="1" xfId="1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0" fontId="3" fillId="0" borderId="0" xfId="0" applyFont="1" applyFill="1" applyAlignment="1">
      <alignment vertical="center"/>
    </xf>
    <xf numFmtId="43" fontId="2" fillId="0" borderId="1" xfId="1" applyFont="1" applyFill="1" applyBorder="1" applyAlignment="1">
      <alignment horizontal="center" vertical="center" wrapText="1"/>
    </xf>
    <xf numFmtId="43" fontId="0" fillId="0" borderId="0" xfId="0" applyNumberFormat="1" applyFill="1"/>
    <xf numFmtId="0" fontId="11" fillId="0" borderId="1" xfId="3" applyFill="1" applyBorder="1" applyAlignment="1">
      <alignment horizontal="center" vertical="center" wrapText="1"/>
    </xf>
    <xf numFmtId="0" fontId="12" fillId="0" borderId="0" xfId="0" applyFont="1" applyFill="1"/>
    <xf numFmtId="0" fontId="13" fillId="0" borderId="0" xfId="0" applyFont="1" applyFill="1"/>
    <xf numFmtId="0" fontId="16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 wrapText="1"/>
    </xf>
    <xf numFmtId="43" fontId="15" fillId="0" borderId="1" xfId="1" applyFont="1" applyFill="1" applyBorder="1" applyAlignment="1">
      <alignment horizontal="center" vertical="center" wrapText="1"/>
    </xf>
    <xf numFmtId="43" fontId="15" fillId="0" borderId="1" xfId="0" applyNumberFormat="1" applyFont="1" applyFill="1" applyBorder="1" applyAlignment="1">
      <alignment horizontal="center" vertical="center" wrapText="1"/>
    </xf>
    <xf numFmtId="43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17" fillId="0" borderId="0" xfId="0" applyFont="1" applyFill="1" applyAlignment="1">
      <alignment vertical="center"/>
    </xf>
    <xf numFmtId="43" fontId="16" fillId="0" borderId="1" xfId="1" applyFont="1" applyFill="1" applyBorder="1" applyAlignment="1">
      <alignment horizontal="center" vertical="center" wrapText="1"/>
    </xf>
    <xf numFmtId="43" fontId="13" fillId="0" borderId="0" xfId="0" applyNumberFormat="1" applyFont="1" applyFill="1"/>
    <xf numFmtId="0" fontId="11" fillId="0" borderId="1" xfId="3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1" fillId="0" borderId="5" xfId="3" applyFill="1" applyBorder="1" applyAlignment="1">
      <alignment horizontal="center" vertical="center" wrapText="1"/>
    </xf>
    <xf numFmtId="0" fontId="11" fillId="0" borderId="1" xfId="3" applyFill="1" applyBorder="1" applyAlignment="1">
      <alignment horizontal="justify" vertical="top" wrapText="1"/>
    </xf>
    <xf numFmtId="0" fontId="18" fillId="0" borderId="1" xfId="0" applyFont="1" applyFill="1" applyBorder="1" applyAlignment="1">
      <alignment horizontal="justify" vertical="top" wrapText="1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FF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2</xdr:col>
      <xdr:colOff>295275</xdr:colOff>
      <xdr:row>1</xdr:row>
      <xdr:rowOff>428624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638300" cy="533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371475</xdr:colOff>
      <xdr:row>0</xdr:row>
      <xdr:rowOff>47624</xdr:rowOff>
    </xdr:from>
    <xdr:to>
      <xdr:col>23</xdr:col>
      <xdr:colOff>952500</xdr:colOff>
      <xdr:row>1</xdr:row>
      <xdr:rowOff>344637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97475" y="47624"/>
          <a:ext cx="581025" cy="487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97</xdr:row>
      <xdr:rowOff>38100</xdr:rowOff>
    </xdr:from>
    <xdr:to>
      <xdr:col>2</xdr:col>
      <xdr:colOff>307975</xdr:colOff>
      <xdr:row>97</xdr:row>
      <xdr:rowOff>504825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9444275"/>
          <a:ext cx="16700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114300</xdr:colOff>
      <xdr:row>97</xdr:row>
      <xdr:rowOff>28574</xdr:rowOff>
    </xdr:from>
    <xdr:to>
      <xdr:col>23</xdr:col>
      <xdr:colOff>728041</xdr:colOff>
      <xdr:row>97</xdr:row>
      <xdr:rowOff>190499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98125" y="33137474"/>
          <a:ext cx="613741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295275</xdr:colOff>
      <xdr:row>198</xdr:row>
      <xdr:rowOff>19050</xdr:rowOff>
    </xdr:from>
    <xdr:to>
      <xdr:col>2</xdr:col>
      <xdr:colOff>441325</xdr:colOff>
      <xdr:row>198</xdr:row>
      <xdr:rowOff>523875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16690775"/>
          <a:ext cx="16700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200025</xdr:colOff>
      <xdr:row>198</xdr:row>
      <xdr:rowOff>47625</xdr:rowOff>
    </xdr:from>
    <xdr:to>
      <xdr:col>23</xdr:col>
      <xdr:colOff>738394</xdr:colOff>
      <xdr:row>198</xdr:row>
      <xdr:rowOff>190500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71704200"/>
          <a:ext cx="538369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298</xdr:row>
      <xdr:rowOff>133350</xdr:rowOff>
    </xdr:from>
    <xdr:to>
      <xdr:col>2</xdr:col>
      <xdr:colOff>374650</xdr:colOff>
      <xdr:row>298</xdr:row>
      <xdr:rowOff>188439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0394750"/>
          <a:ext cx="1536700" cy="493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447675</xdr:colOff>
      <xdr:row>298</xdr:row>
      <xdr:rowOff>104775</xdr:rowOff>
    </xdr:from>
    <xdr:to>
      <xdr:col>23</xdr:col>
      <xdr:colOff>757444</xdr:colOff>
      <xdr:row>298</xdr:row>
      <xdr:rowOff>190500</xdr:rowOff>
    </xdr:to>
    <xdr:pic>
      <xdr:nvPicPr>
        <xdr:cNvPr id="9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0" y="110366175"/>
          <a:ext cx="538369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133350</xdr:rowOff>
    </xdr:from>
    <xdr:to>
      <xdr:col>3</xdr:col>
      <xdr:colOff>460375</xdr:colOff>
      <xdr:row>3</xdr:row>
      <xdr:rowOff>55089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133350"/>
          <a:ext cx="1536700" cy="493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914400</xdr:colOff>
      <xdr:row>0</xdr:row>
      <xdr:rowOff>66675</xdr:rowOff>
    </xdr:from>
    <xdr:to>
      <xdr:col>23</xdr:col>
      <xdr:colOff>684557</xdr:colOff>
      <xdr:row>3</xdr:row>
      <xdr:rowOff>142875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36200" y="66675"/>
          <a:ext cx="73218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342900</xdr:colOff>
      <xdr:row>100</xdr:row>
      <xdr:rowOff>66675</xdr:rowOff>
    </xdr:from>
    <xdr:to>
      <xdr:col>2</xdr:col>
      <xdr:colOff>488950</xdr:colOff>
      <xdr:row>100</xdr:row>
      <xdr:rowOff>559914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6909375"/>
          <a:ext cx="1536700" cy="493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800100</xdr:colOff>
      <xdr:row>100</xdr:row>
      <xdr:rowOff>76200</xdr:rowOff>
    </xdr:from>
    <xdr:to>
      <xdr:col>23</xdr:col>
      <xdr:colOff>419100</xdr:colOff>
      <xdr:row>100</xdr:row>
      <xdr:rowOff>590184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21900" y="36918900"/>
          <a:ext cx="581025" cy="513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202</xdr:row>
      <xdr:rowOff>47625</xdr:rowOff>
    </xdr:from>
    <xdr:to>
      <xdr:col>2</xdr:col>
      <xdr:colOff>203200</xdr:colOff>
      <xdr:row>202</xdr:row>
      <xdr:rowOff>540864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581000"/>
          <a:ext cx="1536700" cy="493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914400</xdr:colOff>
      <xdr:row>202</xdr:row>
      <xdr:rowOff>47625</xdr:rowOff>
    </xdr:from>
    <xdr:to>
      <xdr:col>23</xdr:col>
      <xdr:colOff>542925</xdr:colOff>
      <xdr:row>202</xdr:row>
      <xdr:rowOff>570035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36200" y="76581000"/>
          <a:ext cx="590550" cy="52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209550</xdr:colOff>
      <xdr:row>301</xdr:row>
      <xdr:rowOff>57150</xdr:rowOff>
    </xdr:from>
    <xdr:to>
      <xdr:col>2</xdr:col>
      <xdr:colOff>355600</xdr:colOff>
      <xdr:row>301</xdr:row>
      <xdr:rowOff>550389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766975"/>
          <a:ext cx="1536700" cy="493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914400</xdr:colOff>
      <xdr:row>301</xdr:row>
      <xdr:rowOff>57150</xdr:rowOff>
    </xdr:from>
    <xdr:to>
      <xdr:col>23</xdr:col>
      <xdr:colOff>490744</xdr:colOff>
      <xdr:row>301</xdr:row>
      <xdr:rowOff>533400</xdr:rowOff>
    </xdr:to>
    <xdr:pic>
      <xdr:nvPicPr>
        <xdr:cNvPr id="9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36200" y="116766975"/>
          <a:ext cx="538369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219075</xdr:colOff>
      <xdr:row>522</xdr:row>
      <xdr:rowOff>66675</xdr:rowOff>
    </xdr:from>
    <xdr:to>
      <xdr:col>2</xdr:col>
      <xdr:colOff>365125</xdr:colOff>
      <xdr:row>522</xdr:row>
      <xdr:rowOff>559914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403500"/>
          <a:ext cx="1536700" cy="493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522</xdr:row>
      <xdr:rowOff>47624</xdr:rowOff>
    </xdr:from>
    <xdr:to>
      <xdr:col>22</xdr:col>
      <xdr:colOff>613741</xdr:colOff>
      <xdr:row>522</xdr:row>
      <xdr:rowOff>590549</xdr:rowOff>
    </xdr:to>
    <xdr:pic>
      <xdr:nvPicPr>
        <xdr:cNvPr id="11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21800" y="180384449"/>
          <a:ext cx="613741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95250</xdr:rowOff>
    </xdr:from>
    <xdr:to>
      <xdr:col>3</xdr:col>
      <xdr:colOff>174625</xdr:colOff>
      <xdr:row>3</xdr:row>
      <xdr:rowOff>16989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250"/>
          <a:ext cx="1536700" cy="493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762000</xdr:colOff>
      <xdr:row>0</xdr:row>
      <xdr:rowOff>76199</xdr:rowOff>
    </xdr:from>
    <xdr:to>
      <xdr:col>23</xdr:col>
      <xdr:colOff>510623</xdr:colOff>
      <xdr:row>3</xdr:row>
      <xdr:rowOff>133350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98100" y="76199"/>
          <a:ext cx="710648" cy="62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96</xdr:row>
      <xdr:rowOff>57150</xdr:rowOff>
    </xdr:from>
    <xdr:to>
      <xdr:col>3</xdr:col>
      <xdr:colOff>222250</xdr:colOff>
      <xdr:row>96</xdr:row>
      <xdr:rowOff>550389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423475"/>
          <a:ext cx="1536700" cy="493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952500</xdr:colOff>
      <xdr:row>96</xdr:row>
      <xdr:rowOff>66675</xdr:rowOff>
    </xdr:from>
    <xdr:to>
      <xdr:col>23</xdr:col>
      <xdr:colOff>528844</xdr:colOff>
      <xdr:row>96</xdr:row>
      <xdr:rowOff>542925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88600" y="35433000"/>
          <a:ext cx="538369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190</xdr:row>
      <xdr:rowOff>123825</xdr:rowOff>
    </xdr:from>
    <xdr:to>
      <xdr:col>2</xdr:col>
      <xdr:colOff>269875</xdr:colOff>
      <xdr:row>190</xdr:row>
      <xdr:rowOff>617064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71180325"/>
          <a:ext cx="1536700" cy="493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676275</xdr:colOff>
      <xdr:row>190</xdr:row>
      <xdr:rowOff>66675</xdr:rowOff>
    </xdr:from>
    <xdr:to>
      <xdr:col>23</xdr:col>
      <xdr:colOff>342900</xdr:colOff>
      <xdr:row>190</xdr:row>
      <xdr:rowOff>622789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12375" y="71123175"/>
          <a:ext cx="628650" cy="5561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282</xdr:row>
      <xdr:rowOff>123825</xdr:rowOff>
    </xdr:from>
    <xdr:to>
      <xdr:col>2</xdr:col>
      <xdr:colOff>260350</xdr:colOff>
      <xdr:row>282</xdr:row>
      <xdr:rowOff>617064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6746675"/>
          <a:ext cx="1536700" cy="493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914400</xdr:colOff>
      <xdr:row>282</xdr:row>
      <xdr:rowOff>142875</xdr:rowOff>
    </xdr:from>
    <xdr:to>
      <xdr:col>23</xdr:col>
      <xdr:colOff>490744</xdr:colOff>
      <xdr:row>282</xdr:row>
      <xdr:rowOff>619125</xdr:rowOff>
    </xdr:to>
    <xdr:pic>
      <xdr:nvPicPr>
        <xdr:cNvPr id="9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0" y="106765725"/>
          <a:ext cx="538369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161925</xdr:rowOff>
    </xdr:from>
    <xdr:to>
      <xdr:col>2</xdr:col>
      <xdr:colOff>508000</xdr:colOff>
      <xdr:row>3</xdr:row>
      <xdr:rowOff>83664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61925"/>
          <a:ext cx="1536700" cy="493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819150</xdr:colOff>
      <xdr:row>0</xdr:row>
      <xdr:rowOff>66675</xdr:rowOff>
    </xdr:from>
    <xdr:to>
      <xdr:col>23</xdr:col>
      <xdr:colOff>589307</xdr:colOff>
      <xdr:row>3</xdr:row>
      <xdr:rowOff>142875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40950" y="66675"/>
          <a:ext cx="73218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257175</xdr:colOff>
      <xdr:row>96</xdr:row>
      <xdr:rowOff>28575</xdr:rowOff>
    </xdr:from>
    <xdr:to>
      <xdr:col>2</xdr:col>
      <xdr:colOff>403225</xdr:colOff>
      <xdr:row>96</xdr:row>
      <xdr:rowOff>521814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5261550"/>
          <a:ext cx="1536700" cy="493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733425</xdr:colOff>
      <xdr:row>96</xdr:row>
      <xdr:rowOff>19050</xdr:rowOff>
    </xdr:from>
    <xdr:to>
      <xdr:col>23</xdr:col>
      <xdr:colOff>309769</xdr:colOff>
      <xdr:row>96</xdr:row>
      <xdr:rowOff>495300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55225" y="35252025"/>
          <a:ext cx="538369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190</xdr:row>
      <xdr:rowOff>190500</xdr:rowOff>
    </xdr:from>
    <xdr:to>
      <xdr:col>2</xdr:col>
      <xdr:colOff>336550</xdr:colOff>
      <xdr:row>190</xdr:row>
      <xdr:rowOff>683739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1361300"/>
          <a:ext cx="1536700" cy="493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19050</xdr:colOff>
      <xdr:row>190</xdr:row>
      <xdr:rowOff>219075</xdr:rowOff>
    </xdr:from>
    <xdr:to>
      <xdr:col>23</xdr:col>
      <xdr:colOff>557419</xdr:colOff>
      <xdr:row>190</xdr:row>
      <xdr:rowOff>695325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02875" y="71389875"/>
          <a:ext cx="538369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284</xdr:row>
      <xdr:rowOff>47625</xdr:rowOff>
    </xdr:from>
    <xdr:to>
      <xdr:col>2</xdr:col>
      <xdr:colOff>241300</xdr:colOff>
      <xdr:row>284</xdr:row>
      <xdr:rowOff>540864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7327700"/>
          <a:ext cx="1536700" cy="493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914400</xdr:colOff>
      <xdr:row>284</xdr:row>
      <xdr:rowOff>76200</xdr:rowOff>
    </xdr:from>
    <xdr:to>
      <xdr:col>23</xdr:col>
      <xdr:colOff>533400</xdr:colOff>
      <xdr:row>284</xdr:row>
      <xdr:rowOff>590184</xdr:rowOff>
    </xdr:to>
    <xdr:pic>
      <xdr:nvPicPr>
        <xdr:cNvPr id="9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36200" y="107356275"/>
          <a:ext cx="581025" cy="513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866775</xdr:colOff>
      <xdr:row>0</xdr:row>
      <xdr:rowOff>47625</xdr:rowOff>
    </xdr:from>
    <xdr:to>
      <xdr:col>23</xdr:col>
      <xdr:colOff>443119</xdr:colOff>
      <xdr:row>1</xdr:row>
      <xdr:rowOff>333375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50525" y="47625"/>
          <a:ext cx="538369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2</xdr:col>
      <xdr:colOff>403225</xdr:colOff>
      <xdr:row>1</xdr:row>
      <xdr:rowOff>340839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8100"/>
          <a:ext cx="1536700" cy="493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342900</xdr:colOff>
      <xdr:row>95</xdr:row>
      <xdr:rowOff>28575</xdr:rowOff>
    </xdr:from>
    <xdr:to>
      <xdr:col>2</xdr:col>
      <xdr:colOff>476250</xdr:colOff>
      <xdr:row>95</xdr:row>
      <xdr:rowOff>521814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5023425"/>
          <a:ext cx="1524000" cy="493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9525</xdr:colOff>
      <xdr:row>95</xdr:row>
      <xdr:rowOff>85725</xdr:rowOff>
    </xdr:from>
    <xdr:to>
      <xdr:col>23</xdr:col>
      <xdr:colOff>547894</xdr:colOff>
      <xdr:row>95</xdr:row>
      <xdr:rowOff>561975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55300" y="35080575"/>
          <a:ext cx="538369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428625</xdr:colOff>
      <xdr:row>188</xdr:row>
      <xdr:rowOff>104775</xdr:rowOff>
    </xdr:from>
    <xdr:to>
      <xdr:col>2</xdr:col>
      <xdr:colOff>574675</xdr:colOff>
      <xdr:row>188</xdr:row>
      <xdr:rowOff>598014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69961125"/>
          <a:ext cx="1536700" cy="493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876300</xdr:colOff>
      <xdr:row>188</xdr:row>
      <xdr:rowOff>114300</xdr:rowOff>
    </xdr:from>
    <xdr:to>
      <xdr:col>23</xdr:col>
      <xdr:colOff>452644</xdr:colOff>
      <xdr:row>188</xdr:row>
      <xdr:rowOff>590550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60050" y="69970650"/>
          <a:ext cx="538369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314325</xdr:colOff>
      <xdr:row>286</xdr:row>
      <xdr:rowOff>104775</xdr:rowOff>
    </xdr:from>
    <xdr:to>
      <xdr:col>2</xdr:col>
      <xdr:colOff>460375</xdr:colOff>
      <xdr:row>286</xdr:row>
      <xdr:rowOff>598014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07308650"/>
          <a:ext cx="1536700" cy="493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76200</xdr:colOff>
      <xdr:row>286</xdr:row>
      <xdr:rowOff>85725</xdr:rowOff>
    </xdr:from>
    <xdr:to>
      <xdr:col>23</xdr:col>
      <xdr:colOff>614569</xdr:colOff>
      <xdr:row>286</xdr:row>
      <xdr:rowOff>561975</xdr:rowOff>
    </xdr:to>
    <xdr:pic>
      <xdr:nvPicPr>
        <xdr:cNvPr id="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21975" y="107051475"/>
          <a:ext cx="538369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161925</xdr:rowOff>
    </xdr:from>
    <xdr:to>
      <xdr:col>3</xdr:col>
      <xdr:colOff>241300</xdr:colOff>
      <xdr:row>3</xdr:row>
      <xdr:rowOff>83664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61925"/>
          <a:ext cx="1536700" cy="493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714375</xdr:colOff>
      <xdr:row>0</xdr:row>
      <xdr:rowOff>66675</xdr:rowOff>
    </xdr:from>
    <xdr:to>
      <xdr:col>23</xdr:col>
      <xdr:colOff>466725</xdr:colOff>
      <xdr:row>3</xdr:row>
      <xdr:rowOff>127123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98125" y="66675"/>
          <a:ext cx="714375" cy="6319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438150</xdr:colOff>
      <xdr:row>96</xdr:row>
      <xdr:rowOff>57150</xdr:rowOff>
    </xdr:from>
    <xdr:to>
      <xdr:col>2</xdr:col>
      <xdr:colOff>584200</xdr:colOff>
      <xdr:row>96</xdr:row>
      <xdr:rowOff>550389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6261675"/>
          <a:ext cx="1536700" cy="493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781050</xdr:colOff>
      <xdr:row>96</xdr:row>
      <xdr:rowOff>57150</xdr:rowOff>
    </xdr:from>
    <xdr:to>
      <xdr:col>23</xdr:col>
      <xdr:colOff>357394</xdr:colOff>
      <xdr:row>96</xdr:row>
      <xdr:rowOff>533400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64800" y="36261675"/>
          <a:ext cx="538369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219075</xdr:colOff>
      <xdr:row>188</xdr:row>
      <xdr:rowOff>104775</xdr:rowOff>
    </xdr:from>
    <xdr:to>
      <xdr:col>2</xdr:col>
      <xdr:colOff>365125</xdr:colOff>
      <xdr:row>188</xdr:row>
      <xdr:rowOff>598014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72370950"/>
          <a:ext cx="1536700" cy="493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0</xdr:colOff>
      <xdr:row>188</xdr:row>
      <xdr:rowOff>76200</xdr:rowOff>
    </xdr:from>
    <xdr:to>
      <xdr:col>23</xdr:col>
      <xdr:colOff>538369</xdr:colOff>
      <xdr:row>188</xdr:row>
      <xdr:rowOff>552450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45775" y="72342375"/>
          <a:ext cx="538369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342900</xdr:colOff>
      <xdr:row>287</xdr:row>
      <xdr:rowOff>66675</xdr:rowOff>
    </xdr:from>
    <xdr:to>
      <xdr:col>2</xdr:col>
      <xdr:colOff>488950</xdr:colOff>
      <xdr:row>287</xdr:row>
      <xdr:rowOff>559914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11137700"/>
          <a:ext cx="1536700" cy="493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847725</xdr:colOff>
      <xdr:row>287</xdr:row>
      <xdr:rowOff>57150</xdr:rowOff>
    </xdr:from>
    <xdr:to>
      <xdr:col>23</xdr:col>
      <xdr:colOff>424069</xdr:colOff>
      <xdr:row>287</xdr:row>
      <xdr:rowOff>533400</xdr:rowOff>
    </xdr:to>
    <xdr:pic>
      <xdr:nvPicPr>
        <xdr:cNvPr id="9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31475" y="111128175"/>
          <a:ext cx="538369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28575</xdr:rowOff>
    </xdr:from>
    <xdr:to>
      <xdr:col>2</xdr:col>
      <xdr:colOff>403225</xdr:colOff>
      <xdr:row>2</xdr:row>
      <xdr:rowOff>140814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575"/>
          <a:ext cx="1536700" cy="493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47625</xdr:colOff>
      <xdr:row>0</xdr:row>
      <xdr:rowOff>47625</xdr:rowOff>
    </xdr:from>
    <xdr:to>
      <xdr:col>23</xdr:col>
      <xdr:colOff>585994</xdr:colOff>
      <xdr:row>2</xdr:row>
      <xdr:rowOff>142875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17225" y="47625"/>
          <a:ext cx="538369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101</xdr:row>
      <xdr:rowOff>19050</xdr:rowOff>
    </xdr:from>
    <xdr:to>
      <xdr:col>2</xdr:col>
      <xdr:colOff>307975</xdr:colOff>
      <xdr:row>101</xdr:row>
      <xdr:rowOff>512289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6652200"/>
          <a:ext cx="1536700" cy="493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933450</xdr:colOff>
      <xdr:row>101</xdr:row>
      <xdr:rowOff>38100</xdr:rowOff>
    </xdr:from>
    <xdr:to>
      <xdr:col>23</xdr:col>
      <xdr:colOff>509794</xdr:colOff>
      <xdr:row>101</xdr:row>
      <xdr:rowOff>514350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41025" y="36671250"/>
          <a:ext cx="538369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199</xdr:row>
      <xdr:rowOff>47625</xdr:rowOff>
    </xdr:from>
    <xdr:to>
      <xdr:col>2</xdr:col>
      <xdr:colOff>374650</xdr:colOff>
      <xdr:row>199</xdr:row>
      <xdr:rowOff>540864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2866250"/>
          <a:ext cx="1536700" cy="493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904875</xdr:colOff>
      <xdr:row>199</xdr:row>
      <xdr:rowOff>95250</xdr:rowOff>
    </xdr:from>
    <xdr:to>
      <xdr:col>23</xdr:col>
      <xdr:colOff>481219</xdr:colOff>
      <xdr:row>199</xdr:row>
      <xdr:rowOff>571500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72913875"/>
          <a:ext cx="538369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297</xdr:row>
      <xdr:rowOff>85725</xdr:rowOff>
    </xdr:from>
    <xdr:to>
      <xdr:col>2</xdr:col>
      <xdr:colOff>352425</xdr:colOff>
      <xdr:row>300</xdr:row>
      <xdr:rowOff>167705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1633000"/>
          <a:ext cx="1590675" cy="65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28575</xdr:colOff>
      <xdr:row>297</xdr:row>
      <xdr:rowOff>28575</xdr:rowOff>
    </xdr:from>
    <xdr:to>
      <xdr:col>23</xdr:col>
      <xdr:colOff>657225</xdr:colOff>
      <xdr:row>300</xdr:row>
      <xdr:rowOff>161981</xdr:rowOff>
    </xdr:to>
    <xdr:pic>
      <xdr:nvPicPr>
        <xdr:cNvPr id="9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8175" y="111575850"/>
          <a:ext cx="628650" cy="704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7621</xdr:rowOff>
    </xdr:from>
    <xdr:to>
      <xdr:col>2</xdr:col>
      <xdr:colOff>506730</xdr:colOff>
      <xdr:row>3</xdr:row>
      <xdr:rowOff>362911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379096"/>
          <a:ext cx="1657350" cy="54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571500</xdr:colOff>
      <xdr:row>2</xdr:row>
      <xdr:rowOff>41910</xdr:rowOff>
    </xdr:from>
    <xdr:to>
      <xdr:col>23</xdr:col>
      <xdr:colOff>219075</xdr:colOff>
      <xdr:row>4</xdr:row>
      <xdr:rowOff>3680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45375" y="422910"/>
          <a:ext cx="609600" cy="523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idere.cdmx.gob.mx/oip/doctos/articulo121/Formatos_IAT_ENERO-A-JUNIO_%202010.xls" TargetMode="External"/><Relationship Id="rId13" Type="http://schemas.openxmlformats.org/officeDocument/2006/relationships/hyperlink" Target="http://www.fidere.cdmx.gob.mx/oip/doctos/articulo121/BALANCE-GENERAL-SEP-2010.pdf" TargetMode="External"/><Relationship Id="rId3" Type="http://schemas.openxmlformats.org/officeDocument/2006/relationships/hyperlink" Target="http://data.finanzas.cdmx.gob.mx/documentos/iapp.html" TargetMode="External"/><Relationship Id="rId7" Type="http://schemas.openxmlformats.org/officeDocument/2006/relationships/hyperlink" Target="http://www.fidere.cdmx.gob.mx/oip/doctos/articulo121/BALANCE-GENERAL-MARZO-2010.pdf" TargetMode="External"/><Relationship Id="rId12" Type="http://schemas.openxmlformats.org/officeDocument/2006/relationships/hyperlink" Target="http://www.fidere.cdmx.gob.mx/oip/doctos/articulo121/BALANCE-GENERAL-SEP-2010.pdf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://data.finanzas.cdmx.gob.mx/documentos/iapp.html" TargetMode="External"/><Relationship Id="rId16" Type="http://schemas.openxmlformats.org/officeDocument/2006/relationships/hyperlink" Target="http://www.fidere.cdmx.gob.mx/oip/doctos/articulo121/BALANCE-GENERAL-DIC-2010.pdf" TargetMode="External"/><Relationship Id="rId1" Type="http://schemas.openxmlformats.org/officeDocument/2006/relationships/hyperlink" Target="http://data.finanzas.cdmx.gob.mx/documentos/iapp.html" TargetMode="External"/><Relationship Id="rId6" Type="http://schemas.openxmlformats.org/officeDocument/2006/relationships/hyperlink" Target="http://www.fidere.cdmx.gob.mx/oip/doctos/articulo121/BALANCE-GENERAL-MARZO-2010.pdf" TargetMode="External"/><Relationship Id="rId11" Type="http://schemas.openxmlformats.org/officeDocument/2006/relationships/hyperlink" Target="http://www.fidere.cdmx.gob.mx/oip/doctos/articulo121/Formatos_IAT_ENERO-A-SEPTIEMBRE_%202010-OK.XLS" TargetMode="External"/><Relationship Id="rId5" Type="http://schemas.openxmlformats.org/officeDocument/2006/relationships/hyperlink" Target="http://www.fidere.cdmx.gob.mx/oip/doctos/articulo121/Formatos_IAT_ENERO%20A%20MARZO_%202010.xls" TargetMode="External"/><Relationship Id="rId15" Type="http://schemas.openxmlformats.org/officeDocument/2006/relationships/hyperlink" Target="http://www.fidere.cdmx.gob.mx/oip/doctos/articulo121/BALANCE-GENERAL-DIC-2010.pdf" TargetMode="External"/><Relationship Id="rId10" Type="http://schemas.openxmlformats.org/officeDocument/2006/relationships/hyperlink" Target="http://www.fidere.cdmx.gob.mx/oip/doctos/articulo121/BALANCE-GENERAL-JUNIO-2010.pdf" TargetMode="External"/><Relationship Id="rId4" Type="http://schemas.openxmlformats.org/officeDocument/2006/relationships/hyperlink" Target="http://data.finanzas.cdmx.gob.mx/documentos/iapp.html" TargetMode="External"/><Relationship Id="rId9" Type="http://schemas.openxmlformats.org/officeDocument/2006/relationships/hyperlink" Target="http://www.fidere.cdmx.gob.mx/oip/doctos/articulo121/BALANCE-GENERAL-JUNIO-2010.pdf" TargetMode="External"/><Relationship Id="rId14" Type="http://schemas.openxmlformats.org/officeDocument/2006/relationships/hyperlink" Target="http://www.fidere.cdmx.gob.mx/oip/doctos/articulo121/Formatos_IAT_ENERO-A-DICIEMBRE_%202010-OK.XLS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idere.cdmx.gob.mx/oip/doctos/articulo121/Informe-Programatico-Presupuestal-IAT_E-J_%202011.xls" TargetMode="External"/><Relationship Id="rId13" Type="http://schemas.openxmlformats.org/officeDocument/2006/relationships/hyperlink" Target="http://www.fidere.cdmx.gob.mx/oip/doctos/articulo121/BALANCE-GENERAL-DIC-2011.pdf" TargetMode="External"/><Relationship Id="rId3" Type="http://schemas.openxmlformats.org/officeDocument/2006/relationships/hyperlink" Target="http://data.finanzas.cdmx.gob.mx/documentos/iapp.html" TargetMode="External"/><Relationship Id="rId7" Type="http://schemas.openxmlformats.org/officeDocument/2006/relationships/hyperlink" Target="http://www.fidere.cdmx.gob.mx/oip/doctos/articulo121/BALANCE-GENERAL-MARZO-2011.pdf" TargetMode="External"/><Relationship Id="rId12" Type="http://schemas.openxmlformats.org/officeDocument/2006/relationships/hyperlink" Target="http://www.fidere.cdmx.gob.mx/oip/doctos/articulo121/Informe-Programatico-Presupuestal-IAT_E-DIC_%202011.xls" TargetMode="External"/><Relationship Id="rId2" Type="http://schemas.openxmlformats.org/officeDocument/2006/relationships/hyperlink" Target="http://data.finanzas.cdmx.gob.mx/documentos/iapp.html" TargetMode="External"/><Relationship Id="rId1" Type="http://schemas.openxmlformats.org/officeDocument/2006/relationships/hyperlink" Target="http://data.finanzas.cdmx.gob.mx/documentos/iapp.html" TargetMode="External"/><Relationship Id="rId6" Type="http://schemas.openxmlformats.org/officeDocument/2006/relationships/hyperlink" Target="http://www.fidere.cdmx.gob.mx/oip/doctos/articulo121/BALANCE-GENERAL-MARZO-2011.pdf" TargetMode="External"/><Relationship Id="rId11" Type="http://schemas.openxmlformats.org/officeDocument/2006/relationships/hyperlink" Target="http://www.fidere.cdmx.gob.mx/oip/doctos/articulo121/BALANCE-GENERAL-SEPTIEMBRE-2011.pdf" TargetMode="External"/><Relationship Id="rId5" Type="http://schemas.openxmlformats.org/officeDocument/2006/relationships/hyperlink" Target="http://www.fidere.cdmx.gob.mx/oip/doctos/articulo121/Informe-Programatico-Presupuestal-IAT_E-M_%202011.xls" TargetMode="External"/><Relationship Id="rId15" Type="http://schemas.openxmlformats.org/officeDocument/2006/relationships/drawing" Target="../drawings/drawing2.xml"/><Relationship Id="rId10" Type="http://schemas.openxmlformats.org/officeDocument/2006/relationships/hyperlink" Target="http://www.fidere.cdmx.gob.mx/oip/doctos/articulo121/Informe-Programatico-Presupuestal-IAT_E-SEP_%202011.xls" TargetMode="External"/><Relationship Id="rId4" Type="http://schemas.openxmlformats.org/officeDocument/2006/relationships/hyperlink" Target="http://data.finanzas.cdmx.gob.mx/documentos/iapp.html" TargetMode="External"/><Relationship Id="rId9" Type="http://schemas.openxmlformats.org/officeDocument/2006/relationships/hyperlink" Target="http://www.fidere.cdmx.gob.mx/oip/doctos/articulo121/BALANCE-GENERAL-JUNIO-2011.pdf" TargetMode="External"/><Relationship Id="rId1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idere.cdmx.gob.mx/oip/doctos/articulo121/BALANCE-GENERAL-JUNIO-2012.pdf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data.finanzas.cdmx.gob.mx/documentos/iapp.html" TargetMode="External"/><Relationship Id="rId7" Type="http://schemas.openxmlformats.org/officeDocument/2006/relationships/hyperlink" Target="http://www.fidere.cdmx.gob.mx/oip/doctos/articulo121/Informe-Progr&#225;matico-Presupuestal-IAT_E-%20JUN_%202012.xls" TargetMode="External"/><Relationship Id="rId12" Type="http://schemas.openxmlformats.org/officeDocument/2006/relationships/hyperlink" Target="http://www.fidere.cdmx.gob.mx/oip/doctos/articulo121/BALANCE-GENERAL-DICIEMBRE-2012.pdf" TargetMode="External"/><Relationship Id="rId2" Type="http://schemas.openxmlformats.org/officeDocument/2006/relationships/hyperlink" Target="http://data.finanzas.cdmx.gob.mx/documentos/iapp.html" TargetMode="External"/><Relationship Id="rId1" Type="http://schemas.openxmlformats.org/officeDocument/2006/relationships/hyperlink" Target="http://data.finanzas.cdmx.gob.mx/documentos/iapp.html" TargetMode="External"/><Relationship Id="rId6" Type="http://schemas.openxmlformats.org/officeDocument/2006/relationships/hyperlink" Target="http://www.fidere.cdmx.gob.mx/oip/doctos/articulo121/BALANCE-GENERAL-MARZO-2012.pdf" TargetMode="External"/><Relationship Id="rId11" Type="http://schemas.openxmlformats.org/officeDocument/2006/relationships/hyperlink" Target="http://www.fidere.cdmx.gob.mx/oip/doctos/articulo121/Informe-Programatico-Presupuestal-IAT_E-DIC_%202012.xls" TargetMode="External"/><Relationship Id="rId5" Type="http://schemas.openxmlformats.org/officeDocument/2006/relationships/hyperlink" Target="http://www.fidere.cdmx.gob.mx/oip/doctos/articulo121/Informe-Programatico-Presupuestal-IAT_E-MAR_%202012.xls" TargetMode="External"/><Relationship Id="rId10" Type="http://schemas.openxmlformats.org/officeDocument/2006/relationships/hyperlink" Target="http://www.fidere.cdmx.gob.mx/oip/doctos/articulo121/BALANCE-GENERAL-SEPTIEMBRE-2012.pdf" TargetMode="External"/><Relationship Id="rId4" Type="http://schemas.openxmlformats.org/officeDocument/2006/relationships/hyperlink" Target="http://data.finanzas.cdmx.gob.mx/documentos/iapp.html" TargetMode="External"/><Relationship Id="rId9" Type="http://schemas.openxmlformats.org/officeDocument/2006/relationships/hyperlink" Target="http://www.fidere.cdmx.gob.mx/oip/doctos/articulo121/Informe-Progr&#225;matico-Presupuestal-IAT_E-SEP_%202012.xls" TargetMode="External"/><Relationship Id="rId1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idere.cdmx.gob.mx/oip/doctos/articulo121/Formatos_IAT_E-JUN_2013.xls" TargetMode="External"/><Relationship Id="rId13" Type="http://schemas.openxmlformats.org/officeDocument/2006/relationships/hyperlink" Target="http://www.fidere.cdmx.gob.mx/oip/doctos/articulo121/ESTADOS-FINANCIEROS-SEPTIEMBRE-2013.pdf" TargetMode="External"/><Relationship Id="rId18" Type="http://schemas.openxmlformats.org/officeDocument/2006/relationships/drawing" Target="../drawings/drawing4.xml"/><Relationship Id="rId3" Type="http://schemas.openxmlformats.org/officeDocument/2006/relationships/hyperlink" Target="http://data.finanzas.cdmx.gob.mx/documentos/iapp.html" TargetMode="External"/><Relationship Id="rId7" Type="http://schemas.openxmlformats.org/officeDocument/2006/relationships/hyperlink" Target="http://www.fidere.cdmx.gob.mx/oip/doctos/articulo121/ESTADOS-FINANCIEROS-MARZO-2013.pdf" TargetMode="External"/><Relationship Id="rId12" Type="http://schemas.openxmlformats.org/officeDocument/2006/relationships/hyperlink" Target="http://www.fidere.cdmx.gob.mx/oip/doctos/articulo121/BALANCE-GENERAL-SEPTIEMBRE-2013.pdf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://data.finanzas.cdmx.gob.mx/documentos/iapp.html" TargetMode="External"/><Relationship Id="rId16" Type="http://schemas.openxmlformats.org/officeDocument/2006/relationships/hyperlink" Target="http://www.fidere.cdmx.gob.mx/oip/doctos/articulo121/ESTADOS-FINANCIEROS-DICIEMBRE-2013.pdf" TargetMode="External"/><Relationship Id="rId1" Type="http://schemas.openxmlformats.org/officeDocument/2006/relationships/hyperlink" Target="http://data.finanzas.cdmx.gob.mx/documentos/iapp.html" TargetMode="External"/><Relationship Id="rId6" Type="http://schemas.openxmlformats.org/officeDocument/2006/relationships/hyperlink" Target="http://www.fidere.cdmx.gob.mx/oip/doctos/articulo121/BALANCE-GENERAL-MARZO-2013.pdf" TargetMode="External"/><Relationship Id="rId11" Type="http://schemas.openxmlformats.org/officeDocument/2006/relationships/hyperlink" Target="http://www.fidere.cdmx.gob.mx/oip/doctos/articulo121/Formatos_IAT_E-SEPT_2013.xls" TargetMode="External"/><Relationship Id="rId5" Type="http://schemas.openxmlformats.org/officeDocument/2006/relationships/hyperlink" Target="http://www.fidere.cdmx.gob.mx/oip/doctos/articulo121/Formatos_IAT_E-M_2013.xls" TargetMode="External"/><Relationship Id="rId15" Type="http://schemas.openxmlformats.org/officeDocument/2006/relationships/hyperlink" Target="http://www.fidere.cdmx.gob.mx/oip/doctos/articulo121/BALANCE-GENERAL-DICIEMBRE-2013.pdf" TargetMode="External"/><Relationship Id="rId10" Type="http://schemas.openxmlformats.org/officeDocument/2006/relationships/hyperlink" Target="http://www.fidere.cdmx.gob.mx/oip/doctos/articulo121/ESTADOS-FINANCIEROS-JUNIO-2013.pdf" TargetMode="External"/><Relationship Id="rId4" Type="http://schemas.openxmlformats.org/officeDocument/2006/relationships/hyperlink" Target="http://data.finanzas.cdmx.gob.mx/documentos/iapp.html" TargetMode="External"/><Relationship Id="rId9" Type="http://schemas.openxmlformats.org/officeDocument/2006/relationships/hyperlink" Target="http://www.fidere.cdmx.gob.mx/oip/doctos/articulo121/BALANCE-GENERAL-JUNIO-2013.pdf" TargetMode="External"/><Relationship Id="rId14" Type="http://schemas.openxmlformats.org/officeDocument/2006/relationships/hyperlink" Target="http://www.fidere.cdmx.gob.mx/oip/doctos/articulo121/Formatos_IAT_E-DIC_%202013_1.xls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idere.cdmx.gob.mx/oip/doctos/articulo121/Formatos_IAT_E-J_2014-ok.xls" TargetMode="External"/><Relationship Id="rId13" Type="http://schemas.openxmlformats.org/officeDocument/2006/relationships/hyperlink" Target="http://www.fidere.cdmx.gob.mx/oip/doctos/articulo121/ESTADOS-FINANCIEROS-SEPTIEMBRE-2014.pdf" TargetMode="External"/><Relationship Id="rId18" Type="http://schemas.openxmlformats.org/officeDocument/2006/relationships/drawing" Target="../drawings/drawing5.xml"/><Relationship Id="rId3" Type="http://schemas.openxmlformats.org/officeDocument/2006/relationships/hyperlink" Target="http://data.finanzas.cdmx.gob.mx/documentos/iapp.html" TargetMode="External"/><Relationship Id="rId7" Type="http://schemas.openxmlformats.org/officeDocument/2006/relationships/hyperlink" Target="http://www.fidere.cdmx.gob.mx/oip/doctos/articulo121/ESTADOS-FINANCIEROS-MARZO-2014.pdf" TargetMode="External"/><Relationship Id="rId12" Type="http://schemas.openxmlformats.org/officeDocument/2006/relationships/hyperlink" Target="http://www.fidere.cdmx.gob.mx/oip/doctos/articulo121/BALANCE-GENERAL-SEPTIEMBRE-2014.pdf" TargetMode="External"/><Relationship Id="rId17" Type="http://schemas.openxmlformats.org/officeDocument/2006/relationships/printerSettings" Target="../printerSettings/printerSettings4.bin"/><Relationship Id="rId2" Type="http://schemas.openxmlformats.org/officeDocument/2006/relationships/hyperlink" Target="http://data.finanzas.cdmx.gob.mx/documentos/iapp.html" TargetMode="External"/><Relationship Id="rId16" Type="http://schemas.openxmlformats.org/officeDocument/2006/relationships/hyperlink" Target="http://www.fidere.cdmx.gob.mx/oip/doctos/articulo121/ESTADOS-FINANCIEROS-DICIEMBRE-2014-OK.pdf" TargetMode="External"/><Relationship Id="rId1" Type="http://schemas.openxmlformats.org/officeDocument/2006/relationships/hyperlink" Target="http://data.finanzas.cdmx.gob.mx/documentos/iapp.html" TargetMode="External"/><Relationship Id="rId6" Type="http://schemas.openxmlformats.org/officeDocument/2006/relationships/hyperlink" Target="http://www.fidere.cdmx.gob.mx/oip/doctos/articulo121/BALANCE-GENERAL-MARZO-2014.pdf" TargetMode="External"/><Relationship Id="rId11" Type="http://schemas.openxmlformats.org/officeDocument/2006/relationships/hyperlink" Target="http://www.fidere.cdmx.gob.mx/oip/doctos/articulo121/Formatos_IAT_E-S_2014.xls" TargetMode="External"/><Relationship Id="rId5" Type="http://schemas.openxmlformats.org/officeDocument/2006/relationships/hyperlink" Target="http://www.data.fidere.cdmx.gob.mx/oip/doctos/articulo121/Formatos_IAT_E-M_2014-ok.xls" TargetMode="External"/><Relationship Id="rId15" Type="http://schemas.openxmlformats.org/officeDocument/2006/relationships/hyperlink" Target="http://www.fidere.cdmx.gob.mx/oip/doctos/articulo121/BALANCE-GENERAL-DICIEMBRE-2014-ok.pdf" TargetMode="External"/><Relationship Id="rId10" Type="http://schemas.openxmlformats.org/officeDocument/2006/relationships/hyperlink" Target="http://www.fidere.cdmx.gob.mx/oip/doctos/articulo121/ESTADOS-FINANCIEROS-JUNIO-2014.pdf" TargetMode="External"/><Relationship Id="rId4" Type="http://schemas.openxmlformats.org/officeDocument/2006/relationships/hyperlink" Target="http://data.finanzas.cdmx.gob.mx/documentos/iapp.html" TargetMode="External"/><Relationship Id="rId9" Type="http://schemas.openxmlformats.org/officeDocument/2006/relationships/hyperlink" Target="http://www.fidere.cdmx.gob.mx/oip/doctos/articulo121/BALANCE-GENERAL-JUNIO-2014.pdf" TargetMode="External"/><Relationship Id="rId14" Type="http://schemas.openxmlformats.org/officeDocument/2006/relationships/hyperlink" Target="http://www.fidere.cdmx.gob.mx/oip/doctos/articulo121/Formatos_IAT_E-D_2014.xls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ut/doctos/articulo121/Formatos_IAT_E-J_2015.xls" TargetMode="External"/><Relationship Id="rId13" Type="http://schemas.openxmlformats.org/officeDocument/2006/relationships/hyperlink" Target="http://data.fidere.cdmx.gob.mx/ut/doctos/articulo121/Estados-Financieros-SEPTIEMBRE-2015.pdf" TargetMode="External"/><Relationship Id="rId18" Type="http://schemas.openxmlformats.org/officeDocument/2006/relationships/drawing" Target="../drawings/drawing6.xml"/><Relationship Id="rId3" Type="http://schemas.openxmlformats.org/officeDocument/2006/relationships/hyperlink" Target="http://data.finanzas.cdmx.gob.mx/documentos/iapp.html" TargetMode="External"/><Relationship Id="rId7" Type="http://schemas.openxmlformats.org/officeDocument/2006/relationships/hyperlink" Target="http://data.fidere.cdmx.gob.mx/ut/doctos/articulo121/Estados-Financieros-MARZO-2015.pdf" TargetMode="External"/><Relationship Id="rId12" Type="http://schemas.openxmlformats.org/officeDocument/2006/relationships/hyperlink" Target="http://data.fidere.cdmx.gob.mx/ut/doctos/articulo121/Balance-General-Septiembre-2015.pdf" TargetMode="External"/><Relationship Id="rId17" Type="http://schemas.openxmlformats.org/officeDocument/2006/relationships/printerSettings" Target="../printerSettings/printerSettings5.bin"/><Relationship Id="rId2" Type="http://schemas.openxmlformats.org/officeDocument/2006/relationships/hyperlink" Target="http://data.finanzas.cdmx.gob.mx/documentos/iapp.html" TargetMode="External"/><Relationship Id="rId16" Type="http://schemas.openxmlformats.org/officeDocument/2006/relationships/hyperlink" Target="http://data.fidere.cdmx.gob.mx/ut/doctos/articulo121/Estados-Financieros-DICIEMBRE-2015.pdf" TargetMode="External"/><Relationship Id="rId1" Type="http://schemas.openxmlformats.org/officeDocument/2006/relationships/hyperlink" Target="http://data.finanzas.cdmx.gob.mx/documentos/iapp.html" TargetMode="External"/><Relationship Id="rId6" Type="http://schemas.openxmlformats.org/officeDocument/2006/relationships/hyperlink" Target="http://data.fidere.cdmx.gob.mx/ut/doctos/articulo121/BALANCE-GENERAL-MARZO-2015.pdf" TargetMode="External"/><Relationship Id="rId11" Type="http://schemas.openxmlformats.org/officeDocument/2006/relationships/hyperlink" Target="http://data.fidere.cdmx.gob.mx/ut/doctos/articulo121/Formatos_IAT_E-S_2015.xls" TargetMode="External"/><Relationship Id="rId5" Type="http://schemas.openxmlformats.org/officeDocument/2006/relationships/hyperlink" Target="http://data.fidere.cdmx.gob.mx/ut/doctos/articulo121/Formatos_IAT_E-M_2015.xls" TargetMode="External"/><Relationship Id="rId15" Type="http://schemas.openxmlformats.org/officeDocument/2006/relationships/hyperlink" Target="http://data.fidere.cdmx.gob.mx/ut/doctos/articulo121/BALANCE-GENERAL-DICIEMBRE-2015.pdf" TargetMode="External"/><Relationship Id="rId10" Type="http://schemas.openxmlformats.org/officeDocument/2006/relationships/hyperlink" Target="http://data.fidere.cdmx.gob.mx/ut/doctos/articulo121/Estados-Financieros-JUNIO-2015.pdf" TargetMode="External"/><Relationship Id="rId4" Type="http://schemas.openxmlformats.org/officeDocument/2006/relationships/hyperlink" Target="http://data.finanzas.cdmx.gob.mx/documentos/iapp.html" TargetMode="External"/><Relationship Id="rId9" Type="http://schemas.openxmlformats.org/officeDocument/2006/relationships/hyperlink" Target="http://data.fidere.cdmx.gob.mx/ut/doctos/articulo121/BALANCE-GENERAL-JUNIO-2015.pdf" TargetMode="External"/><Relationship Id="rId14" Type="http://schemas.openxmlformats.org/officeDocument/2006/relationships/hyperlink" Target="http://data.fidere.cdmx.gob.mx/ut/doctos/articulo121/Formatos_IAT_E-D_2015.xls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oip/doctos/articulo121/BALANCE-GENERAL-JUNIO-2016.pdf" TargetMode="External"/><Relationship Id="rId13" Type="http://schemas.openxmlformats.org/officeDocument/2006/relationships/hyperlink" Target="http://data.finanzas.cdmx.gob.mx/documentos/iapp.html" TargetMode="External"/><Relationship Id="rId18" Type="http://schemas.openxmlformats.org/officeDocument/2006/relationships/drawing" Target="../drawings/drawing7.xml"/><Relationship Id="rId3" Type="http://schemas.openxmlformats.org/officeDocument/2006/relationships/hyperlink" Target="http://data.finanzas.cdmx.gob.mx/documentos/iapp.html" TargetMode="External"/><Relationship Id="rId7" Type="http://schemas.openxmlformats.org/officeDocument/2006/relationships/hyperlink" Target="http://data.fidere.cdmx.gob.mx/oip/doctos/articulo121/Formatos_IAT_E-J_2016.xlsx" TargetMode="External"/><Relationship Id="rId12" Type="http://schemas.openxmlformats.org/officeDocument/2006/relationships/hyperlink" Target="http://data.fidere.cdmx.gob.mx/oip/doctos/articulo121/ESTADOS-FINANCIEROS-SEPTIEMBRE-2016.pdf" TargetMode="External"/><Relationship Id="rId17" Type="http://schemas.openxmlformats.org/officeDocument/2006/relationships/printerSettings" Target="../printerSettings/printerSettings6.bin"/><Relationship Id="rId2" Type="http://schemas.openxmlformats.org/officeDocument/2006/relationships/hyperlink" Target="http://data.finanzas.cdmx.gob.mx/documentos/iapp.html" TargetMode="External"/><Relationship Id="rId16" Type="http://schemas.openxmlformats.org/officeDocument/2006/relationships/hyperlink" Target="http://data.fidere.cdmx.gob.mx/ut/doctos/articulo121/ESTADO_SITUACION_FINANCIERA_DICIEMBRE_2016.pdf" TargetMode="External"/><Relationship Id="rId1" Type="http://schemas.openxmlformats.org/officeDocument/2006/relationships/hyperlink" Target="http://data.finanzas.cdmx.gob.mx/documentos/iapp.html" TargetMode="External"/><Relationship Id="rId6" Type="http://schemas.openxmlformats.org/officeDocument/2006/relationships/hyperlink" Target="http://data.fidere.cdmx.gob.mx/oip/doctos/articulo121/ESTADOS-FINANCIEROS-MARZO-2016.pdf" TargetMode="External"/><Relationship Id="rId11" Type="http://schemas.openxmlformats.org/officeDocument/2006/relationships/hyperlink" Target="http://data.fidere.cdmx.gob.mx/oip/doctos/articulo121/BALANCE-GENERAL-SEPTIEMBRE-2016.pdf" TargetMode="External"/><Relationship Id="rId5" Type="http://schemas.openxmlformats.org/officeDocument/2006/relationships/hyperlink" Target="http://data.fidere.cdmx.gob.mx/oip/doctos/articulo121/BALANCE-GENERAL-MARZO-2016.pdf" TargetMode="External"/><Relationship Id="rId15" Type="http://schemas.openxmlformats.org/officeDocument/2006/relationships/hyperlink" Target="http://data.fidere.cdmx.gob.mx/ut/doctos/articulo121/BALANCE_GENERAL_DICIEMBRE_2016.pdf" TargetMode="External"/><Relationship Id="rId10" Type="http://schemas.openxmlformats.org/officeDocument/2006/relationships/hyperlink" Target="http://data.fidere.cdmx.gob.mx/oip/doctos/articulo121/Formatos_IAT_E-S_2016.xlsx" TargetMode="External"/><Relationship Id="rId4" Type="http://schemas.openxmlformats.org/officeDocument/2006/relationships/hyperlink" Target="http://data.fidere.cdmx.gob.mx/oip/doctos/articulo121/Formatos_IAT_E-M_2016.xlsx" TargetMode="External"/><Relationship Id="rId9" Type="http://schemas.openxmlformats.org/officeDocument/2006/relationships/hyperlink" Target="http://data.fidere.cdmx.gob.mx/oip/doctos/articulo121/ESTADOS-FINANCIEROS-JUNIO-2016.pdf" TargetMode="External"/><Relationship Id="rId14" Type="http://schemas.openxmlformats.org/officeDocument/2006/relationships/hyperlink" Target="http://data.fidere.cdmx.gob.mx/ut/doctos/articulo121/Formatos-IAT-E-D-2016.xlsx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ut/doctos/articulo121/BALANCE_GENERAL_30_SEP_2017.pdf" TargetMode="External"/><Relationship Id="rId13" Type="http://schemas.openxmlformats.org/officeDocument/2006/relationships/hyperlink" Target="http://data.fidere.cdmx.gob.mx/ut/doctos/articulo121/Formatos_IAT_E-D_2017.xlsx" TargetMode="External"/><Relationship Id="rId18" Type="http://schemas.openxmlformats.org/officeDocument/2006/relationships/drawing" Target="../drawings/drawing8.xml"/><Relationship Id="rId3" Type="http://schemas.openxmlformats.org/officeDocument/2006/relationships/hyperlink" Target="http://data.fidere.cdmx.gob.mx/ut/doctos/articulo121/ESTADOS_DE_SITUACION_FIANCERA_MARZO_2017.pdf" TargetMode="External"/><Relationship Id="rId7" Type="http://schemas.openxmlformats.org/officeDocument/2006/relationships/hyperlink" Target="http://data.fidere.cdmx.gob.mx/ut/doctos/articulo121/Formatos_IAT_E-S_%202017.xlsx" TargetMode="External"/><Relationship Id="rId12" Type="http://schemas.openxmlformats.org/officeDocument/2006/relationships/hyperlink" Target="https://data.finanzas.cdmx.gob.mx/documentos/iapp.html" TargetMode="External"/><Relationship Id="rId17" Type="http://schemas.openxmlformats.org/officeDocument/2006/relationships/printerSettings" Target="../printerSettings/printerSettings7.bin"/><Relationship Id="rId2" Type="http://schemas.openxmlformats.org/officeDocument/2006/relationships/hyperlink" Target="http://data.fidere.cdmx.gob.mx/ut/doctos/articulo121/BALANCE_GENERAL_MARZO_2017.pdf" TargetMode="External"/><Relationship Id="rId16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://data.fidere.cdmx.gob.mx/ut/doctos/articulo121/Formatos_IAT_E-M_%202017.xlsx" TargetMode="External"/><Relationship Id="rId6" Type="http://schemas.openxmlformats.org/officeDocument/2006/relationships/hyperlink" Target="http://data.fidere.cdmx.gob.mx/ut/doctos/articulo121/ESTADOS_FINANCIEROS_JUNIO_2017.pdf" TargetMode="External"/><Relationship Id="rId11" Type="http://schemas.openxmlformats.org/officeDocument/2006/relationships/hyperlink" Target="https://data.finanzas.cdmx.gob.mx/documentos/iapp.html" TargetMode="External"/><Relationship Id="rId5" Type="http://schemas.openxmlformats.org/officeDocument/2006/relationships/hyperlink" Target="http://data.fidere.cdmx.gob.mx/ut/doctos/articulo121/balance_general_JUNIO_2017.pdf" TargetMode="External"/><Relationship Id="rId15" Type="http://schemas.openxmlformats.org/officeDocument/2006/relationships/hyperlink" Target="http://data.fidere.cdmx.gob.mx/ut/doctos/articulo121/ESTADOS_SITUACION_FIANCERA_DICIEMBRE_2017.pdf" TargetMode="External"/><Relationship Id="rId10" Type="http://schemas.openxmlformats.org/officeDocument/2006/relationships/hyperlink" Target="https://data.finanzas.cdmx.gob.mx/documentos/iapp.html" TargetMode="External"/><Relationship Id="rId4" Type="http://schemas.openxmlformats.org/officeDocument/2006/relationships/hyperlink" Target="http://data.fidere.cdmx.gob.mx/ut/doctos/articulo121/Formatos_IAT_E-J_%202017.xlsx" TargetMode="External"/><Relationship Id="rId9" Type="http://schemas.openxmlformats.org/officeDocument/2006/relationships/hyperlink" Target="http://data.fidere.cdmx.gob.mx/ut/doctos/articulo121/ESTADOS_DE_SITUACION_FINANCiERA_SEPTIEMBRE_2017.pdf" TargetMode="External"/><Relationship Id="rId14" Type="http://schemas.openxmlformats.org/officeDocument/2006/relationships/hyperlink" Target="http://data.fidere.cdmx.gob.mx/ut/doctos/articulo121/BALANCE_GENERAL_DICIEMBRE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3"/>
  <sheetViews>
    <sheetView workbookViewId="0">
      <selection activeCell="A3" sqref="A3:A4"/>
    </sheetView>
  </sheetViews>
  <sheetFormatPr baseColWidth="10" defaultRowHeight="15" x14ac:dyDescent="0.25"/>
  <cols>
    <col min="8" max="8" width="2.140625" customWidth="1"/>
    <col min="14" max="14" width="2.7109375" customWidth="1"/>
    <col min="24" max="24" width="15.7109375" customWidth="1"/>
  </cols>
  <sheetData>
    <row r="1" spans="1:24" x14ac:dyDescent="0.25">
      <c r="A1" s="72" t="s">
        <v>319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</row>
    <row r="2" spans="1:24" ht="38.25" customHeigh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1:24" ht="32.25" customHeight="1" x14ac:dyDescent="0.25">
      <c r="A3" s="74" t="s">
        <v>0</v>
      </c>
      <c r="B3" s="74" t="s">
        <v>1</v>
      </c>
      <c r="C3" s="75" t="s">
        <v>2</v>
      </c>
      <c r="D3" s="75"/>
      <c r="E3" s="75"/>
      <c r="F3" s="75"/>
      <c r="G3" s="75"/>
      <c r="H3" s="25"/>
      <c r="I3" s="75" t="s">
        <v>8</v>
      </c>
      <c r="J3" s="75"/>
      <c r="K3" s="75"/>
      <c r="L3" s="75"/>
      <c r="M3" s="75"/>
      <c r="N3" s="25"/>
      <c r="O3" s="75" t="s">
        <v>14</v>
      </c>
      <c r="P3" s="75"/>
      <c r="Q3" s="75"/>
      <c r="R3" s="75"/>
      <c r="S3" s="75"/>
      <c r="T3" s="76" t="s">
        <v>19</v>
      </c>
      <c r="U3" s="76" t="s">
        <v>20</v>
      </c>
      <c r="V3" s="76" t="s">
        <v>21</v>
      </c>
      <c r="W3" s="76" t="s">
        <v>22</v>
      </c>
      <c r="X3" s="76" t="s">
        <v>294</v>
      </c>
    </row>
    <row r="4" spans="1:24" ht="33.75" x14ac:dyDescent="0.25">
      <c r="A4" s="74"/>
      <c r="B4" s="74"/>
      <c r="C4" s="36" t="s">
        <v>3</v>
      </c>
      <c r="D4" s="36" t="s">
        <v>4</v>
      </c>
      <c r="E4" s="36" t="s">
        <v>5</v>
      </c>
      <c r="F4" s="36" t="s">
        <v>6</v>
      </c>
      <c r="G4" s="36" t="s">
        <v>7</v>
      </c>
      <c r="H4" s="27"/>
      <c r="I4" s="36" t="s">
        <v>9</v>
      </c>
      <c r="J4" s="36" t="s">
        <v>10</v>
      </c>
      <c r="K4" s="36" t="s">
        <v>11</v>
      </c>
      <c r="L4" s="36" t="s">
        <v>12</v>
      </c>
      <c r="M4" s="36" t="s">
        <v>13</v>
      </c>
      <c r="N4" s="27"/>
      <c r="O4" s="36" t="s">
        <v>15</v>
      </c>
      <c r="P4" s="36" t="s">
        <v>16</v>
      </c>
      <c r="Q4" s="36" t="s">
        <v>23</v>
      </c>
      <c r="R4" s="36" t="s">
        <v>17</v>
      </c>
      <c r="S4" s="36" t="s">
        <v>18</v>
      </c>
      <c r="T4" s="77"/>
      <c r="U4" s="77"/>
      <c r="V4" s="77"/>
      <c r="W4" s="77"/>
      <c r="X4" s="77"/>
    </row>
    <row r="5" spans="1:24" ht="118.5" customHeight="1" x14ac:dyDescent="0.25">
      <c r="A5" s="27">
        <v>2010</v>
      </c>
      <c r="B5" s="27" t="s">
        <v>321</v>
      </c>
      <c r="C5" s="27">
        <v>1000</v>
      </c>
      <c r="D5" s="7" t="s">
        <v>264</v>
      </c>
      <c r="E5" s="8">
        <v>41436810</v>
      </c>
      <c r="F5" s="8">
        <v>41436810</v>
      </c>
      <c r="G5" s="8">
        <v>7468185.3999999994</v>
      </c>
      <c r="H5" s="8"/>
      <c r="I5" s="27">
        <v>1100</v>
      </c>
      <c r="J5" s="27" t="s">
        <v>31</v>
      </c>
      <c r="K5" s="8">
        <v>15823956</v>
      </c>
      <c r="L5" s="8">
        <v>15713443.670000002</v>
      </c>
      <c r="M5" s="8">
        <v>3618068.07</v>
      </c>
      <c r="N5" s="8"/>
      <c r="O5" s="27">
        <v>1103</v>
      </c>
      <c r="P5" s="27" t="s">
        <v>322</v>
      </c>
      <c r="Q5" s="8">
        <v>2077942</v>
      </c>
      <c r="R5" s="8">
        <v>2077942</v>
      </c>
      <c r="S5" s="8">
        <v>519483</v>
      </c>
      <c r="T5" s="9"/>
      <c r="U5" s="34" t="s">
        <v>323</v>
      </c>
      <c r="V5" s="34" t="s">
        <v>324</v>
      </c>
      <c r="W5" s="34" t="s">
        <v>325</v>
      </c>
      <c r="X5" s="34" t="s">
        <v>296</v>
      </c>
    </row>
    <row r="6" spans="1:24" ht="56.25" x14ac:dyDescent="0.25">
      <c r="A6" s="27"/>
      <c r="B6" s="27"/>
      <c r="C6" s="27">
        <v>2000</v>
      </c>
      <c r="D6" s="7" t="s">
        <v>265</v>
      </c>
      <c r="E6" s="8">
        <v>1444252</v>
      </c>
      <c r="F6" s="8">
        <v>1444252</v>
      </c>
      <c r="G6" s="8">
        <v>123224.47</v>
      </c>
      <c r="H6" s="8"/>
      <c r="I6" s="27">
        <v>1200</v>
      </c>
      <c r="J6" s="27" t="s">
        <v>32</v>
      </c>
      <c r="K6" s="8">
        <v>2728080</v>
      </c>
      <c r="L6" s="8">
        <v>2728080</v>
      </c>
      <c r="M6" s="8">
        <v>456151.26</v>
      </c>
      <c r="N6" s="8"/>
      <c r="O6" s="27">
        <v>1103</v>
      </c>
      <c r="P6" s="27" t="s">
        <v>326</v>
      </c>
      <c r="Q6" s="8">
        <v>13746014</v>
      </c>
      <c r="R6" s="8">
        <v>13635501.670000002</v>
      </c>
      <c r="S6" s="8">
        <v>3098585.07</v>
      </c>
      <c r="T6" s="9" t="s">
        <v>327</v>
      </c>
      <c r="U6" s="27"/>
      <c r="V6" s="27"/>
      <c r="W6" s="27"/>
      <c r="X6" s="27"/>
    </row>
    <row r="7" spans="1:24" ht="33.75" x14ac:dyDescent="0.25">
      <c r="A7" s="27"/>
      <c r="B7" s="27"/>
      <c r="C7" s="27">
        <v>3000</v>
      </c>
      <c r="D7" s="7" t="s">
        <v>266</v>
      </c>
      <c r="E7" s="8">
        <v>23584337</v>
      </c>
      <c r="F7" s="8">
        <v>23584337</v>
      </c>
      <c r="G7" s="8">
        <v>3850505.2699999996</v>
      </c>
      <c r="H7" s="8"/>
      <c r="I7" s="27">
        <v>1300</v>
      </c>
      <c r="J7" s="27" t="s">
        <v>33</v>
      </c>
      <c r="K7" s="8">
        <v>4143501</v>
      </c>
      <c r="L7" s="8">
        <v>4143501</v>
      </c>
      <c r="M7" s="8">
        <v>21372.87</v>
      </c>
      <c r="N7" s="8"/>
      <c r="O7" s="27">
        <v>1202</v>
      </c>
      <c r="P7" s="27" t="s">
        <v>328</v>
      </c>
      <c r="Q7" s="8">
        <v>2728080</v>
      </c>
      <c r="R7" s="8">
        <v>2728080</v>
      </c>
      <c r="S7" s="8">
        <v>456151.26</v>
      </c>
      <c r="T7" s="9"/>
      <c r="U7" s="27"/>
      <c r="V7" s="27"/>
      <c r="W7" s="27"/>
      <c r="X7" s="27"/>
    </row>
    <row r="8" spans="1:24" ht="56.25" x14ac:dyDescent="0.25">
      <c r="A8" s="27"/>
      <c r="B8" s="27"/>
      <c r="C8" s="27">
        <v>4000</v>
      </c>
      <c r="D8" s="7" t="s">
        <v>268</v>
      </c>
      <c r="E8" s="8">
        <v>16198156</v>
      </c>
      <c r="F8" s="8">
        <v>16198156</v>
      </c>
      <c r="G8" s="8">
        <v>4049538</v>
      </c>
      <c r="H8" s="8"/>
      <c r="I8" s="27">
        <v>1400</v>
      </c>
      <c r="J8" s="27" t="s">
        <v>34</v>
      </c>
      <c r="K8" s="8">
        <v>4637466</v>
      </c>
      <c r="L8" s="8">
        <v>4687256.5999999996</v>
      </c>
      <c r="M8" s="8">
        <v>900109.43999999983</v>
      </c>
      <c r="N8" s="8"/>
      <c r="O8" s="27" t="s">
        <v>329</v>
      </c>
      <c r="P8" s="27" t="s">
        <v>330</v>
      </c>
      <c r="Q8" s="8">
        <v>664217</v>
      </c>
      <c r="R8" s="8">
        <v>664217</v>
      </c>
      <c r="S8" s="8">
        <v>2114.5700000000002</v>
      </c>
      <c r="T8" s="9"/>
      <c r="U8" s="27"/>
      <c r="V8" s="27"/>
      <c r="W8" s="27"/>
      <c r="X8" s="27"/>
    </row>
    <row r="9" spans="1:24" ht="45" x14ac:dyDescent="0.25">
      <c r="A9" s="27"/>
      <c r="B9" s="27"/>
      <c r="C9" s="27">
        <v>5000</v>
      </c>
      <c r="D9" s="7" t="s">
        <v>267</v>
      </c>
      <c r="E9" s="8">
        <v>0</v>
      </c>
      <c r="F9" s="8">
        <v>0</v>
      </c>
      <c r="G9" s="8">
        <v>0</v>
      </c>
      <c r="H9" s="8"/>
      <c r="I9" s="27">
        <v>1500</v>
      </c>
      <c r="J9" s="27" t="s">
        <v>35</v>
      </c>
      <c r="K9" s="8">
        <v>13305360</v>
      </c>
      <c r="L9" s="8">
        <v>13366081.73</v>
      </c>
      <c r="M9" s="8">
        <v>2352240.6799999997</v>
      </c>
      <c r="N9" s="8"/>
      <c r="O9" s="27" t="s">
        <v>331</v>
      </c>
      <c r="P9" s="27" t="s">
        <v>332</v>
      </c>
      <c r="Q9" s="8">
        <v>150000</v>
      </c>
      <c r="R9" s="8">
        <v>150000</v>
      </c>
      <c r="S9" s="8">
        <v>19258.3</v>
      </c>
      <c r="T9" s="7"/>
      <c r="U9" s="27"/>
      <c r="V9" s="27"/>
      <c r="W9" s="27"/>
      <c r="X9" s="27"/>
    </row>
    <row r="10" spans="1:24" ht="45" x14ac:dyDescent="0.25">
      <c r="A10" s="27"/>
      <c r="B10" s="27"/>
      <c r="C10" s="27"/>
      <c r="D10" s="27"/>
      <c r="E10" s="10">
        <f>SUM(E5:E9)</f>
        <v>82663555</v>
      </c>
      <c r="F10" s="10">
        <f t="shared" ref="F10:G10" si="0">SUM(F5:F9)</f>
        <v>82663555</v>
      </c>
      <c r="G10" s="10">
        <f t="shared" si="0"/>
        <v>15491453.139999999</v>
      </c>
      <c r="H10" s="10"/>
      <c r="I10" s="27">
        <v>1600</v>
      </c>
      <c r="J10" s="27" t="s">
        <v>333</v>
      </c>
      <c r="K10" s="8">
        <v>798447</v>
      </c>
      <c r="L10" s="8">
        <v>798447</v>
      </c>
      <c r="M10" s="8">
        <v>120243.08</v>
      </c>
      <c r="N10" s="8"/>
      <c r="O10" s="27" t="s">
        <v>334</v>
      </c>
      <c r="P10" s="27" t="s">
        <v>335</v>
      </c>
      <c r="Q10" s="8">
        <v>15000</v>
      </c>
      <c r="R10" s="8">
        <v>15000</v>
      </c>
      <c r="S10" s="8">
        <v>0</v>
      </c>
      <c r="T10" s="9"/>
      <c r="U10" s="27"/>
      <c r="V10" s="27"/>
      <c r="W10" s="27"/>
      <c r="X10" s="27"/>
    </row>
    <row r="11" spans="1:24" ht="78.75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5" t="s">
        <v>42</v>
      </c>
      <c r="K11" s="10">
        <f>SUM(K5:K10)</f>
        <v>41436810</v>
      </c>
      <c r="L11" s="10">
        <f t="shared" ref="L11:M11" si="1">SUM(L5:L10)</f>
        <v>41436810</v>
      </c>
      <c r="M11" s="10">
        <f t="shared" si="1"/>
        <v>7468185.3999999994</v>
      </c>
      <c r="N11" s="10"/>
      <c r="O11" s="27">
        <v>1316</v>
      </c>
      <c r="P11" s="27" t="s">
        <v>336</v>
      </c>
      <c r="Q11" s="8">
        <v>3098284</v>
      </c>
      <c r="R11" s="8">
        <v>3098284</v>
      </c>
      <c r="S11" s="8">
        <v>0</v>
      </c>
      <c r="T11" s="7"/>
      <c r="U11" s="1"/>
      <c r="V11" s="1"/>
      <c r="W11" s="1"/>
      <c r="X11" s="1"/>
    </row>
    <row r="12" spans="1:24" ht="67.5" x14ac:dyDescent="0.25">
      <c r="I12" s="27">
        <v>2100</v>
      </c>
      <c r="J12" s="27" t="s">
        <v>36</v>
      </c>
      <c r="K12" s="8">
        <v>782000</v>
      </c>
      <c r="L12" s="8">
        <v>784000</v>
      </c>
      <c r="M12" s="8">
        <v>67114.95</v>
      </c>
      <c r="N12" s="8"/>
      <c r="O12" s="27">
        <v>1319</v>
      </c>
      <c r="P12" s="27" t="s">
        <v>337</v>
      </c>
      <c r="Q12" s="8">
        <v>200000</v>
      </c>
      <c r="R12" s="8">
        <v>200000</v>
      </c>
      <c r="S12" s="8">
        <v>0</v>
      </c>
      <c r="T12" s="9"/>
    </row>
    <row r="13" spans="1:24" ht="22.5" x14ac:dyDescent="0.25">
      <c r="A13" s="2" t="s">
        <v>25</v>
      </c>
      <c r="I13" s="27">
        <v>2200</v>
      </c>
      <c r="J13" s="27" t="s">
        <v>37</v>
      </c>
      <c r="K13" s="8">
        <v>47000</v>
      </c>
      <c r="L13" s="8">
        <v>47000</v>
      </c>
      <c r="M13" s="8">
        <v>7925.9400000000005</v>
      </c>
      <c r="N13" s="8"/>
      <c r="O13" s="27">
        <v>1325</v>
      </c>
      <c r="P13" s="27" t="s">
        <v>338</v>
      </c>
      <c r="Q13" s="8">
        <v>16000</v>
      </c>
      <c r="R13" s="8">
        <v>16000</v>
      </c>
      <c r="S13" s="8">
        <v>0</v>
      </c>
      <c r="T13" s="9"/>
    </row>
    <row r="14" spans="1:24" ht="33.75" x14ac:dyDescent="0.25">
      <c r="A14" s="2" t="s">
        <v>285</v>
      </c>
      <c r="I14" s="27">
        <v>2300</v>
      </c>
      <c r="J14" s="27" t="s">
        <v>339</v>
      </c>
      <c r="K14" s="8">
        <v>65000</v>
      </c>
      <c r="L14" s="8">
        <v>65000</v>
      </c>
      <c r="M14" s="8">
        <v>4509.09</v>
      </c>
      <c r="N14" s="8"/>
      <c r="O14" s="27" t="s">
        <v>340</v>
      </c>
      <c r="P14" s="27" t="s">
        <v>341</v>
      </c>
      <c r="Q14" s="8">
        <v>2779464</v>
      </c>
      <c r="R14" s="8">
        <v>2779464</v>
      </c>
      <c r="S14" s="8">
        <v>523659.50999999995</v>
      </c>
      <c r="T14" s="9">
        <f t="shared" ref="T14" si="2">+R14-Q14</f>
        <v>0</v>
      </c>
    </row>
    <row r="15" spans="1:24" ht="56.25" x14ac:dyDescent="0.25">
      <c r="A15" s="2" t="s">
        <v>318</v>
      </c>
      <c r="I15" s="27">
        <v>2400</v>
      </c>
      <c r="J15" s="27" t="s">
        <v>38</v>
      </c>
      <c r="K15" s="8">
        <v>71000</v>
      </c>
      <c r="L15" s="8">
        <v>70168</v>
      </c>
      <c r="M15" s="8">
        <v>135.76999999999998</v>
      </c>
      <c r="N15" s="8"/>
      <c r="O15" s="27" t="s">
        <v>342</v>
      </c>
      <c r="P15" s="27" t="s">
        <v>343</v>
      </c>
      <c r="Q15" s="8">
        <v>1380900</v>
      </c>
      <c r="R15" s="8">
        <v>1430690.6</v>
      </c>
      <c r="S15" s="8">
        <v>279940.59999999998</v>
      </c>
      <c r="T15" s="9" t="s">
        <v>60</v>
      </c>
    </row>
    <row r="16" spans="1:24" ht="56.25" x14ac:dyDescent="0.25">
      <c r="A16" s="2" t="s">
        <v>63</v>
      </c>
      <c r="I16" s="27">
        <v>2500</v>
      </c>
      <c r="J16" s="27" t="s">
        <v>39</v>
      </c>
      <c r="K16" s="8">
        <v>64252</v>
      </c>
      <c r="L16" s="8">
        <v>64252</v>
      </c>
      <c r="M16" s="8">
        <v>1385.3</v>
      </c>
      <c r="N16" s="8"/>
      <c r="O16" s="27" t="s">
        <v>344</v>
      </c>
      <c r="P16" s="27" t="s">
        <v>345</v>
      </c>
      <c r="Q16" s="8">
        <v>477102</v>
      </c>
      <c r="R16" s="8">
        <v>477102</v>
      </c>
      <c r="S16" s="8">
        <v>96509.33</v>
      </c>
      <c r="T16" s="9"/>
    </row>
    <row r="17" spans="9:20" ht="33.75" x14ac:dyDescent="0.25">
      <c r="I17" s="27">
        <v>2600</v>
      </c>
      <c r="J17" s="27" t="s">
        <v>40</v>
      </c>
      <c r="K17" s="8">
        <v>402000</v>
      </c>
      <c r="L17" s="8">
        <v>402000</v>
      </c>
      <c r="M17" s="8">
        <v>40513.86</v>
      </c>
      <c r="N17" s="8"/>
      <c r="O17" s="27">
        <v>1501</v>
      </c>
      <c r="P17" s="27" t="s">
        <v>346</v>
      </c>
      <c r="Q17" s="8">
        <v>652984</v>
      </c>
      <c r="R17" s="8">
        <v>652984</v>
      </c>
      <c r="S17" s="8">
        <v>149409.28</v>
      </c>
      <c r="T17" s="9"/>
    </row>
    <row r="18" spans="9:20" ht="67.5" x14ac:dyDescent="0.25">
      <c r="I18" s="27">
        <v>2700</v>
      </c>
      <c r="J18" s="27" t="s">
        <v>41</v>
      </c>
      <c r="K18" s="9">
        <v>13000</v>
      </c>
      <c r="L18" s="9">
        <v>11832</v>
      </c>
      <c r="M18" s="9">
        <v>1639.56</v>
      </c>
      <c r="N18" s="9"/>
      <c r="O18" s="27">
        <v>1505</v>
      </c>
      <c r="P18" s="27" t="s">
        <v>347</v>
      </c>
      <c r="Q18" s="8">
        <v>1200000</v>
      </c>
      <c r="R18" s="8">
        <v>1200000</v>
      </c>
      <c r="S18" s="8">
        <v>0</v>
      </c>
      <c r="T18" s="7"/>
    </row>
    <row r="19" spans="9:20" ht="56.25" x14ac:dyDescent="0.25">
      <c r="I19" s="27"/>
      <c r="J19" s="25" t="s">
        <v>52</v>
      </c>
      <c r="K19" s="10">
        <f>SUM(K12:K18)</f>
        <v>1444252</v>
      </c>
      <c r="L19" s="10">
        <f t="shared" ref="L19:M19" si="3">SUM(L12:L18)</f>
        <v>1444252</v>
      </c>
      <c r="M19" s="10">
        <f t="shared" si="3"/>
        <v>123224.47</v>
      </c>
      <c r="N19" s="10"/>
      <c r="O19" s="27" t="s">
        <v>348</v>
      </c>
      <c r="P19" s="27" t="s">
        <v>349</v>
      </c>
      <c r="Q19" s="8">
        <v>885780</v>
      </c>
      <c r="R19" s="8">
        <v>888606.82000000007</v>
      </c>
      <c r="S19" s="8">
        <v>2826.82</v>
      </c>
      <c r="T19" s="7" t="s">
        <v>60</v>
      </c>
    </row>
    <row r="20" spans="9:20" ht="56.25" x14ac:dyDescent="0.25">
      <c r="I20" s="27">
        <v>3100</v>
      </c>
      <c r="J20" s="27" t="s">
        <v>44</v>
      </c>
      <c r="K20" s="8">
        <v>2367840</v>
      </c>
      <c r="L20" s="8">
        <v>2367840</v>
      </c>
      <c r="M20" s="8">
        <v>489151.38999999996</v>
      </c>
      <c r="N20" s="8"/>
      <c r="O20" s="27" t="s">
        <v>350</v>
      </c>
      <c r="P20" s="27" t="s">
        <v>351</v>
      </c>
      <c r="Q20" s="8">
        <v>1733904</v>
      </c>
      <c r="R20" s="8">
        <v>1791798.9100000001</v>
      </c>
      <c r="S20" s="8">
        <v>346878.91000000003</v>
      </c>
      <c r="T20" s="7" t="s">
        <v>60</v>
      </c>
    </row>
    <row r="21" spans="9:20" ht="67.5" x14ac:dyDescent="0.25">
      <c r="I21" s="27">
        <v>3200</v>
      </c>
      <c r="J21" s="27" t="s">
        <v>45</v>
      </c>
      <c r="K21" s="8">
        <v>3720000</v>
      </c>
      <c r="L21" s="8">
        <v>3720000</v>
      </c>
      <c r="M21" s="8">
        <v>9783</v>
      </c>
      <c r="N21" s="8"/>
      <c r="O21" s="27">
        <v>1509</v>
      </c>
      <c r="P21" s="27" t="s">
        <v>352</v>
      </c>
      <c r="Q21" s="8">
        <v>7678632</v>
      </c>
      <c r="R21" s="8">
        <v>7678632</v>
      </c>
      <c r="S21" s="8">
        <v>1853125.67</v>
      </c>
      <c r="T21" s="7"/>
    </row>
    <row r="22" spans="9:20" ht="56.25" x14ac:dyDescent="0.25">
      <c r="I22" s="27">
        <v>3300</v>
      </c>
      <c r="J22" s="27" t="s">
        <v>46</v>
      </c>
      <c r="K22" s="8">
        <v>7480440</v>
      </c>
      <c r="L22" s="8">
        <v>7480440</v>
      </c>
      <c r="M22" s="8">
        <v>569426</v>
      </c>
      <c r="N22" s="8"/>
      <c r="O22" s="27">
        <v>1511</v>
      </c>
      <c r="P22" s="27" t="s">
        <v>353</v>
      </c>
      <c r="Q22" s="8">
        <v>1154060</v>
      </c>
      <c r="R22" s="8">
        <v>1154060</v>
      </c>
      <c r="S22" s="8">
        <v>0</v>
      </c>
      <c r="T22" s="7"/>
    </row>
    <row r="23" spans="9:20" ht="45" x14ac:dyDescent="0.25">
      <c r="I23" s="27">
        <v>3400</v>
      </c>
      <c r="J23" s="27" t="s">
        <v>47</v>
      </c>
      <c r="K23" s="8">
        <v>8399057</v>
      </c>
      <c r="L23" s="8">
        <v>8399057</v>
      </c>
      <c r="M23" s="8">
        <v>2645166.73</v>
      </c>
      <c r="N23" s="8"/>
      <c r="O23" s="27">
        <v>1601</v>
      </c>
      <c r="P23" s="27" t="s">
        <v>354</v>
      </c>
      <c r="Q23" s="8">
        <v>798447</v>
      </c>
      <c r="R23" s="8">
        <v>798447</v>
      </c>
      <c r="S23" s="8">
        <v>120243.08</v>
      </c>
      <c r="T23" s="7"/>
    </row>
    <row r="24" spans="9:20" ht="67.5" x14ac:dyDescent="0.25">
      <c r="I24" s="27">
        <v>3500</v>
      </c>
      <c r="J24" s="27" t="s">
        <v>48</v>
      </c>
      <c r="K24" s="8">
        <v>875000</v>
      </c>
      <c r="L24" s="8">
        <v>875000</v>
      </c>
      <c r="M24" s="8">
        <v>85070.15</v>
      </c>
      <c r="N24" s="8"/>
      <c r="O24" s="27"/>
      <c r="P24" s="27"/>
      <c r="Q24" s="11">
        <f>SUM(Q5:Q23)</f>
        <v>41436810</v>
      </c>
      <c r="R24" s="11">
        <f t="shared" ref="R24:S24" si="4">SUM(R5:R23)</f>
        <v>41436810</v>
      </c>
      <c r="S24" s="11">
        <f t="shared" si="4"/>
        <v>7468185.4000000004</v>
      </c>
      <c r="T24" s="7"/>
    </row>
    <row r="25" spans="9:20" ht="45" x14ac:dyDescent="0.25">
      <c r="I25" s="27">
        <v>3600</v>
      </c>
      <c r="J25" s="27" t="s">
        <v>49</v>
      </c>
      <c r="K25" s="8">
        <v>628000</v>
      </c>
      <c r="L25" s="8">
        <v>628000</v>
      </c>
      <c r="M25" s="8">
        <v>32250</v>
      </c>
      <c r="N25" s="8"/>
      <c r="O25" s="27" t="s">
        <v>355</v>
      </c>
      <c r="P25" s="27" t="s">
        <v>356</v>
      </c>
      <c r="Q25" s="8">
        <v>120000</v>
      </c>
      <c r="R25" s="8">
        <v>120000</v>
      </c>
      <c r="S25" s="8">
        <v>15944.13</v>
      </c>
      <c r="T25" s="7"/>
    </row>
    <row r="26" spans="9:20" ht="33.75" x14ac:dyDescent="0.25">
      <c r="I26" s="27">
        <v>3700</v>
      </c>
      <c r="J26" s="27" t="s">
        <v>50</v>
      </c>
      <c r="K26" s="8">
        <v>89000</v>
      </c>
      <c r="L26" s="8">
        <v>89000</v>
      </c>
      <c r="M26" s="8">
        <v>19658</v>
      </c>
      <c r="N26" s="8"/>
      <c r="O26" s="27" t="s">
        <v>357</v>
      </c>
      <c r="P26" s="27" t="s">
        <v>358</v>
      </c>
      <c r="Q26" s="8">
        <v>10000</v>
      </c>
      <c r="R26" s="8">
        <v>10000</v>
      </c>
      <c r="S26" s="8">
        <v>2130.66</v>
      </c>
      <c r="T26" s="7"/>
    </row>
    <row r="27" spans="9:20" ht="56.25" x14ac:dyDescent="0.25">
      <c r="I27" s="27">
        <v>3800</v>
      </c>
      <c r="J27" s="27" t="s">
        <v>51</v>
      </c>
      <c r="K27" s="8">
        <v>25000</v>
      </c>
      <c r="L27" s="8">
        <v>25000</v>
      </c>
      <c r="M27" s="8">
        <v>0</v>
      </c>
      <c r="N27" s="8"/>
      <c r="O27" s="27" t="s">
        <v>359</v>
      </c>
      <c r="P27" s="27" t="s">
        <v>360</v>
      </c>
      <c r="Q27" s="8">
        <v>26000</v>
      </c>
      <c r="R27" s="8">
        <v>28000</v>
      </c>
      <c r="S27" s="8">
        <v>19167.690000000002</v>
      </c>
      <c r="T27" s="7" t="s">
        <v>60</v>
      </c>
    </row>
    <row r="28" spans="9:20" ht="45" x14ac:dyDescent="0.25">
      <c r="I28" s="27"/>
      <c r="J28" s="25" t="s">
        <v>43</v>
      </c>
      <c r="K28" s="10">
        <f>SUM(K20:K27)</f>
        <v>23584337</v>
      </c>
      <c r="L28" s="10">
        <f t="shared" ref="L28:M28" si="5">SUM(L20:L27)</f>
        <v>23584337</v>
      </c>
      <c r="M28" s="10">
        <f t="shared" si="5"/>
        <v>3850505.27</v>
      </c>
      <c r="N28" s="10"/>
      <c r="O28" s="27">
        <v>2105</v>
      </c>
      <c r="P28" s="27" t="s">
        <v>361</v>
      </c>
      <c r="Q28" s="8">
        <v>200000</v>
      </c>
      <c r="R28" s="8">
        <v>200000</v>
      </c>
      <c r="S28" s="8">
        <v>20614</v>
      </c>
      <c r="T28" s="7"/>
    </row>
    <row r="29" spans="9:20" ht="56.25" x14ac:dyDescent="0.25">
      <c r="I29" s="27">
        <v>4100</v>
      </c>
      <c r="J29" s="27" t="s">
        <v>362</v>
      </c>
      <c r="K29" s="8">
        <v>16198156</v>
      </c>
      <c r="L29" s="8">
        <v>16198156</v>
      </c>
      <c r="M29" s="8">
        <v>4049538</v>
      </c>
      <c r="N29" s="8"/>
      <c r="O29" s="27" t="s">
        <v>363</v>
      </c>
      <c r="P29" s="27" t="s">
        <v>364</v>
      </c>
      <c r="Q29" s="8">
        <v>426000</v>
      </c>
      <c r="R29" s="8">
        <v>426000</v>
      </c>
      <c r="S29" s="8">
        <v>9258.4699999999993</v>
      </c>
      <c r="T29" s="7"/>
    </row>
    <row r="30" spans="9:20" ht="22.5" x14ac:dyDescent="0.25">
      <c r="I30" s="27"/>
      <c r="J30" s="25" t="s">
        <v>53</v>
      </c>
      <c r="K30" s="10">
        <f>+K29</f>
        <v>16198156</v>
      </c>
      <c r="L30" s="10">
        <f t="shared" ref="L30:M30" si="6">+L29</f>
        <v>16198156</v>
      </c>
      <c r="M30" s="10">
        <f t="shared" si="6"/>
        <v>4049538</v>
      </c>
      <c r="N30" s="10"/>
      <c r="O30" s="27" t="s">
        <v>365</v>
      </c>
      <c r="P30" s="27" t="s">
        <v>366</v>
      </c>
      <c r="Q30" s="8">
        <v>42000</v>
      </c>
      <c r="R30" s="8">
        <v>42000</v>
      </c>
      <c r="S30" s="8">
        <v>7274.4000000000005</v>
      </c>
      <c r="T30" s="7"/>
    </row>
    <row r="31" spans="9:20" ht="45" x14ac:dyDescent="0.25">
      <c r="I31" s="27"/>
      <c r="J31" s="27"/>
      <c r="K31" s="8"/>
      <c r="L31" s="8"/>
      <c r="M31" s="8"/>
      <c r="N31" s="8"/>
      <c r="O31" s="27" t="s">
        <v>367</v>
      </c>
      <c r="P31" s="27" t="s">
        <v>368</v>
      </c>
      <c r="Q31" s="8">
        <v>5000</v>
      </c>
      <c r="R31" s="8">
        <v>5000</v>
      </c>
      <c r="S31" s="8">
        <v>651.54</v>
      </c>
      <c r="T31" s="7"/>
    </row>
    <row r="32" spans="9:20" ht="45" x14ac:dyDescent="0.25">
      <c r="I32" s="27"/>
      <c r="J32" s="27"/>
      <c r="K32" s="8"/>
      <c r="L32" s="8"/>
      <c r="M32" s="8"/>
      <c r="N32" s="8"/>
      <c r="O32" s="27" t="s">
        <v>369</v>
      </c>
      <c r="P32" s="27" t="s">
        <v>370</v>
      </c>
      <c r="Q32" s="8">
        <v>25000</v>
      </c>
      <c r="R32" s="8">
        <v>25000</v>
      </c>
      <c r="S32" s="8">
        <v>420.09</v>
      </c>
      <c r="T32" s="7"/>
    </row>
    <row r="33" spans="9:20" ht="45" x14ac:dyDescent="0.25">
      <c r="I33" s="27"/>
      <c r="J33" s="27" t="s">
        <v>56</v>
      </c>
      <c r="K33" s="8">
        <f>+K31+K32</f>
        <v>0</v>
      </c>
      <c r="L33" s="8">
        <f t="shared" ref="L33:M33" si="7">+L31+L32</f>
        <v>0</v>
      </c>
      <c r="M33" s="8">
        <f t="shared" si="7"/>
        <v>0</v>
      </c>
      <c r="N33" s="8"/>
      <c r="O33" s="27">
        <v>2303</v>
      </c>
      <c r="P33" s="27" t="s">
        <v>371</v>
      </c>
      <c r="Q33" s="8">
        <v>40000</v>
      </c>
      <c r="R33" s="8">
        <v>40000</v>
      </c>
      <c r="S33" s="8">
        <v>4089</v>
      </c>
      <c r="T33" s="7"/>
    </row>
    <row r="34" spans="9:20" ht="22.5" x14ac:dyDescent="0.25">
      <c r="I34" s="27"/>
      <c r="J34" s="25" t="s">
        <v>57</v>
      </c>
      <c r="K34" s="10">
        <f>+K11+K19+K28+K30+K33</f>
        <v>82663555</v>
      </c>
      <c r="L34" s="10">
        <f t="shared" ref="L34:M34" si="8">+L11+L19+L28+L30+L33</f>
        <v>82663555</v>
      </c>
      <c r="M34" s="10">
        <f t="shared" si="8"/>
        <v>15491453.139999999</v>
      </c>
      <c r="N34" s="10"/>
      <c r="O34" s="27">
        <v>2401</v>
      </c>
      <c r="P34" s="27" t="s">
        <v>372</v>
      </c>
      <c r="Q34" s="8">
        <v>10000</v>
      </c>
      <c r="R34" s="8">
        <v>10000</v>
      </c>
      <c r="S34" s="8">
        <v>0</v>
      </c>
      <c r="T34" s="7"/>
    </row>
    <row r="35" spans="9:20" ht="33.75" x14ac:dyDescent="0.25">
      <c r="K35" s="14">
        <f>+E10-K34</f>
        <v>0</v>
      </c>
      <c r="L35" s="14">
        <f t="shared" ref="L35:M35" si="9">+F10-L34</f>
        <v>0</v>
      </c>
      <c r="M35" s="14">
        <f t="shared" si="9"/>
        <v>0</v>
      </c>
      <c r="O35" s="27">
        <v>2402</v>
      </c>
      <c r="P35" s="27" t="s">
        <v>373</v>
      </c>
      <c r="Q35" s="8">
        <v>6000</v>
      </c>
      <c r="R35" s="8">
        <v>6000</v>
      </c>
      <c r="S35" s="8">
        <v>0</v>
      </c>
      <c r="T35" s="7"/>
    </row>
    <row r="36" spans="9:20" ht="33.75" x14ac:dyDescent="0.25">
      <c r="O36" s="27">
        <v>2403</v>
      </c>
      <c r="P36" s="27" t="s">
        <v>374</v>
      </c>
      <c r="Q36" s="8">
        <v>5000</v>
      </c>
      <c r="R36" s="8">
        <v>4168</v>
      </c>
      <c r="S36" s="8">
        <v>0</v>
      </c>
      <c r="T36" s="7"/>
    </row>
    <row r="37" spans="9:20" ht="22.5" x14ac:dyDescent="0.25">
      <c r="O37" s="27" t="s">
        <v>375</v>
      </c>
      <c r="P37" s="27" t="s">
        <v>376</v>
      </c>
      <c r="Q37" s="8">
        <v>50000</v>
      </c>
      <c r="R37" s="8">
        <v>50000</v>
      </c>
      <c r="S37" s="8">
        <v>135.76999999999998</v>
      </c>
      <c r="T37" s="7"/>
    </row>
    <row r="38" spans="9:20" ht="33.75" x14ac:dyDescent="0.25">
      <c r="O38" s="27">
        <v>2502</v>
      </c>
      <c r="P38" s="27" t="s">
        <v>377</v>
      </c>
      <c r="Q38" s="8">
        <v>252</v>
      </c>
      <c r="R38" s="8">
        <v>252</v>
      </c>
      <c r="S38" s="8">
        <v>90.34</v>
      </c>
      <c r="T38" s="7"/>
    </row>
    <row r="39" spans="9:20" ht="45" x14ac:dyDescent="0.25">
      <c r="O39" s="27" t="s">
        <v>378</v>
      </c>
      <c r="P39" s="27" t="s">
        <v>379</v>
      </c>
      <c r="Q39" s="8">
        <v>12000</v>
      </c>
      <c r="R39" s="8">
        <v>12000</v>
      </c>
      <c r="S39" s="8">
        <v>1294.96</v>
      </c>
      <c r="T39" s="7"/>
    </row>
    <row r="40" spans="9:20" ht="33.75" x14ac:dyDescent="0.25">
      <c r="O40" s="27">
        <v>2504</v>
      </c>
      <c r="P40" s="27" t="s">
        <v>380</v>
      </c>
      <c r="Q40" s="8">
        <v>50000</v>
      </c>
      <c r="R40" s="8">
        <v>50000</v>
      </c>
      <c r="S40" s="8">
        <v>0</v>
      </c>
      <c r="T40" s="7"/>
    </row>
    <row r="41" spans="9:20" ht="45" x14ac:dyDescent="0.25">
      <c r="O41" s="27">
        <v>2505</v>
      </c>
      <c r="P41" s="27" t="s">
        <v>381</v>
      </c>
      <c r="Q41" s="8">
        <v>2000</v>
      </c>
      <c r="R41" s="8">
        <v>2000</v>
      </c>
      <c r="S41" s="8">
        <v>0</v>
      </c>
      <c r="T41" s="7"/>
    </row>
    <row r="42" spans="9:20" ht="22.5" x14ac:dyDescent="0.25">
      <c r="O42" s="27" t="s">
        <v>382</v>
      </c>
      <c r="P42" s="27" t="s">
        <v>383</v>
      </c>
      <c r="Q42" s="8">
        <v>396000</v>
      </c>
      <c r="R42" s="8">
        <v>396000</v>
      </c>
      <c r="S42" s="8">
        <v>40513.86</v>
      </c>
      <c r="T42" s="7"/>
    </row>
    <row r="43" spans="9:20" ht="22.5" x14ac:dyDescent="0.25">
      <c r="O43" s="27" t="s">
        <v>384</v>
      </c>
      <c r="P43" s="27" t="s">
        <v>385</v>
      </c>
      <c r="Q43" s="8">
        <v>6000</v>
      </c>
      <c r="R43" s="8">
        <v>6000</v>
      </c>
      <c r="S43" s="8">
        <v>0</v>
      </c>
      <c r="T43" s="7"/>
    </row>
    <row r="44" spans="9:20" ht="33.75" x14ac:dyDescent="0.25">
      <c r="O44" s="27" t="s">
        <v>386</v>
      </c>
      <c r="P44" s="27" t="s">
        <v>387</v>
      </c>
      <c r="Q44" s="8">
        <v>10000</v>
      </c>
      <c r="R44" s="8">
        <v>8832</v>
      </c>
      <c r="S44" s="8">
        <v>0</v>
      </c>
      <c r="T44" s="7"/>
    </row>
    <row r="45" spans="9:20" ht="22.5" x14ac:dyDescent="0.25">
      <c r="O45" s="27" t="s">
        <v>388</v>
      </c>
      <c r="P45" s="27" t="s">
        <v>389</v>
      </c>
      <c r="Q45" s="8">
        <v>2000</v>
      </c>
      <c r="R45" s="8">
        <v>2000</v>
      </c>
      <c r="S45" s="8">
        <v>1639.56</v>
      </c>
      <c r="T45" s="7"/>
    </row>
    <row r="46" spans="9:20" ht="22.5" x14ac:dyDescent="0.25">
      <c r="O46" s="27">
        <v>2703</v>
      </c>
      <c r="P46" s="27" t="s">
        <v>390</v>
      </c>
      <c r="Q46" s="8">
        <v>1000</v>
      </c>
      <c r="R46" s="8">
        <v>1000</v>
      </c>
      <c r="S46" s="8">
        <v>0</v>
      </c>
      <c r="T46" s="7"/>
    </row>
    <row r="47" spans="9:20" x14ac:dyDescent="0.25">
      <c r="O47" s="27"/>
      <c r="P47" s="27"/>
      <c r="Q47" s="10">
        <f>SUM(Q25:Q46)</f>
        <v>1444252</v>
      </c>
      <c r="R47" s="10">
        <f t="shared" ref="R47:S47" si="10">SUM(R25:R46)</f>
        <v>1444252</v>
      </c>
      <c r="S47" s="10">
        <f t="shared" si="10"/>
        <v>123224.46999999999</v>
      </c>
      <c r="T47" s="7"/>
    </row>
    <row r="48" spans="9:20" ht="22.5" x14ac:dyDescent="0.25">
      <c r="O48" s="27" t="s">
        <v>391</v>
      </c>
      <c r="P48" s="27" t="s">
        <v>392</v>
      </c>
      <c r="Q48" s="8">
        <v>1024240</v>
      </c>
      <c r="R48" s="8">
        <v>1024240</v>
      </c>
      <c r="S48" s="8">
        <v>248859.88</v>
      </c>
      <c r="T48" s="7"/>
    </row>
    <row r="49" spans="15:20" ht="22.5" x14ac:dyDescent="0.25">
      <c r="O49" s="27" t="s">
        <v>393</v>
      </c>
      <c r="P49" s="27" t="s">
        <v>394</v>
      </c>
      <c r="Q49" s="8">
        <v>6000</v>
      </c>
      <c r="R49" s="8">
        <v>6000</v>
      </c>
      <c r="S49" s="8">
        <v>0</v>
      </c>
      <c r="T49" s="7"/>
    </row>
    <row r="50" spans="15:20" ht="33.75" x14ac:dyDescent="0.25">
      <c r="O50" s="27">
        <v>3103</v>
      </c>
      <c r="P50" s="27" t="s">
        <v>395</v>
      </c>
      <c r="Q50" s="8">
        <v>415000</v>
      </c>
      <c r="R50" s="8">
        <v>415000</v>
      </c>
      <c r="S50" s="8">
        <v>96722.54</v>
      </c>
      <c r="T50" s="7"/>
    </row>
    <row r="51" spans="15:20" ht="45" x14ac:dyDescent="0.25">
      <c r="O51" s="27">
        <v>3103</v>
      </c>
      <c r="P51" s="27" t="s">
        <v>396</v>
      </c>
      <c r="Q51" s="8">
        <v>5000</v>
      </c>
      <c r="R51" s="8">
        <v>5000</v>
      </c>
      <c r="S51" s="8">
        <v>72</v>
      </c>
      <c r="T51" s="7"/>
    </row>
    <row r="52" spans="15:20" ht="33.75" x14ac:dyDescent="0.25">
      <c r="O52" s="27" t="s">
        <v>397</v>
      </c>
      <c r="P52" s="27" t="s">
        <v>398</v>
      </c>
      <c r="Q52" s="8">
        <v>600000</v>
      </c>
      <c r="R52" s="8">
        <v>600000</v>
      </c>
      <c r="S52" s="8">
        <v>106921.17</v>
      </c>
      <c r="T52" s="7"/>
    </row>
    <row r="53" spans="15:20" ht="22.5" x14ac:dyDescent="0.25">
      <c r="O53" s="27">
        <v>3105</v>
      </c>
      <c r="P53" s="27" t="s">
        <v>399</v>
      </c>
      <c r="Q53" s="8">
        <v>100000</v>
      </c>
      <c r="R53" s="8">
        <v>100000</v>
      </c>
      <c r="S53" s="8">
        <v>0</v>
      </c>
      <c r="T53" s="7"/>
    </row>
    <row r="54" spans="15:20" ht="56.25" x14ac:dyDescent="0.25">
      <c r="O54" s="27">
        <v>3106</v>
      </c>
      <c r="P54" s="27" t="s">
        <v>400</v>
      </c>
      <c r="Q54" s="8">
        <v>208000</v>
      </c>
      <c r="R54" s="8">
        <v>208000</v>
      </c>
      <c r="S54" s="8">
        <v>36575.800000000003</v>
      </c>
      <c r="T54" s="7"/>
    </row>
    <row r="55" spans="15:20" ht="33.75" x14ac:dyDescent="0.25">
      <c r="O55" s="27">
        <v>3108</v>
      </c>
      <c r="P55" s="27" t="s">
        <v>401</v>
      </c>
      <c r="Q55" s="8">
        <v>9600</v>
      </c>
      <c r="R55" s="8">
        <v>9600</v>
      </c>
      <c r="S55" s="8">
        <v>0</v>
      </c>
      <c r="T55" s="7"/>
    </row>
    <row r="56" spans="15:20" ht="33.75" x14ac:dyDescent="0.25">
      <c r="O56" s="27">
        <v>3201</v>
      </c>
      <c r="P56" s="27" t="s">
        <v>402</v>
      </c>
      <c r="Q56" s="8">
        <v>3360000</v>
      </c>
      <c r="R56" s="8">
        <v>3360000</v>
      </c>
      <c r="S56" s="8">
        <v>0</v>
      </c>
      <c r="T56" s="7"/>
    </row>
    <row r="57" spans="15:20" ht="33.75" x14ac:dyDescent="0.25">
      <c r="O57" s="27">
        <v>3210</v>
      </c>
      <c r="P57" s="27" t="s">
        <v>403</v>
      </c>
      <c r="Q57" s="8">
        <v>60000</v>
      </c>
      <c r="R57" s="8">
        <v>60000</v>
      </c>
      <c r="S57" s="8">
        <v>9783</v>
      </c>
      <c r="T57" s="7"/>
    </row>
    <row r="58" spans="15:20" ht="22.5" x14ac:dyDescent="0.25">
      <c r="O58" s="27">
        <v>3212</v>
      </c>
      <c r="P58" s="27" t="s">
        <v>404</v>
      </c>
      <c r="Q58" s="8">
        <v>300000</v>
      </c>
      <c r="R58" s="8">
        <v>300000</v>
      </c>
      <c r="S58" s="8">
        <v>0</v>
      </c>
      <c r="T58" s="7"/>
    </row>
    <row r="59" spans="15:20" x14ac:dyDescent="0.25">
      <c r="O59" s="27">
        <v>3301</v>
      </c>
      <c r="P59" s="27" t="s">
        <v>405</v>
      </c>
      <c r="Q59" s="8">
        <v>7330440</v>
      </c>
      <c r="R59" s="8">
        <v>7330440</v>
      </c>
      <c r="S59" s="8">
        <v>566026</v>
      </c>
      <c r="T59" s="7"/>
    </row>
    <row r="60" spans="15:20" x14ac:dyDescent="0.25">
      <c r="O60" s="27">
        <v>3302</v>
      </c>
      <c r="P60" s="27" t="s">
        <v>406</v>
      </c>
      <c r="Q60" s="8">
        <v>150000</v>
      </c>
      <c r="R60" s="8">
        <v>150000</v>
      </c>
      <c r="S60" s="8">
        <v>3400</v>
      </c>
      <c r="T60" s="7"/>
    </row>
    <row r="61" spans="15:20" ht="33.75" x14ac:dyDescent="0.25">
      <c r="O61" s="27">
        <v>3401</v>
      </c>
      <c r="P61" s="27" t="s">
        <v>407</v>
      </c>
      <c r="Q61" s="8">
        <v>144000</v>
      </c>
      <c r="R61" s="8">
        <v>144000</v>
      </c>
      <c r="S61" s="8">
        <v>9710</v>
      </c>
      <c r="T61" s="7"/>
    </row>
    <row r="62" spans="15:20" ht="22.5" x14ac:dyDescent="0.25">
      <c r="O62" s="27">
        <v>3402</v>
      </c>
      <c r="P62" s="27" t="s">
        <v>408</v>
      </c>
      <c r="Q62" s="8">
        <v>5500</v>
      </c>
      <c r="R62" s="8">
        <v>5500</v>
      </c>
      <c r="S62" s="8">
        <v>0</v>
      </c>
      <c r="T62" s="7"/>
    </row>
    <row r="63" spans="15:20" ht="33.75" x14ac:dyDescent="0.25">
      <c r="O63" s="27">
        <v>3403</v>
      </c>
      <c r="P63" s="27" t="s">
        <v>409</v>
      </c>
      <c r="Q63" s="8">
        <v>5302057</v>
      </c>
      <c r="R63" s="8">
        <v>5302057</v>
      </c>
      <c r="S63" s="8">
        <v>2070952.3399999999</v>
      </c>
      <c r="T63" s="7"/>
    </row>
    <row r="64" spans="15:20" x14ac:dyDescent="0.25">
      <c r="O64" s="27">
        <v>3404</v>
      </c>
      <c r="P64" s="27" t="s">
        <v>410</v>
      </c>
      <c r="Q64" s="8">
        <v>180000</v>
      </c>
      <c r="R64" s="8">
        <v>180000</v>
      </c>
      <c r="S64" s="8">
        <v>4384.6099999999997</v>
      </c>
      <c r="T64" s="7"/>
    </row>
    <row r="65" spans="15:20" x14ac:dyDescent="0.25">
      <c r="O65" s="27">
        <v>3404</v>
      </c>
      <c r="P65" s="27" t="s">
        <v>411</v>
      </c>
      <c r="Q65" s="8">
        <v>19500</v>
      </c>
      <c r="R65" s="8">
        <v>19500</v>
      </c>
      <c r="S65" s="8">
        <v>0</v>
      </c>
      <c r="T65" s="7"/>
    </row>
    <row r="66" spans="15:20" ht="67.5" x14ac:dyDescent="0.25">
      <c r="O66" s="27">
        <v>3407</v>
      </c>
      <c r="P66" s="27" t="s">
        <v>412</v>
      </c>
      <c r="Q66" s="8">
        <v>550000</v>
      </c>
      <c r="R66" s="8">
        <v>550000</v>
      </c>
      <c r="S66" s="8">
        <v>193359.88</v>
      </c>
      <c r="T66" s="7"/>
    </row>
    <row r="67" spans="15:20" ht="33.75" x14ac:dyDescent="0.25">
      <c r="O67" s="27">
        <v>3409</v>
      </c>
      <c r="P67" s="27" t="s">
        <v>413</v>
      </c>
      <c r="Q67" s="8">
        <v>70000</v>
      </c>
      <c r="R67" s="8">
        <v>70000</v>
      </c>
      <c r="S67" s="8">
        <v>0</v>
      </c>
      <c r="T67" s="7"/>
    </row>
    <row r="68" spans="15:20" ht="22.5" x14ac:dyDescent="0.25">
      <c r="O68" s="27">
        <v>3411</v>
      </c>
      <c r="P68" s="27" t="s">
        <v>414</v>
      </c>
      <c r="Q68" s="8">
        <v>438000</v>
      </c>
      <c r="R68" s="8">
        <v>438000</v>
      </c>
      <c r="S68" s="8">
        <v>34300.5</v>
      </c>
      <c r="T68" s="7"/>
    </row>
    <row r="69" spans="15:20" ht="45" x14ac:dyDescent="0.25">
      <c r="O69" s="27">
        <v>3413</v>
      </c>
      <c r="P69" s="27" t="s">
        <v>415</v>
      </c>
      <c r="Q69" s="8">
        <v>1680000</v>
      </c>
      <c r="R69" s="8">
        <v>1680000</v>
      </c>
      <c r="S69" s="8">
        <v>331864.57</v>
      </c>
      <c r="T69" s="7"/>
    </row>
    <row r="70" spans="15:20" ht="33.75" x14ac:dyDescent="0.25">
      <c r="O70" s="27">
        <v>3415</v>
      </c>
      <c r="P70" s="27" t="s">
        <v>416</v>
      </c>
      <c r="Q70" s="8">
        <v>10000</v>
      </c>
      <c r="R70" s="8">
        <v>10000</v>
      </c>
      <c r="S70" s="8">
        <v>594.82999999999993</v>
      </c>
      <c r="T70" s="7"/>
    </row>
    <row r="71" spans="15:20" ht="56.25" x14ac:dyDescent="0.25">
      <c r="O71" s="27">
        <v>3501</v>
      </c>
      <c r="P71" s="27" t="s">
        <v>417</v>
      </c>
      <c r="Q71" s="8">
        <v>50000</v>
      </c>
      <c r="R71" s="8">
        <v>50000</v>
      </c>
      <c r="S71" s="8">
        <v>700</v>
      </c>
      <c r="T71" s="7"/>
    </row>
    <row r="72" spans="15:20" ht="56.25" x14ac:dyDescent="0.25">
      <c r="O72" s="27">
        <v>3502</v>
      </c>
      <c r="P72" s="27" t="s">
        <v>418</v>
      </c>
      <c r="Q72" s="8">
        <v>120000</v>
      </c>
      <c r="R72" s="8">
        <v>120000</v>
      </c>
      <c r="S72" s="8">
        <v>0</v>
      </c>
      <c r="T72" s="7"/>
    </row>
    <row r="73" spans="15:20" ht="56.25" x14ac:dyDescent="0.25">
      <c r="O73" s="27">
        <v>3504</v>
      </c>
      <c r="P73" s="27" t="s">
        <v>419</v>
      </c>
      <c r="Q73" s="8">
        <v>150000</v>
      </c>
      <c r="R73" s="8">
        <v>150000</v>
      </c>
      <c r="S73" s="8">
        <v>0</v>
      </c>
      <c r="T73" s="7"/>
    </row>
    <row r="74" spans="15:20" x14ac:dyDescent="0.25">
      <c r="O74" s="27">
        <v>3505</v>
      </c>
      <c r="P74" s="27" t="s">
        <v>420</v>
      </c>
      <c r="Q74" s="8">
        <v>10000</v>
      </c>
      <c r="R74" s="8">
        <v>10000</v>
      </c>
      <c r="S74" s="8">
        <v>0</v>
      </c>
      <c r="T74" s="7"/>
    </row>
    <row r="75" spans="15:20" ht="56.25" x14ac:dyDescent="0.25">
      <c r="O75" s="27">
        <v>3506</v>
      </c>
      <c r="P75" s="27" t="s">
        <v>421</v>
      </c>
      <c r="Q75" s="8">
        <v>255000</v>
      </c>
      <c r="R75" s="8">
        <v>255000</v>
      </c>
      <c r="S75" s="8">
        <v>49800</v>
      </c>
      <c r="T75" s="7"/>
    </row>
    <row r="76" spans="15:20" ht="101.25" x14ac:dyDescent="0.25">
      <c r="O76" s="27">
        <v>3511</v>
      </c>
      <c r="P76" s="27" t="s">
        <v>422</v>
      </c>
      <c r="Q76" s="8">
        <v>250000</v>
      </c>
      <c r="R76" s="8">
        <v>250000</v>
      </c>
      <c r="S76" s="8">
        <v>34570.15</v>
      </c>
      <c r="T76" s="7"/>
    </row>
    <row r="77" spans="15:20" ht="101.25" x14ac:dyDescent="0.25">
      <c r="O77" s="27">
        <v>3513</v>
      </c>
      <c r="P77" s="27" t="s">
        <v>423</v>
      </c>
      <c r="Q77" s="8">
        <v>40000</v>
      </c>
      <c r="R77" s="8">
        <v>40000</v>
      </c>
      <c r="S77" s="8">
        <v>0</v>
      </c>
      <c r="T77" s="7"/>
    </row>
    <row r="78" spans="15:20" ht="45" x14ac:dyDescent="0.25">
      <c r="O78" s="27">
        <v>3601</v>
      </c>
      <c r="P78" s="27" t="s">
        <v>424</v>
      </c>
      <c r="Q78" s="8">
        <v>75000</v>
      </c>
      <c r="R78" s="8">
        <v>75000</v>
      </c>
      <c r="S78" s="8">
        <v>25940</v>
      </c>
      <c r="T78" s="7"/>
    </row>
    <row r="79" spans="15:20" ht="67.5" x14ac:dyDescent="0.25">
      <c r="O79" s="27">
        <v>3602</v>
      </c>
      <c r="P79" s="27" t="s">
        <v>425</v>
      </c>
      <c r="Q79" s="8">
        <v>20000</v>
      </c>
      <c r="R79" s="8">
        <v>20000</v>
      </c>
      <c r="S79" s="8">
        <v>0</v>
      </c>
      <c r="T79" s="7"/>
    </row>
    <row r="80" spans="15:20" ht="45" x14ac:dyDescent="0.25">
      <c r="O80" s="27">
        <v>3603</v>
      </c>
      <c r="P80" s="27" t="s">
        <v>426</v>
      </c>
      <c r="Q80" s="8">
        <v>35000</v>
      </c>
      <c r="R80" s="8">
        <v>35000</v>
      </c>
      <c r="S80" s="8">
        <v>0</v>
      </c>
      <c r="T80" s="7"/>
    </row>
    <row r="81" spans="15:20" ht="45" x14ac:dyDescent="0.25">
      <c r="O81" s="27">
        <v>3604</v>
      </c>
      <c r="P81" s="27" t="s">
        <v>427</v>
      </c>
      <c r="Q81" s="8">
        <v>120000</v>
      </c>
      <c r="R81" s="8">
        <v>120000</v>
      </c>
      <c r="S81" s="8">
        <v>6086</v>
      </c>
      <c r="T81" s="7"/>
    </row>
    <row r="82" spans="15:20" ht="157.5" x14ac:dyDescent="0.25">
      <c r="O82" s="27">
        <v>3605</v>
      </c>
      <c r="P82" s="27" t="s">
        <v>428</v>
      </c>
      <c r="Q82" s="8">
        <v>208000</v>
      </c>
      <c r="R82" s="8">
        <v>208000</v>
      </c>
      <c r="S82" s="8">
        <v>224</v>
      </c>
      <c r="T82" s="7"/>
    </row>
    <row r="83" spans="15:20" ht="56.25" x14ac:dyDescent="0.25">
      <c r="O83" s="27">
        <v>3606</v>
      </c>
      <c r="P83" s="27" t="s">
        <v>429</v>
      </c>
      <c r="Q83" s="8">
        <v>170000</v>
      </c>
      <c r="R83" s="8">
        <v>170000</v>
      </c>
      <c r="S83" s="8">
        <v>0</v>
      </c>
      <c r="T83" s="7"/>
    </row>
    <row r="84" spans="15:20" x14ac:dyDescent="0.25">
      <c r="O84" s="27">
        <v>3702</v>
      </c>
      <c r="P84" s="27"/>
      <c r="Q84" s="8">
        <v>5000</v>
      </c>
      <c r="R84" s="8">
        <v>5000</v>
      </c>
      <c r="S84" s="8">
        <v>0</v>
      </c>
      <c r="T84" s="7"/>
    </row>
    <row r="85" spans="15:20" ht="45" x14ac:dyDescent="0.25">
      <c r="O85" s="27">
        <v>3703</v>
      </c>
      <c r="P85" s="27" t="s">
        <v>430</v>
      </c>
      <c r="Q85" s="8">
        <v>84000</v>
      </c>
      <c r="R85" s="8">
        <v>84000</v>
      </c>
      <c r="S85" s="8">
        <v>19658</v>
      </c>
      <c r="T85" s="7"/>
    </row>
    <row r="86" spans="15:20" ht="67.5" x14ac:dyDescent="0.25">
      <c r="O86" s="27">
        <v>3807</v>
      </c>
      <c r="P86" s="27" t="s">
        <v>431</v>
      </c>
      <c r="Q86" s="8">
        <v>25000</v>
      </c>
      <c r="R86" s="8">
        <v>25000</v>
      </c>
      <c r="S86" s="8">
        <v>0</v>
      </c>
      <c r="T86" s="7"/>
    </row>
    <row r="87" spans="15:20" x14ac:dyDescent="0.25">
      <c r="O87" s="27"/>
      <c r="P87" s="27" t="s">
        <v>43</v>
      </c>
      <c r="Q87" s="11">
        <f>SUM(Q48:Q86)</f>
        <v>23584337</v>
      </c>
      <c r="R87" s="11">
        <f>SUM(R48:R86)</f>
        <v>23584337</v>
      </c>
      <c r="S87" s="11">
        <f>SUM(S48:S86)</f>
        <v>3850505.2699999991</v>
      </c>
      <c r="T87" s="7"/>
    </row>
    <row r="88" spans="15:20" x14ac:dyDescent="0.25">
      <c r="O88" s="27">
        <v>4112</v>
      </c>
      <c r="P88" s="27" t="s">
        <v>432</v>
      </c>
      <c r="Q88" s="8">
        <v>16198156</v>
      </c>
      <c r="R88" s="8">
        <v>16198156</v>
      </c>
      <c r="S88" s="8">
        <v>4049538</v>
      </c>
      <c r="T88" s="7"/>
    </row>
    <row r="89" spans="15:20" x14ac:dyDescent="0.25">
      <c r="O89" s="27"/>
      <c r="P89" s="27" t="s">
        <v>58</v>
      </c>
      <c r="Q89" s="8">
        <f>+Q88</f>
        <v>16198156</v>
      </c>
      <c r="R89" s="8">
        <f t="shared" ref="R89:S89" si="11">+R88</f>
        <v>16198156</v>
      </c>
      <c r="S89" s="8">
        <f t="shared" si="11"/>
        <v>4049538</v>
      </c>
      <c r="T89" s="7"/>
    </row>
    <row r="90" spans="15:20" x14ac:dyDescent="0.25">
      <c r="O90" s="27"/>
      <c r="P90" s="27"/>
      <c r="Q90" s="8"/>
      <c r="R90" s="8"/>
      <c r="S90" s="8"/>
      <c r="T90" s="7"/>
    </row>
    <row r="91" spans="15:20" x14ac:dyDescent="0.25">
      <c r="O91" s="27"/>
      <c r="P91" s="27"/>
      <c r="Q91" s="8"/>
      <c r="R91" s="8"/>
      <c r="S91" s="8"/>
      <c r="T91" s="7"/>
    </row>
    <row r="92" spans="15:20" x14ac:dyDescent="0.25">
      <c r="O92" s="27"/>
      <c r="P92" s="27"/>
      <c r="Q92" s="8"/>
      <c r="R92" s="8"/>
      <c r="S92" s="8"/>
      <c r="T92" s="7"/>
    </row>
    <row r="93" spans="15:20" x14ac:dyDescent="0.25">
      <c r="O93" s="27"/>
      <c r="P93" s="27" t="s">
        <v>56</v>
      </c>
      <c r="Q93" s="8">
        <f>SUM(Q90:Q92)</f>
        <v>0</v>
      </c>
      <c r="R93" s="8">
        <f t="shared" ref="R93:S93" si="12">SUM(R90:R92)</f>
        <v>0</v>
      </c>
      <c r="S93" s="8">
        <f t="shared" si="12"/>
        <v>0</v>
      </c>
      <c r="T93" s="7"/>
    </row>
    <row r="94" spans="15:20" x14ac:dyDescent="0.25">
      <c r="O94" s="27"/>
      <c r="P94" s="27" t="s">
        <v>57</v>
      </c>
      <c r="Q94" s="11">
        <f>+Q24+Q47+Q87+Q89+Q93</f>
        <v>82663555</v>
      </c>
      <c r="R94" s="11">
        <f>+R24+R47+R87+R89+R93</f>
        <v>82663555</v>
      </c>
      <c r="S94" s="11">
        <f>+S24+S47+S87+S89+S93</f>
        <v>15491453.139999999</v>
      </c>
      <c r="T94" s="11"/>
    </row>
    <row r="95" spans="15:20" x14ac:dyDescent="0.25">
      <c r="Q95" s="14">
        <f>+Q94-K34</f>
        <v>0</v>
      </c>
      <c r="R95" s="14">
        <f>+R94-L34</f>
        <v>0</v>
      </c>
      <c r="S95" s="14">
        <f>+S94-M34</f>
        <v>0</v>
      </c>
    </row>
    <row r="97" spans="1:24" hidden="1" x14ac:dyDescent="0.25"/>
    <row r="98" spans="1:24" ht="40.5" customHeight="1" x14ac:dyDescent="0.25">
      <c r="A98" s="78" t="s">
        <v>24</v>
      </c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</row>
    <row r="99" spans="1:24" ht="39" customHeight="1" x14ac:dyDescent="0.25">
      <c r="A99" s="74" t="s">
        <v>0</v>
      </c>
      <c r="B99" s="74" t="s">
        <v>1</v>
      </c>
      <c r="C99" s="75" t="s">
        <v>2</v>
      </c>
      <c r="D99" s="75"/>
      <c r="E99" s="75"/>
      <c r="F99" s="75"/>
      <c r="G99" s="75"/>
      <c r="H99" s="35"/>
      <c r="I99" s="75" t="s">
        <v>8</v>
      </c>
      <c r="J99" s="75"/>
      <c r="K99" s="75"/>
      <c r="L99" s="75"/>
      <c r="M99" s="75"/>
      <c r="N99" s="35"/>
      <c r="O99" s="75" t="s">
        <v>14</v>
      </c>
      <c r="P99" s="75"/>
      <c r="Q99" s="75"/>
      <c r="R99" s="75"/>
      <c r="S99" s="75"/>
      <c r="T99" s="76" t="s">
        <v>19</v>
      </c>
      <c r="U99" s="76" t="s">
        <v>20</v>
      </c>
      <c r="V99" s="76" t="s">
        <v>21</v>
      </c>
      <c r="W99" s="76" t="s">
        <v>22</v>
      </c>
      <c r="X99" s="76" t="s">
        <v>294</v>
      </c>
    </row>
    <row r="100" spans="1:24" ht="87.75" customHeight="1" x14ac:dyDescent="0.25">
      <c r="A100" s="74"/>
      <c r="B100" s="74"/>
      <c r="C100" s="36" t="s">
        <v>3</v>
      </c>
      <c r="D100" s="36" t="s">
        <v>4</v>
      </c>
      <c r="E100" s="36" t="s">
        <v>5</v>
      </c>
      <c r="F100" s="36" t="s">
        <v>6</v>
      </c>
      <c r="G100" s="36" t="s">
        <v>7</v>
      </c>
      <c r="H100" s="36"/>
      <c r="I100" s="36" t="s">
        <v>9</v>
      </c>
      <c r="J100" s="36" t="s">
        <v>10</v>
      </c>
      <c r="K100" s="36" t="s">
        <v>11</v>
      </c>
      <c r="L100" s="36" t="s">
        <v>12</v>
      </c>
      <c r="M100" s="36" t="s">
        <v>13</v>
      </c>
      <c r="N100" s="36"/>
      <c r="O100" s="36" t="s">
        <v>15</v>
      </c>
      <c r="P100" s="36" t="s">
        <v>16</v>
      </c>
      <c r="Q100" s="36" t="s">
        <v>23</v>
      </c>
      <c r="R100" s="36" t="s">
        <v>17</v>
      </c>
      <c r="S100" s="36" t="s">
        <v>18</v>
      </c>
      <c r="T100" s="77"/>
      <c r="U100" s="77"/>
      <c r="V100" s="77"/>
      <c r="W100" s="77"/>
      <c r="X100" s="77"/>
    </row>
    <row r="101" spans="1:24" ht="108" customHeight="1" x14ac:dyDescent="0.25">
      <c r="A101" s="27">
        <v>2010</v>
      </c>
      <c r="B101" s="27" t="s">
        <v>433</v>
      </c>
      <c r="C101" s="27">
        <v>1000</v>
      </c>
      <c r="D101" s="7" t="s">
        <v>264</v>
      </c>
      <c r="E101" s="8">
        <v>41436810</v>
      </c>
      <c r="F101" s="8">
        <v>47277136</v>
      </c>
      <c r="G101" s="8">
        <v>16520376.280000001</v>
      </c>
      <c r="H101" s="8"/>
      <c r="I101" s="27">
        <v>1100</v>
      </c>
      <c r="J101" s="27" t="s">
        <v>31</v>
      </c>
      <c r="K101" s="8">
        <v>15823956</v>
      </c>
      <c r="L101" s="8">
        <v>15648350.91</v>
      </c>
      <c r="M101" s="8">
        <v>7509717.5300000003</v>
      </c>
      <c r="N101" s="8"/>
      <c r="O101" s="27">
        <v>1103</v>
      </c>
      <c r="P101" s="27" t="s">
        <v>322</v>
      </c>
      <c r="Q101" s="8">
        <v>2077942</v>
      </c>
      <c r="R101" s="8">
        <v>2077942</v>
      </c>
      <c r="S101" s="8">
        <v>1038966</v>
      </c>
      <c r="T101" s="9"/>
      <c r="U101" s="34" t="s">
        <v>434</v>
      </c>
      <c r="V101" s="34" t="s">
        <v>435</v>
      </c>
      <c r="W101" s="34" t="s">
        <v>436</v>
      </c>
      <c r="X101" s="34" t="s">
        <v>296</v>
      </c>
    </row>
    <row r="102" spans="1:24" ht="56.25" x14ac:dyDescent="0.25">
      <c r="A102" s="27"/>
      <c r="B102" s="27"/>
      <c r="C102" s="27">
        <v>2000</v>
      </c>
      <c r="D102" s="7" t="s">
        <v>265</v>
      </c>
      <c r="E102" s="8">
        <v>1444252</v>
      </c>
      <c r="F102" s="8">
        <v>1740652</v>
      </c>
      <c r="G102" s="8">
        <v>347945.05000000005</v>
      </c>
      <c r="H102" s="8"/>
      <c r="I102" s="27">
        <v>1200</v>
      </c>
      <c r="J102" s="27" t="s">
        <v>32</v>
      </c>
      <c r="K102" s="8">
        <v>2728080</v>
      </c>
      <c r="L102" s="8">
        <v>2728080</v>
      </c>
      <c r="M102" s="8">
        <v>990207.21</v>
      </c>
      <c r="N102" s="8"/>
      <c r="O102" s="27">
        <v>1103</v>
      </c>
      <c r="P102" s="27" t="s">
        <v>326</v>
      </c>
      <c r="Q102" s="8">
        <v>13746014</v>
      </c>
      <c r="R102" s="8">
        <v>13570408.91</v>
      </c>
      <c r="S102" s="8">
        <v>6470751.5300000003</v>
      </c>
      <c r="T102" s="9" t="s">
        <v>327</v>
      </c>
      <c r="U102" s="27"/>
      <c r="V102" s="27"/>
      <c r="W102" s="27"/>
      <c r="X102" s="27"/>
    </row>
    <row r="103" spans="1:24" ht="33.75" x14ac:dyDescent="0.25">
      <c r="A103" s="27"/>
      <c r="B103" s="27"/>
      <c r="C103" s="27">
        <v>3000</v>
      </c>
      <c r="D103" s="7" t="s">
        <v>266</v>
      </c>
      <c r="E103" s="8">
        <v>23584337</v>
      </c>
      <c r="F103" s="8">
        <v>31712280</v>
      </c>
      <c r="G103" s="8">
        <v>10372778.539999999</v>
      </c>
      <c r="H103" s="8"/>
      <c r="I103" s="27">
        <v>1300</v>
      </c>
      <c r="J103" s="27" t="s">
        <v>33</v>
      </c>
      <c r="K103" s="8">
        <v>4143501</v>
      </c>
      <c r="L103" s="8">
        <v>9798849</v>
      </c>
      <c r="M103" s="8">
        <v>670438.75999999989</v>
      </c>
      <c r="N103" s="8"/>
      <c r="O103" s="27">
        <v>1202</v>
      </c>
      <c r="P103" s="27" t="s">
        <v>328</v>
      </c>
      <c r="Q103" s="8">
        <v>2728080</v>
      </c>
      <c r="R103" s="8">
        <v>2728080</v>
      </c>
      <c r="S103" s="8">
        <v>990207.21</v>
      </c>
      <c r="T103" s="9"/>
      <c r="U103" s="27"/>
      <c r="V103" s="27"/>
      <c r="W103" s="27"/>
      <c r="X103" s="27"/>
    </row>
    <row r="104" spans="1:24" ht="56.25" x14ac:dyDescent="0.25">
      <c r="A104" s="27"/>
      <c r="B104" s="27"/>
      <c r="C104" s="27">
        <v>4000</v>
      </c>
      <c r="D104" s="7" t="s">
        <v>268</v>
      </c>
      <c r="E104" s="8">
        <v>16198156</v>
      </c>
      <c r="F104" s="8">
        <v>16198156</v>
      </c>
      <c r="G104" s="8">
        <v>8099076</v>
      </c>
      <c r="H104" s="8"/>
      <c r="I104" s="27">
        <v>1400</v>
      </c>
      <c r="J104" s="27" t="s">
        <v>34</v>
      </c>
      <c r="K104" s="8">
        <v>4637466</v>
      </c>
      <c r="L104" s="8">
        <v>4752349.3599999994</v>
      </c>
      <c r="M104" s="8">
        <v>1916181.18</v>
      </c>
      <c r="N104" s="8"/>
      <c r="O104" s="27" t="s">
        <v>329</v>
      </c>
      <c r="P104" s="27" t="s">
        <v>330</v>
      </c>
      <c r="Q104" s="8">
        <v>664217</v>
      </c>
      <c r="R104" s="8">
        <v>664217</v>
      </c>
      <c r="S104" s="8">
        <v>607784.97</v>
      </c>
      <c r="T104" s="9"/>
      <c r="U104" s="27"/>
      <c r="V104" s="27"/>
      <c r="W104" s="27"/>
      <c r="X104" s="27"/>
    </row>
    <row r="105" spans="1:24" ht="56.25" x14ac:dyDescent="0.25">
      <c r="A105" s="27"/>
      <c r="B105" s="27"/>
      <c r="C105" s="27">
        <v>5000</v>
      </c>
      <c r="D105" s="7" t="s">
        <v>267</v>
      </c>
      <c r="E105" s="8">
        <v>0</v>
      </c>
      <c r="F105" s="8">
        <v>1502000</v>
      </c>
      <c r="G105" s="8">
        <v>0</v>
      </c>
      <c r="H105" s="8"/>
      <c r="I105" s="27">
        <v>1500</v>
      </c>
      <c r="J105" s="27" t="s">
        <v>35</v>
      </c>
      <c r="K105" s="8">
        <v>13305360</v>
      </c>
      <c r="L105" s="8">
        <v>13366081.73</v>
      </c>
      <c r="M105" s="8">
        <v>5149877.5199999996</v>
      </c>
      <c r="N105" s="8"/>
      <c r="O105" s="27" t="s">
        <v>331</v>
      </c>
      <c r="P105" s="27" t="s">
        <v>332</v>
      </c>
      <c r="Q105" s="8">
        <v>150000</v>
      </c>
      <c r="R105" s="8">
        <v>3903632</v>
      </c>
      <c r="S105" s="8">
        <v>62653.79</v>
      </c>
      <c r="T105" s="7" t="s">
        <v>437</v>
      </c>
      <c r="U105" s="27"/>
      <c r="V105" s="27"/>
      <c r="W105" s="27"/>
      <c r="X105" s="27"/>
    </row>
    <row r="106" spans="1:24" ht="45" x14ac:dyDescent="0.25">
      <c r="A106" s="27"/>
      <c r="B106" s="27"/>
      <c r="C106" s="27"/>
      <c r="D106" s="27"/>
      <c r="E106" s="10">
        <f>SUM(E101:E105)</f>
        <v>82663555</v>
      </c>
      <c r="F106" s="10">
        <f t="shared" ref="F106:G106" si="13">SUM(F101:F105)</f>
        <v>98430224</v>
      </c>
      <c r="G106" s="10">
        <f t="shared" si="13"/>
        <v>35340175.870000005</v>
      </c>
      <c r="H106" s="10"/>
      <c r="I106" s="27">
        <v>1600</v>
      </c>
      <c r="J106" s="27" t="s">
        <v>333</v>
      </c>
      <c r="K106" s="8">
        <v>798447</v>
      </c>
      <c r="L106" s="8">
        <v>983425</v>
      </c>
      <c r="M106" s="8">
        <v>283954.08</v>
      </c>
      <c r="N106" s="8"/>
      <c r="O106" s="27" t="s">
        <v>334</v>
      </c>
      <c r="P106" s="27" t="s">
        <v>335</v>
      </c>
      <c r="Q106" s="8">
        <v>15000</v>
      </c>
      <c r="R106" s="8">
        <v>15000</v>
      </c>
      <c r="S106" s="8">
        <v>0</v>
      </c>
      <c r="T106" s="9"/>
      <c r="U106" s="27"/>
      <c r="V106" s="27"/>
      <c r="W106" s="27"/>
      <c r="X106" s="27"/>
    </row>
    <row r="107" spans="1:24" ht="101.25" x14ac:dyDescent="0.25">
      <c r="A107" s="27"/>
      <c r="B107" s="27"/>
      <c r="C107" s="27"/>
      <c r="D107" s="27"/>
      <c r="E107" s="27"/>
      <c r="F107" s="27"/>
      <c r="G107" s="27"/>
      <c r="H107" s="27"/>
      <c r="I107" s="27"/>
      <c r="J107" s="25" t="s">
        <v>42</v>
      </c>
      <c r="K107" s="10">
        <f>SUM(K101:K106)</f>
        <v>41436810</v>
      </c>
      <c r="L107" s="10">
        <f t="shared" ref="L107:M107" si="14">SUM(L101:L106)</f>
        <v>47277136</v>
      </c>
      <c r="M107" s="10">
        <f t="shared" si="14"/>
        <v>16520376.279999999</v>
      </c>
      <c r="N107" s="10"/>
      <c r="O107" s="27">
        <v>1316</v>
      </c>
      <c r="P107" s="27" t="s">
        <v>336</v>
      </c>
      <c r="Q107" s="8">
        <v>3098284</v>
      </c>
      <c r="R107" s="8">
        <v>5000000</v>
      </c>
      <c r="S107" s="8">
        <v>0</v>
      </c>
      <c r="T107" s="7" t="s">
        <v>59</v>
      </c>
      <c r="U107" s="1"/>
      <c r="V107" s="1"/>
      <c r="W107" s="1"/>
      <c r="X107" s="1"/>
    </row>
    <row r="108" spans="1:24" ht="67.5" x14ac:dyDescent="0.25">
      <c r="I108" s="27">
        <v>2100</v>
      </c>
      <c r="J108" s="27" t="s">
        <v>36</v>
      </c>
      <c r="K108" s="8">
        <v>782000</v>
      </c>
      <c r="L108" s="8">
        <v>1020400</v>
      </c>
      <c r="M108" s="8">
        <v>227313.39</v>
      </c>
      <c r="N108" s="8"/>
      <c r="O108" s="27">
        <v>1319</v>
      </c>
      <c r="P108" s="27" t="s">
        <v>337</v>
      </c>
      <c r="Q108" s="8">
        <v>200000</v>
      </c>
      <c r="R108" s="8">
        <v>200000</v>
      </c>
      <c r="S108" s="8">
        <v>0</v>
      </c>
      <c r="T108" s="9"/>
    </row>
    <row r="109" spans="1:24" ht="22.5" x14ac:dyDescent="0.25">
      <c r="A109" s="2" t="s">
        <v>25</v>
      </c>
      <c r="I109" s="27">
        <v>2200</v>
      </c>
      <c r="J109" s="27" t="s">
        <v>37</v>
      </c>
      <c r="K109" s="8">
        <v>47000</v>
      </c>
      <c r="L109" s="8">
        <v>47000</v>
      </c>
      <c r="M109" s="8">
        <v>16918.79</v>
      </c>
      <c r="N109" s="8"/>
      <c r="O109" s="27">
        <v>1325</v>
      </c>
      <c r="P109" s="27" t="s">
        <v>338</v>
      </c>
      <c r="Q109" s="8">
        <v>16000</v>
      </c>
      <c r="R109" s="8">
        <v>16000</v>
      </c>
      <c r="S109" s="8">
        <v>0</v>
      </c>
      <c r="T109" s="9"/>
    </row>
    <row r="110" spans="1:24" ht="33.75" x14ac:dyDescent="0.25">
      <c r="A110" s="2" t="s">
        <v>285</v>
      </c>
      <c r="I110" s="27">
        <v>2300</v>
      </c>
      <c r="J110" s="27" t="s">
        <v>339</v>
      </c>
      <c r="K110" s="8">
        <v>65000</v>
      </c>
      <c r="L110" s="8">
        <v>125000</v>
      </c>
      <c r="M110" s="8">
        <v>7097.48</v>
      </c>
      <c r="N110" s="8"/>
      <c r="O110" s="27" t="s">
        <v>340</v>
      </c>
      <c r="P110" s="27" t="s">
        <v>341</v>
      </c>
      <c r="Q110" s="8">
        <v>2779464</v>
      </c>
      <c r="R110" s="8">
        <v>2779464</v>
      </c>
      <c r="S110" s="8">
        <v>1174056.3999999999</v>
      </c>
      <c r="T110" s="9">
        <f t="shared" ref="T110" si="15">+R110-Q110</f>
        <v>0</v>
      </c>
    </row>
    <row r="111" spans="1:24" ht="56.25" x14ac:dyDescent="0.25">
      <c r="A111" s="2" t="s">
        <v>318</v>
      </c>
      <c r="I111" s="27">
        <v>2400</v>
      </c>
      <c r="J111" s="27" t="s">
        <v>38</v>
      </c>
      <c r="K111" s="8">
        <v>71000</v>
      </c>
      <c r="L111" s="8">
        <v>70168</v>
      </c>
      <c r="M111" s="8">
        <v>973.33999999999992</v>
      </c>
      <c r="N111" s="8"/>
      <c r="O111" s="27" t="s">
        <v>342</v>
      </c>
      <c r="P111" s="27" t="s">
        <v>343</v>
      </c>
      <c r="Q111" s="8">
        <v>1380900</v>
      </c>
      <c r="R111" s="8">
        <v>1430690.6</v>
      </c>
      <c r="S111" s="8">
        <v>499103.19000000006</v>
      </c>
      <c r="T111" s="9" t="s">
        <v>60</v>
      </c>
    </row>
    <row r="112" spans="1:24" ht="56.25" x14ac:dyDescent="0.25">
      <c r="A112" s="2" t="s">
        <v>63</v>
      </c>
      <c r="I112" s="27">
        <v>2500</v>
      </c>
      <c r="J112" s="27" t="s">
        <v>39</v>
      </c>
      <c r="K112" s="8">
        <v>64252</v>
      </c>
      <c r="L112" s="8">
        <v>64252</v>
      </c>
      <c r="M112" s="8">
        <v>2891.99</v>
      </c>
      <c r="N112" s="8"/>
      <c r="O112" s="27" t="s">
        <v>344</v>
      </c>
      <c r="P112" s="27" t="s">
        <v>345</v>
      </c>
      <c r="Q112" s="8">
        <v>477102</v>
      </c>
      <c r="R112" s="8">
        <v>542194.76</v>
      </c>
      <c r="S112" s="8">
        <v>243021.59</v>
      </c>
      <c r="T112" s="9" t="s">
        <v>60</v>
      </c>
    </row>
    <row r="113" spans="9:20" ht="33.75" x14ac:dyDescent="0.25">
      <c r="I113" s="27">
        <v>2600</v>
      </c>
      <c r="J113" s="27" t="s">
        <v>40</v>
      </c>
      <c r="K113" s="8">
        <v>402000</v>
      </c>
      <c r="L113" s="8">
        <v>402000</v>
      </c>
      <c r="M113" s="8">
        <v>87860.5</v>
      </c>
      <c r="N113" s="8"/>
      <c r="O113" s="27">
        <v>1501</v>
      </c>
      <c r="P113" s="27" t="s">
        <v>346</v>
      </c>
      <c r="Q113" s="8">
        <v>652984</v>
      </c>
      <c r="R113" s="8">
        <v>652984</v>
      </c>
      <c r="S113" s="8">
        <v>306503.45</v>
      </c>
      <c r="T113" s="9"/>
    </row>
    <row r="114" spans="9:20" ht="67.5" x14ac:dyDescent="0.25">
      <c r="I114" s="27">
        <v>2700</v>
      </c>
      <c r="J114" s="27" t="s">
        <v>41</v>
      </c>
      <c r="K114" s="9">
        <v>13000</v>
      </c>
      <c r="L114" s="9">
        <v>11832</v>
      </c>
      <c r="M114" s="9">
        <v>4889.5599999999995</v>
      </c>
      <c r="N114" s="9"/>
      <c r="O114" s="27">
        <v>1505</v>
      </c>
      <c r="P114" s="27" t="s">
        <v>347</v>
      </c>
      <c r="Q114" s="8">
        <v>1200000</v>
      </c>
      <c r="R114" s="8">
        <v>1200000</v>
      </c>
      <c r="S114" s="8">
        <v>388523.7</v>
      </c>
      <c r="T114" s="7"/>
    </row>
    <row r="115" spans="9:20" ht="56.25" x14ac:dyDescent="0.25">
      <c r="I115" s="27"/>
      <c r="J115" s="25" t="s">
        <v>52</v>
      </c>
      <c r="K115" s="10">
        <f>SUM(K108:K114)</f>
        <v>1444252</v>
      </c>
      <c r="L115" s="10">
        <f t="shared" ref="L115:M115" si="16">SUM(L108:L114)</f>
        <v>1740652</v>
      </c>
      <c r="M115" s="10">
        <f t="shared" si="16"/>
        <v>347945.05</v>
      </c>
      <c r="N115" s="10"/>
      <c r="O115" s="27" t="s">
        <v>348</v>
      </c>
      <c r="P115" s="27" t="s">
        <v>349</v>
      </c>
      <c r="Q115" s="8">
        <v>885780</v>
      </c>
      <c r="R115" s="8">
        <v>888606.82000000007</v>
      </c>
      <c r="S115" s="8">
        <v>129952.07999999999</v>
      </c>
      <c r="T115" s="7" t="s">
        <v>60</v>
      </c>
    </row>
    <row r="116" spans="9:20" ht="56.25" x14ac:dyDescent="0.25">
      <c r="I116" s="27">
        <v>3100</v>
      </c>
      <c r="J116" s="27" t="s">
        <v>44</v>
      </c>
      <c r="K116" s="8">
        <v>2367840</v>
      </c>
      <c r="L116" s="8">
        <v>2699241.26</v>
      </c>
      <c r="M116" s="8">
        <v>986909.74</v>
      </c>
      <c r="N116" s="8"/>
      <c r="O116" s="27" t="s">
        <v>350</v>
      </c>
      <c r="P116" s="27" t="s">
        <v>351</v>
      </c>
      <c r="Q116" s="8">
        <v>1733904</v>
      </c>
      <c r="R116" s="8">
        <v>1791798.9100000001</v>
      </c>
      <c r="S116" s="8">
        <v>620118.09000000008</v>
      </c>
      <c r="T116" s="7" t="s">
        <v>60</v>
      </c>
    </row>
    <row r="117" spans="9:20" ht="67.5" x14ac:dyDescent="0.25">
      <c r="I117" s="27">
        <v>3200</v>
      </c>
      <c r="J117" s="27" t="s">
        <v>45</v>
      </c>
      <c r="K117" s="8">
        <v>3720000</v>
      </c>
      <c r="L117" s="8">
        <v>3560598.74</v>
      </c>
      <c r="M117" s="8">
        <v>1319787.6599999999</v>
      </c>
      <c r="N117" s="8"/>
      <c r="O117" s="27">
        <v>1509</v>
      </c>
      <c r="P117" s="27" t="s">
        <v>352</v>
      </c>
      <c r="Q117" s="8">
        <v>7678632</v>
      </c>
      <c r="R117" s="8">
        <v>7678632</v>
      </c>
      <c r="S117" s="8">
        <v>3704780.1999999993</v>
      </c>
      <c r="T117" s="7"/>
    </row>
    <row r="118" spans="9:20" ht="56.25" x14ac:dyDescent="0.25">
      <c r="I118" s="27">
        <v>3300</v>
      </c>
      <c r="J118" s="27" t="s">
        <v>46</v>
      </c>
      <c r="K118" s="8">
        <v>7480440</v>
      </c>
      <c r="L118" s="8">
        <v>7480440</v>
      </c>
      <c r="M118" s="8">
        <v>1399624</v>
      </c>
      <c r="N118" s="8"/>
      <c r="O118" s="27">
        <v>1511</v>
      </c>
      <c r="P118" s="27" t="s">
        <v>353</v>
      </c>
      <c r="Q118" s="8">
        <v>1154060</v>
      </c>
      <c r="R118" s="8">
        <v>1154060</v>
      </c>
      <c r="S118" s="8">
        <v>0</v>
      </c>
      <c r="T118" s="7"/>
    </row>
    <row r="119" spans="9:20" ht="56.25" x14ac:dyDescent="0.25">
      <c r="I119" s="27">
        <v>3400</v>
      </c>
      <c r="J119" s="27" t="s">
        <v>47</v>
      </c>
      <c r="K119" s="8">
        <v>8399057</v>
      </c>
      <c r="L119" s="8">
        <v>16297000</v>
      </c>
      <c r="M119" s="8">
        <v>6327362.4000000004</v>
      </c>
      <c r="N119" s="8"/>
      <c r="O119" s="27">
        <v>1601</v>
      </c>
      <c r="P119" s="27" t="s">
        <v>354</v>
      </c>
      <c r="Q119" s="8">
        <v>798447</v>
      </c>
      <c r="R119" s="8">
        <v>983425</v>
      </c>
      <c r="S119" s="8">
        <v>283954.08</v>
      </c>
      <c r="T119" s="7" t="s">
        <v>60</v>
      </c>
    </row>
    <row r="120" spans="9:20" ht="67.5" x14ac:dyDescent="0.25">
      <c r="I120" s="27">
        <v>3500</v>
      </c>
      <c r="J120" s="27" t="s">
        <v>48</v>
      </c>
      <c r="K120" s="8">
        <v>875000</v>
      </c>
      <c r="L120" s="8">
        <v>925000</v>
      </c>
      <c r="M120" s="8">
        <v>241235.74000000002</v>
      </c>
      <c r="N120" s="8"/>
      <c r="O120" s="27"/>
      <c r="P120" s="27"/>
      <c r="Q120" s="11">
        <f>SUM(Q101:Q119)</f>
        <v>41436810</v>
      </c>
      <c r="R120" s="11">
        <f t="shared" ref="R120:S120" si="17">SUM(R101:R119)</f>
        <v>47277136</v>
      </c>
      <c r="S120" s="11">
        <f t="shared" si="17"/>
        <v>16520376.279999997</v>
      </c>
      <c r="T120" s="7"/>
    </row>
    <row r="121" spans="9:20" ht="247.5" x14ac:dyDescent="0.25">
      <c r="I121" s="27">
        <v>3600</v>
      </c>
      <c r="J121" s="27" t="s">
        <v>49</v>
      </c>
      <c r="K121" s="8">
        <v>628000</v>
      </c>
      <c r="L121" s="8">
        <v>628000</v>
      </c>
      <c r="M121" s="8">
        <v>53036</v>
      </c>
      <c r="N121" s="8"/>
      <c r="O121" s="27" t="s">
        <v>355</v>
      </c>
      <c r="P121" s="27" t="s">
        <v>356</v>
      </c>
      <c r="Q121" s="8">
        <v>120000</v>
      </c>
      <c r="R121" s="8">
        <v>205000</v>
      </c>
      <c r="S121" s="8">
        <v>55790.240000000005</v>
      </c>
      <c r="T121" s="7" t="s">
        <v>438</v>
      </c>
    </row>
    <row r="122" spans="9:20" ht="33.75" x14ac:dyDescent="0.25">
      <c r="I122" s="27">
        <v>3700</v>
      </c>
      <c r="J122" s="27" t="s">
        <v>50</v>
      </c>
      <c r="K122" s="8">
        <v>89000</v>
      </c>
      <c r="L122" s="8">
        <v>97000</v>
      </c>
      <c r="M122" s="8">
        <v>39768</v>
      </c>
      <c r="N122" s="8"/>
      <c r="O122" s="27" t="s">
        <v>357</v>
      </c>
      <c r="P122" s="27" t="s">
        <v>358</v>
      </c>
      <c r="Q122" s="8">
        <v>10000</v>
      </c>
      <c r="R122" s="8">
        <v>10000</v>
      </c>
      <c r="S122" s="8">
        <v>3801.68</v>
      </c>
      <c r="T122" s="7"/>
    </row>
    <row r="123" spans="9:20" ht="56.25" x14ac:dyDescent="0.25">
      <c r="I123" s="27">
        <v>3800</v>
      </c>
      <c r="J123" s="27" t="s">
        <v>51</v>
      </c>
      <c r="K123" s="8">
        <v>25000</v>
      </c>
      <c r="L123" s="8">
        <v>25000</v>
      </c>
      <c r="M123" s="8">
        <v>5055</v>
      </c>
      <c r="N123" s="8"/>
      <c r="O123" s="27" t="s">
        <v>359</v>
      </c>
      <c r="P123" s="27" t="s">
        <v>360</v>
      </c>
      <c r="Q123" s="8">
        <v>26000</v>
      </c>
      <c r="R123" s="8">
        <v>28000</v>
      </c>
      <c r="S123" s="8">
        <v>23399.58</v>
      </c>
      <c r="T123" s="7" t="s">
        <v>60</v>
      </c>
    </row>
    <row r="124" spans="9:20" ht="45" x14ac:dyDescent="0.25">
      <c r="I124" s="27"/>
      <c r="J124" s="25" t="s">
        <v>43</v>
      </c>
      <c r="K124" s="10">
        <f>SUM(K116:K123)</f>
        <v>23584337</v>
      </c>
      <c r="L124" s="10">
        <f t="shared" ref="L124:M124" si="18">SUM(L116:L123)</f>
        <v>31712280</v>
      </c>
      <c r="M124" s="10">
        <f t="shared" si="18"/>
        <v>10372778.540000001</v>
      </c>
      <c r="N124" s="10"/>
      <c r="O124" s="27">
        <v>2105</v>
      </c>
      <c r="P124" s="27" t="s">
        <v>361</v>
      </c>
      <c r="Q124" s="8">
        <v>200000</v>
      </c>
      <c r="R124" s="8">
        <v>200000</v>
      </c>
      <c r="S124" s="8">
        <v>20614</v>
      </c>
      <c r="T124" s="7"/>
    </row>
    <row r="125" spans="9:20" ht="56.25" x14ac:dyDescent="0.25">
      <c r="I125" s="27">
        <v>4100</v>
      </c>
      <c r="J125" s="27" t="s">
        <v>362</v>
      </c>
      <c r="K125" s="8">
        <v>16198156</v>
      </c>
      <c r="L125" s="8">
        <v>16198156</v>
      </c>
      <c r="M125" s="8">
        <v>8099076</v>
      </c>
      <c r="N125" s="8"/>
      <c r="O125" s="27" t="s">
        <v>363</v>
      </c>
      <c r="P125" s="27" t="s">
        <v>364</v>
      </c>
      <c r="Q125" s="8">
        <v>426000</v>
      </c>
      <c r="R125" s="8">
        <v>577400</v>
      </c>
      <c r="S125" s="8">
        <v>123707.89</v>
      </c>
      <c r="T125" s="7" t="s">
        <v>60</v>
      </c>
    </row>
    <row r="126" spans="9:20" ht="22.5" x14ac:dyDescent="0.25">
      <c r="I126" s="27"/>
      <c r="J126" s="25" t="s">
        <v>53</v>
      </c>
      <c r="K126" s="10">
        <f>+K125</f>
        <v>16198156</v>
      </c>
      <c r="L126" s="10">
        <f t="shared" ref="L126:M126" si="19">+L125</f>
        <v>16198156</v>
      </c>
      <c r="M126" s="10">
        <f t="shared" si="19"/>
        <v>8099076</v>
      </c>
      <c r="N126" s="10"/>
      <c r="O126" s="27" t="s">
        <v>365</v>
      </c>
      <c r="P126" s="27" t="s">
        <v>366</v>
      </c>
      <c r="Q126" s="8">
        <v>42000</v>
      </c>
      <c r="R126" s="8">
        <v>42000</v>
      </c>
      <c r="S126" s="8">
        <v>15701.730000000001</v>
      </c>
      <c r="T126" s="7"/>
    </row>
    <row r="127" spans="9:20" ht="45" x14ac:dyDescent="0.25">
      <c r="I127" s="27">
        <v>5100</v>
      </c>
      <c r="J127" s="27" t="s">
        <v>54</v>
      </c>
      <c r="K127" s="8">
        <v>0</v>
      </c>
      <c r="L127" s="8">
        <v>247000</v>
      </c>
      <c r="M127" s="8">
        <v>0</v>
      </c>
      <c r="N127" s="8"/>
      <c r="O127" s="27" t="s">
        <v>367</v>
      </c>
      <c r="P127" s="27" t="s">
        <v>368</v>
      </c>
      <c r="Q127" s="8">
        <v>5000</v>
      </c>
      <c r="R127" s="8">
        <v>5000</v>
      </c>
      <c r="S127" s="8">
        <v>1217.06</v>
      </c>
      <c r="T127" s="7"/>
    </row>
    <row r="128" spans="9:20" ht="78.75" x14ac:dyDescent="0.25">
      <c r="I128" s="27">
        <v>5200</v>
      </c>
      <c r="J128" s="27" t="s">
        <v>439</v>
      </c>
      <c r="K128" s="8">
        <v>0</v>
      </c>
      <c r="L128" s="8">
        <v>1255000</v>
      </c>
      <c r="M128" s="8">
        <v>0</v>
      </c>
      <c r="N128" s="8"/>
      <c r="O128" s="27" t="s">
        <v>369</v>
      </c>
      <c r="P128" s="27" t="s">
        <v>370</v>
      </c>
      <c r="Q128" s="8">
        <v>25000</v>
      </c>
      <c r="R128" s="8">
        <v>25000</v>
      </c>
      <c r="S128" s="8">
        <v>1135.48</v>
      </c>
      <c r="T128" s="7"/>
    </row>
    <row r="129" spans="9:20" ht="56.25" x14ac:dyDescent="0.25">
      <c r="I129" s="27"/>
      <c r="J129" s="27" t="s">
        <v>56</v>
      </c>
      <c r="K129" s="8">
        <f>+K127+K128</f>
        <v>0</v>
      </c>
      <c r="L129" s="8">
        <f t="shared" ref="L129:M129" si="20">+L127+L128</f>
        <v>1502000</v>
      </c>
      <c r="M129" s="8">
        <f t="shared" si="20"/>
        <v>0</v>
      </c>
      <c r="N129" s="8"/>
      <c r="O129" s="27">
        <v>2303</v>
      </c>
      <c r="P129" s="27" t="s">
        <v>371</v>
      </c>
      <c r="Q129" s="8">
        <v>40000</v>
      </c>
      <c r="R129" s="8">
        <v>100000</v>
      </c>
      <c r="S129" s="8">
        <v>5962</v>
      </c>
      <c r="T129" s="7" t="s">
        <v>60</v>
      </c>
    </row>
    <row r="130" spans="9:20" ht="22.5" x14ac:dyDescent="0.25">
      <c r="I130" s="27"/>
      <c r="J130" s="25" t="s">
        <v>57</v>
      </c>
      <c r="K130" s="10">
        <f>+K107+K115+K124+K126+K129</f>
        <v>82663555</v>
      </c>
      <c r="L130" s="10">
        <f t="shared" ref="L130:M130" si="21">+L107+L115+L124+L126+L129</f>
        <v>98430224</v>
      </c>
      <c r="M130" s="10">
        <f t="shared" si="21"/>
        <v>35340175.869999997</v>
      </c>
      <c r="N130" s="10"/>
      <c r="O130" s="27">
        <v>2401</v>
      </c>
      <c r="P130" s="27" t="s">
        <v>372</v>
      </c>
      <c r="Q130" s="8">
        <v>10000</v>
      </c>
      <c r="R130" s="8">
        <v>10000</v>
      </c>
      <c r="S130" s="8">
        <v>0</v>
      </c>
      <c r="T130" s="7"/>
    </row>
    <row r="131" spans="9:20" ht="33.75" x14ac:dyDescent="0.25">
      <c r="K131" s="14">
        <f>+E106-K130</f>
        <v>0</v>
      </c>
      <c r="L131" s="14">
        <f t="shared" ref="L131:M131" si="22">+F106-L130</f>
        <v>0</v>
      </c>
      <c r="M131" s="14">
        <f t="shared" si="22"/>
        <v>0</v>
      </c>
      <c r="O131" s="27">
        <v>2402</v>
      </c>
      <c r="P131" s="27" t="s">
        <v>373</v>
      </c>
      <c r="Q131" s="8">
        <v>6000</v>
      </c>
      <c r="R131" s="8">
        <v>6000</v>
      </c>
      <c r="S131" s="8">
        <v>588</v>
      </c>
      <c r="T131" s="7"/>
    </row>
    <row r="132" spans="9:20" ht="33.75" x14ac:dyDescent="0.25">
      <c r="O132" s="27">
        <v>2403</v>
      </c>
      <c r="P132" s="27" t="s">
        <v>374</v>
      </c>
      <c r="Q132" s="8">
        <v>5000</v>
      </c>
      <c r="R132" s="8">
        <v>4168</v>
      </c>
      <c r="S132" s="8">
        <v>0</v>
      </c>
      <c r="T132" s="7"/>
    </row>
    <row r="133" spans="9:20" ht="22.5" x14ac:dyDescent="0.25">
      <c r="O133" s="27" t="s">
        <v>375</v>
      </c>
      <c r="P133" s="27" t="s">
        <v>376</v>
      </c>
      <c r="Q133" s="8">
        <v>50000</v>
      </c>
      <c r="R133" s="8">
        <v>50000</v>
      </c>
      <c r="S133" s="8">
        <v>385.34</v>
      </c>
      <c r="T133" s="7"/>
    </row>
    <row r="134" spans="9:20" ht="33.75" x14ac:dyDescent="0.25">
      <c r="O134" s="27">
        <v>2502</v>
      </c>
      <c r="P134" s="27" t="s">
        <v>377</v>
      </c>
      <c r="Q134" s="8">
        <v>252</v>
      </c>
      <c r="R134" s="8">
        <v>252</v>
      </c>
      <c r="S134" s="8">
        <v>113.29</v>
      </c>
      <c r="T134" s="7"/>
    </row>
    <row r="135" spans="9:20" ht="45" x14ac:dyDescent="0.25">
      <c r="O135" s="27" t="s">
        <v>378</v>
      </c>
      <c r="P135" s="27" t="s">
        <v>379</v>
      </c>
      <c r="Q135" s="8">
        <v>12000</v>
      </c>
      <c r="R135" s="8">
        <v>12000</v>
      </c>
      <c r="S135" s="8">
        <v>2778.7</v>
      </c>
      <c r="T135" s="7"/>
    </row>
    <row r="136" spans="9:20" ht="33.75" x14ac:dyDescent="0.25">
      <c r="O136" s="27">
        <v>2504</v>
      </c>
      <c r="P136" s="27" t="s">
        <v>380</v>
      </c>
      <c r="Q136" s="8">
        <v>50000</v>
      </c>
      <c r="R136" s="8">
        <v>50000</v>
      </c>
      <c r="S136" s="8">
        <v>0</v>
      </c>
      <c r="T136" s="7"/>
    </row>
    <row r="137" spans="9:20" ht="45" x14ac:dyDescent="0.25">
      <c r="O137" s="27">
        <v>2505</v>
      </c>
      <c r="P137" s="27" t="s">
        <v>381</v>
      </c>
      <c r="Q137" s="8">
        <v>2000</v>
      </c>
      <c r="R137" s="8">
        <v>2000</v>
      </c>
      <c r="S137" s="8">
        <v>0</v>
      </c>
      <c r="T137" s="7"/>
    </row>
    <row r="138" spans="9:20" ht="22.5" x14ac:dyDescent="0.25">
      <c r="O138" s="27" t="s">
        <v>382</v>
      </c>
      <c r="P138" s="27" t="s">
        <v>383</v>
      </c>
      <c r="Q138" s="8">
        <v>396000</v>
      </c>
      <c r="R138" s="8">
        <v>396000</v>
      </c>
      <c r="S138" s="8">
        <v>86538.27</v>
      </c>
      <c r="T138" s="7"/>
    </row>
    <row r="139" spans="9:20" ht="22.5" x14ac:dyDescent="0.25">
      <c r="O139" s="27" t="s">
        <v>384</v>
      </c>
      <c r="P139" s="27" t="s">
        <v>385</v>
      </c>
      <c r="Q139" s="8">
        <v>6000</v>
      </c>
      <c r="R139" s="8">
        <v>6000</v>
      </c>
      <c r="S139" s="8">
        <v>1322.23</v>
      </c>
      <c r="T139" s="7"/>
    </row>
    <row r="140" spans="9:20" ht="33.75" x14ac:dyDescent="0.25">
      <c r="O140" s="27" t="s">
        <v>386</v>
      </c>
      <c r="P140" s="27" t="s">
        <v>387</v>
      </c>
      <c r="Q140" s="8">
        <v>10000</v>
      </c>
      <c r="R140" s="8">
        <v>8832</v>
      </c>
      <c r="S140" s="8">
        <v>3250</v>
      </c>
      <c r="T140" s="7"/>
    </row>
    <row r="141" spans="9:20" ht="22.5" x14ac:dyDescent="0.25">
      <c r="O141" s="27" t="s">
        <v>388</v>
      </c>
      <c r="P141" s="27" t="s">
        <v>389</v>
      </c>
      <c r="Q141" s="8">
        <v>2000</v>
      </c>
      <c r="R141" s="8">
        <v>2000</v>
      </c>
      <c r="S141" s="8">
        <v>1639.56</v>
      </c>
      <c r="T141" s="7"/>
    </row>
    <row r="142" spans="9:20" ht="22.5" x14ac:dyDescent="0.25">
      <c r="O142" s="27">
        <v>2703</v>
      </c>
      <c r="P142" s="27" t="s">
        <v>390</v>
      </c>
      <c r="Q142" s="8">
        <v>1000</v>
      </c>
      <c r="R142" s="8">
        <v>1000</v>
      </c>
      <c r="S142" s="8">
        <v>0</v>
      </c>
      <c r="T142" s="7"/>
    </row>
    <row r="143" spans="9:20" x14ac:dyDescent="0.25">
      <c r="O143" s="27"/>
      <c r="P143" s="27"/>
      <c r="Q143" s="10">
        <f>SUM(Q121:Q142)</f>
        <v>1444252</v>
      </c>
      <c r="R143" s="10">
        <f t="shared" ref="R143:S143" si="23">SUM(R121:R142)</f>
        <v>1740652</v>
      </c>
      <c r="S143" s="10">
        <f t="shared" si="23"/>
        <v>347945.05000000005</v>
      </c>
      <c r="T143" s="7"/>
    </row>
    <row r="144" spans="9:20" ht="22.5" x14ac:dyDescent="0.25">
      <c r="O144" s="27" t="s">
        <v>391</v>
      </c>
      <c r="P144" s="27" t="s">
        <v>392</v>
      </c>
      <c r="Q144" s="8">
        <v>1024240</v>
      </c>
      <c r="R144" s="8">
        <v>1164240</v>
      </c>
      <c r="S144" s="8">
        <v>518554.47000000003</v>
      </c>
      <c r="T144" s="7"/>
    </row>
    <row r="145" spans="15:20" ht="22.5" x14ac:dyDescent="0.25">
      <c r="O145" s="27" t="s">
        <v>393</v>
      </c>
      <c r="P145" s="27" t="s">
        <v>394</v>
      </c>
      <c r="Q145" s="8">
        <v>6000</v>
      </c>
      <c r="R145" s="8">
        <v>6000</v>
      </c>
      <c r="S145" s="8">
        <v>0</v>
      </c>
      <c r="T145" s="7"/>
    </row>
    <row r="146" spans="15:20" ht="90" x14ac:dyDescent="0.25">
      <c r="O146" s="27">
        <v>3103</v>
      </c>
      <c r="P146" s="27" t="s">
        <v>395</v>
      </c>
      <c r="Q146" s="8">
        <v>415000</v>
      </c>
      <c r="R146" s="8">
        <v>475000</v>
      </c>
      <c r="S146" s="8">
        <v>202401.03</v>
      </c>
      <c r="T146" s="7" t="s">
        <v>440</v>
      </c>
    </row>
    <row r="147" spans="15:20" ht="45" x14ac:dyDescent="0.25">
      <c r="O147" s="27">
        <v>3103</v>
      </c>
      <c r="P147" s="27" t="s">
        <v>396</v>
      </c>
      <c r="Q147" s="8">
        <v>5000</v>
      </c>
      <c r="R147" s="8">
        <v>5000</v>
      </c>
      <c r="S147" s="8">
        <v>215.1</v>
      </c>
      <c r="T147" s="7"/>
    </row>
    <row r="148" spans="15:20" ht="33.75" x14ac:dyDescent="0.25">
      <c r="O148" s="27" t="s">
        <v>397</v>
      </c>
      <c r="P148" s="27" t="s">
        <v>398</v>
      </c>
      <c r="Q148" s="8">
        <v>600000</v>
      </c>
      <c r="R148" s="8">
        <v>600000</v>
      </c>
      <c r="S148" s="8">
        <v>141519.72</v>
      </c>
      <c r="T148" s="7"/>
    </row>
    <row r="149" spans="15:20" ht="56.25" x14ac:dyDescent="0.25">
      <c r="O149" s="27">
        <v>3105</v>
      </c>
      <c r="P149" s="27" t="s">
        <v>399</v>
      </c>
      <c r="Q149" s="8">
        <v>100000</v>
      </c>
      <c r="R149" s="8">
        <v>111401.26</v>
      </c>
      <c r="S149" s="8">
        <v>35841.259999999995</v>
      </c>
      <c r="T149" s="7" t="s">
        <v>60</v>
      </c>
    </row>
    <row r="150" spans="15:20" ht="101.25" x14ac:dyDescent="0.25">
      <c r="O150" s="27">
        <v>3106</v>
      </c>
      <c r="P150" s="27" t="s">
        <v>400</v>
      </c>
      <c r="Q150" s="8">
        <v>208000</v>
      </c>
      <c r="R150" s="8">
        <v>328000</v>
      </c>
      <c r="S150" s="8">
        <v>85801.600000000006</v>
      </c>
      <c r="T150" s="7" t="s">
        <v>441</v>
      </c>
    </row>
    <row r="151" spans="15:20" ht="33.75" x14ac:dyDescent="0.25">
      <c r="O151" s="27">
        <v>3108</v>
      </c>
      <c r="P151" s="27" t="s">
        <v>401</v>
      </c>
      <c r="Q151" s="8">
        <v>9600</v>
      </c>
      <c r="R151" s="8">
        <v>9600</v>
      </c>
      <c r="S151" s="8">
        <v>2576.56</v>
      </c>
      <c r="T151" s="7"/>
    </row>
    <row r="152" spans="15:20" ht="67.5" x14ac:dyDescent="0.25">
      <c r="O152" s="27">
        <v>3201</v>
      </c>
      <c r="P152" s="27" t="s">
        <v>402</v>
      </c>
      <c r="Q152" s="8">
        <v>3360000</v>
      </c>
      <c r="R152" s="8">
        <v>3206331.45</v>
      </c>
      <c r="S152" s="8">
        <v>1299732.51</v>
      </c>
      <c r="T152" s="7" t="s">
        <v>442</v>
      </c>
    </row>
    <row r="153" spans="15:20" ht="67.5" x14ac:dyDescent="0.25">
      <c r="O153" s="27">
        <v>3210</v>
      </c>
      <c r="P153" s="27" t="s">
        <v>403</v>
      </c>
      <c r="Q153" s="8">
        <v>60000</v>
      </c>
      <c r="R153" s="8">
        <v>54267.29</v>
      </c>
      <c r="S153" s="8">
        <v>20055.149999999998</v>
      </c>
      <c r="T153" s="7" t="s">
        <v>442</v>
      </c>
    </row>
    <row r="154" spans="15:20" ht="22.5" x14ac:dyDescent="0.25">
      <c r="O154" s="27">
        <v>3212</v>
      </c>
      <c r="P154" s="27" t="s">
        <v>404</v>
      </c>
      <c r="Q154" s="8">
        <v>300000</v>
      </c>
      <c r="R154" s="8">
        <v>300000</v>
      </c>
      <c r="S154" s="8">
        <v>0</v>
      </c>
      <c r="T154" s="7"/>
    </row>
    <row r="155" spans="15:20" x14ac:dyDescent="0.25">
      <c r="O155" s="27">
        <v>3301</v>
      </c>
      <c r="P155" s="27" t="s">
        <v>405</v>
      </c>
      <c r="Q155" s="8">
        <v>7330440</v>
      </c>
      <c r="R155" s="8">
        <v>7330440</v>
      </c>
      <c r="S155" s="8">
        <v>1389226</v>
      </c>
      <c r="T155" s="7"/>
    </row>
    <row r="156" spans="15:20" x14ac:dyDescent="0.25">
      <c r="O156" s="27">
        <v>3302</v>
      </c>
      <c r="P156" s="27" t="s">
        <v>406</v>
      </c>
      <c r="Q156" s="8">
        <v>150000</v>
      </c>
      <c r="R156" s="8">
        <v>150000</v>
      </c>
      <c r="S156" s="8">
        <v>10398</v>
      </c>
      <c r="T156" s="7"/>
    </row>
    <row r="157" spans="15:20" ht="33.75" x14ac:dyDescent="0.25">
      <c r="O157" s="27">
        <v>3401</v>
      </c>
      <c r="P157" s="27" t="s">
        <v>407</v>
      </c>
      <c r="Q157" s="8">
        <v>144000</v>
      </c>
      <c r="R157" s="8">
        <v>144000</v>
      </c>
      <c r="S157" s="8">
        <v>28690</v>
      </c>
      <c r="T157" s="7"/>
    </row>
    <row r="158" spans="15:20" ht="22.5" x14ac:dyDescent="0.25">
      <c r="O158" s="27">
        <v>3402</v>
      </c>
      <c r="P158" s="27" t="s">
        <v>408</v>
      </c>
      <c r="Q158" s="8">
        <v>5500</v>
      </c>
      <c r="R158" s="8">
        <v>5500</v>
      </c>
      <c r="S158" s="8">
        <v>0</v>
      </c>
      <c r="T158" s="7"/>
    </row>
    <row r="159" spans="15:20" ht="191.25" x14ac:dyDescent="0.25">
      <c r="O159" s="27">
        <v>3403</v>
      </c>
      <c r="P159" s="27" t="s">
        <v>409</v>
      </c>
      <c r="Q159" s="8">
        <v>5302057</v>
      </c>
      <c r="R159" s="8">
        <v>13200000</v>
      </c>
      <c r="S159" s="8">
        <v>5078094.71</v>
      </c>
      <c r="T159" s="7" t="s">
        <v>61</v>
      </c>
    </row>
    <row r="160" spans="15:20" x14ac:dyDescent="0.25">
      <c r="O160" s="27">
        <v>3404</v>
      </c>
      <c r="P160" s="27" t="s">
        <v>410</v>
      </c>
      <c r="Q160" s="8">
        <v>180000</v>
      </c>
      <c r="R160" s="8">
        <v>180000</v>
      </c>
      <c r="S160" s="8">
        <v>89994</v>
      </c>
      <c r="T160" s="7"/>
    </row>
    <row r="161" spans="15:20" x14ac:dyDescent="0.25">
      <c r="O161" s="27">
        <v>3404</v>
      </c>
      <c r="P161" s="27" t="s">
        <v>411</v>
      </c>
      <c r="Q161" s="8">
        <v>19500</v>
      </c>
      <c r="R161" s="8">
        <v>19500</v>
      </c>
      <c r="S161" s="8">
        <v>2307.0300000000002</v>
      </c>
      <c r="T161" s="7"/>
    </row>
    <row r="162" spans="15:20" ht="67.5" x14ac:dyDescent="0.25">
      <c r="O162" s="27">
        <v>3407</v>
      </c>
      <c r="P162" s="27" t="s">
        <v>412</v>
      </c>
      <c r="Q162" s="8">
        <v>550000</v>
      </c>
      <c r="R162" s="8">
        <v>550000</v>
      </c>
      <c r="S162" s="8">
        <v>235073.08000000002</v>
      </c>
      <c r="T162" s="7"/>
    </row>
    <row r="163" spans="15:20" ht="33.75" x14ac:dyDescent="0.25">
      <c r="O163" s="27">
        <v>3409</v>
      </c>
      <c r="P163" s="27" t="s">
        <v>413</v>
      </c>
      <c r="Q163" s="8">
        <v>70000</v>
      </c>
      <c r="R163" s="8">
        <v>70000</v>
      </c>
      <c r="S163" s="8">
        <v>0</v>
      </c>
      <c r="T163" s="7"/>
    </row>
    <row r="164" spans="15:20" ht="22.5" x14ac:dyDescent="0.25">
      <c r="O164" s="27">
        <v>3411</v>
      </c>
      <c r="P164" s="27" t="s">
        <v>414</v>
      </c>
      <c r="Q164" s="8">
        <v>438000</v>
      </c>
      <c r="R164" s="8">
        <v>438000</v>
      </c>
      <c r="S164" s="8">
        <v>133796.41</v>
      </c>
      <c r="T164" s="7"/>
    </row>
    <row r="165" spans="15:20" ht="45" x14ac:dyDescent="0.25">
      <c r="O165" s="27">
        <v>3413</v>
      </c>
      <c r="P165" s="27" t="s">
        <v>415</v>
      </c>
      <c r="Q165" s="8">
        <v>1680000</v>
      </c>
      <c r="R165" s="8">
        <v>1680000</v>
      </c>
      <c r="S165" s="8">
        <v>757089.86</v>
      </c>
      <c r="T165" s="7"/>
    </row>
    <row r="166" spans="15:20" ht="33.75" x14ac:dyDescent="0.25">
      <c r="O166" s="27">
        <v>3415</v>
      </c>
      <c r="P166" s="27" t="s">
        <v>416</v>
      </c>
      <c r="Q166" s="8">
        <v>10000</v>
      </c>
      <c r="R166" s="8">
        <v>10000</v>
      </c>
      <c r="S166" s="8">
        <v>2317.31</v>
      </c>
      <c r="T166" s="7"/>
    </row>
    <row r="167" spans="15:20" ht="56.25" x14ac:dyDescent="0.25">
      <c r="O167" s="27">
        <v>3501</v>
      </c>
      <c r="P167" s="27" t="s">
        <v>417</v>
      </c>
      <c r="Q167" s="8">
        <v>50000</v>
      </c>
      <c r="R167" s="8">
        <v>50000</v>
      </c>
      <c r="S167" s="8">
        <v>3150</v>
      </c>
      <c r="T167" s="7"/>
    </row>
    <row r="168" spans="15:20" ht="202.5" x14ac:dyDescent="0.25">
      <c r="O168" s="27">
        <v>3502</v>
      </c>
      <c r="P168" s="27" t="s">
        <v>418</v>
      </c>
      <c r="Q168" s="8">
        <v>120000</v>
      </c>
      <c r="R168" s="8">
        <v>170000</v>
      </c>
      <c r="S168" s="8">
        <v>24332</v>
      </c>
      <c r="T168" s="7" t="s">
        <v>443</v>
      </c>
    </row>
    <row r="169" spans="15:20" ht="56.25" x14ac:dyDescent="0.25">
      <c r="O169" s="27">
        <v>3504</v>
      </c>
      <c r="P169" s="27" t="s">
        <v>419</v>
      </c>
      <c r="Q169" s="8">
        <v>150000</v>
      </c>
      <c r="R169" s="8">
        <v>150000</v>
      </c>
      <c r="S169" s="8">
        <v>44716</v>
      </c>
      <c r="T169" s="7"/>
    </row>
    <row r="170" spans="15:20" x14ac:dyDescent="0.25">
      <c r="O170" s="27">
        <v>3505</v>
      </c>
      <c r="P170" s="27" t="s">
        <v>420</v>
      </c>
      <c r="Q170" s="8">
        <v>10000</v>
      </c>
      <c r="R170" s="8">
        <v>10000</v>
      </c>
      <c r="S170" s="8">
        <v>0</v>
      </c>
      <c r="T170" s="7"/>
    </row>
    <row r="171" spans="15:20" ht="56.25" x14ac:dyDescent="0.25">
      <c r="O171" s="27">
        <v>3506</v>
      </c>
      <c r="P171" s="27" t="s">
        <v>421</v>
      </c>
      <c r="Q171" s="8">
        <v>255000</v>
      </c>
      <c r="R171" s="8">
        <v>255000</v>
      </c>
      <c r="S171" s="8">
        <v>114766.65000000001</v>
      </c>
      <c r="T171" s="7"/>
    </row>
    <row r="172" spans="15:20" ht="101.25" x14ac:dyDescent="0.25">
      <c r="O172" s="27">
        <v>3511</v>
      </c>
      <c r="P172" s="27" t="s">
        <v>422</v>
      </c>
      <c r="Q172" s="8">
        <v>250000</v>
      </c>
      <c r="R172" s="8">
        <v>250000</v>
      </c>
      <c r="S172" s="8">
        <v>54271.09</v>
      </c>
      <c r="T172" s="7"/>
    </row>
    <row r="173" spans="15:20" ht="101.25" x14ac:dyDescent="0.25">
      <c r="O173" s="27">
        <v>3513</v>
      </c>
      <c r="P173" s="27" t="s">
        <v>423</v>
      </c>
      <c r="Q173" s="8">
        <v>40000</v>
      </c>
      <c r="R173" s="8">
        <v>40000</v>
      </c>
      <c r="S173" s="8">
        <v>0</v>
      </c>
      <c r="T173" s="7"/>
    </row>
    <row r="174" spans="15:20" ht="45" x14ac:dyDescent="0.25">
      <c r="O174" s="27">
        <v>3601</v>
      </c>
      <c r="P174" s="27" t="s">
        <v>424</v>
      </c>
      <c r="Q174" s="8">
        <v>75000</v>
      </c>
      <c r="R174" s="8">
        <v>75000</v>
      </c>
      <c r="S174" s="8">
        <v>25940</v>
      </c>
      <c r="T174" s="7"/>
    </row>
    <row r="175" spans="15:20" ht="67.5" x14ac:dyDescent="0.25">
      <c r="O175" s="27">
        <v>3602</v>
      </c>
      <c r="P175" s="27" t="s">
        <v>425</v>
      </c>
      <c r="Q175" s="8">
        <v>20000</v>
      </c>
      <c r="R175" s="8">
        <v>20000</v>
      </c>
      <c r="S175" s="8">
        <v>0</v>
      </c>
      <c r="T175" s="7"/>
    </row>
    <row r="176" spans="15:20" ht="45" x14ac:dyDescent="0.25">
      <c r="O176" s="27">
        <v>3603</v>
      </c>
      <c r="P176" s="27" t="s">
        <v>426</v>
      </c>
      <c r="Q176" s="8">
        <v>35000</v>
      </c>
      <c r="R176" s="8">
        <v>35000</v>
      </c>
      <c r="S176" s="8">
        <v>0</v>
      </c>
      <c r="T176" s="7"/>
    </row>
    <row r="177" spans="15:20" ht="45" x14ac:dyDescent="0.25">
      <c r="O177" s="27">
        <v>3604</v>
      </c>
      <c r="P177" s="27" t="s">
        <v>427</v>
      </c>
      <c r="Q177" s="8">
        <v>120000</v>
      </c>
      <c r="R177" s="8">
        <v>120000</v>
      </c>
      <c r="S177" s="8">
        <v>6086</v>
      </c>
      <c r="T177" s="7"/>
    </row>
    <row r="178" spans="15:20" ht="157.5" x14ac:dyDescent="0.25">
      <c r="O178" s="27">
        <v>3605</v>
      </c>
      <c r="P178" s="27" t="s">
        <v>428</v>
      </c>
      <c r="Q178" s="8">
        <v>208000</v>
      </c>
      <c r="R178" s="8">
        <v>208000</v>
      </c>
      <c r="S178" s="8">
        <v>21010</v>
      </c>
      <c r="T178" s="7"/>
    </row>
    <row r="179" spans="15:20" ht="56.25" x14ac:dyDescent="0.25">
      <c r="O179" s="27">
        <v>3606</v>
      </c>
      <c r="P179" s="27" t="s">
        <v>429</v>
      </c>
      <c r="Q179" s="8">
        <v>170000</v>
      </c>
      <c r="R179" s="8">
        <v>170000</v>
      </c>
      <c r="S179" s="8">
        <v>0</v>
      </c>
      <c r="T179" s="7"/>
    </row>
    <row r="180" spans="15:20" ht="33.75" x14ac:dyDescent="0.25">
      <c r="O180" s="27">
        <v>3701</v>
      </c>
      <c r="P180" s="27" t="s">
        <v>444</v>
      </c>
      <c r="Q180" s="8">
        <v>0</v>
      </c>
      <c r="R180" s="8">
        <v>8000</v>
      </c>
      <c r="S180" s="8">
        <v>0</v>
      </c>
      <c r="T180" s="7" t="s">
        <v>445</v>
      </c>
    </row>
    <row r="181" spans="15:20" x14ac:dyDescent="0.25">
      <c r="O181" s="27">
        <v>3702</v>
      </c>
      <c r="P181" s="27"/>
      <c r="Q181" s="8">
        <v>5000</v>
      </c>
      <c r="R181" s="8">
        <v>5000</v>
      </c>
      <c r="S181" s="8">
        <v>0</v>
      </c>
      <c r="T181" s="7"/>
    </row>
    <row r="182" spans="15:20" ht="45" x14ac:dyDescent="0.25">
      <c r="O182" s="27">
        <v>3703</v>
      </c>
      <c r="P182" s="27" t="s">
        <v>430</v>
      </c>
      <c r="Q182" s="8">
        <v>84000</v>
      </c>
      <c r="R182" s="8">
        <v>84000</v>
      </c>
      <c r="S182" s="8">
        <v>39768</v>
      </c>
      <c r="T182" s="7"/>
    </row>
    <row r="183" spans="15:20" ht="67.5" x14ac:dyDescent="0.25">
      <c r="O183" s="27">
        <v>3807</v>
      </c>
      <c r="P183" s="27" t="s">
        <v>431</v>
      </c>
      <c r="Q183" s="8">
        <v>25000</v>
      </c>
      <c r="R183" s="8">
        <v>25000</v>
      </c>
      <c r="S183" s="8">
        <v>5055</v>
      </c>
      <c r="T183" s="7"/>
    </row>
    <row r="184" spans="15:20" x14ac:dyDescent="0.25">
      <c r="O184" s="27"/>
      <c r="P184" s="27" t="s">
        <v>43</v>
      </c>
      <c r="Q184" s="11">
        <f>SUM(Q144:Q183)</f>
        <v>23584337</v>
      </c>
      <c r="R184" s="11">
        <f t="shared" ref="R184:S184" si="24">SUM(R144:R183)</f>
        <v>31712280</v>
      </c>
      <c r="S184" s="11">
        <f t="shared" si="24"/>
        <v>10372778.539999999</v>
      </c>
      <c r="T184" s="7"/>
    </row>
    <row r="185" spans="15:20" x14ac:dyDescent="0.25">
      <c r="O185" s="27">
        <v>4112</v>
      </c>
      <c r="P185" s="27" t="s">
        <v>432</v>
      </c>
      <c r="Q185" s="8">
        <v>16198156</v>
      </c>
      <c r="R185" s="8">
        <v>16198156</v>
      </c>
      <c r="S185" s="8">
        <v>8099076</v>
      </c>
      <c r="T185" s="7"/>
    </row>
    <row r="186" spans="15:20" x14ac:dyDescent="0.25">
      <c r="O186" s="27"/>
      <c r="P186" s="27" t="s">
        <v>58</v>
      </c>
      <c r="Q186" s="8">
        <f>+Q185</f>
        <v>16198156</v>
      </c>
      <c r="R186" s="8">
        <f t="shared" ref="R186:S186" si="25">+R185</f>
        <v>16198156</v>
      </c>
      <c r="S186" s="8">
        <f t="shared" si="25"/>
        <v>8099076</v>
      </c>
      <c r="T186" s="7"/>
    </row>
    <row r="187" spans="15:20" ht="180" x14ac:dyDescent="0.25">
      <c r="O187" s="27">
        <v>5102</v>
      </c>
      <c r="P187" s="27" t="s">
        <v>446</v>
      </c>
      <c r="Q187" s="8">
        <v>0</v>
      </c>
      <c r="R187" s="8">
        <v>247000</v>
      </c>
      <c r="S187" s="8">
        <v>0</v>
      </c>
      <c r="T187" s="7" t="s">
        <v>447</v>
      </c>
    </row>
    <row r="188" spans="15:20" ht="146.25" x14ac:dyDescent="0.25">
      <c r="O188" s="27">
        <v>5204</v>
      </c>
      <c r="P188" s="27" t="s">
        <v>448</v>
      </c>
      <c r="Q188" s="8">
        <v>0</v>
      </c>
      <c r="R188" s="8">
        <v>15000</v>
      </c>
      <c r="S188" s="8">
        <v>0</v>
      </c>
      <c r="T188" s="7" t="s">
        <v>449</v>
      </c>
    </row>
    <row r="189" spans="15:20" ht="180" x14ac:dyDescent="0.25">
      <c r="O189" s="27">
        <v>5206</v>
      </c>
      <c r="P189" s="27" t="s">
        <v>450</v>
      </c>
      <c r="Q189" s="8">
        <v>0</v>
      </c>
      <c r="R189" s="8">
        <v>1240000</v>
      </c>
      <c r="S189" s="8">
        <v>0</v>
      </c>
      <c r="T189" s="7" t="s">
        <v>451</v>
      </c>
    </row>
    <row r="190" spans="15:20" x14ac:dyDescent="0.25">
      <c r="O190" s="27"/>
      <c r="P190" s="27" t="s">
        <v>56</v>
      </c>
      <c r="Q190" s="8">
        <f>SUM(Q187:Q189)</f>
        <v>0</v>
      </c>
      <c r="R190" s="8">
        <f t="shared" ref="R190:S190" si="26">SUM(R187:R189)</f>
        <v>1502000</v>
      </c>
      <c r="S190" s="8">
        <f t="shared" si="26"/>
        <v>0</v>
      </c>
      <c r="T190" s="7"/>
    </row>
    <row r="191" spans="15:20" x14ac:dyDescent="0.25">
      <c r="O191" s="27"/>
      <c r="P191" s="27" t="s">
        <v>57</v>
      </c>
      <c r="Q191" s="11">
        <f>+Q120+Q143+Q184+Q186+Q190</f>
        <v>82663555</v>
      </c>
      <c r="R191" s="11">
        <f t="shared" ref="R191:S191" si="27">+R120+R143+R184+R186+R190</f>
        <v>98430224</v>
      </c>
      <c r="S191" s="11">
        <f t="shared" si="27"/>
        <v>35340175.869999997</v>
      </c>
      <c r="T191" s="11"/>
    </row>
    <row r="192" spans="15:20" x14ac:dyDescent="0.25">
      <c r="Q192" s="14">
        <f>+Q191-K130</f>
        <v>0</v>
      </c>
      <c r="R192" s="14">
        <f t="shared" ref="R192:S192" si="28">+R191-L130</f>
        <v>0</v>
      </c>
      <c r="S192" s="14">
        <f t="shared" si="28"/>
        <v>0</v>
      </c>
    </row>
    <row r="199" spans="1:24" ht="46.5" customHeight="1" x14ac:dyDescent="0.25">
      <c r="A199" s="78" t="s">
        <v>24</v>
      </c>
      <c r="B199" s="78"/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</row>
    <row r="200" spans="1:24" ht="30" customHeight="1" x14ac:dyDescent="0.25">
      <c r="A200" s="74" t="s">
        <v>0</v>
      </c>
      <c r="B200" s="74" t="s">
        <v>1</v>
      </c>
      <c r="C200" s="75" t="s">
        <v>2</v>
      </c>
      <c r="D200" s="75"/>
      <c r="E200" s="75"/>
      <c r="F200" s="75"/>
      <c r="G200" s="75"/>
      <c r="H200" s="35"/>
      <c r="I200" s="75" t="s">
        <v>8</v>
      </c>
      <c r="J200" s="75"/>
      <c r="K200" s="75"/>
      <c r="L200" s="75"/>
      <c r="M200" s="75"/>
      <c r="N200" s="35"/>
      <c r="O200" s="75" t="s">
        <v>14</v>
      </c>
      <c r="P200" s="75"/>
      <c r="Q200" s="75"/>
      <c r="R200" s="75"/>
      <c r="S200" s="75"/>
      <c r="T200" s="76" t="s">
        <v>19</v>
      </c>
      <c r="U200" s="76" t="s">
        <v>20</v>
      </c>
      <c r="V200" s="76" t="s">
        <v>21</v>
      </c>
      <c r="W200" s="76" t="s">
        <v>22</v>
      </c>
      <c r="X200" s="76" t="s">
        <v>294</v>
      </c>
    </row>
    <row r="201" spans="1:24" ht="82.5" customHeight="1" x14ac:dyDescent="0.25">
      <c r="A201" s="74"/>
      <c r="B201" s="74"/>
      <c r="C201" s="36" t="s">
        <v>3</v>
      </c>
      <c r="D201" s="36" t="s">
        <v>4</v>
      </c>
      <c r="E201" s="36" t="s">
        <v>5</v>
      </c>
      <c r="F201" s="36" t="s">
        <v>6</v>
      </c>
      <c r="G201" s="36" t="s">
        <v>7</v>
      </c>
      <c r="H201" s="36"/>
      <c r="I201" s="36" t="s">
        <v>9</v>
      </c>
      <c r="J201" s="36" t="s">
        <v>10</v>
      </c>
      <c r="K201" s="36" t="s">
        <v>11</v>
      </c>
      <c r="L201" s="36" t="s">
        <v>12</v>
      </c>
      <c r="M201" s="36" t="s">
        <v>13</v>
      </c>
      <c r="N201" s="36"/>
      <c r="O201" s="36" t="s">
        <v>15</v>
      </c>
      <c r="P201" s="36" t="s">
        <v>16</v>
      </c>
      <c r="Q201" s="36" t="s">
        <v>23</v>
      </c>
      <c r="R201" s="36" t="s">
        <v>17</v>
      </c>
      <c r="S201" s="36" t="s">
        <v>18</v>
      </c>
      <c r="T201" s="77"/>
      <c r="U201" s="77"/>
      <c r="V201" s="77"/>
      <c r="W201" s="77"/>
      <c r="X201" s="77"/>
    </row>
    <row r="202" spans="1:24" ht="129.75" customHeight="1" x14ac:dyDescent="0.25">
      <c r="A202" s="27">
        <v>2010</v>
      </c>
      <c r="B202" s="27" t="s">
        <v>452</v>
      </c>
      <c r="C202" s="27">
        <v>1000</v>
      </c>
      <c r="D202" s="7" t="s">
        <v>264</v>
      </c>
      <c r="E202" s="8">
        <v>41436810</v>
      </c>
      <c r="F202" s="8">
        <v>48977136</v>
      </c>
      <c r="G202" s="8">
        <v>25274938.040000007</v>
      </c>
      <c r="H202" s="8"/>
      <c r="I202" s="27">
        <v>1100</v>
      </c>
      <c r="J202" s="27" t="s">
        <v>31</v>
      </c>
      <c r="K202" s="8">
        <v>15823956</v>
      </c>
      <c r="L202" s="8">
        <v>15648350.91</v>
      </c>
      <c r="M202" s="8">
        <v>11376114.290000001</v>
      </c>
      <c r="N202" s="8"/>
      <c r="O202" s="27">
        <v>1103</v>
      </c>
      <c r="P202" s="27" t="s">
        <v>322</v>
      </c>
      <c r="Q202" s="8">
        <v>2077942</v>
      </c>
      <c r="R202" s="8">
        <v>2077942</v>
      </c>
      <c r="S202" s="8">
        <v>1558449</v>
      </c>
      <c r="T202" s="9"/>
      <c r="U202" s="34" t="s">
        <v>453</v>
      </c>
      <c r="V202" s="34" t="s">
        <v>454</v>
      </c>
      <c r="W202" s="34" t="s">
        <v>455</v>
      </c>
      <c r="X202" s="34" t="s">
        <v>296</v>
      </c>
    </row>
    <row r="203" spans="1:24" ht="56.25" x14ac:dyDescent="0.25">
      <c r="A203" s="27"/>
      <c r="B203" s="27"/>
      <c r="C203" s="27">
        <v>2000</v>
      </c>
      <c r="D203" s="7" t="s">
        <v>265</v>
      </c>
      <c r="E203" s="8">
        <v>1444252</v>
      </c>
      <c r="F203" s="8">
        <v>1740652</v>
      </c>
      <c r="G203" s="8">
        <v>623400.84000000008</v>
      </c>
      <c r="H203" s="8"/>
      <c r="I203" s="27">
        <v>1200</v>
      </c>
      <c r="J203" s="27" t="s">
        <v>32</v>
      </c>
      <c r="K203" s="8">
        <v>2728080</v>
      </c>
      <c r="L203" s="8">
        <v>2728080</v>
      </c>
      <c r="M203" s="8">
        <v>1523626.32</v>
      </c>
      <c r="N203" s="8"/>
      <c r="O203" s="27">
        <v>1103</v>
      </c>
      <c r="P203" s="27" t="s">
        <v>326</v>
      </c>
      <c r="Q203" s="8">
        <v>13746014</v>
      </c>
      <c r="R203" s="8">
        <v>13570408.91</v>
      </c>
      <c r="S203" s="8">
        <v>9817665.290000001</v>
      </c>
      <c r="T203" s="9" t="s">
        <v>327</v>
      </c>
      <c r="U203" s="27"/>
      <c r="V203" s="27"/>
      <c r="W203" s="27"/>
      <c r="X203" s="27"/>
    </row>
    <row r="204" spans="1:24" ht="33.75" x14ac:dyDescent="0.25">
      <c r="A204" s="27"/>
      <c r="B204" s="27"/>
      <c r="C204" s="27">
        <v>3000</v>
      </c>
      <c r="D204" s="7" t="s">
        <v>266</v>
      </c>
      <c r="E204" s="8">
        <v>23584337</v>
      </c>
      <c r="F204" s="8">
        <v>32612280</v>
      </c>
      <c r="G204" s="8">
        <v>17239604.260000002</v>
      </c>
      <c r="H204" s="8"/>
      <c r="I204" s="27">
        <v>1300</v>
      </c>
      <c r="J204" s="27" t="s">
        <v>33</v>
      </c>
      <c r="K204" s="8">
        <v>4143501</v>
      </c>
      <c r="L204" s="8">
        <v>9796227.2300000004</v>
      </c>
      <c r="M204" s="8">
        <v>774313.88999999978</v>
      </c>
      <c r="N204" s="8"/>
      <c r="O204" s="27">
        <v>1202</v>
      </c>
      <c r="P204" s="27" t="s">
        <v>328</v>
      </c>
      <c r="Q204" s="8">
        <v>2728080</v>
      </c>
      <c r="R204" s="8">
        <v>2728080</v>
      </c>
      <c r="S204" s="8">
        <v>1523626.32</v>
      </c>
      <c r="T204" s="9"/>
      <c r="U204" s="27"/>
      <c r="V204" s="27"/>
      <c r="W204" s="27"/>
      <c r="X204" s="27"/>
    </row>
    <row r="205" spans="1:24" ht="56.25" x14ac:dyDescent="0.25">
      <c r="A205" s="27"/>
      <c r="B205" s="27"/>
      <c r="C205" s="27">
        <v>4000</v>
      </c>
      <c r="D205" s="7" t="s">
        <v>268</v>
      </c>
      <c r="E205" s="8">
        <v>16198156</v>
      </c>
      <c r="F205" s="8">
        <v>16198156</v>
      </c>
      <c r="G205" s="8">
        <v>12148614</v>
      </c>
      <c r="H205" s="8"/>
      <c r="I205" s="27">
        <v>1400</v>
      </c>
      <c r="J205" s="27" t="s">
        <v>34</v>
      </c>
      <c r="K205" s="8">
        <v>4637466</v>
      </c>
      <c r="L205" s="8">
        <v>4752349.3599999994</v>
      </c>
      <c r="M205" s="8">
        <v>3181107.16</v>
      </c>
      <c r="N205" s="8"/>
      <c r="O205" s="27" t="s">
        <v>329</v>
      </c>
      <c r="P205" s="27" t="s">
        <v>330</v>
      </c>
      <c r="Q205" s="8">
        <v>664217</v>
      </c>
      <c r="R205" s="8">
        <v>664217</v>
      </c>
      <c r="S205" s="8">
        <v>613808.19999999984</v>
      </c>
      <c r="T205" s="9"/>
      <c r="U205" s="27"/>
      <c r="V205" s="27"/>
      <c r="W205" s="27"/>
      <c r="X205" s="27"/>
    </row>
    <row r="206" spans="1:24" ht="56.25" x14ac:dyDescent="0.25">
      <c r="A206" s="27"/>
      <c r="B206" s="27"/>
      <c r="C206" s="27">
        <v>5000</v>
      </c>
      <c r="D206" s="7" t="s">
        <v>267</v>
      </c>
      <c r="E206" s="8">
        <v>0</v>
      </c>
      <c r="F206" s="8">
        <v>1502000</v>
      </c>
      <c r="G206" s="8">
        <v>0</v>
      </c>
      <c r="H206" s="8"/>
      <c r="I206" s="27">
        <v>1500</v>
      </c>
      <c r="J206" s="27" t="s">
        <v>35</v>
      </c>
      <c r="K206" s="8">
        <v>13305360</v>
      </c>
      <c r="L206" s="8">
        <v>15068703.5</v>
      </c>
      <c r="M206" s="8">
        <v>7957642.959999999</v>
      </c>
      <c r="N206" s="8"/>
      <c r="O206" s="27" t="s">
        <v>331</v>
      </c>
      <c r="P206" s="27" t="s">
        <v>332</v>
      </c>
      <c r="Q206" s="8">
        <v>150000</v>
      </c>
      <c r="R206" s="8">
        <v>3903632</v>
      </c>
      <c r="S206" s="8">
        <v>160505.69</v>
      </c>
      <c r="T206" s="7" t="s">
        <v>437</v>
      </c>
      <c r="U206" s="27"/>
      <c r="V206" s="27"/>
      <c r="W206" s="27"/>
      <c r="X206" s="27"/>
    </row>
    <row r="207" spans="1:24" ht="45" x14ac:dyDescent="0.25">
      <c r="A207" s="27"/>
      <c r="B207" s="27"/>
      <c r="C207" s="27"/>
      <c r="D207" s="27"/>
      <c r="E207" s="10">
        <f>SUM(E202:E206)</f>
        <v>82663555</v>
      </c>
      <c r="F207" s="10">
        <f t="shared" ref="F207:G207" si="29">SUM(F202:F206)</f>
        <v>101030224</v>
      </c>
      <c r="G207" s="10">
        <f t="shared" si="29"/>
        <v>55286557.140000008</v>
      </c>
      <c r="H207" s="10"/>
      <c r="I207" s="27">
        <v>1600</v>
      </c>
      <c r="J207" s="27" t="s">
        <v>333</v>
      </c>
      <c r="K207" s="8">
        <v>798447</v>
      </c>
      <c r="L207" s="8">
        <v>983425</v>
      </c>
      <c r="M207" s="8">
        <v>462133.42000000004</v>
      </c>
      <c r="N207" s="8"/>
      <c r="O207" s="27" t="s">
        <v>334</v>
      </c>
      <c r="P207" s="27" t="s">
        <v>335</v>
      </c>
      <c r="Q207" s="8">
        <v>15000</v>
      </c>
      <c r="R207" s="8">
        <v>15000</v>
      </c>
      <c r="S207" s="8">
        <v>0</v>
      </c>
      <c r="T207" s="9"/>
      <c r="U207" s="27"/>
      <c r="V207" s="27"/>
      <c r="W207" s="27"/>
      <c r="X207" s="27"/>
    </row>
    <row r="208" spans="1:24" ht="101.25" x14ac:dyDescent="0.25">
      <c r="A208" s="27"/>
      <c r="B208" s="27"/>
      <c r="C208" s="27"/>
      <c r="D208" s="27"/>
      <c r="E208" s="27"/>
      <c r="F208" s="27"/>
      <c r="G208" s="27"/>
      <c r="H208" s="27"/>
      <c r="I208" s="27"/>
      <c r="J208" s="25" t="s">
        <v>42</v>
      </c>
      <c r="K208" s="10">
        <f>SUM(K202:K207)</f>
        <v>41436810</v>
      </c>
      <c r="L208" s="10">
        <f t="shared" ref="L208:M208" si="30">SUM(L202:L207)</f>
        <v>48977136</v>
      </c>
      <c r="M208" s="10">
        <f t="shared" si="30"/>
        <v>25274938.040000007</v>
      </c>
      <c r="N208" s="10"/>
      <c r="O208" s="27">
        <v>1316</v>
      </c>
      <c r="P208" s="27" t="s">
        <v>336</v>
      </c>
      <c r="Q208" s="8">
        <v>3098284</v>
      </c>
      <c r="R208" s="8">
        <v>5000000</v>
      </c>
      <c r="S208" s="8">
        <v>0</v>
      </c>
      <c r="T208" s="7" t="s">
        <v>59</v>
      </c>
      <c r="U208" s="1"/>
      <c r="V208" s="1"/>
      <c r="W208" s="1"/>
      <c r="X208" s="1"/>
    </row>
    <row r="209" spans="1:20" ht="67.5" x14ac:dyDescent="0.25">
      <c r="I209" s="27">
        <v>2100</v>
      </c>
      <c r="J209" s="27" t="s">
        <v>36</v>
      </c>
      <c r="K209" s="8">
        <v>782000</v>
      </c>
      <c r="L209" s="8">
        <v>1020400</v>
      </c>
      <c r="M209" s="8">
        <v>429531.45</v>
      </c>
      <c r="N209" s="8"/>
      <c r="O209" s="27">
        <v>1319</v>
      </c>
      <c r="P209" s="27" t="s">
        <v>337</v>
      </c>
      <c r="Q209" s="8">
        <v>200000</v>
      </c>
      <c r="R209" s="8">
        <v>200000</v>
      </c>
      <c r="S209" s="8">
        <v>0</v>
      </c>
      <c r="T209" s="9"/>
    </row>
    <row r="210" spans="1:20" ht="22.5" x14ac:dyDescent="0.25">
      <c r="A210" s="2" t="s">
        <v>25</v>
      </c>
      <c r="I210" s="27">
        <v>2200</v>
      </c>
      <c r="J210" s="27" t="s">
        <v>37</v>
      </c>
      <c r="K210" s="8">
        <v>47000</v>
      </c>
      <c r="L210" s="8">
        <v>57000</v>
      </c>
      <c r="M210" s="8">
        <v>28244.100000000002</v>
      </c>
      <c r="N210" s="8"/>
      <c r="O210" s="27">
        <v>1325</v>
      </c>
      <c r="P210" s="27" t="s">
        <v>338</v>
      </c>
      <c r="Q210" s="8">
        <v>16000</v>
      </c>
      <c r="R210" s="8">
        <v>13378.23</v>
      </c>
      <c r="S210" s="8">
        <v>0</v>
      </c>
      <c r="T210" s="9"/>
    </row>
    <row r="211" spans="1:20" ht="33.75" x14ac:dyDescent="0.25">
      <c r="A211" s="2" t="s">
        <v>285</v>
      </c>
      <c r="I211" s="27">
        <v>2300</v>
      </c>
      <c r="J211" s="27" t="s">
        <v>339</v>
      </c>
      <c r="K211" s="8">
        <v>65000</v>
      </c>
      <c r="L211" s="8">
        <v>115000</v>
      </c>
      <c r="M211" s="8">
        <v>15962</v>
      </c>
      <c r="N211" s="8"/>
      <c r="O211" s="27" t="s">
        <v>340</v>
      </c>
      <c r="P211" s="27" t="s">
        <v>341</v>
      </c>
      <c r="Q211" s="8">
        <v>2779464</v>
      </c>
      <c r="R211" s="8">
        <v>2779464</v>
      </c>
      <c r="S211" s="8">
        <v>1850526.54</v>
      </c>
      <c r="T211" s="9">
        <f t="shared" ref="T211" si="31">+R211-Q211</f>
        <v>0</v>
      </c>
    </row>
    <row r="212" spans="1:20" ht="56.25" x14ac:dyDescent="0.25">
      <c r="A212" s="2" t="s">
        <v>318</v>
      </c>
      <c r="I212" s="27">
        <v>2400</v>
      </c>
      <c r="J212" s="27" t="s">
        <v>38</v>
      </c>
      <c r="K212" s="8">
        <v>71000</v>
      </c>
      <c r="L212" s="8">
        <v>70168</v>
      </c>
      <c r="M212" s="8">
        <v>14695.22</v>
      </c>
      <c r="N212" s="8"/>
      <c r="O212" s="27" t="s">
        <v>342</v>
      </c>
      <c r="P212" s="27" t="s">
        <v>343</v>
      </c>
      <c r="Q212" s="8">
        <v>1380900</v>
      </c>
      <c r="R212" s="8">
        <v>1430690.6</v>
      </c>
      <c r="S212" s="8">
        <v>961190.77000000014</v>
      </c>
      <c r="T212" s="9" t="s">
        <v>60</v>
      </c>
    </row>
    <row r="213" spans="1:20" ht="56.25" x14ac:dyDescent="0.25">
      <c r="A213" s="2" t="s">
        <v>63</v>
      </c>
      <c r="I213" s="27">
        <v>2500</v>
      </c>
      <c r="J213" s="27" t="s">
        <v>39</v>
      </c>
      <c r="K213" s="8">
        <v>64252</v>
      </c>
      <c r="L213" s="8">
        <v>64252</v>
      </c>
      <c r="M213" s="8">
        <v>4719.21</v>
      </c>
      <c r="N213" s="8"/>
      <c r="O213" s="27" t="s">
        <v>344</v>
      </c>
      <c r="P213" s="27" t="s">
        <v>345</v>
      </c>
      <c r="Q213" s="8">
        <v>477102</v>
      </c>
      <c r="R213" s="8">
        <v>542194.76</v>
      </c>
      <c r="S213" s="8">
        <v>369389.85</v>
      </c>
      <c r="T213" s="9" t="s">
        <v>60</v>
      </c>
    </row>
    <row r="214" spans="1:20" ht="33.75" x14ac:dyDescent="0.25">
      <c r="I214" s="27">
        <v>2600</v>
      </c>
      <c r="J214" s="27" t="s">
        <v>40</v>
      </c>
      <c r="K214" s="8">
        <v>402000</v>
      </c>
      <c r="L214" s="8">
        <v>402000</v>
      </c>
      <c r="M214" s="8">
        <v>125359.3</v>
      </c>
      <c r="N214" s="8"/>
      <c r="O214" s="27">
        <v>1501</v>
      </c>
      <c r="P214" s="27" t="s">
        <v>346</v>
      </c>
      <c r="Q214" s="8">
        <v>652984</v>
      </c>
      <c r="R214" s="8">
        <v>652984</v>
      </c>
      <c r="S214" s="8">
        <v>462738.02999999997</v>
      </c>
      <c r="T214" s="9"/>
    </row>
    <row r="215" spans="1:20" ht="101.25" x14ac:dyDescent="0.25">
      <c r="I215" s="27">
        <v>2700</v>
      </c>
      <c r="J215" s="27" t="s">
        <v>41</v>
      </c>
      <c r="K215" s="9">
        <v>13000</v>
      </c>
      <c r="L215" s="9">
        <v>11832</v>
      </c>
      <c r="M215" s="9">
        <v>4889.5599999999995</v>
      </c>
      <c r="N215" s="9"/>
      <c r="O215" s="27">
        <v>1505</v>
      </c>
      <c r="P215" s="27" t="s">
        <v>347</v>
      </c>
      <c r="Q215" s="8">
        <v>1200000</v>
      </c>
      <c r="R215" s="8">
        <v>2900000</v>
      </c>
      <c r="S215" s="8">
        <v>564662.90999999992</v>
      </c>
      <c r="T215" s="7" t="s">
        <v>59</v>
      </c>
    </row>
    <row r="216" spans="1:20" ht="56.25" x14ac:dyDescent="0.25">
      <c r="I216" s="27"/>
      <c r="J216" s="25" t="s">
        <v>52</v>
      </c>
      <c r="K216" s="10">
        <f>SUM(K209:K215)</f>
        <v>1444252</v>
      </c>
      <c r="L216" s="10">
        <f t="shared" ref="L216:M216" si="32">SUM(L209:L215)</f>
        <v>1740652</v>
      </c>
      <c r="M216" s="10">
        <f t="shared" si="32"/>
        <v>623400.84000000008</v>
      </c>
      <c r="N216" s="10"/>
      <c r="O216" s="27" t="s">
        <v>348</v>
      </c>
      <c r="P216" s="27" t="s">
        <v>349</v>
      </c>
      <c r="Q216" s="8">
        <v>885780</v>
      </c>
      <c r="R216" s="8">
        <v>891228.59000000008</v>
      </c>
      <c r="S216" s="8">
        <v>132573.85</v>
      </c>
      <c r="T216" s="7" t="s">
        <v>60</v>
      </c>
    </row>
    <row r="217" spans="1:20" ht="56.25" x14ac:dyDescent="0.25">
      <c r="I217" s="27">
        <v>3100</v>
      </c>
      <c r="J217" s="27" t="s">
        <v>44</v>
      </c>
      <c r="K217" s="8">
        <v>2367840</v>
      </c>
      <c r="L217" s="8">
        <v>2699241.26</v>
      </c>
      <c r="M217" s="8">
        <v>1750599.97</v>
      </c>
      <c r="N217" s="8"/>
      <c r="O217" s="27" t="s">
        <v>350</v>
      </c>
      <c r="P217" s="27" t="s">
        <v>351</v>
      </c>
      <c r="Q217" s="8">
        <v>1733904</v>
      </c>
      <c r="R217" s="8">
        <v>1791798.9100000001</v>
      </c>
      <c r="S217" s="8">
        <v>1195229.02</v>
      </c>
      <c r="T217" s="7" t="s">
        <v>60</v>
      </c>
    </row>
    <row r="218" spans="1:20" ht="67.5" x14ac:dyDescent="0.25">
      <c r="I218" s="27">
        <v>3200</v>
      </c>
      <c r="J218" s="27" t="s">
        <v>45</v>
      </c>
      <c r="K218" s="8">
        <v>3720000</v>
      </c>
      <c r="L218" s="8">
        <v>3519598.74</v>
      </c>
      <c r="M218" s="8">
        <v>2063758.47</v>
      </c>
      <c r="N218" s="8"/>
      <c r="O218" s="27">
        <v>1509</v>
      </c>
      <c r="P218" s="27" t="s">
        <v>352</v>
      </c>
      <c r="Q218" s="8">
        <v>7678632</v>
      </c>
      <c r="R218" s="8">
        <v>7678632</v>
      </c>
      <c r="S218" s="8">
        <v>5602439.1499999994</v>
      </c>
      <c r="T218" s="7"/>
    </row>
    <row r="219" spans="1:20" ht="56.25" x14ac:dyDescent="0.25">
      <c r="I219" s="27">
        <v>3300</v>
      </c>
      <c r="J219" s="27" t="s">
        <v>46</v>
      </c>
      <c r="K219" s="8">
        <v>7480440</v>
      </c>
      <c r="L219" s="8">
        <v>7480440</v>
      </c>
      <c r="M219" s="8">
        <v>2552484</v>
      </c>
      <c r="N219" s="8"/>
      <c r="O219" s="27">
        <v>1511</v>
      </c>
      <c r="P219" s="27" t="s">
        <v>353</v>
      </c>
      <c r="Q219" s="8">
        <v>1154060</v>
      </c>
      <c r="R219" s="8">
        <v>1154060</v>
      </c>
      <c r="S219" s="8">
        <v>0</v>
      </c>
      <c r="T219" s="7"/>
    </row>
    <row r="220" spans="1:20" ht="56.25" x14ac:dyDescent="0.25">
      <c r="I220" s="27">
        <v>3400</v>
      </c>
      <c r="J220" s="27" t="s">
        <v>47</v>
      </c>
      <c r="K220" s="8">
        <v>8399057</v>
      </c>
      <c r="L220" s="8">
        <v>16318000</v>
      </c>
      <c r="M220" s="8">
        <v>9860847.6799999997</v>
      </c>
      <c r="N220" s="8"/>
      <c r="O220" s="27">
        <v>1601</v>
      </c>
      <c r="P220" s="27" t="s">
        <v>354</v>
      </c>
      <c r="Q220" s="8">
        <v>798447</v>
      </c>
      <c r="R220" s="8">
        <v>983425</v>
      </c>
      <c r="S220" s="8">
        <v>462133.42000000004</v>
      </c>
      <c r="T220" s="7" t="s">
        <v>60</v>
      </c>
    </row>
    <row r="221" spans="1:20" ht="67.5" x14ac:dyDescent="0.25">
      <c r="I221" s="27">
        <v>3500</v>
      </c>
      <c r="J221" s="27" t="s">
        <v>48</v>
      </c>
      <c r="K221" s="8">
        <v>875000</v>
      </c>
      <c r="L221" s="8">
        <v>1845000</v>
      </c>
      <c r="M221" s="8">
        <v>814688.39</v>
      </c>
      <c r="N221" s="8"/>
      <c r="O221" s="27"/>
      <c r="P221" s="27"/>
      <c r="Q221" s="11">
        <f>SUM(Q202:Q220)</f>
        <v>41436810</v>
      </c>
      <c r="R221" s="11">
        <f t="shared" ref="R221:S221" si="33">SUM(R202:R220)</f>
        <v>48977136</v>
      </c>
      <c r="S221" s="11">
        <f t="shared" si="33"/>
        <v>25274938.040000003</v>
      </c>
      <c r="T221" s="7"/>
    </row>
    <row r="222" spans="1:20" ht="247.5" x14ac:dyDescent="0.25">
      <c r="I222" s="27">
        <v>3600</v>
      </c>
      <c r="J222" s="27" t="s">
        <v>49</v>
      </c>
      <c r="K222" s="8">
        <v>628000</v>
      </c>
      <c r="L222" s="8">
        <v>628000</v>
      </c>
      <c r="M222" s="8">
        <v>132919.75</v>
      </c>
      <c r="N222" s="8"/>
      <c r="O222" s="27" t="s">
        <v>355</v>
      </c>
      <c r="P222" s="27" t="s">
        <v>356</v>
      </c>
      <c r="Q222" s="8">
        <v>120000</v>
      </c>
      <c r="R222" s="8">
        <v>205000</v>
      </c>
      <c r="S222" s="8">
        <v>101683.98000000001</v>
      </c>
      <c r="T222" s="7" t="s">
        <v>438</v>
      </c>
    </row>
    <row r="223" spans="1:20" ht="33.75" x14ac:dyDescent="0.25">
      <c r="I223" s="27">
        <v>3700</v>
      </c>
      <c r="J223" s="27" t="s">
        <v>50</v>
      </c>
      <c r="K223" s="8">
        <v>89000</v>
      </c>
      <c r="L223" s="8">
        <v>97000</v>
      </c>
      <c r="M223" s="8">
        <v>59251</v>
      </c>
      <c r="N223" s="8"/>
      <c r="O223" s="27" t="s">
        <v>357</v>
      </c>
      <c r="P223" s="27" t="s">
        <v>358</v>
      </c>
      <c r="Q223" s="8">
        <v>10000</v>
      </c>
      <c r="R223" s="8">
        <v>10000</v>
      </c>
      <c r="S223" s="8">
        <v>5156.82</v>
      </c>
      <c r="T223" s="7"/>
    </row>
    <row r="224" spans="1:20" ht="56.25" x14ac:dyDescent="0.25">
      <c r="I224" s="27">
        <v>3800</v>
      </c>
      <c r="J224" s="27" t="s">
        <v>51</v>
      </c>
      <c r="K224" s="8">
        <v>25000</v>
      </c>
      <c r="L224" s="8">
        <v>25000</v>
      </c>
      <c r="M224" s="8">
        <v>5055</v>
      </c>
      <c r="N224" s="8"/>
      <c r="O224" s="27" t="s">
        <v>359</v>
      </c>
      <c r="P224" s="27" t="s">
        <v>360</v>
      </c>
      <c r="Q224" s="8">
        <v>26000</v>
      </c>
      <c r="R224" s="8">
        <v>28000</v>
      </c>
      <c r="S224" s="8">
        <v>25666.61</v>
      </c>
      <c r="T224" s="7" t="s">
        <v>60</v>
      </c>
    </row>
    <row r="225" spans="9:20" ht="45" x14ac:dyDescent="0.25">
      <c r="I225" s="27"/>
      <c r="J225" s="25" t="s">
        <v>43</v>
      </c>
      <c r="K225" s="10">
        <f>SUM(K217:K224)</f>
        <v>23584337</v>
      </c>
      <c r="L225" s="10">
        <f t="shared" ref="L225:M225" si="34">SUM(L217:L224)</f>
        <v>32612280</v>
      </c>
      <c r="M225" s="10">
        <f t="shared" si="34"/>
        <v>17239604.259999998</v>
      </c>
      <c r="N225" s="10"/>
      <c r="O225" s="27">
        <v>2105</v>
      </c>
      <c r="P225" s="27" t="s">
        <v>361</v>
      </c>
      <c r="Q225" s="8">
        <v>200000</v>
      </c>
      <c r="R225" s="8">
        <v>200000</v>
      </c>
      <c r="S225" s="8">
        <v>81926.899999999994</v>
      </c>
      <c r="T225" s="7"/>
    </row>
    <row r="226" spans="9:20" ht="56.25" x14ac:dyDescent="0.25">
      <c r="I226" s="27">
        <v>4100</v>
      </c>
      <c r="J226" s="27" t="s">
        <v>362</v>
      </c>
      <c r="K226" s="8">
        <v>16198156</v>
      </c>
      <c r="L226" s="8">
        <v>16198156</v>
      </c>
      <c r="M226" s="8">
        <v>12148614</v>
      </c>
      <c r="N226" s="8"/>
      <c r="O226" s="27" t="s">
        <v>363</v>
      </c>
      <c r="P226" s="27" t="s">
        <v>364</v>
      </c>
      <c r="Q226" s="8">
        <v>426000</v>
      </c>
      <c r="R226" s="8">
        <v>577400</v>
      </c>
      <c r="S226" s="8">
        <v>215097.13999999998</v>
      </c>
      <c r="T226" s="7" t="s">
        <v>60</v>
      </c>
    </row>
    <row r="227" spans="9:20" ht="22.5" x14ac:dyDescent="0.25">
      <c r="I227" s="27"/>
      <c r="J227" s="25" t="s">
        <v>53</v>
      </c>
      <c r="K227" s="10">
        <f>+K226</f>
        <v>16198156</v>
      </c>
      <c r="L227" s="10">
        <f t="shared" ref="L227:M227" si="35">+L226</f>
        <v>16198156</v>
      </c>
      <c r="M227" s="10">
        <f t="shared" si="35"/>
        <v>12148614</v>
      </c>
      <c r="N227" s="10"/>
      <c r="O227" s="27" t="s">
        <v>365</v>
      </c>
      <c r="P227" s="27" t="s">
        <v>366</v>
      </c>
      <c r="Q227" s="8">
        <v>42000</v>
      </c>
      <c r="R227" s="8">
        <v>42000</v>
      </c>
      <c r="S227" s="8">
        <v>23067.010000000002</v>
      </c>
      <c r="T227" s="7"/>
    </row>
    <row r="228" spans="9:20" ht="45" x14ac:dyDescent="0.25">
      <c r="I228" s="27">
        <v>5100</v>
      </c>
      <c r="J228" s="27" t="s">
        <v>54</v>
      </c>
      <c r="K228" s="8">
        <v>0</v>
      </c>
      <c r="L228" s="8">
        <v>247000</v>
      </c>
      <c r="M228" s="8">
        <v>0</v>
      </c>
      <c r="N228" s="8"/>
      <c r="O228" s="27" t="s">
        <v>367</v>
      </c>
      <c r="P228" s="27" t="s">
        <v>368</v>
      </c>
      <c r="Q228" s="8">
        <v>5000</v>
      </c>
      <c r="R228" s="8">
        <v>5000</v>
      </c>
      <c r="S228" s="8">
        <v>1724.63</v>
      </c>
      <c r="T228" s="7"/>
    </row>
    <row r="229" spans="9:20" ht="78.75" x14ac:dyDescent="0.25">
      <c r="I229" s="27">
        <v>5200</v>
      </c>
      <c r="J229" s="27" t="s">
        <v>439</v>
      </c>
      <c r="K229" s="8">
        <v>0</v>
      </c>
      <c r="L229" s="8">
        <v>1255000</v>
      </c>
      <c r="M229" s="8">
        <v>0</v>
      </c>
      <c r="N229" s="8"/>
      <c r="O229" s="27" t="s">
        <v>369</v>
      </c>
      <c r="P229" s="27" t="s">
        <v>370</v>
      </c>
      <c r="Q229" s="8">
        <v>25000</v>
      </c>
      <c r="R229" s="8">
        <v>25000</v>
      </c>
      <c r="S229" s="8">
        <v>13452.46</v>
      </c>
      <c r="T229" s="7"/>
    </row>
    <row r="230" spans="9:20" ht="56.25" x14ac:dyDescent="0.25">
      <c r="I230" s="27"/>
      <c r="J230" s="27" t="s">
        <v>56</v>
      </c>
      <c r="K230" s="8">
        <f>+K228+K229</f>
        <v>0</v>
      </c>
      <c r="L230" s="8">
        <f t="shared" ref="L230:M230" si="36">+L228+L229</f>
        <v>1502000</v>
      </c>
      <c r="M230" s="8">
        <f t="shared" si="36"/>
        <v>0</v>
      </c>
      <c r="N230" s="8"/>
      <c r="O230" s="27">
        <v>2303</v>
      </c>
      <c r="P230" s="27" t="s">
        <v>371</v>
      </c>
      <c r="Q230" s="8">
        <v>40000</v>
      </c>
      <c r="R230" s="8">
        <v>100000</v>
      </c>
      <c r="S230" s="8">
        <v>5962</v>
      </c>
      <c r="T230" s="7" t="s">
        <v>60</v>
      </c>
    </row>
    <row r="231" spans="9:20" ht="22.5" x14ac:dyDescent="0.25">
      <c r="I231" s="27"/>
      <c r="J231" s="25" t="s">
        <v>57</v>
      </c>
      <c r="K231" s="10">
        <f>+K208+K216+K225+K227+K230</f>
        <v>82663555</v>
      </c>
      <c r="L231" s="10">
        <f t="shared" ref="L231:M231" si="37">+L208+L216+L225+L227+L230</f>
        <v>101030224</v>
      </c>
      <c r="M231" s="10">
        <f t="shared" si="37"/>
        <v>55286557.140000001</v>
      </c>
      <c r="N231" s="10"/>
      <c r="O231" s="27">
        <v>2401</v>
      </c>
      <c r="P231" s="27" t="s">
        <v>372</v>
      </c>
      <c r="Q231" s="8">
        <v>10000</v>
      </c>
      <c r="R231" s="8">
        <v>10000</v>
      </c>
      <c r="S231" s="8">
        <v>599.82999999999993</v>
      </c>
      <c r="T231" s="7"/>
    </row>
    <row r="232" spans="9:20" ht="33.75" x14ac:dyDescent="0.25">
      <c r="K232" s="14">
        <f>+E207-K231</f>
        <v>0</v>
      </c>
      <c r="L232" s="14">
        <f t="shared" ref="L232:M232" si="38">+F207-L231</f>
        <v>0</v>
      </c>
      <c r="M232" s="14">
        <f t="shared" si="38"/>
        <v>0</v>
      </c>
      <c r="O232" s="27">
        <v>2402</v>
      </c>
      <c r="P232" s="27" t="s">
        <v>373</v>
      </c>
      <c r="Q232" s="8">
        <v>6000</v>
      </c>
      <c r="R232" s="8">
        <v>6000</v>
      </c>
      <c r="S232" s="8">
        <v>4179.57</v>
      </c>
      <c r="T232" s="7"/>
    </row>
    <row r="233" spans="9:20" ht="33.75" x14ac:dyDescent="0.25">
      <c r="O233" s="27">
        <v>2403</v>
      </c>
      <c r="P233" s="27" t="s">
        <v>374</v>
      </c>
      <c r="Q233" s="8">
        <v>5000</v>
      </c>
      <c r="R233" s="8">
        <v>4168</v>
      </c>
      <c r="S233" s="8">
        <v>0</v>
      </c>
      <c r="T233" s="7"/>
    </row>
    <row r="234" spans="9:20" ht="22.5" x14ac:dyDescent="0.25">
      <c r="O234" s="27" t="s">
        <v>375</v>
      </c>
      <c r="P234" s="27" t="s">
        <v>376</v>
      </c>
      <c r="Q234" s="8">
        <v>50000</v>
      </c>
      <c r="R234" s="8">
        <v>50000</v>
      </c>
      <c r="S234" s="8">
        <v>9915.82</v>
      </c>
      <c r="T234" s="7"/>
    </row>
    <row r="235" spans="9:20" ht="33.75" x14ac:dyDescent="0.25">
      <c r="O235" s="27">
        <v>2502</v>
      </c>
      <c r="P235" s="27" t="s">
        <v>377</v>
      </c>
      <c r="Q235" s="8">
        <v>252</v>
      </c>
      <c r="R235" s="8">
        <v>252</v>
      </c>
      <c r="S235" s="8">
        <v>113.29</v>
      </c>
      <c r="T235" s="7"/>
    </row>
    <row r="236" spans="9:20" ht="56.25" x14ac:dyDescent="0.25">
      <c r="O236" s="27" t="s">
        <v>378</v>
      </c>
      <c r="P236" s="27" t="s">
        <v>379</v>
      </c>
      <c r="Q236" s="8">
        <v>12000</v>
      </c>
      <c r="R236" s="8">
        <v>12000</v>
      </c>
      <c r="S236" s="8">
        <v>4605.92</v>
      </c>
      <c r="T236" s="7" t="s">
        <v>60</v>
      </c>
    </row>
    <row r="237" spans="9:20" ht="33.75" x14ac:dyDescent="0.25">
      <c r="O237" s="27">
        <v>2504</v>
      </c>
      <c r="P237" s="27" t="s">
        <v>380</v>
      </c>
      <c r="Q237" s="8">
        <v>50000</v>
      </c>
      <c r="R237" s="8">
        <v>50000</v>
      </c>
      <c r="S237" s="8">
        <v>0</v>
      </c>
      <c r="T237" s="7"/>
    </row>
    <row r="238" spans="9:20" ht="45" x14ac:dyDescent="0.25">
      <c r="O238" s="27">
        <v>2505</v>
      </c>
      <c r="P238" s="27" t="s">
        <v>381</v>
      </c>
      <c r="Q238" s="8">
        <v>2000</v>
      </c>
      <c r="R238" s="8">
        <v>2000</v>
      </c>
      <c r="S238" s="8">
        <v>0</v>
      </c>
      <c r="T238" s="7"/>
    </row>
    <row r="239" spans="9:20" ht="22.5" x14ac:dyDescent="0.25">
      <c r="O239" s="27" t="s">
        <v>382</v>
      </c>
      <c r="P239" s="27" t="s">
        <v>383</v>
      </c>
      <c r="Q239" s="8">
        <v>396000</v>
      </c>
      <c r="R239" s="8">
        <v>396000</v>
      </c>
      <c r="S239" s="8">
        <v>123998.28</v>
      </c>
      <c r="T239" s="7"/>
    </row>
    <row r="240" spans="9:20" ht="22.5" x14ac:dyDescent="0.25">
      <c r="O240" s="27" t="s">
        <v>384</v>
      </c>
      <c r="P240" s="27" t="s">
        <v>385</v>
      </c>
      <c r="Q240" s="8">
        <v>6000</v>
      </c>
      <c r="R240" s="8">
        <v>6000</v>
      </c>
      <c r="S240" s="8">
        <v>1361.02</v>
      </c>
      <c r="T240" s="7"/>
    </row>
    <row r="241" spans="15:20" ht="33.75" x14ac:dyDescent="0.25">
      <c r="O241" s="27" t="s">
        <v>386</v>
      </c>
      <c r="P241" s="27" t="s">
        <v>387</v>
      </c>
      <c r="Q241" s="8">
        <v>10000</v>
      </c>
      <c r="R241" s="8">
        <v>8832</v>
      </c>
      <c r="S241" s="8">
        <v>3250</v>
      </c>
      <c r="T241" s="7"/>
    </row>
    <row r="242" spans="15:20" ht="22.5" x14ac:dyDescent="0.25">
      <c r="O242" s="27" t="s">
        <v>388</v>
      </c>
      <c r="P242" s="27" t="s">
        <v>389</v>
      </c>
      <c r="Q242" s="8">
        <v>2000</v>
      </c>
      <c r="R242" s="8">
        <v>2000</v>
      </c>
      <c r="S242" s="8">
        <v>1639.56</v>
      </c>
      <c r="T242" s="7"/>
    </row>
    <row r="243" spans="15:20" ht="22.5" x14ac:dyDescent="0.25">
      <c r="O243" s="27">
        <v>2703</v>
      </c>
      <c r="P243" s="27" t="s">
        <v>390</v>
      </c>
      <c r="Q243" s="8">
        <v>1000</v>
      </c>
      <c r="R243" s="8">
        <v>1000</v>
      </c>
      <c r="S243" s="8">
        <v>0</v>
      </c>
      <c r="T243" s="7"/>
    </row>
    <row r="244" spans="15:20" x14ac:dyDescent="0.25">
      <c r="O244" s="27"/>
      <c r="P244" s="27"/>
      <c r="Q244" s="10">
        <f>SUM(Q222:Q243)</f>
        <v>1444252</v>
      </c>
      <c r="R244" s="10">
        <f t="shared" ref="R244:S244" si="39">SUM(R222:R243)</f>
        <v>1740652</v>
      </c>
      <c r="S244" s="10">
        <f t="shared" si="39"/>
        <v>623400.84000000008</v>
      </c>
      <c r="T244" s="7"/>
    </row>
    <row r="245" spans="15:20" ht="56.25" x14ac:dyDescent="0.25">
      <c r="O245" s="27" t="s">
        <v>391</v>
      </c>
      <c r="P245" s="27" t="s">
        <v>392</v>
      </c>
      <c r="Q245" s="8">
        <v>1024240</v>
      </c>
      <c r="R245" s="8">
        <v>1164240</v>
      </c>
      <c r="S245" s="8">
        <v>863189.96</v>
      </c>
      <c r="T245" s="7" t="s">
        <v>60</v>
      </c>
    </row>
    <row r="246" spans="15:20" ht="22.5" x14ac:dyDescent="0.25">
      <c r="O246" s="27" t="s">
        <v>393</v>
      </c>
      <c r="P246" s="27" t="s">
        <v>394</v>
      </c>
      <c r="Q246" s="8">
        <v>6000</v>
      </c>
      <c r="R246" s="8">
        <v>6000</v>
      </c>
      <c r="S246" s="8">
        <v>0</v>
      </c>
      <c r="T246" s="7"/>
    </row>
    <row r="247" spans="15:20" ht="90" x14ac:dyDescent="0.25">
      <c r="O247" s="27">
        <v>3103</v>
      </c>
      <c r="P247" s="27" t="s">
        <v>395</v>
      </c>
      <c r="Q247" s="8">
        <v>415000</v>
      </c>
      <c r="R247" s="8">
        <v>475000</v>
      </c>
      <c r="S247" s="8">
        <v>318019.51</v>
      </c>
      <c r="T247" s="7" t="s">
        <v>440</v>
      </c>
    </row>
    <row r="248" spans="15:20" ht="45" x14ac:dyDescent="0.25">
      <c r="O248" s="27">
        <v>3103</v>
      </c>
      <c r="P248" s="27" t="s">
        <v>396</v>
      </c>
      <c r="Q248" s="8">
        <v>5000</v>
      </c>
      <c r="R248" s="8">
        <v>5000</v>
      </c>
      <c r="S248" s="8">
        <v>338.4</v>
      </c>
      <c r="T248" s="7"/>
    </row>
    <row r="249" spans="15:20" ht="33.75" x14ac:dyDescent="0.25">
      <c r="O249" s="27" t="s">
        <v>397</v>
      </c>
      <c r="P249" s="27" t="s">
        <v>398</v>
      </c>
      <c r="Q249" s="8">
        <v>600000</v>
      </c>
      <c r="R249" s="8">
        <v>600000</v>
      </c>
      <c r="S249" s="8">
        <v>309427.71999999997</v>
      </c>
      <c r="T249" s="7"/>
    </row>
    <row r="250" spans="15:20" ht="56.25" x14ac:dyDescent="0.25">
      <c r="O250" s="27">
        <v>3105</v>
      </c>
      <c r="P250" s="27" t="s">
        <v>399</v>
      </c>
      <c r="Q250" s="8">
        <v>100000</v>
      </c>
      <c r="R250" s="8">
        <v>111401.26</v>
      </c>
      <c r="S250" s="8">
        <v>66493.31</v>
      </c>
      <c r="T250" s="7" t="s">
        <v>60</v>
      </c>
    </row>
    <row r="251" spans="15:20" ht="101.25" x14ac:dyDescent="0.25">
      <c r="O251" s="27">
        <v>3106</v>
      </c>
      <c r="P251" s="27" t="s">
        <v>400</v>
      </c>
      <c r="Q251" s="8">
        <v>208000</v>
      </c>
      <c r="R251" s="8">
        <v>328000</v>
      </c>
      <c r="S251" s="8">
        <v>189266.22999999998</v>
      </c>
      <c r="T251" s="7" t="s">
        <v>441</v>
      </c>
    </row>
    <row r="252" spans="15:20" ht="33.75" x14ac:dyDescent="0.25">
      <c r="O252" s="27">
        <v>3108</v>
      </c>
      <c r="P252" s="27" t="s">
        <v>401</v>
      </c>
      <c r="Q252" s="8">
        <v>9600</v>
      </c>
      <c r="R252" s="8">
        <v>9600</v>
      </c>
      <c r="S252" s="8">
        <v>3864.84</v>
      </c>
      <c r="T252" s="7"/>
    </row>
    <row r="253" spans="15:20" ht="56.25" x14ac:dyDescent="0.25">
      <c r="O253" s="27">
        <v>3201</v>
      </c>
      <c r="P253" s="27" t="s">
        <v>402</v>
      </c>
      <c r="Q253" s="8">
        <v>3360000</v>
      </c>
      <c r="R253" s="8">
        <v>3165331.45</v>
      </c>
      <c r="S253" s="8">
        <v>1980544.77</v>
      </c>
      <c r="T253" s="7" t="s">
        <v>327</v>
      </c>
    </row>
    <row r="254" spans="15:20" ht="56.25" x14ac:dyDescent="0.25">
      <c r="O254" s="27">
        <v>3210</v>
      </c>
      <c r="P254" s="27" t="s">
        <v>403</v>
      </c>
      <c r="Q254" s="8">
        <v>60000</v>
      </c>
      <c r="R254" s="8">
        <v>54267.289999999994</v>
      </c>
      <c r="S254" s="8">
        <v>30327.299999999996</v>
      </c>
      <c r="T254" s="7" t="s">
        <v>327</v>
      </c>
    </row>
    <row r="255" spans="15:20" ht="22.5" x14ac:dyDescent="0.25">
      <c r="O255" s="27">
        <v>3212</v>
      </c>
      <c r="P255" s="27" t="s">
        <v>404</v>
      </c>
      <c r="Q255" s="8">
        <v>300000</v>
      </c>
      <c r="R255" s="8">
        <v>300000</v>
      </c>
      <c r="S255" s="8">
        <v>52886.400000000001</v>
      </c>
      <c r="T255" s="7"/>
    </row>
    <row r="256" spans="15:20" x14ac:dyDescent="0.25">
      <c r="O256" s="27">
        <v>3301</v>
      </c>
      <c r="P256" s="27" t="s">
        <v>405</v>
      </c>
      <c r="Q256" s="8">
        <v>7330440</v>
      </c>
      <c r="R256" s="8">
        <v>7330440</v>
      </c>
      <c r="S256" s="8">
        <v>2524926</v>
      </c>
      <c r="T256" s="7"/>
    </row>
    <row r="257" spans="15:20" x14ac:dyDescent="0.25">
      <c r="O257" s="27">
        <v>3302</v>
      </c>
      <c r="P257" s="27" t="s">
        <v>406</v>
      </c>
      <c r="Q257" s="8">
        <v>150000</v>
      </c>
      <c r="R257" s="8">
        <v>150000</v>
      </c>
      <c r="S257" s="8">
        <v>27558</v>
      </c>
      <c r="T257" s="7"/>
    </row>
    <row r="258" spans="15:20" ht="33.75" x14ac:dyDescent="0.25">
      <c r="O258" s="27">
        <v>3401</v>
      </c>
      <c r="P258" s="27" t="s">
        <v>407</v>
      </c>
      <c r="Q258" s="8">
        <v>144000</v>
      </c>
      <c r="R258" s="8">
        <v>144000</v>
      </c>
      <c r="S258" s="8">
        <v>42925</v>
      </c>
      <c r="T258" s="7"/>
    </row>
    <row r="259" spans="15:20" ht="22.5" x14ac:dyDescent="0.25">
      <c r="O259" s="27">
        <v>3402</v>
      </c>
      <c r="P259" s="27" t="s">
        <v>408</v>
      </c>
      <c r="Q259" s="8">
        <v>5500</v>
      </c>
      <c r="R259" s="8">
        <v>5500</v>
      </c>
      <c r="S259" s="8">
        <v>0</v>
      </c>
      <c r="T259" s="7"/>
    </row>
    <row r="260" spans="15:20" ht="191.25" x14ac:dyDescent="0.25">
      <c r="O260" s="27">
        <v>3403</v>
      </c>
      <c r="P260" s="27" t="s">
        <v>409</v>
      </c>
      <c r="Q260" s="8">
        <v>5302057</v>
      </c>
      <c r="R260" s="8">
        <v>13200000</v>
      </c>
      <c r="S260" s="8">
        <v>8074923.6699999999</v>
      </c>
      <c r="T260" s="7" t="s">
        <v>61</v>
      </c>
    </row>
    <row r="261" spans="15:20" ht="56.25" x14ac:dyDescent="0.25">
      <c r="O261" s="27">
        <v>3404</v>
      </c>
      <c r="P261" s="27" t="s">
        <v>410</v>
      </c>
      <c r="Q261" s="8">
        <v>180000</v>
      </c>
      <c r="R261" s="8">
        <v>19500</v>
      </c>
      <c r="S261" s="8">
        <v>2307.0300000000002</v>
      </c>
      <c r="T261" s="7" t="s">
        <v>327</v>
      </c>
    </row>
    <row r="262" spans="15:20" ht="56.25" x14ac:dyDescent="0.25">
      <c r="O262" s="27">
        <v>3404</v>
      </c>
      <c r="P262" s="27" t="s">
        <v>411</v>
      </c>
      <c r="Q262" s="8">
        <v>19500</v>
      </c>
      <c r="R262" s="8">
        <v>201000</v>
      </c>
      <c r="S262" s="8">
        <v>147337.65</v>
      </c>
      <c r="T262" s="7" t="s">
        <v>60</v>
      </c>
    </row>
    <row r="263" spans="15:20" ht="67.5" x14ac:dyDescent="0.25">
      <c r="O263" s="27">
        <v>3407</v>
      </c>
      <c r="P263" s="27" t="s">
        <v>412</v>
      </c>
      <c r="Q263" s="8">
        <v>550000</v>
      </c>
      <c r="R263" s="8">
        <v>550000</v>
      </c>
      <c r="S263" s="8">
        <v>266378.31000000006</v>
      </c>
      <c r="T263" s="7"/>
    </row>
    <row r="264" spans="15:20" ht="33.75" x14ac:dyDescent="0.25">
      <c r="O264" s="27">
        <v>3409</v>
      </c>
      <c r="P264" s="27" t="s">
        <v>413</v>
      </c>
      <c r="Q264" s="8">
        <v>70000</v>
      </c>
      <c r="R264" s="8">
        <v>70000</v>
      </c>
      <c r="S264" s="8">
        <v>18900</v>
      </c>
      <c r="T264" s="7"/>
    </row>
    <row r="265" spans="15:20" ht="22.5" x14ac:dyDescent="0.25">
      <c r="O265" s="27">
        <v>3411</v>
      </c>
      <c r="P265" s="27" t="s">
        <v>414</v>
      </c>
      <c r="Q265" s="8">
        <v>438000</v>
      </c>
      <c r="R265" s="8">
        <v>438000</v>
      </c>
      <c r="S265" s="8">
        <v>236388.1</v>
      </c>
      <c r="T265" s="7"/>
    </row>
    <row r="266" spans="15:20" ht="45" x14ac:dyDescent="0.25">
      <c r="O266" s="27">
        <v>3413</v>
      </c>
      <c r="P266" s="27" t="s">
        <v>415</v>
      </c>
      <c r="Q266" s="8">
        <v>1680000</v>
      </c>
      <c r="R266" s="8">
        <v>1680000</v>
      </c>
      <c r="S266" s="8">
        <v>1068377.3</v>
      </c>
      <c r="T266" s="7"/>
    </row>
    <row r="267" spans="15:20" ht="33.75" x14ac:dyDescent="0.25">
      <c r="O267" s="27">
        <v>3415</v>
      </c>
      <c r="P267" s="27" t="s">
        <v>416</v>
      </c>
      <c r="Q267" s="8">
        <v>10000</v>
      </c>
      <c r="R267" s="8">
        <v>10000</v>
      </c>
      <c r="S267" s="8">
        <v>3310.62</v>
      </c>
      <c r="T267" s="7"/>
    </row>
    <row r="268" spans="15:20" ht="56.25" x14ac:dyDescent="0.25">
      <c r="O268" s="27">
        <v>3501</v>
      </c>
      <c r="P268" s="27" t="s">
        <v>417</v>
      </c>
      <c r="Q268" s="8">
        <v>50000</v>
      </c>
      <c r="R268" s="8">
        <v>50000</v>
      </c>
      <c r="S268" s="8">
        <v>10030</v>
      </c>
      <c r="T268" s="7"/>
    </row>
    <row r="269" spans="15:20" ht="202.5" x14ac:dyDescent="0.25">
      <c r="O269" s="27">
        <v>3502</v>
      </c>
      <c r="P269" s="27" t="s">
        <v>418</v>
      </c>
      <c r="Q269" s="8">
        <v>120000</v>
      </c>
      <c r="R269" s="8">
        <v>170000</v>
      </c>
      <c r="S269" s="8">
        <v>77177</v>
      </c>
      <c r="T269" s="7" t="s">
        <v>443</v>
      </c>
    </row>
    <row r="270" spans="15:20" ht="180" x14ac:dyDescent="0.25">
      <c r="O270" s="27">
        <v>3504</v>
      </c>
      <c r="P270" s="27" t="s">
        <v>419</v>
      </c>
      <c r="Q270" s="8">
        <v>150000</v>
      </c>
      <c r="R270" s="8">
        <v>1070000</v>
      </c>
      <c r="S270" s="8">
        <v>442000</v>
      </c>
      <c r="T270" s="7" t="s">
        <v>456</v>
      </c>
    </row>
    <row r="271" spans="15:20" x14ac:dyDescent="0.25">
      <c r="O271" s="27">
        <v>3505</v>
      </c>
      <c r="P271" s="27" t="s">
        <v>420</v>
      </c>
      <c r="Q271" s="8">
        <v>10000</v>
      </c>
      <c r="R271" s="8">
        <v>10000</v>
      </c>
      <c r="S271" s="8">
        <v>0</v>
      </c>
      <c r="T271" s="7"/>
    </row>
    <row r="272" spans="15:20" ht="56.25" x14ac:dyDescent="0.25">
      <c r="O272" s="27">
        <v>3506</v>
      </c>
      <c r="P272" s="27" t="s">
        <v>421</v>
      </c>
      <c r="Q272" s="8">
        <v>255000</v>
      </c>
      <c r="R272" s="8">
        <v>255000</v>
      </c>
      <c r="S272" s="8">
        <v>176733.3</v>
      </c>
      <c r="T272" s="7"/>
    </row>
    <row r="273" spans="15:20" ht="101.25" x14ac:dyDescent="0.25">
      <c r="O273" s="27">
        <v>3511</v>
      </c>
      <c r="P273" s="27" t="s">
        <v>422</v>
      </c>
      <c r="Q273" s="8">
        <v>250000</v>
      </c>
      <c r="R273" s="8">
        <v>250000</v>
      </c>
      <c r="S273" s="8">
        <v>98748.09</v>
      </c>
      <c r="T273" s="7"/>
    </row>
    <row r="274" spans="15:20" ht="101.25" x14ac:dyDescent="0.25">
      <c r="O274" s="27">
        <v>3513</v>
      </c>
      <c r="P274" s="27" t="s">
        <v>423</v>
      </c>
      <c r="Q274" s="8">
        <v>40000</v>
      </c>
      <c r="R274" s="8">
        <v>40000</v>
      </c>
      <c r="S274" s="8">
        <v>10000</v>
      </c>
      <c r="T274" s="7"/>
    </row>
    <row r="275" spans="15:20" ht="45" x14ac:dyDescent="0.25">
      <c r="O275" s="27">
        <v>3601</v>
      </c>
      <c r="P275" s="27" t="s">
        <v>424</v>
      </c>
      <c r="Q275" s="8">
        <v>75000</v>
      </c>
      <c r="R275" s="8">
        <v>75000</v>
      </c>
      <c r="S275" s="8">
        <v>25940</v>
      </c>
      <c r="T275" s="7"/>
    </row>
    <row r="276" spans="15:20" ht="67.5" x14ac:dyDescent="0.25">
      <c r="O276" s="27">
        <v>3602</v>
      </c>
      <c r="P276" s="27" t="s">
        <v>425</v>
      </c>
      <c r="Q276" s="8">
        <v>20000</v>
      </c>
      <c r="R276" s="8">
        <v>20000</v>
      </c>
      <c r="S276" s="8">
        <v>0</v>
      </c>
      <c r="T276" s="7"/>
    </row>
    <row r="277" spans="15:20" ht="45" x14ac:dyDescent="0.25">
      <c r="O277" s="27">
        <v>3603</v>
      </c>
      <c r="P277" s="27" t="s">
        <v>426</v>
      </c>
      <c r="Q277" s="8">
        <v>35000</v>
      </c>
      <c r="R277" s="8">
        <v>35000</v>
      </c>
      <c r="S277" s="8">
        <v>8424</v>
      </c>
      <c r="T277" s="7"/>
    </row>
    <row r="278" spans="15:20" ht="45" x14ac:dyDescent="0.25">
      <c r="O278" s="27">
        <v>3604</v>
      </c>
      <c r="P278" s="27" t="s">
        <v>427</v>
      </c>
      <c r="Q278" s="8">
        <v>120000</v>
      </c>
      <c r="R278" s="8">
        <v>120000</v>
      </c>
      <c r="S278" s="8">
        <v>6086</v>
      </c>
      <c r="T278" s="7"/>
    </row>
    <row r="279" spans="15:20" ht="157.5" x14ac:dyDescent="0.25">
      <c r="O279" s="27">
        <v>3605</v>
      </c>
      <c r="P279" s="27" t="s">
        <v>428</v>
      </c>
      <c r="Q279" s="8">
        <v>208000</v>
      </c>
      <c r="R279" s="8">
        <v>208000</v>
      </c>
      <c r="S279" s="8">
        <v>21106</v>
      </c>
      <c r="T279" s="7"/>
    </row>
    <row r="280" spans="15:20" ht="56.25" x14ac:dyDescent="0.25">
      <c r="O280" s="27">
        <v>3606</v>
      </c>
      <c r="P280" s="27" t="s">
        <v>429</v>
      </c>
      <c r="Q280" s="8">
        <v>170000</v>
      </c>
      <c r="R280" s="8">
        <v>170000</v>
      </c>
      <c r="S280" s="8">
        <v>71363.75</v>
      </c>
      <c r="T280" s="7"/>
    </row>
    <row r="281" spans="15:20" ht="22.5" x14ac:dyDescent="0.25">
      <c r="O281" s="27">
        <v>3701</v>
      </c>
      <c r="P281" s="27" t="s">
        <v>444</v>
      </c>
      <c r="Q281" s="8">
        <v>0</v>
      </c>
      <c r="R281" s="8">
        <v>8000</v>
      </c>
      <c r="S281" s="8">
        <v>0</v>
      </c>
      <c r="T281" s="7"/>
    </row>
    <row r="282" spans="15:20" x14ac:dyDescent="0.25">
      <c r="O282" s="27">
        <v>3702</v>
      </c>
      <c r="P282" s="27"/>
      <c r="Q282" s="8">
        <v>5000</v>
      </c>
      <c r="R282" s="8">
        <v>5000</v>
      </c>
      <c r="S282" s="8">
        <v>0</v>
      </c>
      <c r="T282" s="7"/>
    </row>
    <row r="283" spans="15:20" ht="45" x14ac:dyDescent="0.25">
      <c r="O283" s="27">
        <v>3703</v>
      </c>
      <c r="P283" s="27" t="s">
        <v>430</v>
      </c>
      <c r="Q283" s="8">
        <v>84000</v>
      </c>
      <c r="R283" s="8">
        <v>84000</v>
      </c>
      <c r="S283" s="8">
        <v>59251</v>
      </c>
      <c r="T283" s="7"/>
    </row>
    <row r="284" spans="15:20" ht="67.5" x14ac:dyDescent="0.25">
      <c r="O284" s="27">
        <v>3807</v>
      </c>
      <c r="P284" s="27" t="s">
        <v>431</v>
      </c>
      <c r="Q284" s="8">
        <v>25000</v>
      </c>
      <c r="R284" s="8">
        <v>25000</v>
      </c>
      <c r="S284" s="8">
        <v>5055</v>
      </c>
      <c r="T284" s="7"/>
    </row>
    <row r="285" spans="15:20" x14ac:dyDescent="0.25">
      <c r="O285" s="27"/>
      <c r="P285" s="27" t="s">
        <v>43</v>
      </c>
      <c r="Q285" s="11">
        <f>SUM(Q245:Q284)</f>
        <v>23584337</v>
      </c>
      <c r="R285" s="11">
        <f t="shared" ref="R285:S285" si="40">SUM(R245:R284)</f>
        <v>32612280</v>
      </c>
      <c r="S285" s="11">
        <f t="shared" si="40"/>
        <v>17239604.259999998</v>
      </c>
      <c r="T285" s="7"/>
    </row>
    <row r="286" spans="15:20" x14ac:dyDescent="0.25">
      <c r="O286" s="27">
        <v>4112</v>
      </c>
      <c r="P286" s="27" t="s">
        <v>432</v>
      </c>
      <c r="Q286" s="8">
        <v>16198156</v>
      </c>
      <c r="R286" s="8">
        <v>16198156</v>
      </c>
      <c r="S286" s="8">
        <v>12148614</v>
      </c>
      <c r="T286" s="7"/>
    </row>
    <row r="287" spans="15:20" x14ac:dyDescent="0.25">
      <c r="O287" s="27"/>
      <c r="P287" s="27" t="s">
        <v>58</v>
      </c>
      <c r="Q287" s="8">
        <f>+Q286</f>
        <v>16198156</v>
      </c>
      <c r="R287" s="8">
        <f t="shared" ref="R287:S287" si="41">+R286</f>
        <v>16198156</v>
      </c>
      <c r="S287" s="8">
        <f t="shared" si="41"/>
        <v>12148614</v>
      </c>
      <c r="T287" s="7"/>
    </row>
    <row r="288" spans="15:20" ht="180" x14ac:dyDescent="0.25">
      <c r="O288" s="27">
        <v>5102</v>
      </c>
      <c r="P288" s="27" t="s">
        <v>446</v>
      </c>
      <c r="Q288" s="8">
        <v>0</v>
      </c>
      <c r="R288" s="8">
        <v>247000</v>
      </c>
      <c r="S288" s="8">
        <v>0</v>
      </c>
      <c r="T288" s="7" t="s">
        <v>447</v>
      </c>
    </row>
    <row r="289" spans="1:24" ht="146.25" x14ac:dyDescent="0.25">
      <c r="O289" s="27">
        <v>5204</v>
      </c>
      <c r="P289" s="27" t="s">
        <v>448</v>
      </c>
      <c r="Q289" s="8">
        <v>0</v>
      </c>
      <c r="R289" s="8">
        <v>15000</v>
      </c>
      <c r="S289" s="8">
        <v>0</v>
      </c>
      <c r="T289" s="7" t="s">
        <v>449</v>
      </c>
    </row>
    <row r="290" spans="1:24" ht="180" x14ac:dyDescent="0.25">
      <c r="O290" s="27">
        <v>5206</v>
      </c>
      <c r="P290" s="27" t="s">
        <v>450</v>
      </c>
      <c r="Q290" s="8">
        <v>0</v>
      </c>
      <c r="R290" s="8">
        <v>1240000</v>
      </c>
      <c r="S290" s="8">
        <v>0</v>
      </c>
      <c r="T290" s="7" t="s">
        <v>451</v>
      </c>
    </row>
    <row r="291" spans="1:24" x14ac:dyDescent="0.25">
      <c r="O291" s="27"/>
      <c r="P291" s="27" t="s">
        <v>56</v>
      </c>
      <c r="Q291" s="8">
        <f>SUM(Q288:Q290)</f>
        <v>0</v>
      </c>
      <c r="R291" s="8">
        <f t="shared" ref="R291:S291" si="42">SUM(R288:R290)</f>
        <v>1502000</v>
      </c>
      <c r="S291" s="8">
        <f t="shared" si="42"/>
        <v>0</v>
      </c>
      <c r="T291" s="7"/>
    </row>
    <row r="292" spans="1:24" x14ac:dyDescent="0.25">
      <c r="O292" s="27"/>
      <c r="P292" s="27" t="s">
        <v>57</v>
      </c>
      <c r="Q292" s="11">
        <f>+Q221+Q244+Q285+Q287+Q291</f>
        <v>82663555</v>
      </c>
      <c r="R292" s="11">
        <f t="shared" ref="R292:S292" si="43">+R221+R244+R285+R287+R291</f>
        <v>101030224</v>
      </c>
      <c r="S292" s="11">
        <f t="shared" si="43"/>
        <v>55286557.140000001</v>
      </c>
      <c r="T292" s="11"/>
    </row>
    <row r="293" spans="1:24" x14ac:dyDescent="0.25">
      <c r="Q293" s="14">
        <f>+Q292-K231</f>
        <v>0</v>
      </c>
      <c r="R293" s="14">
        <f t="shared" ref="R293:S293" si="44">+R292-L231</f>
        <v>0</v>
      </c>
      <c r="S293" s="14">
        <f t="shared" si="44"/>
        <v>0</v>
      </c>
    </row>
    <row r="299" spans="1:24" ht="21" x14ac:dyDescent="0.25">
      <c r="A299" s="78" t="s">
        <v>24</v>
      </c>
      <c r="B299" s="78"/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</row>
    <row r="300" spans="1:24" ht="31.5" customHeight="1" x14ac:dyDescent="0.25">
      <c r="A300" s="74" t="s">
        <v>0</v>
      </c>
      <c r="B300" s="74" t="s">
        <v>1</v>
      </c>
      <c r="C300" s="75" t="s">
        <v>2</v>
      </c>
      <c r="D300" s="75"/>
      <c r="E300" s="75"/>
      <c r="F300" s="75"/>
      <c r="G300" s="75"/>
      <c r="H300" s="35"/>
      <c r="I300" s="75" t="s">
        <v>8</v>
      </c>
      <c r="J300" s="75"/>
      <c r="K300" s="75"/>
      <c r="L300" s="75"/>
      <c r="M300" s="75"/>
      <c r="N300" s="35"/>
      <c r="O300" s="75" t="s">
        <v>14</v>
      </c>
      <c r="P300" s="75"/>
      <c r="Q300" s="75"/>
      <c r="R300" s="75"/>
      <c r="S300" s="75"/>
      <c r="T300" s="76" t="s">
        <v>19</v>
      </c>
      <c r="U300" s="76" t="s">
        <v>20</v>
      </c>
      <c r="V300" s="76" t="s">
        <v>21</v>
      </c>
      <c r="W300" s="76" t="s">
        <v>22</v>
      </c>
      <c r="X300" s="76" t="s">
        <v>294</v>
      </c>
    </row>
    <row r="301" spans="1:24" ht="81.75" customHeight="1" x14ac:dyDescent="0.25">
      <c r="A301" s="74"/>
      <c r="B301" s="74"/>
      <c r="C301" s="36" t="s">
        <v>3</v>
      </c>
      <c r="D301" s="36" t="s">
        <v>4</v>
      </c>
      <c r="E301" s="36" t="s">
        <v>5</v>
      </c>
      <c r="F301" s="36" t="s">
        <v>6</v>
      </c>
      <c r="G301" s="36" t="s">
        <v>7</v>
      </c>
      <c r="H301" s="36"/>
      <c r="I301" s="36" t="s">
        <v>9</v>
      </c>
      <c r="J301" s="36" t="s">
        <v>10</v>
      </c>
      <c r="K301" s="36" t="s">
        <v>11</v>
      </c>
      <c r="L301" s="36" t="s">
        <v>12</v>
      </c>
      <c r="M301" s="36" t="s">
        <v>13</v>
      </c>
      <c r="N301" s="36"/>
      <c r="O301" s="36" t="s">
        <v>15</v>
      </c>
      <c r="P301" s="36" t="s">
        <v>16</v>
      </c>
      <c r="Q301" s="36" t="s">
        <v>23</v>
      </c>
      <c r="R301" s="36" t="s">
        <v>17</v>
      </c>
      <c r="S301" s="36" t="s">
        <v>18</v>
      </c>
      <c r="T301" s="77"/>
      <c r="U301" s="77"/>
      <c r="V301" s="77"/>
      <c r="W301" s="77"/>
      <c r="X301" s="77"/>
    </row>
    <row r="302" spans="1:24" ht="127.5" customHeight="1" x14ac:dyDescent="0.25">
      <c r="A302" s="27">
        <v>2010</v>
      </c>
      <c r="B302" s="27" t="s">
        <v>457</v>
      </c>
      <c r="C302" s="27">
        <v>1000</v>
      </c>
      <c r="D302" s="7" t="s">
        <v>264</v>
      </c>
      <c r="E302" s="8">
        <v>41436810</v>
      </c>
      <c r="F302" s="8">
        <v>48977136</v>
      </c>
      <c r="G302" s="8">
        <v>39501317.950000003</v>
      </c>
      <c r="H302" s="8"/>
      <c r="I302" s="27">
        <v>1100</v>
      </c>
      <c r="J302" s="27" t="s">
        <v>31</v>
      </c>
      <c r="K302" s="8">
        <v>15823956</v>
      </c>
      <c r="L302" s="8">
        <v>15648350.91</v>
      </c>
      <c r="M302" s="8">
        <v>15226101.120000001</v>
      </c>
      <c r="N302" s="8"/>
      <c r="O302" s="27">
        <v>1103</v>
      </c>
      <c r="P302" s="27" t="s">
        <v>322</v>
      </c>
      <c r="Q302" s="8">
        <v>2077942</v>
      </c>
      <c r="R302" s="8">
        <v>2077942</v>
      </c>
      <c r="S302" s="8">
        <v>2077942</v>
      </c>
      <c r="T302" s="9"/>
      <c r="U302" s="34" t="s">
        <v>458</v>
      </c>
      <c r="V302" s="34" t="s">
        <v>459</v>
      </c>
      <c r="W302" s="34" t="s">
        <v>460</v>
      </c>
      <c r="X302" s="34" t="s">
        <v>296</v>
      </c>
    </row>
    <row r="303" spans="1:24" ht="56.25" x14ac:dyDescent="0.25">
      <c r="A303" s="27"/>
      <c r="B303" s="27"/>
      <c r="C303" s="27">
        <v>2000</v>
      </c>
      <c r="D303" s="7" t="s">
        <v>265</v>
      </c>
      <c r="E303" s="8">
        <v>1444252</v>
      </c>
      <c r="F303" s="8">
        <v>1740652</v>
      </c>
      <c r="G303" s="8">
        <v>1186833.71</v>
      </c>
      <c r="H303" s="8"/>
      <c r="I303" s="27">
        <v>1200</v>
      </c>
      <c r="J303" s="27" t="s">
        <v>32</v>
      </c>
      <c r="K303" s="8">
        <v>2728080</v>
      </c>
      <c r="L303" s="8">
        <v>2728080</v>
      </c>
      <c r="M303" s="8">
        <v>2146079.2300000004</v>
      </c>
      <c r="N303" s="8"/>
      <c r="O303" s="27">
        <v>1103</v>
      </c>
      <c r="P303" s="27" t="s">
        <v>326</v>
      </c>
      <c r="Q303" s="8">
        <v>13746014</v>
      </c>
      <c r="R303" s="8">
        <v>13570408.91</v>
      </c>
      <c r="S303" s="8">
        <v>13148159.119999999</v>
      </c>
      <c r="T303" s="9" t="s">
        <v>327</v>
      </c>
      <c r="U303" s="27"/>
      <c r="V303" s="27"/>
      <c r="W303" s="27"/>
      <c r="X303" s="27"/>
    </row>
    <row r="304" spans="1:24" ht="33.75" x14ac:dyDescent="0.25">
      <c r="A304" s="27"/>
      <c r="B304" s="27"/>
      <c r="C304" s="27">
        <v>3000</v>
      </c>
      <c r="D304" s="7" t="s">
        <v>266</v>
      </c>
      <c r="E304" s="8">
        <v>23584337</v>
      </c>
      <c r="F304" s="8">
        <v>32612280</v>
      </c>
      <c r="G304" s="8">
        <v>26248074.039999999</v>
      </c>
      <c r="H304" s="8"/>
      <c r="I304" s="27">
        <v>1300</v>
      </c>
      <c r="J304" s="27" t="s">
        <v>33</v>
      </c>
      <c r="K304" s="8">
        <v>4143501</v>
      </c>
      <c r="L304" s="8">
        <v>9796227.2300000004</v>
      </c>
      <c r="M304" s="8">
        <v>4114566.2199999997</v>
      </c>
      <c r="N304" s="8"/>
      <c r="O304" s="27">
        <v>1202</v>
      </c>
      <c r="P304" s="27" t="s">
        <v>328</v>
      </c>
      <c r="Q304" s="8">
        <v>2728080</v>
      </c>
      <c r="R304" s="8">
        <v>2728080</v>
      </c>
      <c r="S304" s="8">
        <v>2146079.23</v>
      </c>
      <c r="T304" s="9"/>
      <c r="U304" s="27"/>
      <c r="V304" s="27"/>
      <c r="W304" s="27"/>
      <c r="X304" s="27"/>
    </row>
    <row r="305" spans="1:24" ht="56.25" x14ac:dyDescent="0.25">
      <c r="A305" s="27"/>
      <c r="B305" s="27"/>
      <c r="C305" s="27">
        <v>4000</v>
      </c>
      <c r="D305" s="7" t="s">
        <v>268</v>
      </c>
      <c r="E305" s="8">
        <v>16198156</v>
      </c>
      <c r="F305" s="8">
        <v>16198156</v>
      </c>
      <c r="G305" s="8">
        <v>16198156</v>
      </c>
      <c r="H305" s="8"/>
      <c r="I305" s="27">
        <v>1400</v>
      </c>
      <c r="J305" s="27" t="s">
        <v>34</v>
      </c>
      <c r="K305" s="8">
        <v>4637466</v>
      </c>
      <c r="L305" s="8">
        <v>4752349.3599999994</v>
      </c>
      <c r="M305" s="8">
        <v>4665126.4700000007</v>
      </c>
      <c r="N305" s="8"/>
      <c r="O305" s="27" t="s">
        <v>329</v>
      </c>
      <c r="P305" s="27" t="s">
        <v>330</v>
      </c>
      <c r="Q305" s="8">
        <v>664217</v>
      </c>
      <c r="R305" s="8">
        <v>664217</v>
      </c>
      <c r="S305" s="8">
        <v>629239.03</v>
      </c>
      <c r="T305" s="9"/>
      <c r="U305" s="27"/>
      <c r="V305" s="27"/>
      <c r="W305" s="27"/>
      <c r="X305" s="27"/>
    </row>
    <row r="306" spans="1:24" ht="56.25" x14ac:dyDescent="0.25">
      <c r="A306" s="27"/>
      <c r="B306" s="27"/>
      <c r="C306" s="27">
        <v>5000</v>
      </c>
      <c r="D306" s="7" t="s">
        <v>267</v>
      </c>
      <c r="E306" s="8">
        <v>0</v>
      </c>
      <c r="F306" s="8">
        <v>1502000</v>
      </c>
      <c r="G306" s="8">
        <v>1057977.68</v>
      </c>
      <c r="H306" s="8"/>
      <c r="I306" s="27">
        <v>1500</v>
      </c>
      <c r="J306" s="27" t="s">
        <v>35</v>
      </c>
      <c r="K306" s="8">
        <v>13305360</v>
      </c>
      <c r="L306" s="8">
        <v>15071203.5</v>
      </c>
      <c r="M306" s="8">
        <v>12542161.299999999</v>
      </c>
      <c r="N306" s="8"/>
      <c r="O306" s="27" t="s">
        <v>331</v>
      </c>
      <c r="P306" s="27" t="s">
        <v>332</v>
      </c>
      <c r="Q306" s="8">
        <v>150000</v>
      </c>
      <c r="R306" s="8">
        <v>3903632</v>
      </c>
      <c r="S306" s="8">
        <v>3485327.19</v>
      </c>
      <c r="T306" s="7" t="s">
        <v>437</v>
      </c>
      <c r="U306" s="27"/>
      <c r="V306" s="27"/>
      <c r="W306" s="27"/>
      <c r="X306" s="27"/>
    </row>
    <row r="307" spans="1:24" ht="45" x14ac:dyDescent="0.25">
      <c r="A307" s="27"/>
      <c r="B307" s="27"/>
      <c r="C307" s="27"/>
      <c r="D307" s="27"/>
      <c r="E307" s="10">
        <f>SUM(E302:E306)</f>
        <v>82663555</v>
      </c>
      <c r="F307" s="10">
        <f t="shared" ref="F307:G307" si="45">SUM(F302:F306)</f>
        <v>101030224</v>
      </c>
      <c r="G307" s="10">
        <f t="shared" si="45"/>
        <v>84192359.38000001</v>
      </c>
      <c r="H307" s="10"/>
      <c r="I307" s="27">
        <v>1600</v>
      </c>
      <c r="J307" s="27" t="s">
        <v>333</v>
      </c>
      <c r="K307" s="8">
        <v>798447</v>
      </c>
      <c r="L307" s="8">
        <v>980925</v>
      </c>
      <c r="M307" s="8">
        <v>807283.6100000001</v>
      </c>
      <c r="N307" s="8"/>
      <c r="O307" s="27" t="s">
        <v>334</v>
      </c>
      <c r="P307" s="27" t="s">
        <v>335</v>
      </c>
      <c r="Q307" s="8">
        <v>15000</v>
      </c>
      <c r="R307" s="8">
        <v>15000</v>
      </c>
      <c r="S307" s="8">
        <v>0</v>
      </c>
      <c r="T307" s="9"/>
      <c r="U307" s="27"/>
      <c r="V307" s="27"/>
      <c r="W307" s="27"/>
      <c r="X307" s="27"/>
    </row>
    <row r="308" spans="1:24" ht="101.25" x14ac:dyDescent="0.25">
      <c r="A308" s="27"/>
      <c r="B308" s="27"/>
      <c r="C308" s="27"/>
      <c r="D308" s="27"/>
      <c r="E308" s="27"/>
      <c r="F308" s="27"/>
      <c r="G308" s="27"/>
      <c r="H308" s="27"/>
      <c r="I308" s="27"/>
      <c r="J308" s="25" t="s">
        <v>42</v>
      </c>
      <c r="K308" s="10">
        <f>SUM(K302:K307)</f>
        <v>41436810</v>
      </c>
      <c r="L308" s="10">
        <f t="shared" ref="L308:M308" si="46">SUM(L302:L307)</f>
        <v>48977136</v>
      </c>
      <c r="M308" s="10">
        <f t="shared" si="46"/>
        <v>39501317.949999996</v>
      </c>
      <c r="N308" s="10"/>
      <c r="O308" s="27">
        <v>1316</v>
      </c>
      <c r="P308" s="27" t="s">
        <v>336</v>
      </c>
      <c r="Q308" s="8">
        <v>3098284</v>
      </c>
      <c r="R308" s="8">
        <v>5000000</v>
      </c>
      <c r="S308" s="8">
        <v>0</v>
      </c>
      <c r="T308" s="7" t="s">
        <v>59</v>
      </c>
      <c r="U308" s="1"/>
      <c r="V308" s="1"/>
      <c r="W308" s="1"/>
      <c r="X308" s="1"/>
    </row>
    <row r="309" spans="1:24" ht="67.5" x14ac:dyDescent="0.25">
      <c r="I309" s="27">
        <v>2100</v>
      </c>
      <c r="J309" s="27" t="s">
        <v>36</v>
      </c>
      <c r="K309" s="8">
        <v>782000</v>
      </c>
      <c r="L309" s="8">
        <v>1020400</v>
      </c>
      <c r="M309" s="8">
        <v>855038.76</v>
      </c>
      <c r="N309" s="8"/>
      <c r="O309" s="27">
        <v>1319</v>
      </c>
      <c r="P309" s="27" t="s">
        <v>337</v>
      </c>
      <c r="Q309" s="8">
        <v>200000</v>
      </c>
      <c r="R309" s="8">
        <v>200000</v>
      </c>
      <c r="S309" s="8">
        <v>0</v>
      </c>
      <c r="T309" s="9"/>
    </row>
    <row r="310" spans="1:24" ht="22.5" x14ac:dyDescent="0.25">
      <c r="A310" s="2" t="s">
        <v>25</v>
      </c>
      <c r="I310" s="27">
        <v>2200</v>
      </c>
      <c r="J310" s="27" t="s">
        <v>37</v>
      </c>
      <c r="K310" s="8">
        <v>47000</v>
      </c>
      <c r="L310" s="8">
        <v>47000</v>
      </c>
      <c r="M310" s="8">
        <v>36987.760000000002</v>
      </c>
      <c r="N310" s="8"/>
      <c r="O310" s="27">
        <v>1325</v>
      </c>
      <c r="P310" s="27" t="s">
        <v>338</v>
      </c>
      <c r="Q310" s="8">
        <v>16000</v>
      </c>
      <c r="R310" s="8">
        <v>13378.23</v>
      </c>
      <c r="S310" s="8">
        <v>0</v>
      </c>
      <c r="T310" s="9"/>
    </row>
    <row r="311" spans="1:24" ht="33.75" x14ac:dyDescent="0.25">
      <c r="A311" s="2" t="s">
        <v>290</v>
      </c>
      <c r="I311" s="27">
        <v>2300</v>
      </c>
      <c r="J311" s="27" t="s">
        <v>339</v>
      </c>
      <c r="K311" s="8">
        <v>65000</v>
      </c>
      <c r="L311" s="8">
        <v>150000</v>
      </c>
      <c r="M311" s="8">
        <v>53130.06</v>
      </c>
      <c r="N311" s="8"/>
      <c r="O311" s="27" t="s">
        <v>340</v>
      </c>
      <c r="P311" s="27" t="s">
        <v>341</v>
      </c>
      <c r="Q311" s="8">
        <v>2779464</v>
      </c>
      <c r="R311" s="8">
        <v>2779464</v>
      </c>
      <c r="S311" s="8">
        <v>2729866.77</v>
      </c>
      <c r="T311" s="9">
        <f t="shared" ref="T311" si="47">+R311-Q311</f>
        <v>0</v>
      </c>
    </row>
    <row r="312" spans="1:24" ht="56.25" x14ac:dyDescent="0.25">
      <c r="A312" s="2" t="s">
        <v>318</v>
      </c>
      <c r="I312" s="27">
        <v>2400</v>
      </c>
      <c r="J312" s="27" t="s">
        <v>38</v>
      </c>
      <c r="K312" s="8">
        <v>71000</v>
      </c>
      <c r="L312" s="8">
        <v>70168</v>
      </c>
      <c r="M312" s="8">
        <v>45819.55</v>
      </c>
      <c r="N312" s="8"/>
      <c r="O312" s="27" t="s">
        <v>342</v>
      </c>
      <c r="P312" s="27" t="s">
        <v>343</v>
      </c>
      <c r="Q312" s="8">
        <v>1380900</v>
      </c>
      <c r="R312" s="8">
        <v>1430690.6</v>
      </c>
      <c r="S312" s="8">
        <v>1410284.74</v>
      </c>
      <c r="T312" s="9" t="s">
        <v>60</v>
      </c>
    </row>
    <row r="313" spans="1:24" ht="56.25" x14ac:dyDescent="0.25">
      <c r="A313" s="2" t="s">
        <v>63</v>
      </c>
      <c r="I313" s="27">
        <v>2500</v>
      </c>
      <c r="J313" s="27" t="s">
        <v>39</v>
      </c>
      <c r="K313" s="8">
        <v>64252</v>
      </c>
      <c r="L313" s="8">
        <v>39252</v>
      </c>
      <c r="M313" s="8">
        <v>17241.730000000003</v>
      </c>
      <c r="N313" s="8"/>
      <c r="O313" s="27" t="s">
        <v>344</v>
      </c>
      <c r="P313" s="27" t="s">
        <v>345</v>
      </c>
      <c r="Q313" s="8">
        <v>477102</v>
      </c>
      <c r="R313" s="8">
        <v>542194.76</v>
      </c>
      <c r="S313" s="8">
        <v>524974.96</v>
      </c>
      <c r="T313" s="9" t="s">
        <v>60</v>
      </c>
    </row>
    <row r="314" spans="1:24" ht="33.75" x14ac:dyDescent="0.25">
      <c r="I314" s="27">
        <v>2600</v>
      </c>
      <c r="J314" s="27" t="s">
        <v>40</v>
      </c>
      <c r="K314" s="8">
        <v>402000</v>
      </c>
      <c r="L314" s="8">
        <v>402000</v>
      </c>
      <c r="M314" s="8">
        <v>171596.28999999998</v>
      </c>
      <c r="N314" s="8"/>
      <c r="O314" s="27">
        <v>1501</v>
      </c>
      <c r="P314" s="27" t="s">
        <v>346</v>
      </c>
      <c r="Q314" s="8">
        <v>652984</v>
      </c>
      <c r="R314" s="8">
        <v>652984</v>
      </c>
      <c r="S314" s="8">
        <v>617846.67000000004</v>
      </c>
      <c r="T314" s="9"/>
    </row>
    <row r="315" spans="1:24" ht="101.25" x14ac:dyDescent="0.25">
      <c r="I315" s="27">
        <v>2700</v>
      </c>
      <c r="J315" s="27" t="s">
        <v>41</v>
      </c>
      <c r="K315" s="9">
        <v>13000</v>
      </c>
      <c r="L315" s="9">
        <v>11832</v>
      </c>
      <c r="M315" s="9">
        <v>7019.5599999999995</v>
      </c>
      <c r="N315" s="9"/>
      <c r="O315" s="27">
        <v>1505</v>
      </c>
      <c r="P315" s="27" t="s">
        <v>347</v>
      </c>
      <c r="Q315" s="8">
        <v>1200000</v>
      </c>
      <c r="R315" s="8">
        <v>2900000</v>
      </c>
      <c r="S315" s="8">
        <v>811973.02</v>
      </c>
      <c r="T315" s="7" t="s">
        <v>59</v>
      </c>
    </row>
    <row r="316" spans="1:24" ht="56.25" x14ac:dyDescent="0.25">
      <c r="I316" s="27"/>
      <c r="J316" s="25" t="s">
        <v>52</v>
      </c>
      <c r="K316" s="10">
        <f>SUM(K309:K315)</f>
        <v>1444252</v>
      </c>
      <c r="L316" s="10">
        <f t="shared" ref="L316:M316" si="48">SUM(L309:L315)</f>
        <v>1740652</v>
      </c>
      <c r="M316" s="10">
        <f t="shared" si="48"/>
        <v>1186833.7100000002</v>
      </c>
      <c r="N316" s="10"/>
      <c r="O316" s="27" t="s">
        <v>348</v>
      </c>
      <c r="P316" s="27" t="s">
        <v>349</v>
      </c>
      <c r="Q316" s="8">
        <v>885780</v>
      </c>
      <c r="R316" s="8">
        <v>893728.59000000008</v>
      </c>
      <c r="S316" s="8">
        <v>893728.59</v>
      </c>
      <c r="T316" s="7" t="s">
        <v>60</v>
      </c>
    </row>
    <row r="317" spans="1:24" ht="56.25" x14ac:dyDescent="0.25">
      <c r="I317" s="27">
        <v>3100</v>
      </c>
      <c r="J317" s="27" t="s">
        <v>44</v>
      </c>
      <c r="K317" s="8">
        <v>2367840</v>
      </c>
      <c r="L317" s="8">
        <v>2729241.26</v>
      </c>
      <c r="M317" s="8">
        <v>2445835.8800000004</v>
      </c>
      <c r="N317" s="8"/>
      <c r="O317" s="27" t="s">
        <v>350</v>
      </c>
      <c r="P317" s="27" t="s">
        <v>351</v>
      </c>
      <c r="Q317" s="8">
        <v>1733904</v>
      </c>
      <c r="R317" s="8">
        <v>1791798.9100000001</v>
      </c>
      <c r="S317" s="8">
        <v>1755415.59</v>
      </c>
      <c r="T317" s="7" t="s">
        <v>60</v>
      </c>
    </row>
    <row r="318" spans="1:24" ht="67.5" x14ac:dyDescent="0.25">
      <c r="I318" s="27">
        <v>3200</v>
      </c>
      <c r="J318" s="27" t="s">
        <v>45</v>
      </c>
      <c r="K318" s="8">
        <v>3720000</v>
      </c>
      <c r="L318" s="8">
        <v>3069977.0599999996</v>
      </c>
      <c r="M318" s="8">
        <v>2840818.08</v>
      </c>
      <c r="N318" s="8"/>
      <c r="O318" s="27">
        <v>1509</v>
      </c>
      <c r="P318" s="27" t="s">
        <v>352</v>
      </c>
      <c r="Q318" s="8">
        <v>7678632</v>
      </c>
      <c r="R318" s="8">
        <v>7678632</v>
      </c>
      <c r="S318" s="8">
        <v>7536688.0800000001</v>
      </c>
      <c r="T318" s="7"/>
    </row>
    <row r="319" spans="1:24" ht="56.25" x14ac:dyDescent="0.25">
      <c r="I319" s="27">
        <v>3300</v>
      </c>
      <c r="J319" s="27" t="s">
        <v>46</v>
      </c>
      <c r="K319" s="8">
        <v>7480440</v>
      </c>
      <c r="L319" s="8">
        <v>7480440</v>
      </c>
      <c r="M319" s="8">
        <v>3703385.86</v>
      </c>
      <c r="N319" s="8"/>
      <c r="O319" s="27">
        <v>1511</v>
      </c>
      <c r="P319" s="27" t="s">
        <v>353</v>
      </c>
      <c r="Q319" s="8">
        <v>1154060</v>
      </c>
      <c r="R319" s="8">
        <v>1154060</v>
      </c>
      <c r="S319" s="8">
        <v>926509.35</v>
      </c>
      <c r="T319" s="7"/>
    </row>
    <row r="320" spans="1:24" ht="56.25" x14ac:dyDescent="0.25">
      <c r="I320" s="27">
        <v>3400</v>
      </c>
      <c r="J320" s="27" t="s">
        <v>47</v>
      </c>
      <c r="K320" s="8">
        <v>8399057</v>
      </c>
      <c r="L320" s="8">
        <v>16530387.68</v>
      </c>
      <c r="M320" s="8">
        <v>14898582.549999997</v>
      </c>
      <c r="N320" s="8"/>
      <c r="O320" s="27">
        <v>1601</v>
      </c>
      <c r="P320" s="27" t="s">
        <v>354</v>
      </c>
      <c r="Q320" s="8">
        <v>798447</v>
      </c>
      <c r="R320" s="8">
        <v>980925</v>
      </c>
      <c r="S320" s="8">
        <v>807283.61</v>
      </c>
      <c r="T320" s="7" t="s">
        <v>60</v>
      </c>
    </row>
    <row r="321" spans="9:20" ht="67.5" x14ac:dyDescent="0.25">
      <c r="I321" s="27">
        <v>3500</v>
      </c>
      <c r="J321" s="27" t="s">
        <v>48</v>
      </c>
      <c r="K321" s="8">
        <v>875000</v>
      </c>
      <c r="L321" s="8">
        <v>2052234</v>
      </c>
      <c r="M321" s="8">
        <v>1884974.48</v>
      </c>
      <c r="N321" s="8"/>
      <c r="O321" s="27"/>
      <c r="P321" s="27"/>
      <c r="Q321" s="11">
        <f>SUM(Q302:Q320)</f>
        <v>41436810</v>
      </c>
      <c r="R321" s="11">
        <f t="shared" ref="R321:S321" si="49">SUM(R302:R320)</f>
        <v>48977136</v>
      </c>
      <c r="S321" s="11">
        <f t="shared" si="49"/>
        <v>39501317.950000003</v>
      </c>
      <c r="T321" s="7"/>
    </row>
    <row r="322" spans="9:20" ht="247.5" x14ac:dyDescent="0.25">
      <c r="I322" s="27">
        <v>3600</v>
      </c>
      <c r="J322" s="27" t="s">
        <v>49</v>
      </c>
      <c r="K322" s="8">
        <v>628000</v>
      </c>
      <c r="L322" s="8">
        <v>628000</v>
      </c>
      <c r="M322" s="8">
        <v>389997.95</v>
      </c>
      <c r="N322" s="8"/>
      <c r="O322" s="27" t="s">
        <v>355</v>
      </c>
      <c r="P322" s="27" t="s">
        <v>356</v>
      </c>
      <c r="Q322" s="8">
        <v>120000</v>
      </c>
      <c r="R322" s="8">
        <v>205000</v>
      </c>
      <c r="S322" s="8">
        <v>197258.28</v>
      </c>
      <c r="T322" s="7" t="s">
        <v>438</v>
      </c>
    </row>
    <row r="323" spans="9:20" ht="33.75" x14ac:dyDescent="0.25">
      <c r="I323" s="27">
        <v>3700</v>
      </c>
      <c r="J323" s="27" t="s">
        <v>50</v>
      </c>
      <c r="K323" s="8">
        <v>89000</v>
      </c>
      <c r="L323" s="8">
        <v>97000</v>
      </c>
      <c r="M323" s="8">
        <v>79424.239999999991</v>
      </c>
      <c r="N323" s="8"/>
      <c r="O323" s="27" t="s">
        <v>357</v>
      </c>
      <c r="P323" s="27" t="s">
        <v>358</v>
      </c>
      <c r="Q323" s="8">
        <v>10000</v>
      </c>
      <c r="R323" s="8">
        <v>10000</v>
      </c>
      <c r="S323" s="8">
        <v>6449.71</v>
      </c>
      <c r="T323" s="7"/>
    </row>
    <row r="324" spans="9:20" ht="56.25" x14ac:dyDescent="0.25">
      <c r="I324" s="27">
        <v>3800</v>
      </c>
      <c r="J324" s="27" t="s">
        <v>51</v>
      </c>
      <c r="K324" s="8">
        <v>25000</v>
      </c>
      <c r="L324" s="8">
        <v>25000</v>
      </c>
      <c r="M324" s="8">
        <v>5055</v>
      </c>
      <c r="N324" s="8"/>
      <c r="O324" s="27" t="s">
        <v>359</v>
      </c>
      <c r="P324" s="27" t="s">
        <v>360</v>
      </c>
      <c r="Q324" s="8">
        <v>26000</v>
      </c>
      <c r="R324" s="8">
        <v>28000</v>
      </c>
      <c r="S324" s="8">
        <v>27569.52</v>
      </c>
      <c r="T324" s="7" t="s">
        <v>60</v>
      </c>
    </row>
    <row r="325" spans="9:20" ht="45" x14ac:dyDescent="0.25">
      <c r="I325" s="27"/>
      <c r="J325" s="25" t="s">
        <v>43</v>
      </c>
      <c r="K325" s="10">
        <f>SUM(K317:K324)</f>
        <v>23584337</v>
      </c>
      <c r="L325" s="10">
        <f t="shared" ref="L325:M325" si="50">SUM(L317:L324)</f>
        <v>32612280</v>
      </c>
      <c r="M325" s="10">
        <f t="shared" si="50"/>
        <v>26248074.039999995</v>
      </c>
      <c r="N325" s="10"/>
      <c r="O325" s="27">
        <v>2105</v>
      </c>
      <c r="P325" s="27" t="s">
        <v>361</v>
      </c>
      <c r="Q325" s="8">
        <v>200000</v>
      </c>
      <c r="R325" s="8">
        <v>200000</v>
      </c>
      <c r="S325" s="8">
        <v>81926.899999999994</v>
      </c>
      <c r="T325" s="7"/>
    </row>
    <row r="326" spans="9:20" ht="56.25" x14ac:dyDescent="0.25">
      <c r="I326" s="27">
        <v>4100</v>
      </c>
      <c r="J326" s="27" t="s">
        <v>362</v>
      </c>
      <c r="K326" s="8">
        <v>16198156</v>
      </c>
      <c r="L326" s="8">
        <v>16198156</v>
      </c>
      <c r="M326" s="8">
        <v>16198156</v>
      </c>
      <c r="N326" s="8"/>
      <c r="O326" s="27" t="s">
        <v>363</v>
      </c>
      <c r="P326" s="27" t="s">
        <v>364</v>
      </c>
      <c r="Q326" s="8">
        <v>426000</v>
      </c>
      <c r="R326" s="8">
        <v>577400</v>
      </c>
      <c r="S326" s="8">
        <v>541834.35</v>
      </c>
      <c r="T326" s="7" t="s">
        <v>60</v>
      </c>
    </row>
    <row r="327" spans="9:20" ht="22.5" x14ac:dyDescent="0.25">
      <c r="I327" s="27"/>
      <c r="J327" s="25" t="s">
        <v>53</v>
      </c>
      <c r="K327" s="10">
        <f>+K326</f>
        <v>16198156</v>
      </c>
      <c r="L327" s="10">
        <f t="shared" ref="L327:M327" si="51">+L326</f>
        <v>16198156</v>
      </c>
      <c r="M327" s="10">
        <f t="shared" si="51"/>
        <v>16198156</v>
      </c>
      <c r="N327" s="10"/>
      <c r="O327" s="27" t="s">
        <v>365</v>
      </c>
      <c r="P327" s="27" t="s">
        <v>366</v>
      </c>
      <c r="Q327" s="8">
        <v>42000</v>
      </c>
      <c r="R327" s="8">
        <v>42000</v>
      </c>
      <c r="S327" s="8">
        <v>34158.71</v>
      </c>
      <c r="T327" s="7"/>
    </row>
    <row r="328" spans="9:20" ht="45" x14ac:dyDescent="0.25">
      <c r="I328" s="27">
        <v>5100</v>
      </c>
      <c r="J328" s="27" t="s">
        <v>54</v>
      </c>
      <c r="K328" s="8">
        <v>0</v>
      </c>
      <c r="L328" s="8">
        <v>247000</v>
      </c>
      <c r="M328" s="8">
        <v>196346.4</v>
      </c>
      <c r="N328" s="8"/>
      <c r="O328" s="27" t="s">
        <v>367</v>
      </c>
      <c r="P328" s="27" t="s">
        <v>368</v>
      </c>
      <c r="Q328" s="8">
        <v>5000</v>
      </c>
      <c r="R328" s="8">
        <v>5000</v>
      </c>
      <c r="S328" s="8">
        <v>2829.05</v>
      </c>
      <c r="T328" s="7"/>
    </row>
    <row r="329" spans="9:20" ht="78.75" x14ac:dyDescent="0.25">
      <c r="I329" s="27">
        <v>5200</v>
      </c>
      <c r="J329" s="27" t="s">
        <v>439</v>
      </c>
      <c r="K329" s="8">
        <v>0</v>
      </c>
      <c r="L329" s="8">
        <v>1255000</v>
      </c>
      <c r="M329" s="8">
        <v>861631.28</v>
      </c>
      <c r="N329" s="8"/>
      <c r="O329" s="27" t="s">
        <v>369</v>
      </c>
      <c r="P329" s="27" t="s">
        <v>370</v>
      </c>
      <c r="Q329" s="8">
        <v>25000</v>
      </c>
      <c r="R329" s="8">
        <v>50000</v>
      </c>
      <c r="S329" s="8">
        <v>31337.919999999998</v>
      </c>
      <c r="T329" s="7" t="s">
        <v>60</v>
      </c>
    </row>
    <row r="330" spans="9:20" ht="56.25" x14ac:dyDescent="0.25">
      <c r="I330" s="27"/>
      <c r="J330" s="27" t="s">
        <v>56</v>
      </c>
      <c r="K330" s="8">
        <f>+K328+K329</f>
        <v>0</v>
      </c>
      <c r="L330" s="8">
        <f t="shared" ref="L330:M330" si="52">+L328+L329</f>
        <v>1502000</v>
      </c>
      <c r="M330" s="8">
        <f t="shared" si="52"/>
        <v>1057977.68</v>
      </c>
      <c r="N330" s="8"/>
      <c r="O330" s="27">
        <v>2303</v>
      </c>
      <c r="P330" s="27" t="s">
        <v>371</v>
      </c>
      <c r="Q330" s="8">
        <v>40000</v>
      </c>
      <c r="R330" s="8">
        <v>100000</v>
      </c>
      <c r="S330" s="8">
        <v>21792.14</v>
      </c>
      <c r="T330" s="7" t="s">
        <v>60</v>
      </c>
    </row>
    <row r="331" spans="9:20" ht="22.5" x14ac:dyDescent="0.25">
      <c r="I331" s="27"/>
      <c r="J331" s="25" t="s">
        <v>57</v>
      </c>
      <c r="K331" s="10">
        <f>+K308+K316+K325+K327+K330</f>
        <v>82663555</v>
      </c>
      <c r="L331" s="10">
        <f t="shared" ref="L331:M331" si="53">+L308+L316+L325+L327+L330</f>
        <v>101030224</v>
      </c>
      <c r="M331" s="10">
        <f t="shared" si="53"/>
        <v>84192359.379999995</v>
      </c>
      <c r="N331" s="10"/>
      <c r="O331" s="27">
        <v>2401</v>
      </c>
      <c r="P331" s="27" t="s">
        <v>372</v>
      </c>
      <c r="Q331" s="8">
        <v>10000</v>
      </c>
      <c r="R331" s="8">
        <v>10000</v>
      </c>
      <c r="S331" s="8">
        <v>8498.6299999999992</v>
      </c>
      <c r="T331" s="7"/>
    </row>
    <row r="332" spans="9:20" ht="33.75" x14ac:dyDescent="0.25">
      <c r="K332" s="14">
        <f>+E307-K331</f>
        <v>0</v>
      </c>
      <c r="L332" s="14">
        <f t="shared" ref="L332:M332" si="54">+F307-L331</f>
        <v>0</v>
      </c>
      <c r="M332" s="14">
        <f t="shared" si="54"/>
        <v>0</v>
      </c>
      <c r="O332" s="27">
        <v>2402</v>
      </c>
      <c r="P332" s="27" t="s">
        <v>373</v>
      </c>
      <c r="Q332" s="8">
        <v>6000</v>
      </c>
      <c r="R332" s="8">
        <v>6000</v>
      </c>
      <c r="S332" s="8">
        <v>4270.57</v>
      </c>
      <c r="T332" s="7"/>
    </row>
    <row r="333" spans="9:20" ht="33.75" x14ac:dyDescent="0.25">
      <c r="O333" s="27">
        <v>2403</v>
      </c>
      <c r="P333" s="27" t="s">
        <v>374</v>
      </c>
      <c r="Q333" s="8">
        <v>5000</v>
      </c>
      <c r="R333" s="8">
        <v>4168</v>
      </c>
      <c r="S333" s="8">
        <v>0</v>
      </c>
      <c r="T333" s="7"/>
    </row>
    <row r="334" spans="9:20" ht="22.5" x14ac:dyDescent="0.25">
      <c r="O334" s="27" t="s">
        <v>375</v>
      </c>
      <c r="P334" s="27" t="s">
        <v>376</v>
      </c>
      <c r="Q334" s="8">
        <v>50000</v>
      </c>
      <c r="R334" s="8">
        <v>50000</v>
      </c>
      <c r="S334" s="8">
        <v>33050.35</v>
      </c>
      <c r="T334" s="7"/>
    </row>
    <row r="335" spans="9:20" ht="33.75" x14ac:dyDescent="0.25">
      <c r="O335" s="27">
        <v>2502</v>
      </c>
      <c r="P335" s="27" t="s">
        <v>377</v>
      </c>
      <c r="Q335" s="8">
        <v>252</v>
      </c>
      <c r="R335" s="8">
        <v>252</v>
      </c>
      <c r="S335" s="8">
        <v>113.29</v>
      </c>
      <c r="T335" s="7"/>
    </row>
    <row r="336" spans="9:20" ht="56.25" x14ac:dyDescent="0.25">
      <c r="O336" s="27" t="s">
        <v>378</v>
      </c>
      <c r="P336" s="27" t="s">
        <v>379</v>
      </c>
      <c r="Q336" s="8">
        <v>12000</v>
      </c>
      <c r="R336" s="8">
        <v>19200</v>
      </c>
      <c r="S336" s="8">
        <v>12573.84</v>
      </c>
      <c r="T336" s="7" t="s">
        <v>60</v>
      </c>
    </row>
    <row r="337" spans="15:20" ht="33.75" x14ac:dyDescent="0.25">
      <c r="O337" s="27">
        <v>2504</v>
      </c>
      <c r="P337" s="27" t="s">
        <v>380</v>
      </c>
      <c r="Q337" s="8">
        <v>50000</v>
      </c>
      <c r="R337" s="8">
        <v>17800</v>
      </c>
      <c r="S337" s="8">
        <v>4554.6000000000004</v>
      </c>
      <c r="T337" s="7"/>
    </row>
    <row r="338" spans="15:20" ht="45" x14ac:dyDescent="0.25">
      <c r="O338" s="27">
        <v>2505</v>
      </c>
      <c r="P338" s="27" t="s">
        <v>381</v>
      </c>
      <c r="Q338" s="8">
        <v>2000</v>
      </c>
      <c r="R338" s="8">
        <v>2000</v>
      </c>
      <c r="S338" s="8">
        <v>0</v>
      </c>
      <c r="T338" s="7"/>
    </row>
    <row r="339" spans="15:20" ht="22.5" x14ac:dyDescent="0.25">
      <c r="O339" s="27" t="s">
        <v>382</v>
      </c>
      <c r="P339" s="27" t="s">
        <v>383</v>
      </c>
      <c r="Q339" s="8">
        <v>396000</v>
      </c>
      <c r="R339" s="8">
        <v>396000</v>
      </c>
      <c r="S339" s="8">
        <v>167673.49</v>
      </c>
      <c r="T339" s="7"/>
    </row>
    <row r="340" spans="15:20" ht="22.5" x14ac:dyDescent="0.25">
      <c r="O340" s="27" t="s">
        <v>384</v>
      </c>
      <c r="P340" s="27" t="s">
        <v>385</v>
      </c>
      <c r="Q340" s="8">
        <v>6000</v>
      </c>
      <c r="R340" s="8">
        <v>6000</v>
      </c>
      <c r="S340" s="8">
        <v>3922.8</v>
      </c>
      <c r="T340" s="7"/>
    </row>
    <row r="341" spans="15:20" ht="33.75" x14ac:dyDescent="0.25">
      <c r="O341" s="27" t="s">
        <v>386</v>
      </c>
      <c r="P341" s="27" t="s">
        <v>387</v>
      </c>
      <c r="Q341" s="8">
        <v>10000</v>
      </c>
      <c r="R341" s="8">
        <v>8832</v>
      </c>
      <c r="S341" s="8">
        <v>5380</v>
      </c>
      <c r="T341" s="7"/>
    </row>
    <row r="342" spans="15:20" ht="22.5" x14ac:dyDescent="0.25">
      <c r="O342" s="27" t="s">
        <v>388</v>
      </c>
      <c r="P342" s="27" t="s">
        <v>389</v>
      </c>
      <c r="Q342" s="8">
        <v>2000</v>
      </c>
      <c r="R342" s="8">
        <v>2000</v>
      </c>
      <c r="S342" s="8">
        <v>1639.56</v>
      </c>
      <c r="T342" s="7"/>
    </row>
    <row r="343" spans="15:20" ht="22.5" x14ac:dyDescent="0.25">
      <c r="O343" s="27">
        <v>2703</v>
      </c>
      <c r="P343" s="27" t="s">
        <v>390</v>
      </c>
      <c r="Q343" s="8">
        <v>1000</v>
      </c>
      <c r="R343" s="8">
        <v>1000</v>
      </c>
      <c r="S343" s="8">
        <v>0</v>
      </c>
      <c r="T343" s="7"/>
    </row>
    <row r="344" spans="15:20" x14ac:dyDescent="0.25">
      <c r="O344" s="27"/>
      <c r="P344" s="27"/>
      <c r="Q344" s="10">
        <f>SUM(Q322:Q343)</f>
        <v>1444252</v>
      </c>
      <c r="R344" s="10">
        <f t="shared" ref="R344:S344" si="55">SUM(R322:R343)</f>
        <v>1740652</v>
      </c>
      <c r="S344" s="10">
        <f t="shared" si="55"/>
        <v>1186833.7100000002</v>
      </c>
      <c r="T344" s="7"/>
    </row>
    <row r="345" spans="15:20" ht="56.25" x14ac:dyDescent="0.25">
      <c r="O345" s="27" t="s">
        <v>391</v>
      </c>
      <c r="P345" s="27" t="s">
        <v>392</v>
      </c>
      <c r="Q345" s="8">
        <v>1024240</v>
      </c>
      <c r="R345" s="8">
        <v>1194240</v>
      </c>
      <c r="S345" s="8">
        <v>1192823.22</v>
      </c>
      <c r="T345" s="7" t="s">
        <v>60</v>
      </c>
    </row>
    <row r="346" spans="15:20" ht="22.5" x14ac:dyDescent="0.25">
      <c r="O346" s="27" t="s">
        <v>393</v>
      </c>
      <c r="P346" s="27" t="s">
        <v>394</v>
      </c>
      <c r="Q346" s="8">
        <v>6000</v>
      </c>
      <c r="R346" s="8">
        <v>6000</v>
      </c>
      <c r="S346" s="8">
        <v>0</v>
      </c>
      <c r="T346" s="7"/>
    </row>
    <row r="347" spans="15:20" ht="90" x14ac:dyDescent="0.25">
      <c r="O347" s="27">
        <v>3103</v>
      </c>
      <c r="P347" s="27" t="s">
        <v>395</v>
      </c>
      <c r="Q347" s="8">
        <v>415000</v>
      </c>
      <c r="R347" s="8">
        <v>475000</v>
      </c>
      <c r="S347" s="8">
        <v>435200.55</v>
      </c>
      <c r="T347" s="7" t="s">
        <v>440</v>
      </c>
    </row>
    <row r="348" spans="15:20" ht="45" x14ac:dyDescent="0.25">
      <c r="O348" s="27">
        <v>3103</v>
      </c>
      <c r="P348" s="27" t="s">
        <v>396</v>
      </c>
      <c r="Q348" s="8">
        <v>5000</v>
      </c>
      <c r="R348" s="8">
        <v>5000</v>
      </c>
      <c r="S348" s="8">
        <v>399.6</v>
      </c>
      <c r="T348" s="7"/>
    </row>
    <row r="349" spans="15:20" ht="33.75" x14ac:dyDescent="0.25">
      <c r="O349" s="27" t="s">
        <v>397</v>
      </c>
      <c r="P349" s="27" t="s">
        <v>398</v>
      </c>
      <c r="Q349" s="8">
        <v>600000</v>
      </c>
      <c r="R349" s="8">
        <v>600000</v>
      </c>
      <c r="S349" s="8">
        <v>415893.73</v>
      </c>
      <c r="T349" s="7"/>
    </row>
    <row r="350" spans="15:20" ht="56.25" x14ac:dyDescent="0.25">
      <c r="O350" s="27">
        <v>3105</v>
      </c>
      <c r="P350" s="27" t="s">
        <v>399</v>
      </c>
      <c r="Q350" s="8">
        <v>100000</v>
      </c>
      <c r="R350" s="8">
        <v>111401.26</v>
      </c>
      <c r="S350" s="8">
        <v>93433.31</v>
      </c>
      <c r="T350" s="7" t="s">
        <v>60</v>
      </c>
    </row>
    <row r="351" spans="15:20" ht="101.25" x14ac:dyDescent="0.25">
      <c r="O351" s="27">
        <v>3106</v>
      </c>
      <c r="P351" s="27" t="s">
        <v>400</v>
      </c>
      <c r="Q351" s="8">
        <v>208000</v>
      </c>
      <c r="R351" s="8">
        <v>328000</v>
      </c>
      <c r="S351" s="8">
        <v>300756.40000000002</v>
      </c>
      <c r="T351" s="7" t="s">
        <v>441</v>
      </c>
    </row>
    <row r="352" spans="15:20" ht="33.75" x14ac:dyDescent="0.25">
      <c r="O352" s="27">
        <v>3108</v>
      </c>
      <c r="P352" s="27" t="s">
        <v>401</v>
      </c>
      <c r="Q352" s="8">
        <v>9600</v>
      </c>
      <c r="R352" s="8">
        <v>9600</v>
      </c>
      <c r="S352" s="8">
        <v>7329.07</v>
      </c>
      <c r="T352" s="7"/>
    </row>
    <row r="353" spans="15:20" ht="56.25" x14ac:dyDescent="0.25">
      <c r="O353" s="27">
        <v>3201</v>
      </c>
      <c r="P353" s="27" t="s">
        <v>402</v>
      </c>
      <c r="Q353" s="8">
        <v>3360000</v>
      </c>
      <c r="R353" s="8">
        <v>2715709.7699999996</v>
      </c>
      <c r="S353" s="8">
        <v>2661357.0299999998</v>
      </c>
      <c r="T353" s="7" t="s">
        <v>327</v>
      </c>
    </row>
    <row r="354" spans="15:20" ht="56.25" x14ac:dyDescent="0.25">
      <c r="O354" s="27">
        <v>3210</v>
      </c>
      <c r="P354" s="27" t="s">
        <v>403</v>
      </c>
      <c r="Q354" s="8">
        <v>60000</v>
      </c>
      <c r="R354" s="8">
        <v>54267.289999999994</v>
      </c>
      <c r="S354" s="8">
        <v>40599.449999999997</v>
      </c>
      <c r="T354" s="7" t="s">
        <v>327</v>
      </c>
    </row>
    <row r="355" spans="15:20" ht="22.5" x14ac:dyDescent="0.25">
      <c r="O355" s="27">
        <v>3212</v>
      </c>
      <c r="P355" s="27" t="s">
        <v>404</v>
      </c>
      <c r="Q355" s="8">
        <v>300000</v>
      </c>
      <c r="R355" s="8">
        <v>300000</v>
      </c>
      <c r="S355" s="8">
        <v>138861.6</v>
      </c>
      <c r="T355" s="7"/>
    </row>
    <row r="356" spans="15:20" x14ac:dyDescent="0.25">
      <c r="O356" s="27">
        <v>3301</v>
      </c>
      <c r="P356" s="27" t="s">
        <v>405</v>
      </c>
      <c r="Q356" s="8">
        <v>7330440</v>
      </c>
      <c r="R356" s="8">
        <v>7330440</v>
      </c>
      <c r="S356" s="8">
        <v>3566717.86</v>
      </c>
      <c r="T356" s="7"/>
    </row>
    <row r="357" spans="15:20" x14ac:dyDescent="0.25">
      <c r="O357" s="27">
        <v>3302</v>
      </c>
      <c r="P357" s="27" t="s">
        <v>406</v>
      </c>
      <c r="Q357" s="8">
        <v>150000</v>
      </c>
      <c r="R357" s="8">
        <v>150000</v>
      </c>
      <c r="S357" s="8">
        <v>136668</v>
      </c>
      <c r="T357" s="7"/>
    </row>
    <row r="358" spans="15:20" ht="33.75" x14ac:dyDescent="0.25">
      <c r="O358" s="27">
        <v>3401</v>
      </c>
      <c r="P358" s="27" t="s">
        <v>407</v>
      </c>
      <c r="Q358" s="8">
        <v>144000</v>
      </c>
      <c r="R358" s="8">
        <v>144000</v>
      </c>
      <c r="S358" s="8">
        <v>68074</v>
      </c>
      <c r="T358" s="7"/>
    </row>
    <row r="359" spans="15:20" ht="22.5" x14ac:dyDescent="0.25">
      <c r="O359" s="27">
        <v>3402</v>
      </c>
      <c r="P359" s="27" t="s">
        <v>408</v>
      </c>
      <c r="Q359" s="8">
        <v>5500</v>
      </c>
      <c r="R359" s="8">
        <v>5500</v>
      </c>
      <c r="S359" s="8">
        <v>0</v>
      </c>
      <c r="T359" s="7"/>
    </row>
    <row r="360" spans="15:20" ht="191.25" x14ac:dyDescent="0.25">
      <c r="O360" s="27">
        <v>3403</v>
      </c>
      <c r="P360" s="27" t="s">
        <v>409</v>
      </c>
      <c r="Q360" s="8">
        <v>5302057</v>
      </c>
      <c r="R360" s="8">
        <v>13200000</v>
      </c>
      <c r="S360" s="8">
        <v>11982252.75</v>
      </c>
      <c r="T360" s="7" t="s">
        <v>61</v>
      </c>
    </row>
    <row r="361" spans="15:20" ht="56.25" x14ac:dyDescent="0.25">
      <c r="O361" s="27">
        <v>3404</v>
      </c>
      <c r="P361" s="27" t="s">
        <v>410</v>
      </c>
      <c r="Q361" s="8">
        <v>180000</v>
      </c>
      <c r="R361" s="8">
        <v>213387.68</v>
      </c>
      <c r="S361" s="8">
        <v>208662.37</v>
      </c>
      <c r="T361" s="7" t="s">
        <v>60</v>
      </c>
    </row>
    <row r="362" spans="15:20" x14ac:dyDescent="0.25">
      <c r="O362" s="27">
        <v>3404</v>
      </c>
      <c r="P362" s="27" t="s">
        <v>411</v>
      </c>
      <c r="Q362" s="8">
        <v>19500</v>
      </c>
      <c r="R362" s="8">
        <v>19500</v>
      </c>
      <c r="S362" s="8">
        <v>2307.0300000000002</v>
      </c>
      <c r="T362" s="7"/>
    </row>
    <row r="363" spans="15:20" ht="67.5" x14ac:dyDescent="0.25">
      <c r="O363" s="27">
        <v>3407</v>
      </c>
      <c r="P363" s="27" t="s">
        <v>412</v>
      </c>
      <c r="Q363" s="8">
        <v>550000</v>
      </c>
      <c r="R363" s="8">
        <v>550000</v>
      </c>
      <c r="S363" s="8">
        <v>355916.93</v>
      </c>
      <c r="T363" s="7"/>
    </row>
    <row r="364" spans="15:20" ht="33.75" x14ac:dyDescent="0.25">
      <c r="O364" s="27">
        <v>3409</v>
      </c>
      <c r="P364" s="27" t="s">
        <v>413</v>
      </c>
      <c r="Q364" s="8">
        <v>70000</v>
      </c>
      <c r="R364" s="8">
        <v>70000</v>
      </c>
      <c r="S364" s="8">
        <v>50995.28</v>
      </c>
      <c r="T364" s="7"/>
    </row>
    <row r="365" spans="15:20" ht="22.5" x14ac:dyDescent="0.25">
      <c r="O365" s="27">
        <v>3411</v>
      </c>
      <c r="P365" s="27" t="s">
        <v>414</v>
      </c>
      <c r="Q365" s="8">
        <v>438000</v>
      </c>
      <c r="R365" s="8">
        <v>438000</v>
      </c>
      <c r="S365" s="8">
        <v>406837.71</v>
      </c>
      <c r="T365" s="7"/>
    </row>
    <row r="366" spans="15:20" ht="56.25" x14ac:dyDescent="0.25">
      <c r="O366" s="27">
        <v>3413</v>
      </c>
      <c r="P366" s="27" t="s">
        <v>415</v>
      </c>
      <c r="Q366" s="8">
        <v>1680000</v>
      </c>
      <c r="R366" s="8">
        <v>1879999.9999999995</v>
      </c>
      <c r="S366" s="8">
        <v>1820096.86</v>
      </c>
      <c r="T366" s="7" t="s">
        <v>60</v>
      </c>
    </row>
    <row r="367" spans="15:20" ht="33.75" x14ac:dyDescent="0.25">
      <c r="O367" s="27">
        <v>3415</v>
      </c>
      <c r="P367" s="27" t="s">
        <v>416</v>
      </c>
      <c r="Q367" s="8">
        <v>10000</v>
      </c>
      <c r="R367" s="8">
        <v>10000</v>
      </c>
      <c r="S367" s="8">
        <v>3439.62</v>
      </c>
      <c r="T367" s="7"/>
    </row>
    <row r="368" spans="15:20" ht="56.25" x14ac:dyDescent="0.25">
      <c r="O368" s="27">
        <v>3501</v>
      </c>
      <c r="P368" s="27" t="s">
        <v>417</v>
      </c>
      <c r="Q368" s="8">
        <v>50000</v>
      </c>
      <c r="R368" s="8">
        <v>100000</v>
      </c>
      <c r="S368" s="8">
        <v>81830</v>
      </c>
      <c r="T368" s="7" t="s">
        <v>60</v>
      </c>
    </row>
    <row r="369" spans="15:20" ht="202.5" x14ac:dyDescent="0.25">
      <c r="O369" s="27">
        <v>3502</v>
      </c>
      <c r="P369" s="27" t="s">
        <v>418</v>
      </c>
      <c r="Q369" s="8">
        <v>120000</v>
      </c>
      <c r="R369" s="8">
        <v>170000</v>
      </c>
      <c r="S369" s="8">
        <v>162685</v>
      </c>
      <c r="T369" s="7" t="s">
        <v>443</v>
      </c>
    </row>
    <row r="370" spans="15:20" ht="180" x14ac:dyDescent="0.25">
      <c r="O370" s="27">
        <v>3504</v>
      </c>
      <c r="P370" s="27" t="s">
        <v>419</v>
      </c>
      <c r="Q370" s="8">
        <v>150000</v>
      </c>
      <c r="R370" s="8">
        <v>1227234</v>
      </c>
      <c r="S370" s="8">
        <v>1220234</v>
      </c>
      <c r="T370" s="7" t="s">
        <v>456</v>
      </c>
    </row>
    <row r="371" spans="15:20" x14ac:dyDescent="0.25">
      <c r="O371" s="27">
        <v>3505</v>
      </c>
      <c r="P371" s="27" t="s">
        <v>420</v>
      </c>
      <c r="Q371" s="8">
        <v>10000</v>
      </c>
      <c r="R371" s="8">
        <v>10000</v>
      </c>
      <c r="S371" s="8">
        <v>0</v>
      </c>
      <c r="T371" s="7"/>
    </row>
    <row r="372" spans="15:20" ht="56.25" x14ac:dyDescent="0.25">
      <c r="O372" s="27">
        <v>3506</v>
      </c>
      <c r="P372" s="27" t="s">
        <v>421</v>
      </c>
      <c r="Q372" s="8">
        <v>255000</v>
      </c>
      <c r="R372" s="8">
        <v>254999.99999999997</v>
      </c>
      <c r="S372" s="8">
        <v>238699.95</v>
      </c>
      <c r="T372" s="7"/>
    </row>
    <row r="373" spans="15:20" ht="101.25" x14ac:dyDescent="0.25">
      <c r="O373" s="27">
        <v>3511</v>
      </c>
      <c r="P373" s="27" t="s">
        <v>422</v>
      </c>
      <c r="Q373" s="8">
        <v>250000</v>
      </c>
      <c r="R373" s="8">
        <v>250000</v>
      </c>
      <c r="S373" s="8">
        <v>166525.53</v>
      </c>
      <c r="T373" s="7"/>
    </row>
    <row r="374" spans="15:20" ht="101.25" x14ac:dyDescent="0.25">
      <c r="O374" s="27">
        <v>3513</v>
      </c>
      <c r="P374" s="27" t="s">
        <v>423</v>
      </c>
      <c r="Q374" s="8">
        <v>40000</v>
      </c>
      <c r="R374" s="8">
        <v>40000</v>
      </c>
      <c r="S374" s="8">
        <v>15000</v>
      </c>
      <c r="T374" s="7"/>
    </row>
    <row r="375" spans="15:20" ht="45" x14ac:dyDescent="0.25">
      <c r="O375" s="27">
        <v>3601</v>
      </c>
      <c r="P375" s="27" t="s">
        <v>424</v>
      </c>
      <c r="Q375" s="8">
        <v>75000</v>
      </c>
      <c r="R375" s="8">
        <v>75000</v>
      </c>
      <c r="S375" s="8">
        <v>51880</v>
      </c>
      <c r="T375" s="7"/>
    </row>
    <row r="376" spans="15:20" ht="67.5" x14ac:dyDescent="0.25">
      <c r="O376" s="27">
        <v>3602</v>
      </c>
      <c r="P376" s="27" t="s">
        <v>425</v>
      </c>
      <c r="Q376" s="8">
        <v>20000</v>
      </c>
      <c r="R376" s="8">
        <v>20000</v>
      </c>
      <c r="S376" s="8">
        <v>0</v>
      </c>
      <c r="T376" s="7"/>
    </row>
    <row r="377" spans="15:20" ht="45" x14ac:dyDescent="0.25">
      <c r="O377" s="27">
        <v>3603</v>
      </c>
      <c r="P377" s="27" t="s">
        <v>426</v>
      </c>
      <c r="Q377" s="8">
        <v>35000</v>
      </c>
      <c r="R377" s="8">
        <v>35000</v>
      </c>
      <c r="S377" s="8">
        <v>8424</v>
      </c>
      <c r="T377" s="7"/>
    </row>
    <row r="378" spans="15:20" ht="45" x14ac:dyDescent="0.25">
      <c r="O378" s="27">
        <v>3604</v>
      </c>
      <c r="P378" s="27" t="s">
        <v>427</v>
      </c>
      <c r="Q378" s="8">
        <v>120000</v>
      </c>
      <c r="R378" s="8">
        <v>120000</v>
      </c>
      <c r="S378" s="8">
        <v>6086</v>
      </c>
      <c r="T378" s="7"/>
    </row>
    <row r="379" spans="15:20" ht="157.5" x14ac:dyDescent="0.25">
      <c r="O379" s="27">
        <v>3605</v>
      </c>
      <c r="P379" s="27" t="s">
        <v>428</v>
      </c>
      <c r="Q379" s="8">
        <v>208000</v>
      </c>
      <c r="R379" s="8">
        <v>208000</v>
      </c>
      <c r="S379" s="8">
        <v>198436</v>
      </c>
      <c r="T379" s="7"/>
    </row>
    <row r="380" spans="15:20" ht="56.25" x14ac:dyDescent="0.25">
      <c r="O380" s="27">
        <v>3606</v>
      </c>
      <c r="P380" s="27" t="s">
        <v>429</v>
      </c>
      <c r="Q380" s="8">
        <v>170000</v>
      </c>
      <c r="R380" s="8">
        <v>170000</v>
      </c>
      <c r="S380" s="8">
        <v>125171.95</v>
      </c>
      <c r="T380" s="7"/>
    </row>
    <row r="381" spans="15:20" ht="22.5" x14ac:dyDescent="0.25">
      <c r="O381" s="27">
        <v>3701</v>
      </c>
      <c r="P381" s="27" t="s">
        <v>444</v>
      </c>
      <c r="Q381" s="8">
        <v>0</v>
      </c>
      <c r="R381" s="8">
        <v>8000</v>
      </c>
      <c r="S381" s="8">
        <v>0</v>
      </c>
      <c r="T381" s="7"/>
    </row>
    <row r="382" spans="15:20" x14ac:dyDescent="0.25">
      <c r="O382" s="27">
        <v>3702</v>
      </c>
      <c r="P382" s="27"/>
      <c r="Q382" s="8">
        <v>5000</v>
      </c>
      <c r="R382" s="8">
        <v>5000</v>
      </c>
      <c r="S382" s="8">
        <v>0</v>
      </c>
      <c r="T382" s="7"/>
    </row>
    <row r="383" spans="15:20" ht="45" x14ac:dyDescent="0.25">
      <c r="O383" s="27">
        <v>3703</v>
      </c>
      <c r="P383" s="27" t="s">
        <v>430</v>
      </c>
      <c r="Q383" s="8">
        <v>84000</v>
      </c>
      <c r="R383" s="8">
        <v>84000</v>
      </c>
      <c r="S383" s="8">
        <v>79424.240000000005</v>
      </c>
      <c r="T383" s="7"/>
    </row>
    <row r="384" spans="15:20" ht="67.5" x14ac:dyDescent="0.25">
      <c r="O384" s="27">
        <v>3807</v>
      </c>
      <c r="P384" s="27" t="s">
        <v>431</v>
      </c>
      <c r="Q384" s="8">
        <v>25000</v>
      </c>
      <c r="R384" s="8">
        <v>25000</v>
      </c>
      <c r="S384" s="8">
        <v>5055</v>
      </c>
      <c r="T384" s="7"/>
    </row>
    <row r="385" spans="15:20" x14ac:dyDescent="0.25">
      <c r="O385" s="27"/>
      <c r="P385" s="27" t="s">
        <v>43</v>
      </c>
      <c r="Q385" s="11">
        <f>SUM(Q345:Q384)</f>
        <v>23584337</v>
      </c>
      <c r="R385" s="11">
        <f t="shared" ref="R385:S385" si="56">SUM(R345:R384)</f>
        <v>32612280</v>
      </c>
      <c r="S385" s="11">
        <f t="shared" si="56"/>
        <v>26248074.040000003</v>
      </c>
      <c r="T385" s="7"/>
    </row>
    <row r="386" spans="15:20" x14ac:dyDescent="0.25">
      <c r="O386" s="27">
        <v>4112</v>
      </c>
      <c r="P386" s="27" t="s">
        <v>432</v>
      </c>
      <c r="Q386" s="8">
        <v>16198156</v>
      </c>
      <c r="R386" s="8">
        <v>16198156</v>
      </c>
      <c r="S386" s="8">
        <v>16198156</v>
      </c>
      <c r="T386" s="7"/>
    </row>
    <row r="387" spans="15:20" x14ac:dyDescent="0.25">
      <c r="O387" s="27"/>
      <c r="P387" s="27" t="s">
        <v>58</v>
      </c>
      <c r="Q387" s="8">
        <f>+Q386</f>
        <v>16198156</v>
      </c>
      <c r="R387" s="8">
        <f t="shared" ref="R387:S387" si="57">+R386</f>
        <v>16198156</v>
      </c>
      <c r="S387" s="8">
        <f t="shared" si="57"/>
        <v>16198156</v>
      </c>
      <c r="T387" s="7"/>
    </row>
    <row r="388" spans="15:20" ht="180" x14ac:dyDescent="0.25">
      <c r="O388" s="27">
        <v>5102</v>
      </c>
      <c r="P388" s="27" t="s">
        <v>446</v>
      </c>
      <c r="Q388" s="8">
        <v>0</v>
      </c>
      <c r="R388" s="8">
        <v>247000</v>
      </c>
      <c r="S388" s="8">
        <v>196346.4</v>
      </c>
      <c r="T388" s="7" t="s">
        <v>447</v>
      </c>
    </row>
    <row r="389" spans="15:20" ht="146.25" x14ac:dyDescent="0.25">
      <c r="O389" s="27">
        <v>5204</v>
      </c>
      <c r="P389" s="27" t="s">
        <v>448</v>
      </c>
      <c r="Q389" s="8">
        <v>0</v>
      </c>
      <c r="R389" s="8">
        <v>15000</v>
      </c>
      <c r="S389" s="8">
        <v>14934</v>
      </c>
      <c r="T389" s="7" t="s">
        <v>449</v>
      </c>
    </row>
    <row r="390" spans="15:20" ht="180" x14ac:dyDescent="0.25">
      <c r="O390" s="27">
        <v>5206</v>
      </c>
      <c r="P390" s="27" t="s">
        <v>450</v>
      </c>
      <c r="Q390" s="8">
        <v>0</v>
      </c>
      <c r="R390" s="8">
        <v>1240000</v>
      </c>
      <c r="S390" s="8">
        <v>846697.28</v>
      </c>
      <c r="T390" s="7" t="s">
        <v>451</v>
      </c>
    </row>
    <row r="391" spans="15:20" x14ac:dyDescent="0.25">
      <c r="O391" s="27"/>
      <c r="P391" s="27" t="s">
        <v>56</v>
      </c>
      <c r="Q391" s="8">
        <f>SUM(Q388:Q390)</f>
        <v>0</v>
      </c>
      <c r="R391" s="8">
        <f t="shared" ref="R391:S391" si="58">SUM(R388:R390)</f>
        <v>1502000</v>
      </c>
      <c r="S391" s="8">
        <f t="shared" si="58"/>
        <v>1057977.68</v>
      </c>
      <c r="T391" s="7"/>
    </row>
    <row r="392" spans="15:20" x14ac:dyDescent="0.25">
      <c r="O392" s="27"/>
      <c r="P392" s="27" t="s">
        <v>57</v>
      </c>
      <c r="Q392" s="11">
        <f>+Q321+Q344+Q385+Q387+Q391</f>
        <v>82663555</v>
      </c>
      <c r="R392" s="11">
        <f t="shared" ref="R392:S392" si="59">+R321+R344+R385+R387+R391</f>
        <v>101030224</v>
      </c>
      <c r="S392" s="11">
        <f t="shared" si="59"/>
        <v>84192359.38000001</v>
      </c>
      <c r="T392" s="11"/>
    </row>
    <row r="393" spans="15:20" x14ac:dyDescent="0.25">
      <c r="Q393" s="14">
        <f>+Q392-K331</f>
        <v>0</v>
      </c>
      <c r="R393" s="14">
        <f t="shared" ref="R393:S393" si="60">+R392-L331</f>
        <v>0</v>
      </c>
      <c r="S393" s="14">
        <f t="shared" si="60"/>
        <v>0</v>
      </c>
    </row>
  </sheetData>
  <mergeCells count="44">
    <mergeCell ref="U300:U301"/>
    <mergeCell ref="V300:V301"/>
    <mergeCell ref="W300:W301"/>
    <mergeCell ref="X300:X301"/>
    <mergeCell ref="V200:V201"/>
    <mergeCell ref="W200:W201"/>
    <mergeCell ref="X200:X201"/>
    <mergeCell ref="A299:X299"/>
    <mergeCell ref="A300:A301"/>
    <mergeCell ref="B300:B301"/>
    <mergeCell ref="C300:G300"/>
    <mergeCell ref="I300:M300"/>
    <mergeCell ref="O300:S300"/>
    <mergeCell ref="T300:T301"/>
    <mergeCell ref="A199:X199"/>
    <mergeCell ref="A200:A201"/>
    <mergeCell ref="B200:B201"/>
    <mergeCell ref="C200:G200"/>
    <mergeCell ref="I200:M200"/>
    <mergeCell ref="O200:S200"/>
    <mergeCell ref="T200:T201"/>
    <mergeCell ref="U200:U201"/>
    <mergeCell ref="A98:X98"/>
    <mergeCell ref="A99:A100"/>
    <mergeCell ref="B99:B100"/>
    <mergeCell ref="C99:G99"/>
    <mergeCell ref="I99:M99"/>
    <mergeCell ref="O99:S99"/>
    <mergeCell ref="T99:T100"/>
    <mergeCell ref="U99:U100"/>
    <mergeCell ref="V99:V100"/>
    <mergeCell ref="W99:W100"/>
    <mergeCell ref="X99:X100"/>
    <mergeCell ref="A1:X2"/>
    <mergeCell ref="A3:A4"/>
    <mergeCell ref="B3:B4"/>
    <mergeCell ref="C3:G3"/>
    <mergeCell ref="I3:M3"/>
    <mergeCell ref="O3:S3"/>
    <mergeCell ref="T3:T4"/>
    <mergeCell ref="U3:U4"/>
    <mergeCell ref="V3:V4"/>
    <mergeCell ref="W3:W4"/>
    <mergeCell ref="X3:X4"/>
  </mergeCells>
  <hyperlinks>
    <hyperlink ref="X5" r:id="rId1"/>
    <hyperlink ref="X101" r:id="rId2"/>
    <hyperlink ref="X202" r:id="rId3"/>
    <hyperlink ref="X302" r:id="rId4"/>
    <hyperlink ref="U5" r:id="rId5"/>
    <hyperlink ref="V5" r:id="rId6"/>
    <hyperlink ref="W5" r:id="rId7"/>
    <hyperlink ref="U101" r:id="rId8"/>
    <hyperlink ref="V101" r:id="rId9"/>
    <hyperlink ref="W101" r:id="rId10"/>
    <hyperlink ref="U202" r:id="rId11"/>
    <hyperlink ref="V202" r:id="rId12"/>
    <hyperlink ref="W202" r:id="rId13"/>
    <hyperlink ref="U302" r:id="rId14"/>
    <hyperlink ref="V302" r:id="rId15"/>
    <hyperlink ref="W302" r:id="rId16"/>
  </hyperlinks>
  <pageMargins left="0.7" right="0.7" top="0.75" bottom="0.75" header="0.3" footer="0.3"/>
  <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0"/>
  <sheetViews>
    <sheetView showGridLines="0" workbookViewId="0">
      <selection activeCell="A5" sqref="A5:A6"/>
    </sheetView>
  </sheetViews>
  <sheetFormatPr baseColWidth="10" defaultRowHeight="15" x14ac:dyDescent="0.25"/>
  <cols>
    <col min="1" max="1" width="9.85546875" customWidth="1"/>
    <col min="2" max="2" width="11" customWidth="1"/>
    <col min="3" max="3" width="9.140625" customWidth="1"/>
    <col min="4" max="4" width="60.85546875" customWidth="1"/>
    <col min="5" max="5" width="11.42578125" bestFit="1" customWidth="1"/>
    <col min="6" max="6" width="12.28515625" bestFit="1" customWidth="1"/>
    <col min="8" max="8" width="3.28515625" customWidth="1"/>
    <col min="10" max="10" width="23.85546875" customWidth="1"/>
    <col min="11" max="11" width="18" customWidth="1"/>
    <col min="12" max="12" width="12.42578125" customWidth="1"/>
    <col min="14" max="14" width="2.85546875" customWidth="1"/>
    <col min="16" max="16" width="17.42578125" customWidth="1"/>
    <col min="17" max="17" width="11.42578125" bestFit="1" customWidth="1"/>
    <col min="18" max="18" width="12" customWidth="1"/>
    <col min="20" max="20" width="26.140625" customWidth="1"/>
    <col min="21" max="21" width="17.28515625" customWidth="1"/>
    <col min="22" max="22" width="13.85546875" customWidth="1"/>
    <col min="23" max="23" width="14.42578125" customWidth="1"/>
    <col min="24" max="24" width="18.85546875" customWidth="1"/>
  </cols>
  <sheetData>
    <row r="1" spans="1:24" x14ac:dyDescent="0.25">
      <c r="A1" s="78" t="s">
        <v>320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4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</row>
    <row r="3" spans="1:24" x14ac:dyDescent="0.2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</row>
    <row r="4" spans="1:24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24" ht="22.5" customHeight="1" x14ac:dyDescent="0.25">
      <c r="A5" s="74" t="s">
        <v>0</v>
      </c>
      <c r="B5" s="74" t="s">
        <v>1</v>
      </c>
      <c r="C5" s="75" t="s">
        <v>2</v>
      </c>
      <c r="D5" s="75"/>
      <c r="E5" s="75"/>
      <c r="F5" s="75"/>
      <c r="G5" s="75"/>
      <c r="H5" s="3"/>
      <c r="I5" s="75" t="s">
        <v>8</v>
      </c>
      <c r="J5" s="75"/>
      <c r="K5" s="75"/>
      <c r="L5" s="75"/>
      <c r="M5" s="75"/>
      <c r="N5" s="3"/>
      <c r="O5" s="75" t="s">
        <v>14</v>
      </c>
      <c r="P5" s="75"/>
      <c r="Q5" s="75"/>
      <c r="R5" s="75"/>
      <c r="S5" s="75"/>
      <c r="T5" s="76" t="s">
        <v>19</v>
      </c>
      <c r="U5" s="76" t="s">
        <v>20</v>
      </c>
      <c r="V5" s="76" t="s">
        <v>21</v>
      </c>
      <c r="W5" s="76" t="s">
        <v>22</v>
      </c>
      <c r="X5" s="76" t="s">
        <v>294</v>
      </c>
    </row>
    <row r="6" spans="1:24" ht="33.75" x14ac:dyDescent="0.25">
      <c r="A6" s="74"/>
      <c r="B6" s="74"/>
      <c r="C6" s="28" t="s">
        <v>3</v>
      </c>
      <c r="D6" s="28" t="s">
        <v>4</v>
      </c>
      <c r="E6" s="28" t="s">
        <v>5</v>
      </c>
      <c r="F6" s="28" t="s">
        <v>6</v>
      </c>
      <c r="G6" s="28" t="s">
        <v>7</v>
      </c>
      <c r="H6" s="4"/>
      <c r="I6" s="28" t="s">
        <v>9</v>
      </c>
      <c r="J6" s="28" t="s">
        <v>10</v>
      </c>
      <c r="K6" s="28" t="s">
        <v>11</v>
      </c>
      <c r="L6" s="28" t="s">
        <v>12</v>
      </c>
      <c r="M6" s="28" t="s">
        <v>13</v>
      </c>
      <c r="N6" s="4"/>
      <c r="O6" s="28" t="s">
        <v>15</v>
      </c>
      <c r="P6" s="28" t="s">
        <v>16</v>
      </c>
      <c r="Q6" s="28" t="s">
        <v>23</v>
      </c>
      <c r="R6" s="28" t="s">
        <v>17</v>
      </c>
      <c r="S6" s="28" t="s">
        <v>18</v>
      </c>
      <c r="T6" s="77"/>
      <c r="U6" s="77"/>
      <c r="V6" s="77"/>
      <c r="W6" s="77"/>
      <c r="X6" s="77"/>
    </row>
    <row r="7" spans="1:24" ht="87.75" customHeight="1" x14ac:dyDescent="0.25">
      <c r="A7" s="4">
        <v>2011</v>
      </c>
      <c r="B7" s="4" t="s">
        <v>269</v>
      </c>
      <c r="C7" s="4">
        <v>1000</v>
      </c>
      <c r="D7" s="7" t="s">
        <v>264</v>
      </c>
      <c r="E7" s="8">
        <v>40294146</v>
      </c>
      <c r="F7" s="8">
        <v>40294146</v>
      </c>
      <c r="G7" s="8">
        <v>7913092.9400000004</v>
      </c>
      <c r="H7" s="8"/>
      <c r="I7" s="4">
        <v>1100</v>
      </c>
      <c r="J7" s="4" t="s">
        <v>31</v>
      </c>
      <c r="K7" s="8">
        <v>15267119</v>
      </c>
      <c r="L7" s="8">
        <v>15267119</v>
      </c>
      <c r="M7" s="8">
        <v>3733632.7099999995</v>
      </c>
      <c r="N7" s="8"/>
      <c r="O7" s="4">
        <v>1131</v>
      </c>
      <c r="P7" s="4" t="s">
        <v>65</v>
      </c>
      <c r="Q7" s="8">
        <v>14800531</v>
      </c>
      <c r="R7" s="8">
        <v>14800531</v>
      </c>
      <c r="S7" s="8">
        <v>3267044.7099999995</v>
      </c>
      <c r="T7" s="9"/>
      <c r="U7" s="34" t="s">
        <v>272</v>
      </c>
      <c r="V7" s="34" t="s">
        <v>273</v>
      </c>
      <c r="W7" s="34" t="s">
        <v>295</v>
      </c>
      <c r="X7" s="34" t="s">
        <v>296</v>
      </c>
    </row>
    <row r="8" spans="1:24" ht="33.75" customHeight="1" x14ac:dyDescent="0.25">
      <c r="A8" s="4"/>
      <c r="B8" s="4"/>
      <c r="C8" s="4">
        <v>2000</v>
      </c>
      <c r="D8" s="7" t="s">
        <v>265</v>
      </c>
      <c r="E8" s="8">
        <v>1832500</v>
      </c>
      <c r="F8" s="8">
        <v>1832500</v>
      </c>
      <c r="G8" s="8">
        <v>70394.010000000009</v>
      </c>
      <c r="H8" s="8"/>
      <c r="I8" s="4">
        <v>1200</v>
      </c>
      <c r="J8" s="4" t="s">
        <v>32</v>
      </c>
      <c r="K8" s="8">
        <v>2818080</v>
      </c>
      <c r="L8" s="8">
        <v>2818080</v>
      </c>
      <c r="M8" s="8">
        <v>472481.48</v>
      </c>
      <c r="N8" s="8"/>
      <c r="O8" s="4">
        <v>1131</v>
      </c>
      <c r="P8" s="4" t="s">
        <v>66</v>
      </c>
      <c r="Q8" s="8">
        <v>466588</v>
      </c>
      <c r="R8" s="8">
        <v>466588</v>
      </c>
      <c r="S8" s="8">
        <v>466588</v>
      </c>
      <c r="T8" s="9"/>
      <c r="U8" s="4"/>
      <c r="V8" s="4"/>
      <c r="W8" s="4"/>
      <c r="X8" s="29"/>
    </row>
    <row r="9" spans="1:24" ht="51" customHeight="1" x14ac:dyDescent="0.25">
      <c r="A9" s="4"/>
      <c r="B9" s="4"/>
      <c r="C9" s="4">
        <v>3000</v>
      </c>
      <c r="D9" s="7" t="s">
        <v>266</v>
      </c>
      <c r="E9" s="8">
        <v>17820487</v>
      </c>
      <c r="F9" s="8">
        <v>17820487</v>
      </c>
      <c r="G9" s="8">
        <v>3280120.52</v>
      </c>
      <c r="H9" s="8"/>
      <c r="I9" s="4">
        <v>1300</v>
      </c>
      <c r="J9" s="4" t="s">
        <v>33</v>
      </c>
      <c r="K9" s="8">
        <v>1120540</v>
      </c>
      <c r="L9" s="8">
        <v>1120540</v>
      </c>
      <c r="M9" s="8">
        <v>30747.43</v>
      </c>
      <c r="N9" s="8"/>
      <c r="O9" s="4">
        <v>1221</v>
      </c>
      <c r="P9" s="4" t="s">
        <v>67</v>
      </c>
      <c r="Q9" s="8">
        <v>2818080</v>
      </c>
      <c r="R9" s="8">
        <v>2818080</v>
      </c>
      <c r="S9" s="8">
        <v>472481.48</v>
      </c>
      <c r="T9" s="9"/>
      <c r="U9" s="4"/>
      <c r="V9" s="4"/>
      <c r="W9" s="4"/>
      <c r="X9" s="27"/>
    </row>
    <row r="10" spans="1:24" ht="47.25" customHeight="1" x14ac:dyDescent="0.25">
      <c r="A10" s="4"/>
      <c r="B10" s="4"/>
      <c r="C10" s="4">
        <v>4000</v>
      </c>
      <c r="D10" s="7" t="s">
        <v>268</v>
      </c>
      <c r="E10" s="8">
        <v>14500000</v>
      </c>
      <c r="F10" s="8">
        <v>14500000</v>
      </c>
      <c r="G10" s="8">
        <v>1749999</v>
      </c>
      <c r="H10" s="8"/>
      <c r="I10" s="4">
        <v>1400</v>
      </c>
      <c r="J10" s="4" t="s">
        <v>34</v>
      </c>
      <c r="K10" s="8">
        <v>6724934</v>
      </c>
      <c r="L10" s="8">
        <v>6724934</v>
      </c>
      <c r="M10" s="8">
        <v>1257082.3799999999</v>
      </c>
      <c r="N10" s="8"/>
      <c r="O10" s="4">
        <v>1321</v>
      </c>
      <c r="P10" s="4" t="s">
        <v>68</v>
      </c>
      <c r="Q10" s="8">
        <v>674540</v>
      </c>
      <c r="R10" s="8">
        <v>674540</v>
      </c>
      <c r="S10" s="8">
        <v>17578.63</v>
      </c>
      <c r="T10" s="9"/>
      <c r="U10" s="4"/>
      <c r="V10" s="4"/>
      <c r="W10" s="4"/>
      <c r="X10" s="27"/>
    </row>
    <row r="11" spans="1:24" ht="49.5" customHeight="1" x14ac:dyDescent="0.25">
      <c r="A11" s="4"/>
      <c r="B11" s="4"/>
      <c r="C11" s="4">
        <v>5000</v>
      </c>
      <c r="D11" s="7" t="s">
        <v>267</v>
      </c>
      <c r="E11" s="8">
        <v>600000</v>
      </c>
      <c r="F11" s="8">
        <v>600000</v>
      </c>
      <c r="G11" s="8">
        <v>0</v>
      </c>
      <c r="H11" s="8"/>
      <c r="I11" s="4">
        <v>1500</v>
      </c>
      <c r="J11" s="4" t="s">
        <v>35</v>
      </c>
      <c r="K11" s="8">
        <v>12560547</v>
      </c>
      <c r="L11" s="8">
        <v>12560547</v>
      </c>
      <c r="M11" s="8">
        <v>2315120.94</v>
      </c>
      <c r="N11" s="8"/>
      <c r="O11" s="4">
        <v>1322</v>
      </c>
      <c r="P11" s="4" t="s">
        <v>69</v>
      </c>
      <c r="Q11" s="8">
        <v>6000</v>
      </c>
      <c r="R11" s="8">
        <v>6000</v>
      </c>
      <c r="S11" s="8">
        <v>0</v>
      </c>
      <c r="T11" s="7"/>
      <c r="U11" s="4"/>
      <c r="V11" s="4"/>
      <c r="W11" s="4"/>
      <c r="X11" s="27"/>
    </row>
    <row r="12" spans="1:24" ht="22.5" x14ac:dyDescent="0.25">
      <c r="A12" s="4"/>
      <c r="B12" s="4"/>
      <c r="C12" s="4"/>
      <c r="D12" s="4"/>
      <c r="E12" s="10">
        <f>SUM(E7:E11)</f>
        <v>75047133</v>
      </c>
      <c r="F12" s="10">
        <f t="shared" ref="F12:G12" si="0">SUM(F7:F11)</f>
        <v>75047133</v>
      </c>
      <c r="G12" s="10">
        <f t="shared" si="0"/>
        <v>13013606.470000001</v>
      </c>
      <c r="H12" s="10"/>
      <c r="I12" s="4">
        <v>1700</v>
      </c>
      <c r="J12" s="4" t="s">
        <v>153</v>
      </c>
      <c r="K12" s="8">
        <v>50000</v>
      </c>
      <c r="L12" s="8">
        <v>50000</v>
      </c>
      <c r="M12" s="8">
        <v>0</v>
      </c>
      <c r="N12" s="8"/>
      <c r="O12" s="4">
        <v>1323</v>
      </c>
      <c r="P12" s="4" t="s">
        <v>70</v>
      </c>
      <c r="Q12" s="8">
        <v>350000</v>
      </c>
      <c r="R12" s="8">
        <v>350000</v>
      </c>
      <c r="S12" s="8">
        <v>13168.8</v>
      </c>
      <c r="T12" s="9"/>
      <c r="U12" s="4"/>
      <c r="V12" s="4"/>
      <c r="W12" s="4"/>
      <c r="X12" s="27"/>
    </row>
    <row r="13" spans="1:24" ht="33.75" x14ac:dyDescent="0.25">
      <c r="A13" s="4"/>
      <c r="B13" s="4"/>
      <c r="C13" s="4"/>
      <c r="D13" s="4"/>
      <c r="E13" s="4"/>
      <c r="F13" s="4"/>
      <c r="G13" s="4"/>
      <c r="H13" s="4"/>
      <c r="I13" s="6">
        <v>1800</v>
      </c>
      <c r="J13" s="6" t="s">
        <v>154</v>
      </c>
      <c r="K13" s="8">
        <v>1752926</v>
      </c>
      <c r="L13" s="8">
        <v>1752926</v>
      </c>
      <c r="M13" s="8">
        <v>104028</v>
      </c>
      <c r="N13" s="10"/>
      <c r="O13" s="4">
        <v>1331</v>
      </c>
      <c r="P13" s="4" t="s">
        <v>71</v>
      </c>
      <c r="Q13" s="8">
        <v>75000</v>
      </c>
      <c r="R13" s="8">
        <v>75000</v>
      </c>
      <c r="S13" s="8">
        <v>0</v>
      </c>
      <c r="T13" s="7"/>
      <c r="U13" s="1"/>
      <c r="V13" s="1"/>
      <c r="W13" s="1"/>
      <c r="X13" s="1"/>
    </row>
    <row r="14" spans="1:24" ht="22.5" x14ac:dyDescent="0.25">
      <c r="I14" s="4"/>
      <c r="J14" s="3" t="s">
        <v>42</v>
      </c>
      <c r="K14" s="10">
        <f>SUM(K7:K13)</f>
        <v>40294146</v>
      </c>
      <c r="L14" s="10">
        <f t="shared" ref="L14:M14" si="1">SUM(L7:L13)</f>
        <v>40294146</v>
      </c>
      <c r="M14" s="10">
        <f t="shared" si="1"/>
        <v>7913092.9399999995</v>
      </c>
      <c r="N14" s="8"/>
      <c r="O14" s="4">
        <v>1342</v>
      </c>
      <c r="P14" s="4" t="s">
        <v>72</v>
      </c>
      <c r="Q14" s="8">
        <v>15000</v>
      </c>
      <c r="R14" s="8">
        <v>15000</v>
      </c>
      <c r="S14" s="8">
        <v>0</v>
      </c>
      <c r="T14" s="9"/>
    </row>
    <row r="15" spans="1:24" ht="33.75" x14ac:dyDescent="0.25">
      <c r="A15" s="2" t="s">
        <v>25</v>
      </c>
      <c r="I15" s="4">
        <v>2100</v>
      </c>
      <c r="J15" s="4" t="s">
        <v>36</v>
      </c>
      <c r="K15" s="8">
        <v>1205900</v>
      </c>
      <c r="L15" s="8">
        <v>1205900</v>
      </c>
      <c r="M15" s="8">
        <v>26089.14</v>
      </c>
      <c r="N15" s="8"/>
      <c r="O15" s="4">
        <v>1412</v>
      </c>
      <c r="P15" s="4" t="s">
        <v>73</v>
      </c>
      <c r="Q15" s="8">
        <v>2861241</v>
      </c>
      <c r="R15" s="8">
        <v>2861241</v>
      </c>
      <c r="S15" s="8">
        <v>530902.15</v>
      </c>
      <c r="T15" s="9"/>
    </row>
    <row r="16" spans="1:24" ht="33.75" x14ac:dyDescent="0.25">
      <c r="A16" s="2" t="s">
        <v>285</v>
      </c>
      <c r="I16" s="4">
        <v>2200</v>
      </c>
      <c r="J16" s="4" t="s">
        <v>37</v>
      </c>
      <c r="K16" s="8">
        <v>48000</v>
      </c>
      <c r="L16" s="8">
        <v>48000</v>
      </c>
      <c r="M16" s="8">
        <v>7119.1900000000005</v>
      </c>
      <c r="N16" s="8"/>
      <c r="O16" s="4">
        <v>1422</v>
      </c>
      <c r="P16" s="4" t="s">
        <v>74</v>
      </c>
      <c r="Q16" s="8">
        <v>1437563</v>
      </c>
      <c r="R16" s="8">
        <v>1449113.22</v>
      </c>
      <c r="S16" s="8">
        <v>291143.21999999997</v>
      </c>
      <c r="T16" s="9" t="s">
        <v>60</v>
      </c>
    </row>
    <row r="17" spans="1:20" ht="56.25" x14ac:dyDescent="0.25">
      <c r="A17" s="2" t="s">
        <v>318</v>
      </c>
      <c r="I17" s="4">
        <v>2400</v>
      </c>
      <c r="J17" s="4" t="s">
        <v>38</v>
      </c>
      <c r="K17" s="8">
        <v>74600</v>
      </c>
      <c r="L17" s="8">
        <v>74600</v>
      </c>
      <c r="M17" s="8">
        <v>3649.41</v>
      </c>
      <c r="N17" s="8"/>
      <c r="O17" s="4">
        <v>1431</v>
      </c>
      <c r="P17" s="4" t="s">
        <v>75</v>
      </c>
      <c r="Q17" s="8">
        <v>1805751</v>
      </c>
      <c r="R17" s="8">
        <v>1823215.3</v>
      </c>
      <c r="S17" s="8">
        <v>358422.3</v>
      </c>
      <c r="T17" s="9" t="s">
        <v>60</v>
      </c>
    </row>
    <row r="18" spans="1:20" ht="22.5" x14ac:dyDescent="0.25">
      <c r="A18" s="2" t="s">
        <v>63</v>
      </c>
      <c r="I18" s="4">
        <v>2500</v>
      </c>
      <c r="J18" s="4" t="s">
        <v>39</v>
      </c>
      <c r="K18" s="8">
        <v>32000</v>
      </c>
      <c r="L18" s="8">
        <v>32000</v>
      </c>
      <c r="M18" s="8">
        <v>498.41</v>
      </c>
      <c r="N18" s="8"/>
      <c r="O18" s="4">
        <v>1441</v>
      </c>
      <c r="P18" s="4" t="s">
        <v>76</v>
      </c>
      <c r="Q18" s="8">
        <v>620379</v>
      </c>
      <c r="R18" s="8">
        <v>591364.48</v>
      </c>
      <c r="S18" s="8">
        <v>76614.709999999992</v>
      </c>
      <c r="T18" s="9" t="s">
        <v>274</v>
      </c>
    </row>
    <row r="19" spans="1:20" ht="33.75" x14ac:dyDescent="0.25">
      <c r="I19" s="4">
        <v>2600</v>
      </c>
      <c r="J19" s="4" t="s">
        <v>40</v>
      </c>
      <c r="K19" s="8">
        <v>306000</v>
      </c>
      <c r="L19" s="8">
        <v>306000</v>
      </c>
      <c r="M19" s="8">
        <v>29080.86</v>
      </c>
      <c r="N19" s="8"/>
      <c r="O19" s="4">
        <v>1511</v>
      </c>
      <c r="P19" s="4" t="s">
        <v>77</v>
      </c>
      <c r="Q19" s="8">
        <v>655980</v>
      </c>
      <c r="R19" s="8">
        <v>655980</v>
      </c>
      <c r="S19" s="8">
        <v>150162.74</v>
      </c>
      <c r="T19" s="9"/>
    </row>
    <row r="20" spans="1:20" ht="47.25" customHeight="1" x14ac:dyDescent="0.25">
      <c r="I20" s="4">
        <v>2700</v>
      </c>
      <c r="J20" s="4" t="s">
        <v>41</v>
      </c>
      <c r="K20" s="8">
        <v>26000</v>
      </c>
      <c r="L20" s="8">
        <v>26000</v>
      </c>
      <c r="M20" s="8">
        <v>0</v>
      </c>
      <c r="N20" s="9"/>
      <c r="O20" s="4">
        <v>1521</v>
      </c>
      <c r="P20" s="4" t="s">
        <v>78</v>
      </c>
      <c r="Q20" s="8">
        <v>2804655</v>
      </c>
      <c r="R20" s="8">
        <v>2804655</v>
      </c>
      <c r="S20" s="8">
        <v>350835.57</v>
      </c>
      <c r="T20" s="7"/>
    </row>
    <row r="21" spans="1:20" ht="21" customHeight="1" x14ac:dyDescent="0.25">
      <c r="I21" s="4">
        <v>2900</v>
      </c>
      <c r="J21" s="4" t="s">
        <v>155</v>
      </c>
      <c r="K21" s="9">
        <v>140000</v>
      </c>
      <c r="L21" s="9">
        <v>140000</v>
      </c>
      <c r="M21" s="9">
        <v>3957</v>
      </c>
      <c r="N21" s="10"/>
      <c r="O21" s="4">
        <v>1541</v>
      </c>
      <c r="P21" s="4" t="s">
        <v>79</v>
      </c>
      <c r="Q21" s="8">
        <v>1181280</v>
      </c>
      <c r="R21" s="8">
        <v>1181280</v>
      </c>
      <c r="S21" s="8">
        <v>0</v>
      </c>
      <c r="T21" s="7"/>
    </row>
    <row r="22" spans="1:20" ht="33.75" x14ac:dyDescent="0.25">
      <c r="I22" s="4"/>
      <c r="J22" s="3" t="s">
        <v>52</v>
      </c>
      <c r="K22" s="10">
        <f>SUM(K15:K21)</f>
        <v>1832500</v>
      </c>
      <c r="L22" s="10">
        <f>SUM(L15:L21)</f>
        <v>1832500</v>
      </c>
      <c r="M22" s="10">
        <f>SUM(M15:M21)</f>
        <v>70394.010000000009</v>
      </c>
      <c r="N22" s="8"/>
      <c r="O22" s="4">
        <v>1542</v>
      </c>
      <c r="P22" s="4" t="s">
        <v>80</v>
      </c>
      <c r="Q22" s="8">
        <v>10000</v>
      </c>
      <c r="R22" s="8">
        <v>10000</v>
      </c>
      <c r="S22" s="8">
        <v>0</v>
      </c>
      <c r="T22" s="7"/>
    </row>
    <row r="23" spans="1:20" ht="22.5" x14ac:dyDescent="0.25">
      <c r="I23" s="4">
        <v>3100</v>
      </c>
      <c r="J23" s="4" t="s">
        <v>44</v>
      </c>
      <c r="K23" s="8">
        <v>2099815</v>
      </c>
      <c r="L23" s="8">
        <v>2099815</v>
      </c>
      <c r="M23" s="8">
        <v>573259.39</v>
      </c>
      <c r="N23" s="8"/>
      <c r="O23" s="4">
        <v>1548</v>
      </c>
      <c r="P23" s="4" t="s">
        <v>81</v>
      </c>
      <c r="Q23" s="8">
        <v>110000</v>
      </c>
      <c r="R23" s="8">
        <v>110000</v>
      </c>
      <c r="S23" s="8">
        <v>29169.88</v>
      </c>
      <c r="T23" s="7"/>
    </row>
    <row r="24" spans="1:20" x14ac:dyDescent="0.25">
      <c r="I24" s="4">
        <v>3200</v>
      </c>
      <c r="J24" s="4" t="s">
        <v>45</v>
      </c>
      <c r="K24" s="8">
        <v>3060000</v>
      </c>
      <c r="L24" s="8">
        <v>3060000</v>
      </c>
      <c r="M24" s="8">
        <v>10272.150000000001</v>
      </c>
      <c r="N24" s="8"/>
      <c r="O24" s="4">
        <v>1549</v>
      </c>
      <c r="P24" s="4" t="s">
        <v>82</v>
      </c>
      <c r="Q24" s="8">
        <v>120000</v>
      </c>
      <c r="R24" s="8">
        <v>120000</v>
      </c>
      <c r="S24" s="8">
        <v>0</v>
      </c>
      <c r="T24" s="7"/>
    </row>
    <row r="25" spans="1:20" ht="78.75" x14ac:dyDescent="0.25">
      <c r="I25" s="4">
        <v>3300</v>
      </c>
      <c r="J25" s="4" t="s">
        <v>46</v>
      </c>
      <c r="K25" s="8">
        <v>6219672</v>
      </c>
      <c r="L25" s="8">
        <v>6219672</v>
      </c>
      <c r="M25" s="8">
        <v>54921.91</v>
      </c>
      <c r="N25" s="8"/>
      <c r="O25" s="4">
        <v>1591</v>
      </c>
      <c r="P25" s="4" t="s">
        <v>83</v>
      </c>
      <c r="Q25" s="8">
        <v>7678632</v>
      </c>
      <c r="R25" s="8">
        <v>7678632</v>
      </c>
      <c r="S25" s="8">
        <v>1784952.75</v>
      </c>
      <c r="T25" s="7"/>
    </row>
    <row r="26" spans="1:20" ht="22.5" x14ac:dyDescent="0.25">
      <c r="I26" s="4">
        <v>3400</v>
      </c>
      <c r="J26" s="4" t="s">
        <v>47</v>
      </c>
      <c r="K26" s="8">
        <v>4825000</v>
      </c>
      <c r="L26" s="8">
        <v>4825000</v>
      </c>
      <c r="M26" s="8">
        <v>2364219.37</v>
      </c>
      <c r="N26" s="8"/>
      <c r="O26" s="4">
        <v>1714</v>
      </c>
      <c r="P26" s="4" t="s">
        <v>84</v>
      </c>
      <c r="Q26" s="8">
        <v>50000</v>
      </c>
      <c r="R26" s="8">
        <v>50000</v>
      </c>
      <c r="S26" s="8">
        <v>0</v>
      </c>
      <c r="T26" s="7"/>
    </row>
    <row r="27" spans="1:20" ht="33.75" x14ac:dyDescent="0.25">
      <c r="I27" s="4">
        <v>3500</v>
      </c>
      <c r="J27" s="4" t="s">
        <v>48</v>
      </c>
      <c r="K27" s="8">
        <v>947000</v>
      </c>
      <c r="L27" s="8">
        <v>947000</v>
      </c>
      <c r="M27" s="8">
        <v>180744.56</v>
      </c>
      <c r="N27" s="8"/>
      <c r="O27" s="4">
        <v>1811</v>
      </c>
      <c r="P27" s="4" t="s">
        <v>85</v>
      </c>
      <c r="Q27" s="8">
        <v>1037146</v>
      </c>
      <c r="R27" s="8">
        <v>1037146</v>
      </c>
      <c r="S27" s="8">
        <v>104028</v>
      </c>
      <c r="T27" s="7"/>
    </row>
    <row r="28" spans="1:20" ht="33.75" x14ac:dyDescent="0.25">
      <c r="I28" s="4">
        <v>3600</v>
      </c>
      <c r="J28" s="4" t="s">
        <v>49</v>
      </c>
      <c r="K28" s="8">
        <v>95000</v>
      </c>
      <c r="L28" s="8">
        <v>95000</v>
      </c>
      <c r="M28" s="8">
        <v>13440</v>
      </c>
      <c r="N28" s="8"/>
      <c r="O28" s="4">
        <v>1821</v>
      </c>
      <c r="P28" s="4" t="s">
        <v>86</v>
      </c>
      <c r="Q28" s="8">
        <v>715780</v>
      </c>
      <c r="R28" s="8">
        <v>715780</v>
      </c>
      <c r="S28" s="8">
        <v>0</v>
      </c>
      <c r="T28" s="7"/>
    </row>
    <row r="29" spans="1:20" x14ac:dyDescent="0.25">
      <c r="I29" s="4">
        <v>3700</v>
      </c>
      <c r="J29" s="4" t="s">
        <v>50</v>
      </c>
      <c r="K29" s="8">
        <v>104000</v>
      </c>
      <c r="L29" s="8">
        <v>104000</v>
      </c>
      <c r="M29" s="8">
        <v>23496</v>
      </c>
      <c r="N29" s="8"/>
      <c r="O29" s="4"/>
      <c r="P29" s="4"/>
      <c r="Q29" s="11">
        <f>SUM(Q7:Q28)</f>
        <v>40294146</v>
      </c>
      <c r="R29" s="11">
        <f>SUM(R7:R28)</f>
        <v>40294146</v>
      </c>
      <c r="S29" s="11">
        <f>SUM(S7:S28)</f>
        <v>7913092.9399999995</v>
      </c>
      <c r="T29" s="7"/>
    </row>
    <row r="30" spans="1:20" ht="33.75" x14ac:dyDescent="0.25">
      <c r="I30" s="4">
        <v>3800</v>
      </c>
      <c r="J30" s="4" t="s">
        <v>51</v>
      </c>
      <c r="K30" s="8">
        <v>10000</v>
      </c>
      <c r="L30" s="8">
        <v>10000</v>
      </c>
      <c r="M30" s="8">
        <v>0</v>
      </c>
      <c r="N30" s="10"/>
      <c r="O30" s="4">
        <v>2111</v>
      </c>
      <c r="P30" s="4" t="s">
        <v>87</v>
      </c>
      <c r="Q30" s="8">
        <v>505000</v>
      </c>
      <c r="R30" s="8">
        <v>505000</v>
      </c>
      <c r="S30" s="8">
        <v>1757.38</v>
      </c>
      <c r="T30" s="7"/>
    </row>
    <row r="31" spans="1:20" ht="33.75" x14ac:dyDescent="0.25">
      <c r="I31" s="6">
        <v>3900</v>
      </c>
      <c r="J31" s="6" t="s">
        <v>156</v>
      </c>
      <c r="K31" s="8">
        <v>460000</v>
      </c>
      <c r="L31" s="8">
        <v>460000</v>
      </c>
      <c r="M31" s="8">
        <v>59767.14</v>
      </c>
      <c r="N31" s="8"/>
      <c r="O31" s="4">
        <v>2121</v>
      </c>
      <c r="P31" s="4" t="s">
        <v>88</v>
      </c>
      <c r="Q31" s="8">
        <v>1500</v>
      </c>
      <c r="R31" s="8">
        <v>1500</v>
      </c>
      <c r="S31" s="8">
        <v>0</v>
      </c>
      <c r="T31" s="7"/>
    </row>
    <row r="32" spans="1:20" ht="56.25" x14ac:dyDescent="0.25">
      <c r="I32" s="4"/>
      <c r="J32" s="3" t="s">
        <v>43</v>
      </c>
      <c r="K32" s="10">
        <f>SUM(K23:K31)</f>
        <v>17820487</v>
      </c>
      <c r="L32" s="10">
        <f t="shared" ref="L32:M32" si="2">SUM(L23:L31)</f>
        <v>17820487</v>
      </c>
      <c r="M32" s="10">
        <f t="shared" si="2"/>
        <v>3280120.5200000005</v>
      </c>
      <c r="N32" s="10"/>
      <c r="O32" s="4">
        <v>2141</v>
      </c>
      <c r="P32" s="4" t="s">
        <v>89</v>
      </c>
      <c r="Q32" s="8">
        <v>660000</v>
      </c>
      <c r="R32" s="8">
        <v>660000</v>
      </c>
      <c r="S32" s="8">
        <v>1576.19</v>
      </c>
      <c r="T32" s="7"/>
    </row>
    <row r="33" spans="9:20" ht="22.5" x14ac:dyDescent="0.25">
      <c r="I33" s="4">
        <v>4400</v>
      </c>
      <c r="J33" s="4" t="s">
        <v>185</v>
      </c>
      <c r="K33" s="8">
        <v>14500000</v>
      </c>
      <c r="L33" s="8">
        <v>14500000</v>
      </c>
      <c r="M33" s="8">
        <v>1749999</v>
      </c>
      <c r="N33" s="8"/>
      <c r="O33" s="4">
        <v>2151</v>
      </c>
      <c r="P33" s="4" t="s">
        <v>90</v>
      </c>
      <c r="Q33" s="8">
        <v>30000</v>
      </c>
      <c r="R33" s="8">
        <v>30000</v>
      </c>
      <c r="S33" s="8">
        <v>21595</v>
      </c>
      <c r="T33" s="7"/>
    </row>
    <row r="34" spans="9:20" x14ac:dyDescent="0.25">
      <c r="I34" s="4"/>
      <c r="J34" s="3" t="s">
        <v>53</v>
      </c>
      <c r="K34" s="10">
        <f>+K33</f>
        <v>14500000</v>
      </c>
      <c r="L34" s="10">
        <f t="shared" ref="L34:M34" si="3">+L33</f>
        <v>14500000</v>
      </c>
      <c r="M34" s="10">
        <f t="shared" si="3"/>
        <v>1749999</v>
      </c>
      <c r="N34" s="8"/>
      <c r="O34" s="4">
        <v>2161</v>
      </c>
      <c r="P34" s="4" t="s">
        <v>91</v>
      </c>
      <c r="Q34" s="8">
        <v>9400</v>
      </c>
      <c r="R34" s="8">
        <v>9400</v>
      </c>
      <c r="S34" s="8">
        <v>1160.57</v>
      </c>
      <c r="T34" s="7"/>
    </row>
    <row r="35" spans="9:20" ht="33.75" x14ac:dyDescent="0.25">
      <c r="I35" s="4"/>
      <c r="J35" s="4"/>
      <c r="K35" s="8"/>
      <c r="L35" s="8"/>
      <c r="M35" s="8"/>
      <c r="N35" s="8"/>
      <c r="O35" s="4">
        <v>2211</v>
      </c>
      <c r="P35" s="4" t="s">
        <v>92</v>
      </c>
      <c r="Q35" s="8">
        <v>45000</v>
      </c>
      <c r="R35" s="8">
        <v>45000</v>
      </c>
      <c r="S35" s="8">
        <v>7119.1900000000005</v>
      </c>
      <c r="T35" s="7"/>
    </row>
    <row r="36" spans="9:20" ht="33.75" x14ac:dyDescent="0.25">
      <c r="I36" s="4"/>
      <c r="J36" s="4"/>
      <c r="K36" s="8"/>
      <c r="L36" s="8"/>
      <c r="M36" s="8"/>
      <c r="N36" s="10"/>
      <c r="O36" s="4">
        <v>2231</v>
      </c>
      <c r="P36" s="4" t="s">
        <v>93</v>
      </c>
      <c r="Q36" s="8">
        <v>3000</v>
      </c>
      <c r="R36" s="8">
        <v>3000</v>
      </c>
      <c r="S36" s="8">
        <v>0</v>
      </c>
      <c r="T36" s="7"/>
    </row>
    <row r="37" spans="9:20" ht="22.5" x14ac:dyDescent="0.25">
      <c r="I37" s="6">
        <v>5400</v>
      </c>
      <c r="J37" s="6" t="s">
        <v>157</v>
      </c>
      <c r="K37" s="8">
        <v>500000</v>
      </c>
      <c r="L37" s="8">
        <v>500000</v>
      </c>
      <c r="M37" s="8">
        <v>0</v>
      </c>
      <c r="O37" s="4">
        <v>2431</v>
      </c>
      <c r="P37" s="4" t="s">
        <v>94</v>
      </c>
      <c r="Q37" s="8">
        <v>5000</v>
      </c>
      <c r="R37" s="8">
        <v>5000</v>
      </c>
      <c r="S37" s="8">
        <v>0</v>
      </c>
      <c r="T37" s="7"/>
    </row>
    <row r="38" spans="9:20" ht="22.5" x14ac:dyDescent="0.25">
      <c r="I38" s="6"/>
      <c r="J38" s="6"/>
      <c r="K38" s="8"/>
      <c r="L38" s="8"/>
      <c r="M38" s="8"/>
      <c r="O38" s="4">
        <v>2441</v>
      </c>
      <c r="P38" s="4" t="s">
        <v>95</v>
      </c>
      <c r="Q38" s="8">
        <v>10000</v>
      </c>
      <c r="R38" s="8">
        <v>10000</v>
      </c>
      <c r="S38" s="8">
        <v>100</v>
      </c>
      <c r="T38" s="7"/>
    </row>
    <row r="39" spans="9:20" ht="22.5" x14ac:dyDescent="0.25">
      <c r="I39" s="6">
        <v>5900</v>
      </c>
      <c r="J39" s="6" t="s">
        <v>159</v>
      </c>
      <c r="K39" s="8">
        <v>100000</v>
      </c>
      <c r="L39" s="8">
        <v>100000</v>
      </c>
      <c r="M39" s="8">
        <v>0</v>
      </c>
      <c r="O39" s="4">
        <v>2451</v>
      </c>
      <c r="P39" s="4" t="s">
        <v>96</v>
      </c>
      <c r="Q39" s="8">
        <v>2000</v>
      </c>
      <c r="R39" s="8">
        <v>2000</v>
      </c>
      <c r="S39" s="8">
        <v>420</v>
      </c>
      <c r="T39" s="7"/>
    </row>
    <row r="40" spans="9:20" ht="22.5" x14ac:dyDescent="0.25">
      <c r="I40" s="4"/>
      <c r="J40" s="5" t="s">
        <v>56</v>
      </c>
      <c r="K40" s="11">
        <f>SUM(K35:K39)</f>
        <v>600000</v>
      </c>
      <c r="L40" s="11">
        <f t="shared" ref="L40:M40" si="4">SUM(L35:L39)</f>
        <v>600000</v>
      </c>
      <c r="M40" s="11">
        <f t="shared" si="4"/>
        <v>0</v>
      </c>
      <c r="O40" s="4">
        <v>2461</v>
      </c>
      <c r="P40" s="4" t="s">
        <v>97</v>
      </c>
      <c r="Q40" s="8">
        <v>46000</v>
      </c>
      <c r="R40" s="8">
        <v>46000</v>
      </c>
      <c r="S40" s="8">
        <v>2640</v>
      </c>
      <c r="T40" s="7"/>
    </row>
    <row r="41" spans="9:20" ht="22.5" x14ac:dyDescent="0.25">
      <c r="I41" s="4"/>
      <c r="J41" s="3" t="s">
        <v>57</v>
      </c>
      <c r="K41" s="10">
        <f>+K14+K22+K32+K34+K40</f>
        <v>75047133</v>
      </c>
      <c r="L41" s="10">
        <f t="shared" ref="L41:M41" si="5">+L14+L22+L32+L34+L40</f>
        <v>75047133</v>
      </c>
      <c r="M41" s="10">
        <f t="shared" si="5"/>
        <v>13013606.469999999</v>
      </c>
      <c r="O41" s="4">
        <v>2471</v>
      </c>
      <c r="P41" s="4" t="s">
        <v>98</v>
      </c>
      <c r="Q41" s="8">
        <v>5600</v>
      </c>
      <c r="R41" s="8">
        <v>5600</v>
      </c>
      <c r="S41" s="8">
        <v>0</v>
      </c>
      <c r="T41" s="7"/>
    </row>
    <row r="42" spans="9:20" ht="22.5" x14ac:dyDescent="0.25">
      <c r="K42" s="14">
        <f>+K41-E12</f>
        <v>0</v>
      </c>
      <c r="L42" s="14">
        <f>+L41-F12</f>
        <v>0</v>
      </c>
      <c r="M42" s="14">
        <f t="shared" ref="M42" si="6">+M41-G12</f>
        <v>0</v>
      </c>
      <c r="O42" s="4">
        <v>2481</v>
      </c>
      <c r="P42" s="4" t="s">
        <v>99</v>
      </c>
      <c r="Q42" s="8">
        <v>3000</v>
      </c>
      <c r="R42" s="8">
        <v>3000</v>
      </c>
      <c r="S42" s="8">
        <v>0</v>
      </c>
      <c r="T42" s="7"/>
    </row>
    <row r="43" spans="9:20" ht="45" x14ac:dyDescent="0.25">
      <c r="O43" s="4">
        <v>2491</v>
      </c>
      <c r="P43" s="4" t="s">
        <v>100</v>
      </c>
      <c r="Q43" s="8">
        <v>3000</v>
      </c>
      <c r="R43" s="8">
        <v>3000</v>
      </c>
      <c r="S43" s="8">
        <v>489.41</v>
      </c>
      <c r="T43" s="7"/>
    </row>
    <row r="44" spans="9:20" ht="22.5" x14ac:dyDescent="0.25">
      <c r="O44" s="4">
        <v>2531</v>
      </c>
      <c r="P44" s="4" t="s">
        <v>101</v>
      </c>
      <c r="Q44" s="8">
        <v>12000</v>
      </c>
      <c r="R44" s="8">
        <v>12000</v>
      </c>
      <c r="S44" s="8">
        <v>498.41</v>
      </c>
      <c r="T44" s="7"/>
    </row>
    <row r="45" spans="9:20" ht="22.5" x14ac:dyDescent="0.25">
      <c r="O45" s="4">
        <v>2541</v>
      </c>
      <c r="P45" s="4" t="s">
        <v>102</v>
      </c>
      <c r="Q45" s="8">
        <v>20000</v>
      </c>
      <c r="R45" s="8">
        <v>20000</v>
      </c>
      <c r="S45" s="8">
        <v>0</v>
      </c>
      <c r="T45" s="7"/>
    </row>
    <row r="46" spans="9:20" ht="22.5" x14ac:dyDescent="0.25">
      <c r="O46" s="4">
        <v>2611</v>
      </c>
      <c r="P46" s="4" t="s">
        <v>103</v>
      </c>
      <c r="Q46" s="8">
        <v>306000</v>
      </c>
      <c r="R46" s="8">
        <v>306000</v>
      </c>
      <c r="S46" s="8">
        <v>29080.86</v>
      </c>
      <c r="T46" s="7"/>
    </row>
    <row r="47" spans="9:20" x14ac:dyDescent="0.25">
      <c r="O47" s="4">
        <v>2711</v>
      </c>
      <c r="P47" s="4" t="s">
        <v>104</v>
      </c>
      <c r="Q47" s="8">
        <v>20000</v>
      </c>
      <c r="R47" s="8">
        <v>20000</v>
      </c>
      <c r="S47" s="8">
        <v>0</v>
      </c>
      <c r="T47" s="7"/>
    </row>
    <row r="48" spans="9:20" x14ac:dyDescent="0.25">
      <c r="O48" s="4">
        <v>2721</v>
      </c>
      <c r="P48" s="4" t="s">
        <v>105</v>
      </c>
      <c r="Q48" s="8">
        <v>5000</v>
      </c>
      <c r="R48" s="8">
        <v>5000</v>
      </c>
      <c r="S48" s="8">
        <v>0</v>
      </c>
      <c r="T48" s="7"/>
    </row>
    <row r="49" spans="15:20" x14ac:dyDescent="0.25">
      <c r="O49" s="4">
        <v>2731</v>
      </c>
      <c r="P49" s="4" t="s">
        <v>106</v>
      </c>
      <c r="Q49" s="8">
        <v>1000</v>
      </c>
      <c r="R49" s="8">
        <v>1000</v>
      </c>
      <c r="S49" s="8">
        <v>0</v>
      </c>
      <c r="T49" s="7"/>
    </row>
    <row r="50" spans="15:20" x14ac:dyDescent="0.25">
      <c r="O50" s="4">
        <v>2911</v>
      </c>
      <c r="P50" s="4" t="s">
        <v>107</v>
      </c>
      <c r="Q50" s="8">
        <v>20000</v>
      </c>
      <c r="R50" s="8">
        <v>20000</v>
      </c>
      <c r="S50" s="8">
        <v>0</v>
      </c>
      <c r="T50" s="7"/>
    </row>
    <row r="51" spans="15:20" ht="33.75" x14ac:dyDescent="0.25">
      <c r="O51" s="4">
        <v>2921</v>
      </c>
      <c r="P51" s="4" t="s">
        <v>108</v>
      </c>
      <c r="Q51" s="8">
        <v>5000</v>
      </c>
      <c r="R51" s="8">
        <v>5000</v>
      </c>
      <c r="S51" s="8">
        <v>0</v>
      </c>
      <c r="T51" s="7"/>
    </row>
    <row r="52" spans="15:20" ht="67.5" x14ac:dyDescent="0.25">
      <c r="O52" s="4">
        <v>2931</v>
      </c>
      <c r="P52" s="4" t="s">
        <v>109</v>
      </c>
      <c r="Q52" s="8">
        <v>5000</v>
      </c>
      <c r="R52" s="8">
        <v>5000</v>
      </c>
      <c r="S52" s="8">
        <v>0</v>
      </c>
      <c r="T52" s="7"/>
    </row>
    <row r="53" spans="15:20" ht="56.25" x14ac:dyDescent="0.25">
      <c r="O53" s="4">
        <v>2941</v>
      </c>
      <c r="P53" s="4" t="s">
        <v>110</v>
      </c>
      <c r="Q53" s="8">
        <v>90000</v>
      </c>
      <c r="R53" s="8">
        <v>90000</v>
      </c>
      <c r="S53" s="8">
        <v>3957</v>
      </c>
      <c r="T53" s="7"/>
    </row>
    <row r="54" spans="15:20" ht="33.75" x14ac:dyDescent="0.25">
      <c r="O54" s="4">
        <v>2961</v>
      </c>
      <c r="P54" s="4" t="s">
        <v>111</v>
      </c>
      <c r="Q54" s="8">
        <v>20000</v>
      </c>
      <c r="R54" s="8">
        <v>20000</v>
      </c>
      <c r="S54" s="8">
        <v>0</v>
      </c>
      <c r="T54" s="7"/>
    </row>
    <row r="55" spans="15:20" x14ac:dyDescent="0.25">
      <c r="O55" s="4"/>
      <c r="P55" s="4"/>
      <c r="Q55" s="10">
        <f>SUM(Q30:Q54)</f>
        <v>1832500</v>
      </c>
      <c r="R55" s="10">
        <f t="shared" ref="R55:S55" si="7">SUM(R30:R54)</f>
        <v>1832500</v>
      </c>
      <c r="S55" s="10">
        <f t="shared" si="7"/>
        <v>70394.010000000009</v>
      </c>
      <c r="T55" s="7"/>
    </row>
    <row r="56" spans="15:20" ht="22.5" x14ac:dyDescent="0.25">
      <c r="O56" s="4">
        <v>3112</v>
      </c>
      <c r="P56" s="4" t="s">
        <v>112</v>
      </c>
      <c r="Q56" s="8">
        <v>540000</v>
      </c>
      <c r="R56" s="8">
        <v>540000</v>
      </c>
      <c r="S56" s="8">
        <v>78268.41</v>
      </c>
      <c r="T56" s="7"/>
    </row>
    <row r="57" spans="15:20" x14ac:dyDescent="0.25">
      <c r="O57" s="4">
        <v>3131</v>
      </c>
      <c r="P57" s="4" t="s">
        <v>113</v>
      </c>
      <c r="Q57" s="8">
        <v>120000</v>
      </c>
      <c r="R57" s="8">
        <v>120000</v>
      </c>
      <c r="S57" s="8">
        <v>9164</v>
      </c>
      <c r="T57" s="7"/>
    </row>
    <row r="58" spans="15:20" x14ac:dyDescent="0.25">
      <c r="O58" s="4">
        <v>3141</v>
      </c>
      <c r="P58" s="4" t="s">
        <v>114</v>
      </c>
      <c r="Q58" s="8">
        <v>525000</v>
      </c>
      <c r="R58" s="8">
        <v>525000</v>
      </c>
      <c r="S58" s="8">
        <v>116186.76</v>
      </c>
      <c r="T58" s="7"/>
    </row>
    <row r="59" spans="15:20" ht="22.5" x14ac:dyDescent="0.25">
      <c r="O59" s="4">
        <v>3141</v>
      </c>
      <c r="P59" s="4" t="s">
        <v>115</v>
      </c>
      <c r="Q59" s="8">
        <v>5000</v>
      </c>
      <c r="R59" s="8">
        <v>5000</v>
      </c>
      <c r="S59" s="8">
        <v>95.4</v>
      </c>
      <c r="T59" s="7"/>
    </row>
    <row r="60" spans="15:20" x14ac:dyDescent="0.25">
      <c r="O60" s="4">
        <v>3151</v>
      </c>
      <c r="P60" s="4" t="s">
        <v>116</v>
      </c>
      <c r="Q60" s="8">
        <v>12000</v>
      </c>
      <c r="R60" s="8">
        <v>12000</v>
      </c>
      <c r="S60" s="8">
        <v>0</v>
      </c>
      <c r="T60" s="7"/>
    </row>
    <row r="61" spans="15:20" ht="45" x14ac:dyDescent="0.25">
      <c r="O61" s="4">
        <v>3171</v>
      </c>
      <c r="P61" s="4" t="s">
        <v>117</v>
      </c>
      <c r="Q61" s="8">
        <v>208800</v>
      </c>
      <c r="R61" s="8">
        <v>208800</v>
      </c>
      <c r="S61" s="8">
        <v>34453.800000000003</v>
      </c>
      <c r="T61" s="7"/>
    </row>
    <row r="62" spans="15:20" ht="22.5" x14ac:dyDescent="0.25">
      <c r="O62" s="4">
        <v>3181</v>
      </c>
      <c r="P62" s="4" t="s">
        <v>118</v>
      </c>
      <c r="Q62" s="8">
        <v>458015</v>
      </c>
      <c r="R62" s="8">
        <v>458015</v>
      </c>
      <c r="S62" s="8">
        <v>290972.40000000002</v>
      </c>
      <c r="T62" s="7"/>
    </row>
    <row r="63" spans="15:20" ht="22.5" x14ac:dyDescent="0.25">
      <c r="O63" s="4">
        <v>3191</v>
      </c>
      <c r="P63" s="4" t="s">
        <v>119</v>
      </c>
      <c r="Q63" s="8">
        <v>231000</v>
      </c>
      <c r="R63" s="8">
        <v>231000</v>
      </c>
      <c r="S63" s="8">
        <v>44118.62</v>
      </c>
      <c r="T63" s="7"/>
    </row>
    <row r="64" spans="15:20" ht="22.5" x14ac:dyDescent="0.25">
      <c r="O64" s="4">
        <v>3221</v>
      </c>
      <c r="P64" s="4" t="s">
        <v>120</v>
      </c>
      <c r="Q64" s="8">
        <v>3000000</v>
      </c>
      <c r="R64" s="8">
        <v>3000000</v>
      </c>
      <c r="S64" s="8">
        <v>0</v>
      </c>
      <c r="T64" s="7"/>
    </row>
    <row r="65" spans="15:20" x14ac:dyDescent="0.25">
      <c r="O65" s="4">
        <v>3291</v>
      </c>
      <c r="P65" s="4" t="s">
        <v>121</v>
      </c>
      <c r="Q65" s="8">
        <v>60000</v>
      </c>
      <c r="R65" s="8">
        <v>60000</v>
      </c>
      <c r="S65" s="8">
        <v>10272.150000000001</v>
      </c>
      <c r="T65" s="7"/>
    </row>
    <row r="66" spans="15:20" ht="45" x14ac:dyDescent="0.25">
      <c r="O66" s="4">
        <v>3311</v>
      </c>
      <c r="P66" s="4" t="s">
        <v>122</v>
      </c>
      <c r="Q66" s="8">
        <v>4914672</v>
      </c>
      <c r="R66" s="8">
        <v>4914672</v>
      </c>
      <c r="S66" s="8">
        <v>0</v>
      </c>
      <c r="T66" s="7"/>
    </row>
    <row r="67" spans="15:20" ht="22.5" x14ac:dyDescent="0.25">
      <c r="O67" s="4">
        <v>3341</v>
      </c>
      <c r="P67" s="4" t="s">
        <v>124</v>
      </c>
      <c r="Q67" s="8">
        <v>170000</v>
      </c>
      <c r="R67" s="8">
        <v>170000</v>
      </c>
      <c r="S67" s="8">
        <v>12575</v>
      </c>
      <c r="T67" s="7"/>
    </row>
    <row r="68" spans="15:20" ht="45" x14ac:dyDescent="0.25">
      <c r="O68" s="4">
        <v>3361</v>
      </c>
      <c r="P68" s="4" t="s">
        <v>125</v>
      </c>
      <c r="Q68" s="8">
        <v>675000</v>
      </c>
      <c r="R68" s="8">
        <v>675000</v>
      </c>
      <c r="S68" s="8">
        <v>8046.41</v>
      </c>
      <c r="T68" s="7"/>
    </row>
    <row r="69" spans="15:20" x14ac:dyDescent="0.25">
      <c r="O69" s="4">
        <v>3381</v>
      </c>
      <c r="P69" s="4" t="s">
        <v>126</v>
      </c>
      <c r="Q69" s="8">
        <v>460000</v>
      </c>
      <c r="R69" s="8">
        <v>460000</v>
      </c>
      <c r="S69" s="8">
        <v>34300.5</v>
      </c>
      <c r="T69" s="7"/>
    </row>
    <row r="70" spans="15:20" ht="22.5" x14ac:dyDescent="0.25">
      <c r="O70" s="4">
        <v>3411</v>
      </c>
      <c r="P70" s="4" t="s">
        <v>127</v>
      </c>
      <c r="Q70" s="8">
        <v>2750000</v>
      </c>
      <c r="R70" s="8">
        <v>2750000</v>
      </c>
      <c r="S70" s="8">
        <v>2013542.1</v>
      </c>
      <c r="T70" s="7"/>
    </row>
    <row r="71" spans="15:20" ht="22.5" x14ac:dyDescent="0.25">
      <c r="O71" s="4">
        <v>3431</v>
      </c>
      <c r="P71" s="4" t="s">
        <v>128</v>
      </c>
      <c r="Q71" s="8">
        <v>1680000</v>
      </c>
      <c r="R71" s="8">
        <v>1680000</v>
      </c>
      <c r="S71" s="8">
        <v>332269.27</v>
      </c>
      <c r="T71" s="7"/>
    </row>
    <row r="72" spans="15:20" x14ac:dyDescent="0.25">
      <c r="O72" s="4">
        <v>3451</v>
      </c>
      <c r="P72" s="4" t="s">
        <v>129</v>
      </c>
      <c r="Q72" s="8">
        <v>239500</v>
      </c>
      <c r="R72" s="8">
        <v>239500</v>
      </c>
      <c r="S72" s="8">
        <v>0</v>
      </c>
      <c r="T72" s="7"/>
    </row>
    <row r="73" spans="15:20" ht="22.5" x14ac:dyDescent="0.25">
      <c r="O73" s="4">
        <v>3461</v>
      </c>
      <c r="P73" s="4" t="s">
        <v>130</v>
      </c>
      <c r="Q73" s="8">
        <v>150000</v>
      </c>
      <c r="R73" s="8">
        <v>150000</v>
      </c>
      <c r="S73" s="8">
        <v>18408</v>
      </c>
      <c r="T73" s="7"/>
    </row>
    <row r="74" spans="15:20" x14ac:dyDescent="0.25">
      <c r="O74" s="4">
        <v>3471</v>
      </c>
      <c r="P74" s="4" t="s">
        <v>131</v>
      </c>
      <c r="Q74" s="8">
        <v>5500</v>
      </c>
      <c r="R74" s="8">
        <v>5500</v>
      </c>
      <c r="S74" s="8">
        <v>0</v>
      </c>
      <c r="T74" s="7"/>
    </row>
    <row r="75" spans="15:20" ht="33.75" x14ac:dyDescent="0.25">
      <c r="O75" s="4">
        <v>3511</v>
      </c>
      <c r="P75" s="4" t="s">
        <v>132</v>
      </c>
      <c r="Q75" s="8">
        <v>100000</v>
      </c>
      <c r="R75" s="8">
        <v>100000</v>
      </c>
      <c r="S75" s="8">
        <v>48212.5</v>
      </c>
      <c r="T75" s="7"/>
    </row>
    <row r="76" spans="15:20" ht="67.5" x14ac:dyDescent="0.25">
      <c r="O76" s="4">
        <v>3521</v>
      </c>
      <c r="P76" s="4" t="s">
        <v>133</v>
      </c>
      <c r="Q76" s="8">
        <v>90000</v>
      </c>
      <c r="R76" s="8">
        <v>90000</v>
      </c>
      <c r="S76" s="8">
        <v>150</v>
      </c>
      <c r="T76" s="7"/>
    </row>
    <row r="77" spans="15:20" ht="56.25" x14ac:dyDescent="0.25">
      <c r="O77" s="4">
        <v>3531</v>
      </c>
      <c r="P77" s="4" t="s">
        <v>134</v>
      </c>
      <c r="Q77" s="8">
        <v>200000</v>
      </c>
      <c r="R77" s="8">
        <v>200000</v>
      </c>
      <c r="S77" s="8">
        <v>15256</v>
      </c>
      <c r="T77" s="7"/>
    </row>
    <row r="78" spans="15:20" ht="67.5" x14ac:dyDescent="0.25">
      <c r="O78" s="4">
        <v>3553</v>
      </c>
      <c r="P78" s="4" t="s">
        <v>135</v>
      </c>
      <c r="Q78" s="8">
        <v>275000</v>
      </c>
      <c r="R78" s="8">
        <v>275000</v>
      </c>
      <c r="S78" s="8">
        <v>57159.41</v>
      </c>
      <c r="T78" s="7"/>
    </row>
    <row r="79" spans="15:20" ht="22.5" x14ac:dyDescent="0.25">
      <c r="O79" s="4">
        <v>3581</v>
      </c>
      <c r="P79" s="4" t="s">
        <v>136</v>
      </c>
      <c r="Q79" s="8">
        <v>240000</v>
      </c>
      <c r="R79" s="8">
        <v>240000</v>
      </c>
      <c r="S79" s="8">
        <v>52966.649999999994</v>
      </c>
      <c r="T79" s="7"/>
    </row>
    <row r="80" spans="15:20" ht="22.5" x14ac:dyDescent="0.25">
      <c r="O80" s="4">
        <v>3591</v>
      </c>
      <c r="P80" s="4" t="s">
        <v>137</v>
      </c>
      <c r="Q80" s="8">
        <v>42000</v>
      </c>
      <c r="R80" s="8">
        <v>42000</v>
      </c>
      <c r="S80" s="8">
        <v>7000</v>
      </c>
      <c r="T80" s="7"/>
    </row>
    <row r="81" spans="15:20" ht="67.5" x14ac:dyDescent="0.25">
      <c r="O81" s="4">
        <v>3611</v>
      </c>
      <c r="P81" s="4" t="s">
        <v>138</v>
      </c>
      <c r="Q81" s="8">
        <v>95000</v>
      </c>
      <c r="R81" s="8">
        <v>95000</v>
      </c>
      <c r="S81" s="8">
        <v>13440</v>
      </c>
      <c r="T81" s="7"/>
    </row>
    <row r="82" spans="15:20" ht="33.75" x14ac:dyDescent="0.25">
      <c r="O82" s="4">
        <v>3721</v>
      </c>
      <c r="P82" s="4" t="s">
        <v>139</v>
      </c>
      <c r="Q82" s="8">
        <v>5000</v>
      </c>
      <c r="R82" s="8">
        <v>5000</v>
      </c>
      <c r="S82" s="8">
        <v>0</v>
      </c>
      <c r="T82" s="7"/>
    </row>
    <row r="83" spans="15:20" ht="33.75" x14ac:dyDescent="0.25">
      <c r="O83" s="4">
        <v>3722</v>
      </c>
      <c r="P83" s="4" t="s">
        <v>140</v>
      </c>
      <c r="Q83" s="8">
        <v>94000</v>
      </c>
      <c r="R83" s="8">
        <v>94000</v>
      </c>
      <c r="S83" s="8">
        <v>23496</v>
      </c>
      <c r="T83" s="7"/>
    </row>
    <row r="84" spans="15:20" x14ac:dyDescent="0.25">
      <c r="O84" s="4">
        <v>3751</v>
      </c>
      <c r="P84" s="4" t="s">
        <v>141</v>
      </c>
      <c r="Q84" s="8">
        <v>5000</v>
      </c>
      <c r="R84" s="8">
        <v>5000</v>
      </c>
      <c r="S84" s="8">
        <v>0</v>
      </c>
      <c r="T84" s="7"/>
    </row>
    <row r="85" spans="15:20" ht="22.5" x14ac:dyDescent="0.25">
      <c r="O85" s="4">
        <v>3851</v>
      </c>
      <c r="P85" s="4" t="s">
        <v>142</v>
      </c>
      <c r="Q85" s="8">
        <v>10000</v>
      </c>
      <c r="R85" s="8">
        <v>10000</v>
      </c>
      <c r="S85" s="8">
        <v>0</v>
      </c>
      <c r="T85" s="7"/>
    </row>
    <row r="86" spans="15:20" x14ac:dyDescent="0.25">
      <c r="O86" s="4">
        <v>3921</v>
      </c>
      <c r="P86" s="4" t="s">
        <v>143</v>
      </c>
      <c r="Q86" s="8">
        <v>430000</v>
      </c>
      <c r="R86" s="8">
        <v>430000</v>
      </c>
      <c r="S86" s="8">
        <v>58367.14</v>
      </c>
      <c r="T86" s="7"/>
    </row>
    <row r="87" spans="15:20" ht="33.75" x14ac:dyDescent="0.25">
      <c r="O87" s="4">
        <v>3951</v>
      </c>
      <c r="P87" s="4" t="s">
        <v>144</v>
      </c>
      <c r="Q87" s="8">
        <v>20000</v>
      </c>
      <c r="R87" s="8">
        <v>20000</v>
      </c>
      <c r="S87" s="8">
        <v>0</v>
      </c>
      <c r="T87" s="7"/>
    </row>
    <row r="88" spans="15:20" ht="22.5" x14ac:dyDescent="0.25">
      <c r="O88" s="4">
        <v>3991</v>
      </c>
      <c r="P88" s="4" t="s">
        <v>145</v>
      </c>
      <c r="Q88" s="8">
        <v>10000</v>
      </c>
      <c r="R88" s="8">
        <v>10000</v>
      </c>
      <c r="S88" s="8">
        <v>1400</v>
      </c>
      <c r="T88" s="7"/>
    </row>
    <row r="89" spans="15:20" x14ac:dyDescent="0.25">
      <c r="O89" s="4"/>
      <c r="P89" s="4" t="s">
        <v>43</v>
      </c>
      <c r="Q89" s="11">
        <f>SUM(Q56:Q88)</f>
        <v>17820487</v>
      </c>
      <c r="R89" s="11">
        <f>SUM(R56:R88)</f>
        <v>17820487</v>
      </c>
      <c r="S89" s="11">
        <f>SUM(S56:S88)</f>
        <v>3280120.5200000005</v>
      </c>
      <c r="T89" s="7"/>
    </row>
    <row r="90" spans="15:20" ht="78.75" x14ac:dyDescent="0.25">
      <c r="O90" s="4">
        <v>4419</v>
      </c>
      <c r="P90" s="4" t="s">
        <v>146</v>
      </c>
      <c r="Q90" s="8">
        <v>14500000</v>
      </c>
      <c r="R90" s="8">
        <v>14500000</v>
      </c>
      <c r="S90" s="8">
        <v>1749999</v>
      </c>
      <c r="T90" s="7" t="s">
        <v>164</v>
      </c>
    </row>
    <row r="91" spans="15:20" x14ac:dyDescent="0.25">
      <c r="O91" s="4"/>
      <c r="P91" s="4" t="s">
        <v>58</v>
      </c>
      <c r="Q91" s="8">
        <f>+Q90</f>
        <v>14500000</v>
      </c>
      <c r="R91" s="8">
        <f t="shared" ref="R91:S91" si="8">+R90</f>
        <v>14500000</v>
      </c>
      <c r="S91" s="8">
        <f t="shared" si="8"/>
        <v>1749999</v>
      </c>
      <c r="T91" s="7"/>
    </row>
    <row r="92" spans="15:20" x14ac:dyDescent="0.25">
      <c r="O92" s="4"/>
      <c r="P92" s="4"/>
      <c r="Q92" s="8"/>
      <c r="R92" s="8"/>
      <c r="S92" s="8"/>
      <c r="T92" s="7"/>
    </row>
    <row r="93" spans="15:20" x14ac:dyDescent="0.25">
      <c r="O93" s="4"/>
      <c r="P93" s="4"/>
      <c r="Q93" s="8"/>
      <c r="R93" s="8"/>
      <c r="S93" s="8"/>
      <c r="T93" s="7"/>
    </row>
    <row r="94" spans="15:20" x14ac:dyDescent="0.25">
      <c r="O94" s="4"/>
      <c r="P94" s="4"/>
      <c r="Q94" s="8"/>
      <c r="R94" s="8"/>
      <c r="S94" s="8"/>
      <c r="T94" s="7"/>
    </row>
    <row r="95" spans="15:20" ht="45" x14ac:dyDescent="0.25">
      <c r="O95" s="4">
        <v>5413</v>
      </c>
      <c r="P95" s="4" t="s">
        <v>150</v>
      </c>
      <c r="Q95" s="8">
        <v>500000</v>
      </c>
      <c r="R95" s="8">
        <v>500000</v>
      </c>
      <c r="S95" s="8">
        <v>0</v>
      </c>
      <c r="T95" s="7"/>
    </row>
    <row r="96" spans="15:20" x14ac:dyDescent="0.25">
      <c r="O96" s="4"/>
      <c r="P96" s="4"/>
      <c r="Q96" s="8"/>
      <c r="R96" s="8"/>
      <c r="S96" s="8"/>
      <c r="T96" s="7"/>
    </row>
    <row r="97" spans="1:24" x14ac:dyDescent="0.25">
      <c r="O97" s="4">
        <v>5911</v>
      </c>
      <c r="P97" s="4" t="s">
        <v>152</v>
      </c>
      <c r="Q97" s="8">
        <v>100000</v>
      </c>
      <c r="R97" s="8">
        <v>100000</v>
      </c>
      <c r="S97" s="8">
        <v>0</v>
      </c>
      <c r="T97" s="7"/>
    </row>
    <row r="98" spans="1:24" x14ac:dyDescent="0.25">
      <c r="O98" s="4"/>
      <c r="P98" s="4" t="s">
        <v>56</v>
      </c>
      <c r="Q98" s="8">
        <f>SUM(Q92:Q97)</f>
        <v>600000</v>
      </c>
      <c r="R98" s="8">
        <f t="shared" ref="R98:S98" si="9">SUM(R92:R97)</f>
        <v>600000</v>
      </c>
      <c r="S98" s="8">
        <f t="shared" si="9"/>
        <v>0</v>
      </c>
      <c r="T98" s="7"/>
    </row>
    <row r="99" spans="1:24" x14ac:dyDescent="0.25">
      <c r="O99" s="4"/>
      <c r="P99" s="4" t="s">
        <v>57</v>
      </c>
      <c r="Q99" s="11">
        <f>+Q29+Q55+Q89+Q91+Q98</f>
        <v>75047133</v>
      </c>
      <c r="R99" s="11">
        <f>+R29+R55+R89+R91+R98</f>
        <v>75047133</v>
      </c>
      <c r="S99" s="11">
        <f>+S29+S55+S89+S91+S98</f>
        <v>13013606.469999999</v>
      </c>
      <c r="T99" s="11"/>
    </row>
    <row r="100" spans="1:24" x14ac:dyDescent="0.25">
      <c r="Q100" s="14">
        <f>+K41-Q99</f>
        <v>0</v>
      </c>
      <c r="R100" s="14">
        <f>+L41-R99</f>
        <v>0</v>
      </c>
      <c r="S100" s="14">
        <f>+M41-S99</f>
        <v>0</v>
      </c>
    </row>
    <row r="101" spans="1:24" ht="48" customHeight="1" x14ac:dyDescent="0.25">
      <c r="A101" s="78" t="s">
        <v>24</v>
      </c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</row>
    <row r="102" spans="1:24" ht="22.5" customHeight="1" x14ac:dyDescent="0.25">
      <c r="A102" s="74" t="s">
        <v>0</v>
      </c>
      <c r="B102" s="74" t="s">
        <v>1</v>
      </c>
      <c r="C102" s="75" t="s">
        <v>2</v>
      </c>
      <c r="D102" s="75"/>
      <c r="E102" s="75"/>
      <c r="F102" s="75"/>
      <c r="G102" s="75"/>
      <c r="H102" s="30"/>
      <c r="I102" s="75" t="s">
        <v>8</v>
      </c>
      <c r="J102" s="75"/>
      <c r="K102" s="75"/>
      <c r="L102" s="75"/>
      <c r="M102" s="75"/>
      <c r="N102" s="30"/>
      <c r="O102" s="75" t="s">
        <v>14</v>
      </c>
      <c r="P102" s="75"/>
      <c r="Q102" s="75"/>
      <c r="R102" s="75"/>
      <c r="S102" s="75"/>
      <c r="T102" s="76" t="s">
        <v>19</v>
      </c>
      <c r="U102" s="76" t="s">
        <v>20</v>
      </c>
      <c r="V102" s="76" t="s">
        <v>21</v>
      </c>
      <c r="W102" s="76" t="s">
        <v>22</v>
      </c>
      <c r="X102" s="76" t="s">
        <v>294</v>
      </c>
    </row>
    <row r="103" spans="1:24" ht="33.75" x14ac:dyDescent="0.25">
      <c r="A103" s="74"/>
      <c r="B103" s="74"/>
      <c r="C103" s="28" t="s">
        <v>3</v>
      </c>
      <c r="D103" s="28" t="s">
        <v>4</v>
      </c>
      <c r="E103" s="28" t="s">
        <v>5</v>
      </c>
      <c r="F103" s="28" t="s">
        <v>6</v>
      </c>
      <c r="G103" s="28" t="s">
        <v>7</v>
      </c>
      <c r="H103" s="28"/>
      <c r="I103" s="28" t="s">
        <v>9</v>
      </c>
      <c r="J103" s="28" t="s">
        <v>10</v>
      </c>
      <c r="K103" s="28" t="s">
        <v>11</v>
      </c>
      <c r="L103" s="28" t="s">
        <v>12</v>
      </c>
      <c r="M103" s="28" t="s">
        <v>13</v>
      </c>
      <c r="N103" s="28"/>
      <c r="O103" s="28" t="s">
        <v>15</v>
      </c>
      <c r="P103" s="28" t="s">
        <v>16</v>
      </c>
      <c r="Q103" s="28" t="s">
        <v>23</v>
      </c>
      <c r="R103" s="28" t="s">
        <v>17</v>
      </c>
      <c r="S103" s="28" t="s">
        <v>18</v>
      </c>
      <c r="T103" s="77"/>
      <c r="U103" s="77"/>
      <c r="V103" s="77"/>
      <c r="W103" s="77"/>
      <c r="X103" s="77"/>
    </row>
    <row r="104" spans="1:24" ht="84" customHeight="1" x14ac:dyDescent="0.25">
      <c r="A104" s="24">
        <v>2011</v>
      </c>
      <c r="B104" s="24" t="s">
        <v>270</v>
      </c>
      <c r="C104" s="24">
        <v>1000</v>
      </c>
      <c r="D104" s="7" t="s">
        <v>264</v>
      </c>
      <c r="E104" s="8">
        <v>40294146</v>
      </c>
      <c r="F104" s="8">
        <v>44837576</v>
      </c>
      <c r="G104" s="8">
        <v>16573671.429999996</v>
      </c>
      <c r="H104" s="8"/>
      <c r="I104" s="24">
        <v>1100</v>
      </c>
      <c r="J104" s="24" t="s">
        <v>31</v>
      </c>
      <c r="K104" s="8">
        <v>15267119</v>
      </c>
      <c r="L104" s="8">
        <v>16182108</v>
      </c>
      <c r="M104" s="8">
        <v>7772976.1599999992</v>
      </c>
      <c r="N104" s="8"/>
      <c r="O104" s="24">
        <v>1131</v>
      </c>
      <c r="P104" s="24" t="s">
        <v>65</v>
      </c>
      <c r="Q104" s="8">
        <v>14800531</v>
      </c>
      <c r="R104" s="8">
        <v>15715520</v>
      </c>
      <c r="S104" s="8">
        <v>7306388.1599999992</v>
      </c>
      <c r="T104" s="9" t="s">
        <v>60</v>
      </c>
      <c r="U104" s="34" t="s">
        <v>275</v>
      </c>
      <c r="V104" s="34" t="s">
        <v>276</v>
      </c>
      <c r="W104" s="34" t="s">
        <v>300</v>
      </c>
      <c r="X104" s="34" t="s">
        <v>296</v>
      </c>
    </row>
    <row r="105" spans="1:24" ht="33.75" customHeight="1" x14ac:dyDescent="0.25">
      <c r="A105" s="24"/>
      <c r="B105" s="24"/>
      <c r="C105" s="24">
        <v>2000</v>
      </c>
      <c r="D105" s="7" t="s">
        <v>265</v>
      </c>
      <c r="E105" s="8">
        <v>1832500</v>
      </c>
      <c r="F105" s="8">
        <v>1832500</v>
      </c>
      <c r="G105" s="8">
        <v>359867.38999999996</v>
      </c>
      <c r="H105" s="8"/>
      <c r="I105" s="24">
        <v>1200</v>
      </c>
      <c r="J105" s="24" t="s">
        <v>32</v>
      </c>
      <c r="K105" s="8">
        <v>2818080</v>
      </c>
      <c r="L105" s="8">
        <v>2818080</v>
      </c>
      <c r="M105" s="8">
        <v>1012036</v>
      </c>
      <c r="N105" s="8"/>
      <c r="O105" s="24">
        <v>1131</v>
      </c>
      <c r="P105" s="24" t="s">
        <v>66</v>
      </c>
      <c r="Q105" s="8">
        <v>466588</v>
      </c>
      <c r="R105" s="8">
        <v>466588</v>
      </c>
      <c r="S105" s="8">
        <v>466588</v>
      </c>
      <c r="T105" s="9"/>
      <c r="U105" s="24"/>
      <c r="V105" s="24"/>
      <c r="W105" s="24"/>
      <c r="X105" s="27"/>
    </row>
    <row r="106" spans="1:24" ht="51" customHeight="1" x14ac:dyDescent="0.25">
      <c r="A106" s="24"/>
      <c r="B106" s="24"/>
      <c r="C106" s="24">
        <v>3000</v>
      </c>
      <c r="D106" s="7" t="s">
        <v>266</v>
      </c>
      <c r="E106" s="8">
        <v>17820487</v>
      </c>
      <c r="F106" s="8">
        <v>30542952</v>
      </c>
      <c r="G106" s="8">
        <v>10149929.596896553</v>
      </c>
      <c r="H106" s="8"/>
      <c r="I106" s="24">
        <v>1300</v>
      </c>
      <c r="J106" s="24" t="s">
        <v>33</v>
      </c>
      <c r="K106" s="8">
        <v>1120540</v>
      </c>
      <c r="L106" s="8">
        <v>4748981</v>
      </c>
      <c r="M106" s="8">
        <v>671462.5</v>
      </c>
      <c r="N106" s="8"/>
      <c r="O106" s="24">
        <v>1221</v>
      </c>
      <c r="P106" s="24" t="s">
        <v>67</v>
      </c>
      <c r="Q106" s="8">
        <v>2818080</v>
      </c>
      <c r="R106" s="8">
        <v>2818080</v>
      </c>
      <c r="S106" s="8">
        <v>1012036</v>
      </c>
      <c r="T106" s="9"/>
      <c r="U106" s="24"/>
      <c r="V106" s="24"/>
      <c r="W106" s="24"/>
      <c r="X106" s="27"/>
    </row>
    <row r="107" spans="1:24" ht="47.25" customHeight="1" x14ac:dyDescent="0.25">
      <c r="A107" s="24"/>
      <c r="B107" s="24"/>
      <c r="C107" s="24">
        <v>4000</v>
      </c>
      <c r="D107" s="7" t="s">
        <v>268</v>
      </c>
      <c r="E107" s="8">
        <v>14500000</v>
      </c>
      <c r="F107" s="8">
        <v>7000000</v>
      </c>
      <c r="G107" s="8">
        <v>3499998</v>
      </c>
      <c r="H107" s="8"/>
      <c r="I107" s="24">
        <v>1400</v>
      </c>
      <c r="J107" s="24" t="s">
        <v>34</v>
      </c>
      <c r="K107" s="8">
        <v>6724934</v>
      </c>
      <c r="L107" s="8">
        <v>6724934</v>
      </c>
      <c r="M107" s="8">
        <v>2461073.56</v>
      </c>
      <c r="N107" s="8"/>
      <c r="O107" s="24">
        <v>1321</v>
      </c>
      <c r="P107" s="24" t="s">
        <v>68</v>
      </c>
      <c r="Q107" s="8">
        <v>674540</v>
      </c>
      <c r="R107" s="8">
        <v>674540</v>
      </c>
      <c r="S107" s="8">
        <v>628877.73</v>
      </c>
      <c r="T107" s="9"/>
      <c r="U107" s="24"/>
      <c r="V107" s="24"/>
      <c r="W107" s="24"/>
      <c r="X107" s="27"/>
    </row>
    <row r="108" spans="1:24" ht="49.5" customHeight="1" x14ac:dyDescent="0.25">
      <c r="A108" s="24"/>
      <c r="B108" s="24"/>
      <c r="C108" s="24">
        <v>5000</v>
      </c>
      <c r="D108" s="7" t="s">
        <v>267</v>
      </c>
      <c r="E108" s="8">
        <v>600000</v>
      </c>
      <c r="F108" s="8">
        <v>1350000</v>
      </c>
      <c r="G108" s="8">
        <v>0</v>
      </c>
      <c r="H108" s="8"/>
      <c r="I108" s="24">
        <v>1500</v>
      </c>
      <c r="J108" s="24" t="s">
        <v>35</v>
      </c>
      <c r="K108" s="8">
        <v>12560547</v>
      </c>
      <c r="L108" s="8">
        <v>12560547</v>
      </c>
      <c r="M108" s="8">
        <v>4361383.01</v>
      </c>
      <c r="N108" s="8"/>
      <c r="O108" s="24">
        <v>1322</v>
      </c>
      <c r="P108" s="24" t="s">
        <v>69</v>
      </c>
      <c r="Q108" s="8">
        <v>6000</v>
      </c>
      <c r="R108" s="8">
        <v>6000</v>
      </c>
      <c r="S108" s="8">
        <v>0</v>
      </c>
      <c r="T108" s="7"/>
      <c r="U108" s="24"/>
      <c r="V108" s="24"/>
      <c r="W108" s="24"/>
      <c r="X108" s="27"/>
    </row>
    <row r="109" spans="1:24" ht="22.5" x14ac:dyDescent="0.25">
      <c r="A109" s="24"/>
      <c r="B109" s="24"/>
      <c r="C109" s="24"/>
      <c r="D109" s="24"/>
      <c r="E109" s="10">
        <f>SUM(E104:E108)</f>
        <v>75047133</v>
      </c>
      <c r="F109" s="10">
        <f t="shared" ref="F109:G109" si="10">SUM(F104:F108)</f>
        <v>85563028</v>
      </c>
      <c r="G109" s="10">
        <f t="shared" si="10"/>
        <v>30583466.416896552</v>
      </c>
      <c r="H109" s="10"/>
      <c r="I109" s="24">
        <v>1700</v>
      </c>
      <c r="J109" s="24" t="s">
        <v>153</v>
      </c>
      <c r="K109" s="8">
        <v>50000</v>
      </c>
      <c r="L109" s="8">
        <v>50000</v>
      </c>
      <c r="M109" s="8">
        <v>26609.200000000001</v>
      </c>
      <c r="N109" s="8"/>
      <c r="O109" s="24">
        <v>1323</v>
      </c>
      <c r="P109" s="24" t="s">
        <v>70</v>
      </c>
      <c r="Q109" s="8">
        <v>350000</v>
      </c>
      <c r="R109" s="8">
        <v>3978441</v>
      </c>
      <c r="S109" s="8">
        <v>42584.770000000004</v>
      </c>
      <c r="T109" s="9" t="s">
        <v>60</v>
      </c>
      <c r="U109" s="24"/>
      <c r="V109" s="24"/>
      <c r="W109" s="24"/>
      <c r="X109" s="27"/>
    </row>
    <row r="110" spans="1:24" ht="33.75" x14ac:dyDescent="0.25">
      <c r="A110" s="24"/>
      <c r="B110" s="24"/>
      <c r="C110" s="24"/>
      <c r="D110" s="24"/>
      <c r="E110" s="24"/>
      <c r="F110" s="24"/>
      <c r="G110" s="24"/>
      <c r="H110" s="24"/>
      <c r="I110" s="24">
        <v>1800</v>
      </c>
      <c r="J110" s="24" t="s">
        <v>154</v>
      </c>
      <c r="K110" s="8">
        <v>1752926</v>
      </c>
      <c r="L110" s="8">
        <v>1752926</v>
      </c>
      <c r="M110" s="8">
        <v>268131</v>
      </c>
      <c r="N110" s="10"/>
      <c r="O110" s="24">
        <v>1331</v>
      </c>
      <c r="P110" s="24" t="s">
        <v>71</v>
      </c>
      <c r="Q110" s="8">
        <v>75000</v>
      </c>
      <c r="R110" s="8">
        <v>75000</v>
      </c>
      <c r="S110" s="8">
        <v>0</v>
      </c>
      <c r="T110" s="7"/>
      <c r="U110" s="1"/>
      <c r="V110" s="1"/>
      <c r="W110" s="1"/>
      <c r="X110" s="1"/>
    </row>
    <row r="111" spans="1:24" ht="22.5" x14ac:dyDescent="0.25">
      <c r="I111" s="24"/>
      <c r="J111" s="23" t="s">
        <v>42</v>
      </c>
      <c r="K111" s="10">
        <f>SUM(K104:K110)</f>
        <v>40294146</v>
      </c>
      <c r="L111" s="10">
        <f t="shared" ref="L111:M111" si="11">SUM(L104:L110)</f>
        <v>44837576</v>
      </c>
      <c r="M111" s="10">
        <f t="shared" si="11"/>
        <v>16573671.43</v>
      </c>
      <c r="N111" s="8"/>
      <c r="O111" s="24">
        <v>1342</v>
      </c>
      <c r="P111" s="24" t="s">
        <v>72</v>
      </c>
      <c r="Q111" s="8">
        <v>15000</v>
      </c>
      <c r="R111" s="8">
        <v>15000</v>
      </c>
      <c r="S111" s="8">
        <v>0</v>
      </c>
      <c r="T111" s="9"/>
    </row>
    <row r="112" spans="1:24" ht="33.75" x14ac:dyDescent="0.25">
      <c r="A112" s="2" t="s">
        <v>25</v>
      </c>
      <c r="I112" s="24">
        <v>2100</v>
      </c>
      <c r="J112" s="24" t="s">
        <v>36</v>
      </c>
      <c r="K112" s="8">
        <v>1205900</v>
      </c>
      <c r="L112" s="8">
        <v>1205900</v>
      </c>
      <c r="M112" s="8">
        <v>247602.05</v>
      </c>
      <c r="N112" s="8"/>
      <c r="O112" s="24">
        <v>1412</v>
      </c>
      <c r="P112" s="24" t="s">
        <v>73</v>
      </c>
      <c r="Q112" s="8">
        <v>2861241</v>
      </c>
      <c r="R112" s="8">
        <v>2861241</v>
      </c>
      <c r="S112" s="8">
        <v>1202772.1299999999</v>
      </c>
      <c r="T112" s="9"/>
    </row>
    <row r="113" spans="1:20" ht="33.75" x14ac:dyDescent="0.25">
      <c r="A113" s="2" t="s">
        <v>285</v>
      </c>
      <c r="I113" s="24">
        <v>2200</v>
      </c>
      <c r="J113" s="24" t="s">
        <v>37</v>
      </c>
      <c r="K113" s="8">
        <v>48000</v>
      </c>
      <c r="L113" s="8">
        <v>48000</v>
      </c>
      <c r="M113" s="8">
        <v>15006.19</v>
      </c>
      <c r="N113" s="8"/>
      <c r="O113" s="24">
        <v>1422</v>
      </c>
      <c r="P113" s="24" t="s">
        <v>74</v>
      </c>
      <c r="Q113" s="8">
        <v>1437563</v>
      </c>
      <c r="R113" s="8">
        <v>1449113.22</v>
      </c>
      <c r="S113" s="8">
        <v>513382.69</v>
      </c>
      <c r="T113" s="9" t="s">
        <v>60</v>
      </c>
    </row>
    <row r="114" spans="1:20" ht="56.25" x14ac:dyDescent="0.25">
      <c r="A114" s="2" t="s">
        <v>318</v>
      </c>
      <c r="I114" s="24">
        <v>2400</v>
      </c>
      <c r="J114" s="24" t="s">
        <v>38</v>
      </c>
      <c r="K114" s="8">
        <v>74600</v>
      </c>
      <c r="L114" s="8">
        <v>74600</v>
      </c>
      <c r="M114" s="8">
        <v>10186.14</v>
      </c>
      <c r="N114" s="8"/>
      <c r="O114" s="24">
        <v>1431</v>
      </c>
      <c r="P114" s="24" t="s">
        <v>75</v>
      </c>
      <c r="Q114" s="8">
        <v>1805751</v>
      </c>
      <c r="R114" s="8">
        <v>1823215.3</v>
      </c>
      <c r="S114" s="8">
        <v>633687.92999999993</v>
      </c>
      <c r="T114" s="9" t="s">
        <v>60</v>
      </c>
    </row>
    <row r="115" spans="1:20" ht="22.5" x14ac:dyDescent="0.25">
      <c r="A115" s="2" t="s">
        <v>63</v>
      </c>
      <c r="I115" s="24">
        <v>2500</v>
      </c>
      <c r="J115" s="24" t="s">
        <v>39</v>
      </c>
      <c r="K115" s="8">
        <v>32000</v>
      </c>
      <c r="L115" s="8">
        <v>32000</v>
      </c>
      <c r="M115" s="8">
        <v>3134.76</v>
      </c>
      <c r="N115" s="8"/>
      <c r="O115" s="24">
        <v>1441</v>
      </c>
      <c r="P115" s="24" t="s">
        <v>76</v>
      </c>
      <c r="Q115" s="8">
        <v>620379</v>
      </c>
      <c r="R115" s="8">
        <v>591364.48</v>
      </c>
      <c r="S115" s="8">
        <v>111230.81</v>
      </c>
      <c r="T115" s="9" t="s">
        <v>248</v>
      </c>
    </row>
    <row r="116" spans="1:20" ht="33.75" x14ac:dyDescent="0.25">
      <c r="I116" s="24">
        <v>2600</v>
      </c>
      <c r="J116" s="24" t="s">
        <v>40</v>
      </c>
      <c r="K116" s="8">
        <v>306000</v>
      </c>
      <c r="L116" s="8">
        <v>306000</v>
      </c>
      <c r="M116" s="8">
        <v>70270.31</v>
      </c>
      <c r="N116" s="8"/>
      <c r="O116" s="24">
        <v>1511</v>
      </c>
      <c r="P116" s="24" t="s">
        <v>77</v>
      </c>
      <c r="Q116" s="8">
        <v>655980</v>
      </c>
      <c r="R116" s="8">
        <v>655980</v>
      </c>
      <c r="S116" s="8">
        <v>310552.28999999998</v>
      </c>
      <c r="T116" s="9"/>
    </row>
    <row r="117" spans="1:20" ht="47.25" customHeight="1" x14ac:dyDescent="0.25">
      <c r="I117" s="24">
        <v>2700</v>
      </c>
      <c r="J117" s="24" t="s">
        <v>41</v>
      </c>
      <c r="K117" s="8">
        <v>26000</v>
      </c>
      <c r="L117" s="8">
        <v>26000</v>
      </c>
      <c r="M117" s="8">
        <v>1835.85</v>
      </c>
      <c r="N117" s="9"/>
      <c r="O117" s="24">
        <v>1521</v>
      </c>
      <c r="P117" s="24" t="s">
        <v>78</v>
      </c>
      <c r="Q117" s="8">
        <v>2804655</v>
      </c>
      <c r="R117" s="8">
        <v>2804655</v>
      </c>
      <c r="S117" s="8">
        <v>350835.57</v>
      </c>
      <c r="T117" s="7"/>
    </row>
    <row r="118" spans="1:20" ht="21" customHeight="1" x14ac:dyDescent="0.25">
      <c r="I118" s="24">
        <v>2900</v>
      </c>
      <c r="J118" s="24" t="s">
        <v>155</v>
      </c>
      <c r="K118" s="9">
        <v>140000</v>
      </c>
      <c r="L118" s="9">
        <v>140000</v>
      </c>
      <c r="M118" s="9">
        <v>11832.09</v>
      </c>
      <c r="N118" s="10"/>
      <c r="O118" s="24">
        <v>1541</v>
      </c>
      <c r="P118" s="24" t="s">
        <v>79</v>
      </c>
      <c r="Q118" s="8">
        <v>1181280</v>
      </c>
      <c r="R118" s="8">
        <v>1181280</v>
      </c>
      <c r="S118" s="8">
        <v>0</v>
      </c>
      <c r="T118" s="7"/>
    </row>
    <row r="119" spans="1:20" ht="33.75" x14ac:dyDescent="0.25">
      <c r="I119" s="24"/>
      <c r="J119" s="23" t="s">
        <v>52</v>
      </c>
      <c r="K119" s="10">
        <f>SUM(K112:K118)</f>
        <v>1832500</v>
      </c>
      <c r="L119" s="10">
        <f>SUM(L112:L118)</f>
        <v>1832500</v>
      </c>
      <c r="M119" s="10">
        <f>SUM(M112:M118)</f>
        <v>359867.39</v>
      </c>
      <c r="N119" s="8"/>
      <c r="O119" s="24">
        <v>1542</v>
      </c>
      <c r="P119" s="24" t="s">
        <v>80</v>
      </c>
      <c r="Q119" s="8">
        <v>10000</v>
      </c>
      <c r="R119" s="8">
        <v>10000</v>
      </c>
      <c r="S119" s="8">
        <v>0</v>
      </c>
      <c r="T119" s="7"/>
    </row>
    <row r="120" spans="1:20" ht="22.5" x14ac:dyDescent="0.25">
      <c r="I120" s="24">
        <v>3100</v>
      </c>
      <c r="J120" s="24" t="s">
        <v>44</v>
      </c>
      <c r="K120" s="8">
        <v>2099815</v>
      </c>
      <c r="L120" s="8">
        <v>3319360.9299999997</v>
      </c>
      <c r="M120" s="8">
        <v>1297776.9668965517</v>
      </c>
      <c r="N120" s="8"/>
      <c r="O120" s="24">
        <v>1548</v>
      </c>
      <c r="P120" s="24" t="s">
        <v>81</v>
      </c>
      <c r="Q120" s="8">
        <v>110000</v>
      </c>
      <c r="R120" s="8">
        <v>110000</v>
      </c>
      <c r="S120" s="8">
        <v>29169.88</v>
      </c>
      <c r="T120" s="7"/>
    </row>
    <row r="121" spans="1:20" x14ac:dyDescent="0.25">
      <c r="I121" s="24">
        <v>3200</v>
      </c>
      <c r="J121" s="24" t="s">
        <v>45</v>
      </c>
      <c r="K121" s="8">
        <v>3060000</v>
      </c>
      <c r="L121" s="8">
        <v>2935665.05</v>
      </c>
      <c r="M121" s="8">
        <v>701356.56</v>
      </c>
      <c r="N121" s="8"/>
      <c r="O121" s="24">
        <v>1549</v>
      </c>
      <c r="P121" s="24" t="s">
        <v>82</v>
      </c>
      <c r="Q121" s="8">
        <v>120000</v>
      </c>
      <c r="R121" s="8">
        <v>120000</v>
      </c>
      <c r="S121" s="8">
        <v>105000</v>
      </c>
      <c r="T121" s="7"/>
    </row>
    <row r="122" spans="1:20" ht="78.75" x14ac:dyDescent="0.25">
      <c r="I122" s="24">
        <v>3300</v>
      </c>
      <c r="J122" s="24" t="s">
        <v>46</v>
      </c>
      <c r="K122" s="8">
        <v>6219672</v>
      </c>
      <c r="L122" s="8">
        <v>6219672</v>
      </c>
      <c r="M122" s="8">
        <v>1619736.9700000002</v>
      </c>
      <c r="N122" s="8"/>
      <c r="O122" s="24">
        <v>1591</v>
      </c>
      <c r="P122" s="24" t="s">
        <v>83</v>
      </c>
      <c r="Q122" s="8">
        <v>7678632</v>
      </c>
      <c r="R122" s="8">
        <v>7678632</v>
      </c>
      <c r="S122" s="8">
        <v>3565825.27</v>
      </c>
      <c r="T122" s="7"/>
    </row>
    <row r="123" spans="1:20" ht="22.5" x14ac:dyDescent="0.25">
      <c r="I123" s="24">
        <v>3400</v>
      </c>
      <c r="J123" s="24" t="s">
        <v>47</v>
      </c>
      <c r="K123" s="8">
        <v>4825000</v>
      </c>
      <c r="L123" s="8">
        <v>16347254.02</v>
      </c>
      <c r="M123" s="8">
        <v>5997809.8300000001</v>
      </c>
      <c r="N123" s="8"/>
      <c r="O123" s="24">
        <v>1714</v>
      </c>
      <c r="P123" s="24" t="s">
        <v>84</v>
      </c>
      <c r="Q123" s="8">
        <v>50000</v>
      </c>
      <c r="R123" s="8">
        <v>50000</v>
      </c>
      <c r="S123" s="8">
        <v>26609.200000000001</v>
      </c>
      <c r="T123" s="7"/>
    </row>
    <row r="124" spans="1:20" ht="33.75" x14ac:dyDescent="0.25">
      <c r="I124" s="24">
        <v>3500</v>
      </c>
      <c r="J124" s="24" t="s">
        <v>48</v>
      </c>
      <c r="K124" s="8">
        <v>947000</v>
      </c>
      <c r="L124" s="8">
        <v>1047000</v>
      </c>
      <c r="M124" s="8">
        <v>367664.08</v>
      </c>
      <c r="N124" s="8"/>
      <c r="O124" s="24">
        <v>1811</v>
      </c>
      <c r="P124" s="24" t="s">
        <v>85</v>
      </c>
      <c r="Q124" s="8">
        <v>1037146</v>
      </c>
      <c r="R124" s="8">
        <v>1037146</v>
      </c>
      <c r="S124" s="8">
        <v>268131</v>
      </c>
      <c r="T124" s="7"/>
    </row>
    <row r="125" spans="1:20" ht="33.75" x14ac:dyDescent="0.25">
      <c r="I125" s="24">
        <v>3600</v>
      </c>
      <c r="J125" s="24" t="s">
        <v>49</v>
      </c>
      <c r="K125" s="8">
        <v>95000</v>
      </c>
      <c r="L125" s="8">
        <v>95000</v>
      </c>
      <c r="M125" s="8">
        <v>25940</v>
      </c>
      <c r="N125" s="8"/>
      <c r="O125" s="24">
        <v>1821</v>
      </c>
      <c r="P125" s="24" t="s">
        <v>86</v>
      </c>
      <c r="Q125" s="8">
        <v>715780</v>
      </c>
      <c r="R125" s="8">
        <v>715780</v>
      </c>
      <c r="S125" s="8">
        <v>0</v>
      </c>
      <c r="T125" s="7"/>
    </row>
    <row r="126" spans="1:20" x14ac:dyDescent="0.25">
      <c r="I126" s="24">
        <v>3700</v>
      </c>
      <c r="J126" s="24" t="s">
        <v>50</v>
      </c>
      <c r="K126" s="8">
        <v>104000</v>
      </c>
      <c r="L126" s="8">
        <v>109000</v>
      </c>
      <c r="M126" s="8">
        <v>48024</v>
      </c>
      <c r="N126" s="8"/>
      <c r="O126" s="24"/>
      <c r="P126" s="24"/>
      <c r="Q126" s="11">
        <f>SUM(Q104:Q125)</f>
        <v>40294146</v>
      </c>
      <c r="R126" s="11">
        <f>SUM(R104:R125)</f>
        <v>44837576</v>
      </c>
      <c r="S126" s="11">
        <f>SUM(S104:S125)</f>
        <v>16573671.429999998</v>
      </c>
      <c r="T126" s="7"/>
    </row>
    <row r="127" spans="1:20" ht="33.75" x14ac:dyDescent="0.25">
      <c r="I127" s="24">
        <v>3800</v>
      </c>
      <c r="J127" s="24" t="s">
        <v>51</v>
      </c>
      <c r="K127" s="8">
        <v>10000</v>
      </c>
      <c r="L127" s="8">
        <v>10000</v>
      </c>
      <c r="M127" s="8">
        <v>5880.88</v>
      </c>
      <c r="N127" s="10"/>
      <c r="O127" s="24">
        <v>2111</v>
      </c>
      <c r="P127" s="24" t="s">
        <v>87</v>
      </c>
      <c r="Q127" s="8">
        <v>505000</v>
      </c>
      <c r="R127" s="8">
        <v>505000</v>
      </c>
      <c r="S127" s="8">
        <v>99946.239999999991</v>
      </c>
      <c r="T127" s="7"/>
    </row>
    <row r="128" spans="1:20" ht="33.75" x14ac:dyDescent="0.25">
      <c r="I128" s="24">
        <v>3900</v>
      </c>
      <c r="J128" s="24" t="s">
        <v>156</v>
      </c>
      <c r="K128" s="8">
        <v>460000</v>
      </c>
      <c r="L128" s="8">
        <v>460000</v>
      </c>
      <c r="M128" s="8">
        <v>85740.31</v>
      </c>
      <c r="N128" s="8"/>
      <c r="O128" s="24">
        <v>2121</v>
      </c>
      <c r="P128" s="24" t="s">
        <v>88</v>
      </c>
      <c r="Q128" s="8">
        <v>1500</v>
      </c>
      <c r="R128" s="8">
        <v>1500</v>
      </c>
      <c r="S128" s="8">
        <v>0</v>
      </c>
      <c r="T128" s="7"/>
    </row>
    <row r="129" spans="9:20" ht="56.25" x14ac:dyDescent="0.25">
      <c r="I129" s="24"/>
      <c r="J129" s="23" t="s">
        <v>43</v>
      </c>
      <c r="K129" s="10">
        <f>SUM(K120:K128)</f>
        <v>17820487</v>
      </c>
      <c r="L129" s="10">
        <f t="shared" ref="L129:M129" si="12">SUM(L120:L128)</f>
        <v>30542952</v>
      </c>
      <c r="M129" s="10">
        <f t="shared" si="12"/>
        <v>10149929.596896553</v>
      </c>
      <c r="N129" s="10"/>
      <c r="O129" s="24">
        <v>2141</v>
      </c>
      <c r="P129" s="24" t="s">
        <v>89</v>
      </c>
      <c r="Q129" s="8">
        <v>660000</v>
      </c>
      <c r="R129" s="8">
        <v>660000</v>
      </c>
      <c r="S129" s="8">
        <v>122389.8</v>
      </c>
      <c r="T129" s="7"/>
    </row>
    <row r="130" spans="9:20" ht="22.5" x14ac:dyDescent="0.25">
      <c r="I130" s="24">
        <v>4400</v>
      </c>
      <c r="J130" s="24" t="s">
        <v>185</v>
      </c>
      <c r="K130" s="8">
        <v>14500000</v>
      </c>
      <c r="L130" s="8">
        <v>7000000</v>
      </c>
      <c r="M130" s="8">
        <v>3499998</v>
      </c>
      <c r="N130" s="8"/>
      <c r="O130" s="24">
        <v>2151</v>
      </c>
      <c r="P130" s="24" t="s">
        <v>90</v>
      </c>
      <c r="Q130" s="8">
        <v>30000</v>
      </c>
      <c r="R130" s="8">
        <v>30000</v>
      </c>
      <c r="S130" s="8">
        <v>22895</v>
      </c>
      <c r="T130" s="7"/>
    </row>
    <row r="131" spans="9:20" x14ac:dyDescent="0.25">
      <c r="I131" s="24"/>
      <c r="J131" s="23" t="s">
        <v>53</v>
      </c>
      <c r="K131" s="10">
        <f>+K130</f>
        <v>14500000</v>
      </c>
      <c r="L131" s="10">
        <f t="shared" ref="L131:M131" si="13">+L130</f>
        <v>7000000</v>
      </c>
      <c r="M131" s="10">
        <f t="shared" si="13"/>
        <v>3499998</v>
      </c>
      <c r="N131" s="8"/>
      <c r="O131" s="24">
        <v>2161</v>
      </c>
      <c r="P131" s="24" t="s">
        <v>91</v>
      </c>
      <c r="Q131" s="8">
        <v>9400</v>
      </c>
      <c r="R131" s="8">
        <v>9400</v>
      </c>
      <c r="S131" s="8">
        <v>2371.0100000000002</v>
      </c>
      <c r="T131" s="7"/>
    </row>
    <row r="132" spans="9:20" ht="33.75" x14ac:dyDescent="0.25">
      <c r="I132" s="24">
        <v>5100</v>
      </c>
      <c r="J132" s="24" t="s">
        <v>54</v>
      </c>
      <c r="K132" s="8">
        <v>0</v>
      </c>
      <c r="L132" s="8">
        <v>750000</v>
      </c>
      <c r="M132" s="8">
        <v>0</v>
      </c>
      <c r="N132" s="8"/>
      <c r="O132" s="24">
        <v>2211</v>
      </c>
      <c r="P132" s="24" t="s">
        <v>92</v>
      </c>
      <c r="Q132" s="8">
        <v>45000</v>
      </c>
      <c r="R132" s="8">
        <v>45000</v>
      </c>
      <c r="S132" s="8">
        <v>15006.19</v>
      </c>
      <c r="T132" s="7"/>
    </row>
    <row r="133" spans="9:20" ht="33.75" x14ac:dyDescent="0.25">
      <c r="I133" s="24"/>
      <c r="J133" s="24"/>
      <c r="K133" s="8"/>
      <c r="L133" s="8"/>
      <c r="M133" s="8"/>
      <c r="N133" s="10"/>
      <c r="O133" s="24">
        <v>2231</v>
      </c>
      <c r="P133" s="24" t="s">
        <v>93</v>
      </c>
      <c r="Q133" s="8">
        <v>3000</v>
      </c>
      <c r="R133" s="8">
        <v>3000</v>
      </c>
      <c r="S133" s="8">
        <v>0</v>
      </c>
      <c r="T133" s="7"/>
    </row>
    <row r="134" spans="9:20" ht="22.5" x14ac:dyDescent="0.25">
      <c r="I134" s="24">
        <v>5400</v>
      </c>
      <c r="J134" s="24" t="s">
        <v>157</v>
      </c>
      <c r="K134" s="8">
        <v>500000</v>
      </c>
      <c r="L134" s="8">
        <v>500000</v>
      </c>
      <c r="M134" s="8">
        <v>0</v>
      </c>
      <c r="O134" s="24">
        <v>2431</v>
      </c>
      <c r="P134" s="24" t="s">
        <v>94</v>
      </c>
      <c r="Q134" s="8">
        <v>5000</v>
      </c>
      <c r="R134" s="8">
        <v>5000</v>
      </c>
      <c r="S134" s="8">
        <v>0</v>
      </c>
      <c r="T134" s="7"/>
    </row>
    <row r="135" spans="9:20" ht="22.5" x14ac:dyDescent="0.25">
      <c r="I135" s="24"/>
      <c r="J135" s="24"/>
      <c r="K135" s="8"/>
      <c r="L135" s="8"/>
      <c r="M135" s="8"/>
      <c r="O135" s="24">
        <v>2441</v>
      </c>
      <c r="P135" s="24" t="s">
        <v>95</v>
      </c>
      <c r="Q135" s="8">
        <v>10000</v>
      </c>
      <c r="R135" s="8">
        <v>10000</v>
      </c>
      <c r="S135" s="8">
        <v>321.07</v>
      </c>
      <c r="T135" s="7"/>
    </row>
    <row r="136" spans="9:20" ht="22.5" x14ac:dyDescent="0.25">
      <c r="I136" s="24">
        <v>5900</v>
      </c>
      <c r="J136" s="24" t="s">
        <v>159</v>
      </c>
      <c r="K136" s="8">
        <v>100000</v>
      </c>
      <c r="L136" s="8">
        <v>100000</v>
      </c>
      <c r="M136" s="8">
        <v>0</v>
      </c>
      <c r="O136" s="24">
        <v>2451</v>
      </c>
      <c r="P136" s="24" t="s">
        <v>96</v>
      </c>
      <c r="Q136" s="8">
        <v>2000</v>
      </c>
      <c r="R136" s="8">
        <v>2000</v>
      </c>
      <c r="S136" s="8">
        <v>420</v>
      </c>
      <c r="T136" s="7"/>
    </row>
    <row r="137" spans="9:20" ht="22.5" x14ac:dyDescent="0.25">
      <c r="I137" s="24"/>
      <c r="J137" s="23" t="s">
        <v>56</v>
      </c>
      <c r="K137" s="11">
        <f>SUM(K132:K136)</f>
        <v>600000</v>
      </c>
      <c r="L137" s="11">
        <f t="shared" ref="L137:M137" si="14">SUM(L132:L136)</f>
        <v>1350000</v>
      </c>
      <c r="M137" s="11">
        <f t="shared" si="14"/>
        <v>0</v>
      </c>
      <c r="O137" s="24">
        <v>2461</v>
      </c>
      <c r="P137" s="24" t="s">
        <v>97</v>
      </c>
      <c r="Q137" s="8">
        <v>46000</v>
      </c>
      <c r="R137" s="8">
        <v>46000</v>
      </c>
      <c r="S137" s="8">
        <v>8955.66</v>
      </c>
      <c r="T137" s="7"/>
    </row>
    <row r="138" spans="9:20" ht="22.5" x14ac:dyDescent="0.25">
      <c r="I138" s="24"/>
      <c r="J138" s="23" t="s">
        <v>57</v>
      </c>
      <c r="K138" s="10">
        <f>+K111+K119+K129+K131+K137</f>
        <v>75047133</v>
      </c>
      <c r="L138" s="10">
        <f>+L111+L119+L129+L131+L137</f>
        <v>85563028</v>
      </c>
      <c r="M138" s="10">
        <f>+M111+M119+M129+M131+M137</f>
        <v>30583466.416896552</v>
      </c>
      <c r="O138" s="24">
        <v>2471</v>
      </c>
      <c r="P138" s="24" t="s">
        <v>98</v>
      </c>
      <c r="Q138" s="8">
        <v>5600</v>
      </c>
      <c r="R138" s="8">
        <v>5600</v>
      </c>
      <c r="S138" s="8">
        <v>0</v>
      </c>
      <c r="T138" s="7"/>
    </row>
    <row r="139" spans="9:20" ht="22.5" x14ac:dyDescent="0.25">
      <c r="K139" s="14">
        <f>+K138-E109</f>
        <v>0</v>
      </c>
      <c r="L139" s="14">
        <f t="shared" ref="L139" si="15">+L138-F109</f>
        <v>0</v>
      </c>
      <c r="M139" s="14">
        <f t="shared" ref="M139" si="16">+M138-G109</f>
        <v>0</v>
      </c>
      <c r="O139" s="24">
        <v>2481</v>
      </c>
      <c r="P139" s="24" t="s">
        <v>99</v>
      </c>
      <c r="Q139" s="8">
        <v>3000</v>
      </c>
      <c r="R139" s="8">
        <v>3000</v>
      </c>
      <c r="S139" s="8">
        <v>0</v>
      </c>
      <c r="T139" s="7"/>
    </row>
    <row r="140" spans="9:20" ht="45" x14ac:dyDescent="0.25">
      <c r="O140" s="24">
        <v>2491</v>
      </c>
      <c r="P140" s="24" t="s">
        <v>100</v>
      </c>
      <c r="Q140" s="8">
        <v>3000</v>
      </c>
      <c r="R140" s="8">
        <v>3000</v>
      </c>
      <c r="S140" s="8">
        <v>489.41</v>
      </c>
      <c r="T140" s="7"/>
    </row>
    <row r="141" spans="9:20" ht="22.5" x14ac:dyDescent="0.25">
      <c r="O141" s="24">
        <v>2531</v>
      </c>
      <c r="P141" s="24" t="s">
        <v>101</v>
      </c>
      <c r="Q141" s="8">
        <v>12000</v>
      </c>
      <c r="R141" s="8">
        <v>12000</v>
      </c>
      <c r="S141" s="8">
        <v>2252.7600000000002</v>
      </c>
      <c r="T141" s="7"/>
    </row>
    <row r="142" spans="9:20" ht="22.5" x14ac:dyDescent="0.25">
      <c r="O142" s="24">
        <v>2541</v>
      </c>
      <c r="P142" s="24" t="s">
        <v>102</v>
      </c>
      <c r="Q142" s="8">
        <v>20000</v>
      </c>
      <c r="R142" s="8">
        <v>20000</v>
      </c>
      <c r="S142" s="8">
        <v>882</v>
      </c>
      <c r="T142" s="7"/>
    </row>
    <row r="143" spans="9:20" ht="22.5" x14ac:dyDescent="0.25">
      <c r="O143" s="24">
        <v>2611</v>
      </c>
      <c r="P143" s="24" t="s">
        <v>103</v>
      </c>
      <c r="Q143" s="8">
        <v>306000</v>
      </c>
      <c r="R143" s="8">
        <v>306000</v>
      </c>
      <c r="S143" s="8">
        <v>70270.31</v>
      </c>
      <c r="T143" s="7"/>
    </row>
    <row r="144" spans="9:20" x14ac:dyDescent="0.25">
      <c r="O144" s="24">
        <v>2711</v>
      </c>
      <c r="P144" s="24" t="s">
        <v>104</v>
      </c>
      <c r="Q144" s="8">
        <v>20000</v>
      </c>
      <c r="R144" s="8">
        <v>20000</v>
      </c>
      <c r="S144" s="8">
        <v>0</v>
      </c>
      <c r="T144" s="7"/>
    </row>
    <row r="145" spans="15:20" x14ac:dyDescent="0.25">
      <c r="O145" s="24">
        <v>2721</v>
      </c>
      <c r="P145" s="24" t="s">
        <v>105</v>
      </c>
      <c r="Q145" s="8">
        <v>5000</v>
      </c>
      <c r="R145" s="8">
        <v>5000</v>
      </c>
      <c r="S145" s="8">
        <v>1835.85</v>
      </c>
      <c r="T145" s="7"/>
    </row>
    <row r="146" spans="15:20" x14ac:dyDescent="0.25">
      <c r="O146" s="24">
        <v>2731</v>
      </c>
      <c r="P146" s="24" t="s">
        <v>106</v>
      </c>
      <c r="Q146" s="8">
        <v>1000</v>
      </c>
      <c r="R146" s="8">
        <v>1000</v>
      </c>
      <c r="S146" s="8">
        <v>0</v>
      </c>
      <c r="T146" s="7"/>
    </row>
    <row r="147" spans="15:20" x14ac:dyDescent="0.25">
      <c r="O147" s="24">
        <v>2911</v>
      </c>
      <c r="P147" s="24" t="s">
        <v>107</v>
      </c>
      <c r="Q147" s="8">
        <v>20000</v>
      </c>
      <c r="R147" s="8">
        <v>20000</v>
      </c>
      <c r="S147" s="8">
        <v>0</v>
      </c>
      <c r="T147" s="7"/>
    </row>
    <row r="148" spans="15:20" ht="33.75" x14ac:dyDescent="0.25">
      <c r="O148" s="24">
        <v>2921</v>
      </c>
      <c r="P148" s="24" t="s">
        <v>108</v>
      </c>
      <c r="Q148" s="8">
        <v>5000</v>
      </c>
      <c r="R148" s="8">
        <v>5000</v>
      </c>
      <c r="S148" s="8">
        <v>405.09</v>
      </c>
      <c r="T148" s="7"/>
    </row>
    <row r="149" spans="15:20" ht="67.5" x14ac:dyDescent="0.25">
      <c r="O149" s="24">
        <v>2931</v>
      </c>
      <c r="P149" s="24" t="s">
        <v>109</v>
      </c>
      <c r="Q149" s="8">
        <v>5000</v>
      </c>
      <c r="R149" s="8">
        <v>5000</v>
      </c>
      <c r="S149" s="8">
        <v>0</v>
      </c>
      <c r="T149" s="7"/>
    </row>
    <row r="150" spans="15:20" ht="56.25" x14ac:dyDescent="0.25">
      <c r="O150" s="24">
        <v>2941</v>
      </c>
      <c r="P150" s="24" t="s">
        <v>110</v>
      </c>
      <c r="Q150" s="8">
        <v>90000</v>
      </c>
      <c r="R150" s="8">
        <v>90000</v>
      </c>
      <c r="S150" s="8">
        <v>4257</v>
      </c>
      <c r="T150" s="7"/>
    </row>
    <row r="151" spans="15:20" ht="33.75" x14ac:dyDescent="0.25">
      <c r="O151" s="24">
        <v>2961</v>
      </c>
      <c r="P151" s="24" t="s">
        <v>111</v>
      </c>
      <c r="Q151" s="8">
        <v>20000</v>
      </c>
      <c r="R151" s="8">
        <v>20000</v>
      </c>
      <c r="S151" s="8">
        <v>7170</v>
      </c>
      <c r="T151" s="7"/>
    </row>
    <row r="152" spans="15:20" x14ac:dyDescent="0.25">
      <c r="O152" s="24"/>
      <c r="P152" s="24"/>
      <c r="Q152" s="10">
        <f>SUM(Q127:Q151)</f>
        <v>1832500</v>
      </c>
      <c r="R152" s="10">
        <f t="shared" ref="R152:S152" si="17">SUM(R127:R151)</f>
        <v>1832500</v>
      </c>
      <c r="S152" s="10">
        <f t="shared" si="17"/>
        <v>359867.38999999996</v>
      </c>
      <c r="T152" s="7"/>
    </row>
    <row r="153" spans="15:20" ht="22.5" x14ac:dyDescent="0.25">
      <c r="O153" s="24">
        <v>3112</v>
      </c>
      <c r="P153" s="24" t="s">
        <v>112</v>
      </c>
      <c r="Q153" s="8">
        <v>540000</v>
      </c>
      <c r="R153" s="8">
        <v>540000</v>
      </c>
      <c r="S153" s="8">
        <v>178864.69</v>
      </c>
      <c r="T153" s="7"/>
    </row>
    <row r="154" spans="15:20" x14ac:dyDescent="0.25">
      <c r="O154" s="24">
        <v>3131</v>
      </c>
      <c r="P154" s="24" t="s">
        <v>113</v>
      </c>
      <c r="Q154" s="8">
        <v>120000</v>
      </c>
      <c r="R154" s="8">
        <v>120000</v>
      </c>
      <c r="S154" s="8">
        <v>19503</v>
      </c>
      <c r="T154" s="7"/>
    </row>
    <row r="155" spans="15:20" x14ac:dyDescent="0.25">
      <c r="O155" s="24">
        <v>3141</v>
      </c>
      <c r="P155" s="24" t="s">
        <v>114</v>
      </c>
      <c r="Q155" s="8">
        <v>525000</v>
      </c>
      <c r="R155" s="8">
        <v>525000</v>
      </c>
      <c r="S155" s="8">
        <v>231007.05</v>
      </c>
      <c r="T155" s="7"/>
    </row>
    <row r="156" spans="15:20" ht="22.5" x14ac:dyDescent="0.25">
      <c r="O156" s="24">
        <v>3141</v>
      </c>
      <c r="P156" s="24" t="s">
        <v>115</v>
      </c>
      <c r="Q156" s="8">
        <v>5000</v>
      </c>
      <c r="R156" s="8">
        <v>5000</v>
      </c>
      <c r="S156" s="8">
        <v>288.5</v>
      </c>
      <c r="T156" s="7"/>
    </row>
    <row r="157" spans="15:20" x14ac:dyDescent="0.25">
      <c r="O157" s="24">
        <v>3151</v>
      </c>
      <c r="P157" s="24" t="s">
        <v>116</v>
      </c>
      <c r="Q157" s="8">
        <v>12000</v>
      </c>
      <c r="R157" s="8">
        <v>12000</v>
      </c>
      <c r="S157" s="8">
        <v>1823.28</v>
      </c>
      <c r="T157" s="7"/>
    </row>
    <row r="158" spans="15:20" ht="45" x14ac:dyDescent="0.25">
      <c r="O158" s="24">
        <v>3171</v>
      </c>
      <c r="P158" s="24" t="s">
        <v>117</v>
      </c>
      <c r="Q158" s="8">
        <v>208800</v>
      </c>
      <c r="R158" s="8">
        <v>208800</v>
      </c>
      <c r="S158" s="8">
        <v>80958.600000000006</v>
      </c>
      <c r="T158" s="7"/>
    </row>
    <row r="159" spans="15:20" ht="56.25" x14ac:dyDescent="0.25">
      <c r="O159" s="24">
        <v>3181</v>
      </c>
      <c r="P159" s="24" t="s">
        <v>118</v>
      </c>
      <c r="Q159" s="8">
        <v>458015</v>
      </c>
      <c r="R159" s="8">
        <v>1677560.93</v>
      </c>
      <c r="S159" s="8">
        <v>705095.92689655174</v>
      </c>
      <c r="T159" s="7" t="s">
        <v>162</v>
      </c>
    </row>
    <row r="160" spans="15:20" ht="22.5" x14ac:dyDescent="0.25">
      <c r="O160" s="24">
        <v>3191</v>
      </c>
      <c r="P160" s="24" t="s">
        <v>119</v>
      </c>
      <c r="Q160" s="8">
        <v>231000</v>
      </c>
      <c r="R160" s="8">
        <v>231000</v>
      </c>
      <c r="S160" s="8">
        <v>80235.920000000013</v>
      </c>
      <c r="T160" s="7"/>
    </row>
    <row r="161" spans="15:20" ht="22.5" x14ac:dyDescent="0.25">
      <c r="O161" s="24">
        <v>3221</v>
      </c>
      <c r="P161" s="24" t="s">
        <v>120</v>
      </c>
      <c r="Q161" s="8">
        <v>3000000</v>
      </c>
      <c r="R161" s="8">
        <v>2875665.05</v>
      </c>
      <c r="S161" s="8">
        <v>680812.26</v>
      </c>
      <c r="T161" s="7" t="s">
        <v>248</v>
      </c>
    </row>
    <row r="162" spans="15:20" x14ac:dyDescent="0.25">
      <c r="O162" s="24">
        <v>3291</v>
      </c>
      <c r="P162" s="24" t="s">
        <v>121</v>
      </c>
      <c r="Q162" s="8">
        <v>60000</v>
      </c>
      <c r="R162" s="8">
        <v>60000</v>
      </c>
      <c r="S162" s="8">
        <v>20544.3</v>
      </c>
      <c r="T162" s="7"/>
    </row>
    <row r="163" spans="15:20" ht="45" x14ac:dyDescent="0.25">
      <c r="O163" s="24">
        <v>3311</v>
      </c>
      <c r="P163" s="24" t="s">
        <v>122</v>
      </c>
      <c r="Q163" s="8">
        <v>4914672</v>
      </c>
      <c r="R163" s="8">
        <v>4134672</v>
      </c>
      <c r="S163" s="8">
        <v>1090400</v>
      </c>
      <c r="T163" s="7" t="s">
        <v>248</v>
      </c>
    </row>
    <row r="164" spans="15:20" ht="56.25" x14ac:dyDescent="0.25">
      <c r="O164" s="24">
        <v>3331</v>
      </c>
      <c r="P164" s="24" t="s">
        <v>123</v>
      </c>
      <c r="Q164" s="8">
        <v>0</v>
      </c>
      <c r="R164" s="8">
        <v>780000</v>
      </c>
      <c r="S164" s="8">
        <v>270000</v>
      </c>
      <c r="T164" s="7" t="s">
        <v>277</v>
      </c>
    </row>
    <row r="165" spans="15:20" ht="22.5" x14ac:dyDescent="0.25">
      <c r="O165" s="24">
        <v>3341</v>
      </c>
      <c r="P165" s="24" t="s">
        <v>124</v>
      </c>
      <c r="Q165" s="8">
        <v>170000</v>
      </c>
      <c r="R165" s="8">
        <v>170000</v>
      </c>
      <c r="S165" s="8">
        <v>71815</v>
      </c>
      <c r="T165" s="7"/>
    </row>
    <row r="166" spans="15:20" ht="45" x14ac:dyDescent="0.25">
      <c r="O166" s="24">
        <v>3361</v>
      </c>
      <c r="P166" s="24" t="s">
        <v>125</v>
      </c>
      <c r="Q166" s="8">
        <v>675000</v>
      </c>
      <c r="R166" s="8">
        <v>675000</v>
      </c>
      <c r="S166" s="8">
        <v>53725.57</v>
      </c>
      <c r="T166" s="7"/>
    </row>
    <row r="167" spans="15:20" x14ac:dyDescent="0.25">
      <c r="O167" s="24">
        <v>3381</v>
      </c>
      <c r="P167" s="24" t="s">
        <v>126</v>
      </c>
      <c r="Q167" s="8">
        <v>460000</v>
      </c>
      <c r="R167" s="8">
        <v>460000</v>
      </c>
      <c r="S167" s="8">
        <v>133796.40000000002</v>
      </c>
      <c r="T167" s="7"/>
    </row>
    <row r="168" spans="15:20" ht="78.75" x14ac:dyDescent="0.25">
      <c r="O168" s="24">
        <v>3411</v>
      </c>
      <c r="P168" s="24" t="s">
        <v>127</v>
      </c>
      <c r="Q168" s="8">
        <v>2750000</v>
      </c>
      <c r="R168" s="8">
        <v>14272254.02</v>
      </c>
      <c r="S168" s="8">
        <v>4982513.5600000005</v>
      </c>
      <c r="T168" s="7" t="s">
        <v>61</v>
      </c>
    </row>
    <row r="169" spans="15:20" ht="22.5" x14ac:dyDescent="0.25">
      <c r="O169" s="24">
        <v>3431</v>
      </c>
      <c r="P169" s="24" t="s">
        <v>128</v>
      </c>
      <c r="Q169" s="8">
        <v>1680000</v>
      </c>
      <c r="R169" s="8">
        <v>1680000</v>
      </c>
      <c r="S169" s="8">
        <v>832293.25</v>
      </c>
      <c r="T169" s="7"/>
    </row>
    <row r="170" spans="15:20" x14ac:dyDescent="0.25">
      <c r="O170" s="24">
        <v>3451</v>
      </c>
      <c r="P170" s="24" t="s">
        <v>129</v>
      </c>
      <c r="Q170" s="8">
        <v>239500</v>
      </c>
      <c r="R170" s="8">
        <v>239500</v>
      </c>
      <c r="S170" s="8">
        <v>145371.51999999999</v>
      </c>
      <c r="T170" s="7"/>
    </row>
    <row r="171" spans="15:20" ht="22.5" x14ac:dyDescent="0.25">
      <c r="O171" s="24">
        <v>3461</v>
      </c>
      <c r="P171" s="24" t="s">
        <v>130</v>
      </c>
      <c r="Q171" s="8">
        <v>150000</v>
      </c>
      <c r="R171" s="8">
        <v>150000</v>
      </c>
      <c r="S171" s="8">
        <v>37631.5</v>
      </c>
      <c r="T171" s="7"/>
    </row>
    <row r="172" spans="15:20" x14ac:dyDescent="0.25">
      <c r="O172" s="24">
        <v>3471</v>
      </c>
      <c r="P172" s="24" t="s">
        <v>131</v>
      </c>
      <c r="Q172" s="8">
        <v>5500</v>
      </c>
      <c r="R172" s="8">
        <v>5500</v>
      </c>
      <c r="S172" s="8">
        <v>0</v>
      </c>
      <c r="T172" s="7"/>
    </row>
    <row r="173" spans="15:20" ht="33.75" x14ac:dyDescent="0.25">
      <c r="O173" s="24">
        <v>3511</v>
      </c>
      <c r="P173" s="24" t="s">
        <v>132</v>
      </c>
      <c r="Q173" s="8">
        <v>100000</v>
      </c>
      <c r="R173" s="8">
        <v>200000</v>
      </c>
      <c r="S173" s="8">
        <v>80047.5</v>
      </c>
      <c r="T173" s="7"/>
    </row>
    <row r="174" spans="15:20" ht="67.5" x14ac:dyDescent="0.25">
      <c r="O174" s="24">
        <v>3521</v>
      </c>
      <c r="P174" s="24" t="s">
        <v>133</v>
      </c>
      <c r="Q174" s="8">
        <v>90000</v>
      </c>
      <c r="R174" s="8">
        <v>90000</v>
      </c>
      <c r="S174" s="8">
        <v>16499.18</v>
      </c>
      <c r="T174" s="7"/>
    </row>
    <row r="175" spans="15:20" ht="56.25" x14ac:dyDescent="0.25">
      <c r="O175" s="24">
        <v>3531</v>
      </c>
      <c r="P175" s="24" t="s">
        <v>134</v>
      </c>
      <c r="Q175" s="8">
        <v>200000</v>
      </c>
      <c r="R175" s="8">
        <v>200000</v>
      </c>
      <c r="S175" s="8">
        <v>41345</v>
      </c>
      <c r="T175" s="7"/>
    </row>
    <row r="176" spans="15:20" ht="67.5" x14ac:dyDescent="0.25">
      <c r="O176" s="24">
        <v>3553</v>
      </c>
      <c r="P176" s="24" t="s">
        <v>135</v>
      </c>
      <c r="Q176" s="8">
        <v>275000</v>
      </c>
      <c r="R176" s="8">
        <v>275000</v>
      </c>
      <c r="S176" s="8">
        <v>102074.17000000001</v>
      </c>
      <c r="T176" s="7"/>
    </row>
    <row r="177" spans="15:20" ht="22.5" x14ac:dyDescent="0.25">
      <c r="O177" s="24">
        <v>3581</v>
      </c>
      <c r="P177" s="24" t="s">
        <v>136</v>
      </c>
      <c r="Q177" s="8">
        <v>240000</v>
      </c>
      <c r="R177" s="8">
        <v>239999.99999999997</v>
      </c>
      <c r="S177" s="8">
        <v>113698.23</v>
      </c>
      <c r="T177" s="7"/>
    </row>
    <row r="178" spans="15:20" ht="22.5" x14ac:dyDescent="0.25">
      <c r="O178" s="24">
        <v>3591</v>
      </c>
      <c r="P178" s="24" t="s">
        <v>137</v>
      </c>
      <c r="Q178" s="8">
        <v>42000</v>
      </c>
      <c r="R178" s="8">
        <v>42000</v>
      </c>
      <c r="S178" s="8">
        <v>14000</v>
      </c>
      <c r="T178" s="7"/>
    </row>
    <row r="179" spans="15:20" ht="67.5" x14ac:dyDescent="0.25">
      <c r="O179" s="24">
        <v>3611</v>
      </c>
      <c r="P179" s="24" t="s">
        <v>138</v>
      </c>
      <c r="Q179" s="8">
        <v>95000</v>
      </c>
      <c r="R179" s="8">
        <v>95000</v>
      </c>
      <c r="S179" s="8">
        <v>25940</v>
      </c>
      <c r="T179" s="7"/>
    </row>
    <row r="180" spans="15:20" ht="33.75" x14ac:dyDescent="0.25">
      <c r="O180" s="24">
        <v>3721</v>
      </c>
      <c r="P180" s="24" t="s">
        <v>139</v>
      </c>
      <c r="Q180" s="8">
        <v>5000</v>
      </c>
      <c r="R180" s="8">
        <v>5000</v>
      </c>
      <c r="S180" s="8">
        <v>0</v>
      </c>
      <c r="T180" s="7"/>
    </row>
    <row r="181" spans="15:20" ht="33.75" x14ac:dyDescent="0.25">
      <c r="O181" s="24">
        <v>3722</v>
      </c>
      <c r="P181" s="24" t="s">
        <v>140</v>
      </c>
      <c r="Q181" s="8">
        <v>94000</v>
      </c>
      <c r="R181" s="8">
        <v>99000</v>
      </c>
      <c r="S181" s="8">
        <v>48024</v>
      </c>
      <c r="T181" s="7" t="s">
        <v>278</v>
      </c>
    </row>
    <row r="182" spans="15:20" x14ac:dyDescent="0.25">
      <c r="O182" s="24">
        <v>3751</v>
      </c>
      <c r="P182" s="24" t="s">
        <v>141</v>
      </c>
      <c r="Q182" s="8">
        <v>5000</v>
      </c>
      <c r="R182" s="8">
        <v>5000</v>
      </c>
      <c r="S182" s="8">
        <v>0</v>
      </c>
      <c r="T182" s="7"/>
    </row>
    <row r="183" spans="15:20" ht="22.5" x14ac:dyDescent="0.25">
      <c r="O183" s="24">
        <v>3851</v>
      </c>
      <c r="P183" s="24" t="s">
        <v>142</v>
      </c>
      <c r="Q183" s="8">
        <v>10000</v>
      </c>
      <c r="R183" s="8">
        <v>10000</v>
      </c>
      <c r="S183" s="8">
        <v>5880.88</v>
      </c>
      <c r="T183" s="7"/>
    </row>
    <row r="184" spans="15:20" x14ac:dyDescent="0.25">
      <c r="O184" s="24">
        <v>3921</v>
      </c>
      <c r="P184" s="24" t="s">
        <v>143</v>
      </c>
      <c r="Q184" s="8">
        <v>430000</v>
      </c>
      <c r="R184" s="8">
        <v>430000</v>
      </c>
      <c r="S184" s="8">
        <v>81540.31</v>
      </c>
      <c r="T184" s="7"/>
    </row>
    <row r="185" spans="15:20" ht="33.75" x14ac:dyDescent="0.25">
      <c r="O185" s="24">
        <v>3951</v>
      </c>
      <c r="P185" s="24" t="s">
        <v>144</v>
      </c>
      <c r="Q185" s="8">
        <v>20000</v>
      </c>
      <c r="R185" s="8">
        <v>20000</v>
      </c>
      <c r="S185" s="8">
        <v>0</v>
      </c>
      <c r="T185" s="7"/>
    </row>
    <row r="186" spans="15:20" ht="22.5" x14ac:dyDescent="0.25">
      <c r="O186" s="24">
        <v>3991</v>
      </c>
      <c r="P186" s="24" t="s">
        <v>145</v>
      </c>
      <c r="Q186" s="8">
        <v>10000</v>
      </c>
      <c r="R186" s="8">
        <v>10000</v>
      </c>
      <c r="S186" s="8">
        <v>4200</v>
      </c>
      <c r="T186" s="7"/>
    </row>
    <row r="187" spans="15:20" x14ac:dyDescent="0.25">
      <c r="O187" s="24"/>
      <c r="P187" s="24" t="s">
        <v>43</v>
      </c>
      <c r="Q187" s="11">
        <f>SUM(Q153:Q186)</f>
        <v>17820487</v>
      </c>
      <c r="R187" s="11">
        <f>SUM(R153:R186)</f>
        <v>30542952</v>
      </c>
      <c r="S187" s="11">
        <f>SUM(S153:S186)</f>
        <v>10149929.596896553</v>
      </c>
      <c r="T187" s="7"/>
    </row>
    <row r="188" spans="15:20" ht="78.75" x14ac:dyDescent="0.25">
      <c r="O188" s="24">
        <v>4419</v>
      </c>
      <c r="P188" s="24" t="s">
        <v>146</v>
      </c>
      <c r="Q188" s="8">
        <v>14500000</v>
      </c>
      <c r="R188" s="8">
        <v>7000000</v>
      </c>
      <c r="S188" s="8">
        <v>3499998</v>
      </c>
      <c r="T188" s="7" t="s">
        <v>164</v>
      </c>
    </row>
    <row r="189" spans="15:20" x14ac:dyDescent="0.25">
      <c r="O189" s="24"/>
      <c r="P189" s="24" t="s">
        <v>58</v>
      </c>
      <c r="Q189" s="8">
        <f>+Q188</f>
        <v>14500000</v>
      </c>
      <c r="R189" s="8">
        <f t="shared" ref="R189:S189" si="18">+R188</f>
        <v>7000000</v>
      </c>
      <c r="S189" s="8">
        <f t="shared" si="18"/>
        <v>3499998</v>
      </c>
      <c r="T189" s="7"/>
    </row>
    <row r="190" spans="15:20" ht="45" x14ac:dyDescent="0.25">
      <c r="O190" s="24">
        <v>5151</v>
      </c>
      <c r="P190" s="24" t="s">
        <v>147</v>
      </c>
      <c r="Q190" s="8">
        <v>0</v>
      </c>
      <c r="R190" s="8">
        <v>750000</v>
      </c>
      <c r="S190" s="8">
        <v>0</v>
      </c>
      <c r="T190" s="7" t="s">
        <v>165</v>
      </c>
    </row>
    <row r="191" spans="15:20" x14ac:dyDescent="0.25">
      <c r="O191" s="24"/>
      <c r="P191" s="24"/>
      <c r="Q191" s="8"/>
      <c r="R191" s="8"/>
      <c r="S191" s="8"/>
      <c r="T191" s="7"/>
    </row>
    <row r="192" spans="15:20" x14ac:dyDescent="0.25">
      <c r="O192" s="24"/>
      <c r="P192" s="24"/>
      <c r="Q192" s="8"/>
      <c r="R192" s="8"/>
      <c r="S192" s="8"/>
      <c r="T192" s="7"/>
    </row>
    <row r="193" spans="1:24" ht="45" x14ac:dyDescent="0.25">
      <c r="O193" s="24">
        <v>5413</v>
      </c>
      <c r="P193" s="24" t="s">
        <v>150</v>
      </c>
      <c r="Q193" s="8">
        <v>500000</v>
      </c>
      <c r="R193" s="8">
        <v>500000</v>
      </c>
      <c r="S193" s="8">
        <v>0</v>
      </c>
      <c r="T193" s="7"/>
    </row>
    <row r="194" spans="1:24" x14ac:dyDescent="0.25">
      <c r="O194" s="24"/>
      <c r="P194" s="24"/>
      <c r="Q194" s="8"/>
      <c r="R194" s="8"/>
      <c r="S194" s="8"/>
      <c r="T194" s="7"/>
    </row>
    <row r="195" spans="1:24" x14ac:dyDescent="0.25">
      <c r="O195" s="24">
        <v>5911</v>
      </c>
      <c r="P195" s="24" t="s">
        <v>152</v>
      </c>
      <c r="Q195" s="8">
        <v>100000</v>
      </c>
      <c r="R195" s="8">
        <v>100000</v>
      </c>
      <c r="S195" s="8">
        <v>0</v>
      </c>
      <c r="T195" s="7"/>
    </row>
    <row r="196" spans="1:24" x14ac:dyDescent="0.25">
      <c r="O196" s="24"/>
      <c r="P196" s="24" t="s">
        <v>56</v>
      </c>
      <c r="Q196" s="8">
        <f>SUM(Q190:Q195)</f>
        <v>600000</v>
      </c>
      <c r="R196" s="8">
        <f t="shared" ref="R196:S196" si="19">SUM(R190:R195)</f>
        <v>1350000</v>
      </c>
      <c r="S196" s="8">
        <f t="shared" si="19"/>
        <v>0</v>
      </c>
      <c r="T196" s="7"/>
    </row>
    <row r="197" spans="1:24" x14ac:dyDescent="0.25">
      <c r="O197" s="24"/>
      <c r="P197" s="24" t="s">
        <v>57</v>
      </c>
      <c r="Q197" s="11">
        <f>+Q126+Q152+Q187+Q189+Q196</f>
        <v>75047133</v>
      </c>
      <c r="R197" s="11">
        <f>+R126+R152+R187+R189+R196</f>
        <v>85563028</v>
      </c>
      <c r="S197" s="11">
        <f>+S126+S152+S187+S189+S196</f>
        <v>30583466.416896552</v>
      </c>
      <c r="T197" s="11"/>
    </row>
    <row r="198" spans="1:24" x14ac:dyDescent="0.25">
      <c r="Q198" s="14">
        <f>+K138-Q197</f>
        <v>0</v>
      </c>
      <c r="R198" s="14">
        <f t="shared" ref="R198" si="20">+L138-R197</f>
        <v>0</v>
      </c>
      <c r="S198" s="14">
        <f t="shared" ref="S198" si="21">+M138-S197</f>
        <v>0</v>
      </c>
    </row>
    <row r="203" spans="1:24" ht="48.75" customHeight="1" x14ac:dyDescent="0.25">
      <c r="A203" s="78" t="s">
        <v>24</v>
      </c>
      <c r="B203" s="78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</row>
    <row r="204" spans="1:24" ht="22.5" customHeight="1" x14ac:dyDescent="0.25">
      <c r="A204" s="74" t="s">
        <v>0</v>
      </c>
      <c r="B204" s="74" t="s">
        <v>1</v>
      </c>
      <c r="C204" s="75" t="s">
        <v>2</v>
      </c>
      <c r="D204" s="75"/>
      <c r="E204" s="75"/>
      <c r="F204" s="75"/>
      <c r="G204" s="75"/>
      <c r="H204" s="30"/>
      <c r="I204" s="75" t="s">
        <v>8</v>
      </c>
      <c r="J204" s="75"/>
      <c r="K204" s="75"/>
      <c r="L204" s="75"/>
      <c r="M204" s="75"/>
      <c r="N204" s="30"/>
      <c r="O204" s="75" t="s">
        <v>14</v>
      </c>
      <c r="P204" s="75"/>
      <c r="Q204" s="75"/>
      <c r="R204" s="75"/>
      <c r="S204" s="75"/>
      <c r="T204" s="76" t="s">
        <v>19</v>
      </c>
      <c r="U204" s="76" t="s">
        <v>20</v>
      </c>
      <c r="V204" s="76" t="s">
        <v>21</v>
      </c>
      <c r="W204" s="76" t="s">
        <v>22</v>
      </c>
      <c r="X204" s="76" t="s">
        <v>294</v>
      </c>
    </row>
    <row r="205" spans="1:24" ht="33.75" x14ac:dyDescent="0.25">
      <c r="A205" s="74"/>
      <c r="B205" s="74"/>
      <c r="C205" s="28" t="s">
        <v>3</v>
      </c>
      <c r="D205" s="28" t="s">
        <v>4</v>
      </c>
      <c r="E205" s="28" t="s">
        <v>5</v>
      </c>
      <c r="F205" s="28" t="s">
        <v>6</v>
      </c>
      <c r="G205" s="28" t="s">
        <v>7</v>
      </c>
      <c r="H205" s="28"/>
      <c r="I205" s="28" t="s">
        <v>9</v>
      </c>
      <c r="J205" s="28" t="s">
        <v>10</v>
      </c>
      <c r="K205" s="28" t="s">
        <v>11</v>
      </c>
      <c r="L205" s="28" t="s">
        <v>12</v>
      </c>
      <c r="M205" s="28" t="s">
        <v>13</v>
      </c>
      <c r="N205" s="28"/>
      <c r="O205" s="28" t="s">
        <v>15</v>
      </c>
      <c r="P205" s="28" t="s">
        <v>16</v>
      </c>
      <c r="Q205" s="28" t="s">
        <v>23</v>
      </c>
      <c r="R205" s="28" t="s">
        <v>17</v>
      </c>
      <c r="S205" s="28" t="s">
        <v>18</v>
      </c>
      <c r="T205" s="77"/>
      <c r="U205" s="77"/>
      <c r="V205" s="77"/>
      <c r="W205" s="77"/>
      <c r="X205" s="77"/>
    </row>
    <row r="206" spans="1:24" ht="97.5" customHeight="1" x14ac:dyDescent="0.25">
      <c r="A206" s="24">
        <v>2011</v>
      </c>
      <c r="B206" s="24" t="s">
        <v>271</v>
      </c>
      <c r="C206" s="24">
        <v>1000</v>
      </c>
      <c r="D206" s="7" t="s">
        <v>264</v>
      </c>
      <c r="E206" s="8">
        <v>40294146</v>
      </c>
      <c r="F206" s="8">
        <v>44837576</v>
      </c>
      <c r="G206" s="8">
        <v>25331810.02</v>
      </c>
      <c r="H206" s="8"/>
      <c r="I206" s="24">
        <v>1100</v>
      </c>
      <c r="J206" s="24" t="s">
        <v>31</v>
      </c>
      <c r="K206" s="8">
        <v>15267119</v>
      </c>
      <c r="L206" s="8">
        <v>16182108</v>
      </c>
      <c r="M206" s="8">
        <v>11739622.1</v>
      </c>
      <c r="N206" s="8"/>
      <c r="O206" s="24">
        <v>1131</v>
      </c>
      <c r="P206" s="24" t="s">
        <v>65</v>
      </c>
      <c r="Q206" s="8">
        <v>14800531</v>
      </c>
      <c r="R206" s="8">
        <v>15715520</v>
      </c>
      <c r="S206" s="8">
        <v>11273034.1</v>
      </c>
      <c r="T206" s="9" t="s">
        <v>60</v>
      </c>
      <c r="U206" s="34" t="s">
        <v>279</v>
      </c>
      <c r="V206" s="34" t="s">
        <v>280</v>
      </c>
      <c r="W206" s="34" t="s">
        <v>301</v>
      </c>
      <c r="X206" s="34" t="s">
        <v>296</v>
      </c>
    </row>
    <row r="207" spans="1:24" ht="33.75" customHeight="1" x14ac:dyDescent="0.25">
      <c r="A207" s="24"/>
      <c r="B207" s="24"/>
      <c r="C207" s="24">
        <v>2000</v>
      </c>
      <c r="D207" s="7" t="s">
        <v>265</v>
      </c>
      <c r="E207" s="8">
        <v>1832500</v>
      </c>
      <c r="F207" s="8">
        <v>1857500</v>
      </c>
      <c r="G207" s="8">
        <v>786827.4</v>
      </c>
      <c r="H207" s="8"/>
      <c r="I207" s="24">
        <v>1200</v>
      </c>
      <c r="J207" s="24" t="s">
        <v>32</v>
      </c>
      <c r="K207" s="8">
        <v>2818080</v>
      </c>
      <c r="L207" s="8">
        <v>2818080</v>
      </c>
      <c r="M207" s="8">
        <v>1559780.83</v>
      </c>
      <c r="N207" s="8"/>
      <c r="O207" s="24">
        <v>1131</v>
      </c>
      <c r="P207" s="24" t="s">
        <v>66</v>
      </c>
      <c r="Q207" s="8">
        <v>466588</v>
      </c>
      <c r="R207" s="8">
        <v>466588</v>
      </c>
      <c r="S207" s="8">
        <v>466588</v>
      </c>
      <c r="T207" s="9"/>
      <c r="U207" s="24"/>
      <c r="V207" s="24"/>
      <c r="W207" s="24"/>
      <c r="X207" s="27"/>
    </row>
    <row r="208" spans="1:24" ht="51" customHeight="1" x14ac:dyDescent="0.25">
      <c r="A208" s="24"/>
      <c r="B208" s="24"/>
      <c r="C208" s="24">
        <v>3000</v>
      </c>
      <c r="D208" s="7" t="s">
        <v>266</v>
      </c>
      <c r="E208" s="8">
        <v>17820487</v>
      </c>
      <c r="F208" s="8">
        <v>30592952</v>
      </c>
      <c r="G208" s="8">
        <v>16934194.23</v>
      </c>
      <c r="H208" s="8"/>
      <c r="I208" s="24">
        <v>1300</v>
      </c>
      <c r="J208" s="24" t="s">
        <v>33</v>
      </c>
      <c r="K208" s="8">
        <v>1120540</v>
      </c>
      <c r="L208" s="8">
        <v>4748981</v>
      </c>
      <c r="M208" s="8">
        <v>719926.39</v>
      </c>
      <c r="N208" s="8"/>
      <c r="O208" s="24">
        <v>1221</v>
      </c>
      <c r="P208" s="24" t="s">
        <v>67</v>
      </c>
      <c r="Q208" s="8">
        <v>2818080</v>
      </c>
      <c r="R208" s="8">
        <v>2818080</v>
      </c>
      <c r="S208" s="8">
        <v>1559780.83</v>
      </c>
      <c r="T208" s="9"/>
      <c r="U208" s="24"/>
      <c r="V208" s="24"/>
      <c r="W208" s="24"/>
      <c r="X208" s="27"/>
    </row>
    <row r="209" spans="1:24" ht="47.25" customHeight="1" x14ac:dyDescent="0.25">
      <c r="A209" s="24"/>
      <c r="B209" s="24"/>
      <c r="C209" s="24">
        <v>4000</v>
      </c>
      <c r="D209" s="7" t="s">
        <v>268</v>
      </c>
      <c r="E209" s="8">
        <v>14500000</v>
      </c>
      <c r="F209" s="8">
        <v>7000000</v>
      </c>
      <c r="G209" s="8">
        <v>5249997</v>
      </c>
      <c r="H209" s="8"/>
      <c r="I209" s="24">
        <v>1400</v>
      </c>
      <c r="J209" s="24" t="s">
        <v>34</v>
      </c>
      <c r="K209" s="8">
        <v>6724934</v>
      </c>
      <c r="L209" s="8">
        <v>6724934</v>
      </c>
      <c r="M209" s="8">
        <v>4344171.79</v>
      </c>
      <c r="N209" s="8"/>
      <c r="O209" s="24">
        <v>1321</v>
      </c>
      <c r="P209" s="24" t="s">
        <v>68</v>
      </c>
      <c r="Q209" s="8">
        <v>674540</v>
      </c>
      <c r="R209" s="8">
        <v>674540</v>
      </c>
      <c r="S209" s="8">
        <v>633088.05000000005</v>
      </c>
      <c r="T209" s="9"/>
      <c r="U209" s="24"/>
      <c r="V209" s="24"/>
      <c r="W209" s="24"/>
      <c r="X209" s="27"/>
    </row>
    <row r="210" spans="1:24" ht="49.5" customHeight="1" x14ac:dyDescent="0.25">
      <c r="A210" s="24"/>
      <c r="B210" s="24"/>
      <c r="C210" s="24">
        <v>5000</v>
      </c>
      <c r="D210" s="7" t="s">
        <v>267</v>
      </c>
      <c r="E210" s="8">
        <v>600000</v>
      </c>
      <c r="F210" s="8">
        <v>2890000</v>
      </c>
      <c r="G210" s="8">
        <v>331620</v>
      </c>
      <c r="H210" s="8"/>
      <c r="I210" s="24">
        <v>1500</v>
      </c>
      <c r="J210" s="24" t="s">
        <v>35</v>
      </c>
      <c r="K210" s="8">
        <v>12560547</v>
      </c>
      <c r="L210" s="8">
        <v>12560547</v>
      </c>
      <c r="M210" s="8">
        <v>6495071.71</v>
      </c>
      <c r="N210" s="8"/>
      <c r="O210" s="24">
        <v>1322</v>
      </c>
      <c r="P210" s="24" t="s">
        <v>69</v>
      </c>
      <c r="Q210" s="8">
        <v>6000</v>
      </c>
      <c r="R210" s="8">
        <v>6000</v>
      </c>
      <c r="S210" s="8">
        <v>0</v>
      </c>
      <c r="T210" s="7"/>
      <c r="U210" s="24"/>
      <c r="V210" s="24"/>
      <c r="W210" s="24"/>
      <c r="X210" s="27"/>
    </row>
    <row r="211" spans="1:24" ht="22.5" x14ac:dyDescent="0.25">
      <c r="A211" s="24"/>
      <c r="B211" s="24"/>
      <c r="C211" s="24"/>
      <c r="D211" s="24"/>
      <c r="E211" s="10">
        <f>SUM(E206:E210)</f>
        <v>75047133</v>
      </c>
      <c r="F211" s="10">
        <f t="shared" ref="F211:G211" si="22">SUM(F206:F210)</f>
        <v>87178028</v>
      </c>
      <c r="G211" s="10">
        <f t="shared" si="22"/>
        <v>48634448.649999999</v>
      </c>
      <c r="H211" s="10"/>
      <c r="I211" s="24">
        <v>1700</v>
      </c>
      <c r="J211" s="24" t="s">
        <v>153</v>
      </c>
      <c r="K211" s="8">
        <v>50000</v>
      </c>
      <c r="L211" s="8">
        <v>50000</v>
      </c>
      <c r="M211" s="8">
        <v>26609.200000000001</v>
      </c>
      <c r="N211" s="8"/>
      <c r="O211" s="24">
        <v>1323</v>
      </c>
      <c r="P211" s="24" t="s">
        <v>70</v>
      </c>
      <c r="Q211" s="8">
        <v>350000</v>
      </c>
      <c r="R211" s="8">
        <v>3978441</v>
      </c>
      <c r="S211" s="8">
        <v>86838.34</v>
      </c>
      <c r="T211" s="9" t="s">
        <v>60</v>
      </c>
      <c r="U211" s="24"/>
      <c r="V211" s="24"/>
      <c r="W211" s="24"/>
      <c r="X211" s="27"/>
    </row>
    <row r="212" spans="1:24" ht="33.75" x14ac:dyDescent="0.25">
      <c r="A212" s="24"/>
      <c r="B212" s="24"/>
      <c r="C212" s="24"/>
      <c r="D212" s="24"/>
      <c r="E212" s="24"/>
      <c r="F212" s="24"/>
      <c r="G212" s="24"/>
      <c r="H212" s="24"/>
      <c r="I212" s="24">
        <v>1800</v>
      </c>
      <c r="J212" s="24" t="s">
        <v>154</v>
      </c>
      <c r="K212" s="8">
        <v>1752926</v>
      </c>
      <c r="L212" s="8">
        <v>1752926</v>
      </c>
      <c r="M212" s="8">
        <v>446628</v>
      </c>
      <c r="N212" s="10"/>
      <c r="O212" s="24">
        <v>1331</v>
      </c>
      <c r="P212" s="24" t="s">
        <v>71</v>
      </c>
      <c r="Q212" s="8">
        <v>75000</v>
      </c>
      <c r="R212" s="8">
        <v>75000</v>
      </c>
      <c r="S212" s="8">
        <v>0</v>
      </c>
      <c r="T212" s="7"/>
      <c r="U212" s="1"/>
      <c r="V212" s="1"/>
      <c r="W212" s="1"/>
      <c r="X212" s="1"/>
    </row>
    <row r="213" spans="1:24" ht="22.5" x14ac:dyDescent="0.25">
      <c r="I213" s="24"/>
      <c r="J213" s="23" t="s">
        <v>42</v>
      </c>
      <c r="K213" s="10">
        <f>SUM(K206:K212)</f>
        <v>40294146</v>
      </c>
      <c r="L213" s="10">
        <f t="shared" ref="L213:M213" si="23">SUM(L206:L212)</f>
        <v>44837576</v>
      </c>
      <c r="M213" s="10">
        <f t="shared" si="23"/>
        <v>25331810.02</v>
      </c>
      <c r="N213" s="8"/>
      <c r="O213" s="24">
        <v>1342</v>
      </c>
      <c r="P213" s="24" t="s">
        <v>72</v>
      </c>
      <c r="Q213" s="8">
        <v>15000</v>
      </c>
      <c r="R213" s="8">
        <v>15000</v>
      </c>
      <c r="S213" s="8">
        <v>0</v>
      </c>
      <c r="T213" s="9"/>
    </row>
    <row r="214" spans="1:24" ht="33.75" x14ac:dyDescent="0.25">
      <c r="A214" s="2" t="s">
        <v>25</v>
      </c>
      <c r="I214" s="24">
        <v>2100</v>
      </c>
      <c r="J214" s="24" t="s">
        <v>36</v>
      </c>
      <c r="K214" s="8">
        <v>1205900</v>
      </c>
      <c r="L214" s="8">
        <v>1205900</v>
      </c>
      <c r="M214" s="8">
        <v>594135.43000000005</v>
      </c>
      <c r="N214" s="8"/>
      <c r="O214" s="24">
        <v>1412</v>
      </c>
      <c r="P214" s="24" t="s">
        <v>73</v>
      </c>
      <c r="Q214" s="8">
        <v>2861241</v>
      </c>
      <c r="R214" s="8">
        <v>2861241</v>
      </c>
      <c r="S214" s="8">
        <v>1915597.2</v>
      </c>
      <c r="T214" s="9"/>
    </row>
    <row r="215" spans="1:24" ht="33.75" x14ac:dyDescent="0.25">
      <c r="A215" s="2" t="s">
        <v>290</v>
      </c>
      <c r="I215" s="24">
        <v>2200</v>
      </c>
      <c r="J215" s="24" t="s">
        <v>37</v>
      </c>
      <c r="K215" s="8">
        <v>48000</v>
      </c>
      <c r="L215" s="8">
        <v>48000</v>
      </c>
      <c r="M215" s="8">
        <v>22381.510000000002</v>
      </c>
      <c r="N215" s="8"/>
      <c r="O215" s="24">
        <v>1422</v>
      </c>
      <c r="P215" s="24" t="s">
        <v>74</v>
      </c>
      <c r="Q215" s="8">
        <v>1437563</v>
      </c>
      <c r="R215" s="8">
        <v>1449113.22</v>
      </c>
      <c r="S215" s="8">
        <v>988269.85</v>
      </c>
      <c r="T215" s="9" t="s">
        <v>60</v>
      </c>
    </row>
    <row r="216" spans="1:24" ht="56.25" x14ac:dyDescent="0.25">
      <c r="A216" s="2" t="s">
        <v>318</v>
      </c>
      <c r="I216" s="24">
        <v>2400</v>
      </c>
      <c r="J216" s="24" t="s">
        <v>38</v>
      </c>
      <c r="K216" s="8">
        <v>74600</v>
      </c>
      <c r="L216" s="8">
        <v>87600</v>
      </c>
      <c r="M216" s="8">
        <v>28979.119999999999</v>
      </c>
      <c r="N216" s="8"/>
      <c r="O216" s="24">
        <v>1431</v>
      </c>
      <c r="P216" s="24" t="s">
        <v>75</v>
      </c>
      <c r="Q216" s="8">
        <v>1805751</v>
      </c>
      <c r="R216" s="8">
        <v>1823215.3</v>
      </c>
      <c r="S216" s="8">
        <v>1222009.05</v>
      </c>
      <c r="T216" s="9" t="s">
        <v>60</v>
      </c>
    </row>
    <row r="217" spans="1:24" ht="33.75" x14ac:dyDescent="0.25">
      <c r="A217" s="2" t="s">
        <v>63</v>
      </c>
      <c r="I217" s="24">
        <v>2500</v>
      </c>
      <c r="J217" s="24" t="s">
        <v>39</v>
      </c>
      <c r="K217" s="8">
        <v>32000</v>
      </c>
      <c r="L217" s="8">
        <v>22000</v>
      </c>
      <c r="M217" s="8">
        <v>5045.6400000000003</v>
      </c>
      <c r="N217" s="8"/>
      <c r="O217" s="24">
        <v>1441</v>
      </c>
      <c r="P217" s="24" t="s">
        <v>76</v>
      </c>
      <c r="Q217" s="8">
        <v>620379</v>
      </c>
      <c r="R217" s="8">
        <v>591364.48</v>
      </c>
      <c r="S217" s="8">
        <v>218295.69</v>
      </c>
      <c r="T217" s="9" t="s">
        <v>281</v>
      </c>
    </row>
    <row r="218" spans="1:24" ht="33.75" x14ac:dyDescent="0.25">
      <c r="I218" s="24">
        <v>2600</v>
      </c>
      <c r="J218" s="24" t="s">
        <v>40</v>
      </c>
      <c r="K218" s="8">
        <v>306000</v>
      </c>
      <c r="L218" s="8">
        <v>306000</v>
      </c>
      <c r="M218" s="8">
        <v>118516.77</v>
      </c>
      <c r="N218" s="8"/>
      <c r="O218" s="24">
        <v>1511</v>
      </c>
      <c r="P218" s="24" t="s">
        <v>77</v>
      </c>
      <c r="Q218" s="8">
        <v>655980</v>
      </c>
      <c r="R218" s="8">
        <v>655980</v>
      </c>
      <c r="S218" s="8">
        <v>469375.17000000004</v>
      </c>
      <c r="T218" s="9"/>
    </row>
    <row r="219" spans="1:24" ht="47.25" customHeight="1" x14ac:dyDescent="0.25">
      <c r="I219" s="24">
        <v>2700</v>
      </c>
      <c r="J219" s="24" t="s">
        <v>41</v>
      </c>
      <c r="K219" s="8">
        <v>26000</v>
      </c>
      <c r="L219" s="8">
        <v>26000</v>
      </c>
      <c r="M219" s="8">
        <v>1835.85</v>
      </c>
      <c r="N219" s="9"/>
      <c r="O219" s="24">
        <v>1521</v>
      </c>
      <c r="P219" s="24" t="s">
        <v>78</v>
      </c>
      <c r="Q219" s="8">
        <v>2804655</v>
      </c>
      <c r="R219" s="8">
        <v>2804655</v>
      </c>
      <c r="S219" s="8">
        <v>477421.27</v>
      </c>
      <c r="T219" s="7"/>
    </row>
    <row r="220" spans="1:24" ht="21" customHeight="1" x14ac:dyDescent="0.25">
      <c r="I220" s="24">
        <v>2900</v>
      </c>
      <c r="J220" s="24" t="s">
        <v>155</v>
      </c>
      <c r="K220" s="9">
        <v>140000</v>
      </c>
      <c r="L220" s="9">
        <v>162000</v>
      </c>
      <c r="M220" s="9">
        <v>15933.08</v>
      </c>
      <c r="N220" s="10"/>
      <c r="O220" s="24">
        <v>1541</v>
      </c>
      <c r="P220" s="24" t="s">
        <v>79</v>
      </c>
      <c r="Q220" s="8">
        <v>1181280</v>
      </c>
      <c r="R220" s="8">
        <v>1181280</v>
      </c>
      <c r="S220" s="8">
        <v>0</v>
      </c>
      <c r="T220" s="7"/>
    </row>
    <row r="221" spans="1:24" ht="33.75" x14ac:dyDescent="0.25">
      <c r="I221" s="24"/>
      <c r="J221" s="23" t="s">
        <v>52</v>
      </c>
      <c r="K221" s="10">
        <f>SUM(K214:K220)</f>
        <v>1832500</v>
      </c>
      <c r="L221" s="10">
        <f>SUM(L214:L220)</f>
        <v>1857500</v>
      </c>
      <c r="M221" s="10">
        <f>SUM(M214:M220)</f>
        <v>786827.4</v>
      </c>
      <c r="N221" s="8"/>
      <c r="O221" s="24">
        <v>1542</v>
      </c>
      <c r="P221" s="24" t="s">
        <v>80</v>
      </c>
      <c r="Q221" s="8">
        <v>10000</v>
      </c>
      <c r="R221" s="8">
        <v>10000</v>
      </c>
      <c r="S221" s="8">
        <v>0</v>
      </c>
      <c r="T221" s="7"/>
    </row>
    <row r="222" spans="1:24" ht="22.5" x14ac:dyDescent="0.25">
      <c r="I222" s="24">
        <v>3100</v>
      </c>
      <c r="J222" s="24" t="s">
        <v>44</v>
      </c>
      <c r="K222" s="8">
        <v>2099815</v>
      </c>
      <c r="L222" s="8">
        <v>3319360.9299999997</v>
      </c>
      <c r="M222" s="8">
        <v>1782086.35</v>
      </c>
      <c r="N222" s="8"/>
      <c r="O222" s="24">
        <v>1548</v>
      </c>
      <c r="P222" s="24" t="s">
        <v>81</v>
      </c>
      <c r="Q222" s="8">
        <v>110000</v>
      </c>
      <c r="R222" s="8">
        <v>110000</v>
      </c>
      <c r="S222" s="8">
        <v>43231.68</v>
      </c>
      <c r="T222" s="7"/>
    </row>
    <row r="223" spans="1:24" x14ac:dyDescent="0.25">
      <c r="I223" s="24">
        <v>3200</v>
      </c>
      <c r="J223" s="24" t="s">
        <v>45</v>
      </c>
      <c r="K223" s="8">
        <v>3060000</v>
      </c>
      <c r="L223" s="8">
        <v>2930665.05</v>
      </c>
      <c r="M223" s="8">
        <v>1914397.0599999998</v>
      </c>
      <c r="N223" s="8"/>
      <c r="O223" s="24">
        <v>1549</v>
      </c>
      <c r="P223" s="24" t="s">
        <v>82</v>
      </c>
      <c r="Q223" s="8">
        <v>120000</v>
      </c>
      <c r="R223" s="8">
        <v>120000</v>
      </c>
      <c r="S223" s="8">
        <v>105000</v>
      </c>
      <c r="T223" s="7"/>
    </row>
    <row r="224" spans="1:24" ht="78.75" x14ac:dyDescent="0.25">
      <c r="I224" s="24">
        <v>3300</v>
      </c>
      <c r="J224" s="24" t="s">
        <v>46</v>
      </c>
      <c r="K224" s="8">
        <v>6219672</v>
      </c>
      <c r="L224" s="8">
        <v>6219672</v>
      </c>
      <c r="M224" s="8">
        <v>2739062.17</v>
      </c>
      <c r="N224" s="8"/>
      <c r="O224" s="24">
        <v>1591</v>
      </c>
      <c r="P224" s="24" t="s">
        <v>83</v>
      </c>
      <c r="Q224" s="8">
        <v>7678632</v>
      </c>
      <c r="R224" s="8">
        <v>7678632</v>
      </c>
      <c r="S224" s="8">
        <v>5400043.5899999999</v>
      </c>
      <c r="T224" s="7"/>
    </row>
    <row r="225" spans="9:20" ht="22.5" x14ac:dyDescent="0.25">
      <c r="I225" s="24">
        <v>3400</v>
      </c>
      <c r="J225" s="24" t="s">
        <v>47</v>
      </c>
      <c r="K225" s="8">
        <v>4825000</v>
      </c>
      <c r="L225" s="8">
        <v>16347254.02</v>
      </c>
      <c r="M225" s="8">
        <v>9590419.5800000001</v>
      </c>
      <c r="N225" s="8"/>
      <c r="O225" s="24">
        <v>1714</v>
      </c>
      <c r="P225" s="24" t="s">
        <v>84</v>
      </c>
      <c r="Q225" s="8">
        <v>50000</v>
      </c>
      <c r="R225" s="8">
        <v>50000</v>
      </c>
      <c r="S225" s="8">
        <v>26609.200000000001</v>
      </c>
      <c r="T225" s="7"/>
    </row>
    <row r="226" spans="9:20" ht="33.75" x14ac:dyDescent="0.25">
      <c r="I226" s="24">
        <v>3500</v>
      </c>
      <c r="J226" s="24" t="s">
        <v>48</v>
      </c>
      <c r="K226" s="8">
        <v>947000</v>
      </c>
      <c r="L226" s="8">
        <v>1102000</v>
      </c>
      <c r="M226" s="8">
        <v>621321.68999999994</v>
      </c>
      <c r="N226" s="8"/>
      <c r="O226" s="24">
        <v>1811</v>
      </c>
      <c r="P226" s="24" t="s">
        <v>85</v>
      </c>
      <c r="Q226" s="8">
        <v>1037146</v>
      </c>
      <c r="R226" s="8">
        <v>1037146</v>
      </c>
      <c r="S226" s="8">
        <v>446628</v>
      </c>
      <c r="T226" s="7"/>
    </row>
    <row r="227" spans="9:20" ht="33.75" x14ac:dyDescent="0.25">
      <c r="I227" s="24">
        <v>3600</v>
      </c>
      <c r="J227" s="24" t="s">
        <v>49</v>
      </c>
      <c r="K227" s="8">
        <v>95000</v>
      </c>
      <c r="L227" s="8">
        <v>95000</v>
      </c>
      <c r="M227" s="8">
        <v>25940</v>
      </c>
      <c r="N227" s="8"/>
      <c r="O227" s="24">
        <v>1821</v>
      </c>
      <c r="P227" s="24" t="s">
        <v>86</v>
      </c>
      <c r="Q227" s="8">
        <v>715780</v>
      </c>
      <c r="R227" s="8">
        <v>715780</v>
      </c>
      <c r="S227" s="8">
        <v>0</v>
      </c>
      <c r="T227" s="7"/>
    </row>
    <row r="228" spans="9:20" x14ac:dyDescent="0.25">
      <c r="I228" s="24">
        <v>3700</v>
      </c>
      <c r="J228" s="24" t="s">
        <v>50</v>
      </c>
      <c r="K228" s="8">
        <v>104000</v>
      </c>
      <c r="L228" s="8">
        <v>109000</v>
      </c>
      <c r="M228" s="8">
        <v>70980</v>
      </c>
      <c r="N228" s="8"/>
      <c r="O228" s="24"/>
      <c r="P228" s="24"/>
      <c r="Q228" s="11">
        <f>SUM(Q206:Q227)</f>
        <v>40294146</v>
      </c>
      <c r="R228" s="11">
        <f>SUM(R206:R227)</f>
        <v>44837576</v>
      </c>
      <c r="S228" s="11">
        <f>SUM(S206:S227)</f>
        <v>25331810.020000003</v>
      </c>
      <c r="T228" s="7"/>
    </row>
    <row r="229" spans="9:20" ht="33.75" x14ac:dyDescent="0.25">
      <c r="I229" s="24">
        <v>3800</v>
      </c>
      <c r="J229" s="24" t="s">
        <v>51</v>
      </c>
      <c r="K229" s="8">
        <v>10000</v>
      </c>
      <c r="L229" s="8">
        <v>10000</v>
      </c>
      <c r="M229" s="8">
        <v>5880.88</v>
      </c>
      <c r="N229" s="10"/>
      <c r="O229" s="24">
        <v>2111</v>
      </c>
      <c r="P229" s="24" t="s">
        <v>87</v>
      </c>
      <c r="Q229" s="8">
        <v>505000</v>
      </c>
      <c r="R229" s="8">
        <v>505000</v>
      </c>
      <c r="S229" s="8">
        <v>228013.32</v>
      </c>
      <c r="T229" s="7"/>
    </row>
    <row r="230" spans="9:20" ht="33.75" x14ac:dyDescent="0.25">
      <c r="I230" s="24">
        <v>3900</v>
      </c>
      <c r="J230" s="24" t="s">
        <v>156</v>
      </c>
      <c r="K230" s="8">
        <v>460000</v>
      </c>
      <c r="L230" s="8">
        <v>460000</v>
      </c>
      <c r="M230" s="8">
        <v>184106.5</v>
      </c>
      <c r="N230" s="8"/>
      <c r="O230" s="24">
        <v>2121</v>
      </c>
      <c r="P230" s="24" t="s">
        <v>88</v>
      </c>
      <c r="Q230" s="8">
        <v>1500</v>
      </c>
      <c r="R230" s="8">
        <v>1500</v>
      </c>
      <c r="S230" s="8">
        <v>0</v>
      </c>
      <c r="T230" s="7"/>
    </row>
    <row r="231" spans="9:20" ht="56.25" x14ac:dyDescent="0.25">
      <c r="I231" s="24"/>
      <c r="J231" s="23" t="s">
        <v>43</v>
      </c>
      <c r="K231" s="10">
        <f>SUM(K222:K230)</f>
        <v>17820487</v>
      </c>
      <c r="L231" s="10">
        <f t="shared" ref="L231:M231" si="24">SUM(L222:L230)</f>
        <v>30592952</v>
      </c>
      <c r="M231" s="10">
        <f t="shared" si="24"/>
        <v>16934194.23</v>
      </c>
      <c r="N231" s="10"/>
      <c r="O231" s="24">
        <v>2141</v>
      </c>
      <c r="P231" s="24" t="s">
        <v>89</v>
      </c>
      <c r="Q231" s="8">
        <v>660000</v>
      </c>
      <c r="R231" s="8">
        <v>660000</v>
      </c>
      <c r="S231" s="8">
        <v>338365.5</v>
      </c>
      <c r="T231" s="7"/>
    </row>
    <row r="232" spans="9:20" ht="22.5" x14ac:dyDescent="0.25">
      <c r="I232" s="24">
        <v>4400</v>
      </c>
      <c r="J232" s="24" t="s">
        <v>185</v>
      </c>
      <c r="K232" s="8">
        <v>14500000</v>
      </c>
      <c r="L232" s="8">
        <v>7000000</v>
      </c>
      <c r="M232" s="8">
        <v>5249997</v>
      </c>
      <c r="N232" s="8"/>
      <c r="O232" s="24">
        <v>2151</v>
      </c>
      <c r="P232" s="24" t="s">
        <v>90</v>
      </c>
      <c r="Q232" s="8">
        <v>30000</v>
      </c>
      <c r="R232" s="8">
        <v>30000</v>
      </c>
      <c r="S232" s="8">
        <v>24045</v>
      </c>
      <c r="T232" s="7"/>
    </row>
    <row r="233" spans="9:20" x14ac:dyDescent="0.25">
      <c r="I233" s="24"/>
      <c r="J233" s="23" t="s">
        <v>53</v>
      </c>
      <c r="K233" s="10">
        <f>+K232</f>
        <v>14500000</v>
      </c>
      <c r="L233" s="10">
        <f t="shared" ref="L233:M233" si="25">+L232</f>
        <v>7000000</v>
      </c>
      <c r="M233" s="10">
        <f t="shared" si="25"/>
        <v>5249997</v>
      </c>
      <c r="N233" s="8"/>
      <c r="O233" s="24">
        <v>2161</v>
      </c>
      <c r="P233" s="24" t="s">
        <v>91</v>
      </c>
      <c r="Q233" s="8">
        <v>9400</v>
      </c>
      <c r="R233" s="8">
        <v>9400</v>
      </c>
      <c r="S233" s="8">
        <v>3711.61</v>
      </c>
      <c r="T233" s="7"/>
    </row>
    <row r="234" spans="9:20" ht="33.75" x14ac:dyDescent="0.25">
      <c r="I234" s="24">
        <v>5100</v>
      </c>
      <c r="J234" s="24" t="s">
        <v>54</v>
      </c>
      <c r="K234" s="8">
        <v>0</v>
      </c>
      <c r="L234" s="8">
        <v>1111000</v>
      </c>
      <c r="M234" s="8">
        <v>0</v>
      </c>
      <c r="N234" s="8"/>
      <c r="O234" s="24">
        <v>2211</v>
      </c>
      <c r="P234" s="24" t="s">
        <v>92</v>
      </c>
      <c r="Q234" s="8">
        <v>45000</v>
      </c>
      <c r="R234" s="8">
        <v>45000</v>
      </c>
      <c r="S234" s="8">
        <v>22381.510000000002</v>
      </c>
      <c r="T234" s="7"/>
    </row>
    <row r="235" spans="9:20" ht="33.75" x14ac:dyDescent="0.25">
      <c r="I235" s="24">
        <v>5200</v>
      </c>
      <c r="J235" s="24" t="s">
        <v>55</v>
      </c>
      <c r="K235" s="8">
        <v>0</v>
      </c>
      <c r="L235" s="8">
        <v>20000</v>
      </c>
      <c r="M235" s="8">
        <v>0</v>
      </c>
      <c r="N235" s="10"/>
      <c r="O235" s="24">
        <v>2231</v>
      </c>
      <c r="P235" s="24" t="s">
        <v>93</v>
      </c>
      <c r="Q235" s="8">
        <v>3000</v>
      </c>
      <c r="R235" s="8">
        <v>3000</v>
      </c>
      <c r="S235" s="8">
        <v>0</v>
      </c>
      <c r="T235" s="7"/>
    </row>
    <row r="236" spans="9:20" ht="22.5" x14ac:dyDescent="0.25">
      <c r="I236" s="24">
        <v>5400</v>
      </c>
      <c r="J236" s="24" t="s">
        <v>157</v>
      </c>
      <c r="K236" s="8">
        <v>500000</v>
      </c>
      <c r="L236" s="8">
        <v>500000</v>
      </c>
      <c r="M236" s="8">
        <v>331620</v>
      </c>
      <c r="O236" s="24">
        <v>2431</v>
      </c>
      <c r="P236" s="24" t="s">
        <v>94</v>
      </c>
      <c r="Q236" s="8">
        <v>5000</v>
      </c>
      <c r="R236" s="8">
        <v>5000</v>
      </c>
      <c r="S236" s="8">
        <v>0</v>
      </c>
      <c r="T236" s="7"/>
    </row>
    <row r="237" spans="9:20" ht="22.5" x14ac:dyDescent="0.25">
      <c r="I237" s="24">
        <v>5600</v>
      </c>
      <c r="J237" s="24" t="s">
        <v>158</v>
      </c>
      <c r="K237" s="8">
        <v>0</v>
      </c>
      <c r="L237" s="8">
        <v>404000</v>
      </c>
      <c r="M237" s="8">
        <v>0</v>
      </c>
      <c r="O237" s="24">
        <v>2441</v>
      </c>
      <c r="P237" s="24" t="s">
        <v>95</v>
      </c>
      <c r="Q237" s="8">
        <v>10000</v>
      </c>
      <c r="R237" s="8">
        <v>6000</v>
      </c>
      <c r="S237" s="8">
        <v>321.07</v>
      </c>
      <c r="T237" s="7" t="s">
        <v>160</v>
      </c>
    </row>
    <row r="238" spans="9:20" ht="22.5" x14ac:dyDescent="0.25">
      <c r="I238" s="24">
        <v>5900</v>
      </c>
      <c r="J238" s="24" t="s">
        <v>159</v>
      </c>
      <c r="K238" s="8">
        <v>100000</v>
      </c>
      <c r="L238" s="8">
        <v>855000</v>
      </c>
      <c r="M238" s="8">
        <v>0</v>
      </c>
      <c r="O238" s="24">
        <v>2451</v>
      </c>
      <c r="P238" s="24" t="s">
        <v>96</v>
      </c>
      <c r="Q238" s="8">
        <v>2000</v>
      </c>
      <c r="R238" s="8">
        <v>11000</v>
      </c>
      <c r="S238" s="8">
        <v>9420</v>
      </c>
      <c r="T238" s="7" t="s">
        <v>60</v>
      </c>
    </row>
    <row r="239" spans="9:20" ht="22.5" x14ac:dyDescent="0.25">
      <c r="I239" s="24"/>
      <c r="J239" s="23" t="s">
        <v>56</v>
      </c>
      <c r="K239" s="11">
        <f>SUM(K234:K238)</f>
        <v>600000</v>
      </c>
      <c r="L239" s="11">
        <f t="shared" ref="L239:M239" si="26">SUM(L234:L238)</f>
        <v>2890000</v>
      </c>
      <c r="M239" s="11">
        <f t="shared" si="26"/>
        <v>331620</v>
      </c>
      <c r="O239" s="24">
        <v>2461</v>
      </c>
      <c r="P239" s="24" t="s">
        <v>97</v>
      </c>
      <c r="Q239" s="8">
        <v>46000</v>
      </c>
      <c r="R239" s="8">
        <v>46000</v>
      </c>
      <c r="S239" s="8">
        <v>8955.66</v>
      </c>
      <c r="T239" s="7"/>
    </row>
    <row r="240" spans="9:20" ht="22.5" x14ac:dyDescent="0.25">
      <c r="I240" s="24"/>
      <c r="J240" s="23" t="s">
        <v>57</v>
      </c>
      <c r="K240" s="10">
        <f>+K213+K221+K231+K233+K239</f>
        <v>75047133</v>
      </c>
      <c r="L240" s="10">
        <f>+L213+L221+L231+L233+L239</f>
        <v>87178028</v>
      </c>
      <c r="M240" s="10">
        <f>+M213+M221+M231+M233+M239</f>
        <v>48634448.649999999</v>
      </c>
      <c r="O240" s="24">
        <v>2471</v>
      </c>
      <c r="P240" s="24" t="s">
        <v>98</v>
      </c>
      <c r="Q240" s="8">
        <v>5600</v>
      </c>
      <c r="R240" s="8">
        <v>5600</v>
      </c>
      <c r="S240" s="8">
        <v>0</v>
      </c>
      <c r="T240" s="7"/>
    </row>
    <row r="241" spans="11:20" ht="22.5" x14ac:dyDescent="0.25">
      <c r="K241" s="14">
        <f>+K240-E211</f>
        <v>0</v>
      </c>
      <c r="L241" s="14">
        <f t="shared" ref="L241" si="27">+L240-F211</f>
        <v>0</v>
      </c>
      <c r="M241" s="14">
        <f t="shared" ref="M241" si="28">+M240-G211</f>
        <v>0</v>
      </c>
      <c r="O241" s="24">
        <v>2481</v>
      </c>
      <c r="P241" s="24" t="s">
        <v>99</v>
      </c>
      <c r="Q241" s="8">
        <v>3000</v>
      </c>
      <c r="R241" s="8">
        <v>3000</v>
      </c>
      <c r="S241" s="8">
        <v>0</v>
      </c>
      <c r="T241" s="7"/>
    </row>
    <row r="242" spans="11:20" ht="45" x14ac:dyDescent="0.25">
      <c r="O242" s="24">
        <v>2491</v>
      </c>
      <c r="P242" s="24" t="s">
        <v>100</v>
      </c>
      <c r="Q242" s="8">
        <v>3000</v>
      </c>
      <c r="R242" s="8">
        <v>11000</v>
      </c>
      <c r="S242" s="8">
        <v>10282.39</v>
      </c>
      <c r="T242" s="7" t="s">
        <v>60</v>
      </c>
    </row>
    <row r="243" spans="11:20" ht="22.5" x14ac:dyDescent="0.25">
      <c r="O243" s="24">
        <v>2531</v>
      </c>
      <c r="P243" s="24" t="s">
        <v>101</v>
      </c>
      <c r="Q243" s="8">
        <v>12000</v>
      </c>
      <c r="R243" s="8">
        <v>12000</v>
      </c>
      <c r="S243" s="8">
        <v>4163.6400000000003</v>
      </c>
      <c r="T243" s="7"/>
    </row>
    <row r="244" spans="11:20" ht="22.5" x14ac:dyDescent="0.25">
      <c r="O244" s="24">
        <v>2541</v>
      </c>
      <c r="P244" s="24" t="s">
        <v>102</v>
      </c>
      <c r="Q244" s="8">
        <v>20000</v>
      </c>
      <c r="R244" s="8">
        <v>10000</v>
      </c>
      <c r="S244" s="8">
        <v>882</v>
      </c>
      <c r="T244" s="7"/>
    </row>
    <row r="245" spans="11:20" ht="22.5" x14ac:dyDescent="0.25">
      <c r="O245" s="24">
        <v>2611</v>
      </c>
      <c r="P245" s="24" t="s">
        <v>103</v>
      </c>
      <c r="Q245" s="8">
        <v>306000</v>
      </c>
      <c r="R245" s="8">
        <v>306000</v>
      </c>
      <c r="S245" s="8">
        <v>118516.77</v>
      </c>
      <c r="T245" s="7"/>
    </row>
    <row r="246" spans="11:20" x14ac:dyDescent="0.25">
      <c r="O246" s="24">
        <v>2711</v>
      </c>
      <c r="P246" s="24" t="s">
        <v>104</v>
      </c>
      <c r="Q246" s="8">
        <v>20000</v>
      </c>
      <c r="R246" s="8">
        <v>20000</v>
      </c>
      <c r="S246" s="8">
        <v>0</v>
      </c>
      <c r="T246" s="7"/>
    </row>
    <row r="247" spans="11:20" x14ac:dyDescent="0.25">
      <c r="O247" s="24">
        <v>2721</v>
      </c>
      <c r="P247" s="24" t="s">
        <v>105</v>
      </c>
      <c r="Q247" s="8">
        <v>5000</v>
      </c>
      <c r="R247" s="8">
        <v>5000</v>
      </c>
      <c r="S247" s="8">
        <v>1835.85</v>
      </c>
      <c r="T247" s="7"/>
    </row>
    <row r="248" spans="11:20" x14ac:dyDescent="0.25">
      <c r="O248" s="24">
        <v>2731</v>
      </c>
      <c r="P248" s="24" t="s">
        <v>106</v>
      </c>
      <c r="Q248" s="8">
        <v>1000</v>
      </c>
      <c r="R248" s="8">
        <v>1000</v>
      </c>
      <c r="S248" s="8">
        <v>0</v>
      </c>
      <c r="T248" s="7"/>
    </row>
    <row r="249" spans="11:20" ht="22.5" x14ac:dyDescent="0.25">
      <c r="O249" s="24">
        <v>2911</v>
      </c>
      <c r="P249" s="24" t="s">
        <v>107</v>
      </c>
      <c r="Q249" s="8">
        <v>20000</v>
      </c>
      <c r="R249" s="8">
        <v>15000</v>
      </c>
      <c r="S249" s="8">
        <v>0</v>
      </c>
      <c r="T249" s="7" t="s">
        <v>160</v>
      </c>
    </row>
    <row r="250" spans="11:20" ht="33.75" x14ac:dyDescent="0.25">
      <c r="O250" s="24">
        <v>2921</v>
      </c>
      <c r="P250" s="24" t="s">
        <v>108</v>
      </c>
      <c r="Q250" s="8">
        <v>5000</v>
      </c>
      <c r="R250" s="8">
        <v>7000</v>
      </c>
      <c r="S250" s="8">
        <v>1121.81</v>
      </c>
      <c r="T250" s="7" t="s">
        <v>60</v>
      </c>
    </row>
    <row r="251" spans="11:20" ht="67.5" x14ac:dyDescent="0.25">
      <c r="O251" s="24">
        <v>2931</v>
      </c>
      <c r="P251" s="24" t="s">
        <v>109</v>
      </c>
      <c r="Q251" s="8">
        <v>5000</v>
      </c>
      <c r="R251" s="8">
        <v>5000</v>
      </c>
      <c r="S251" s="8">
        <v>0</v>
      </c>
      <c r="T251" s="7"/>
    </row>
    <row r="252" spans="11:20" ht="56.25" x14ac:dyDescent="0.25">
      <c r="O252" s="24">
        <v>2941</v>
      </c>
      <c r="P252" s="24" t="s">
        <v>110</v>
      </c>
      <c r="Q252" s="8">
        <v>90000</v>
      </c>
      <c r="R252" s="8">
        <v>115000</v>
      </c>
      <c r="S252" s="8">
        <v>4472.5200000000004</v>
      </c>
      <c r="T252" s="7" t="s">
        <v>160</v>
      </c>
    </row>
    <row r="253" spans="11:20" ht="33.75" x14ac:dyDescent="0.25">
      <c r="O253" s="24">
        <v>2961</v>
      </c>
      <c r="P253" s="24" t="s">
        <v>111</v>
      </c>
      <c r="Q253" s="8">
        <v>20000</v>
      </c>
      <c r="R253" s="8">
        <v>20000</v>
      </c>
      <c r="S253" s="8">
        <v>10338.75</v>
      </c>
      <c r="T253" s="7"/>
    </row>
    <row r="254" spans="11:20" x14ac:dyDescent="0.25">
      <c r="O254" s="24"/>
      <c r="P254" s="24"/>
      <c r="Q254" s="10">
        <f>SUM(Q229:Q253)</f>
        <v>1832500</v>
      </c>
      <c r="R254" s="10">
        <f t="shared" ref="R254:S254" si="29">SUM(R229:R253)</f>
        <v>1857500</v>
      </c>
      <c r="S254" s="10">
        <f t="shared" si="29"/>
        <v>786827.40000000014</v>
      </c>
      <c r="T254" s="7"/>
    </row>
    <row r="255" spans="11:20" ht="22.5" x14ac:dyDescent="0.25">
      <c r="O255" s="24">
        <v>3112</v>
      </c>
      <c r="P255" s="24" t="s">
        <v>112</v>
      </c>
      <c r="Q255" s="8">
        <v>540000</v>
      </c>
      <c r="R255" s="8">
        <v>540000</v>
      </c>
      <c r="S255" s="8">
        <v>285290.36</v>
      </c>
      <c r="T255" s="7"/>
    </row>
    <row r="256" spans="11:20" x14ac:dyDescent="0.25">
      <c r="O256" s="24">
        <v>3131</v>
      </c>
      <c r="P256" s="24" t="s">
        <v>113</v>
      </c>
      <c r="Q256" s="8">
        <v>120000</v>
      </c>
      <c r="R256" s="8">
        <v>120000</v>
      </c>
      <c r="S256" s="8">
        <v>40284</v>
      </c>
      <c r="T256" s="7"/>
    </row>
    <row r="257" spans="15:20" x14ac:dyDescent="0.25">
      <c r="O257" s="24">
        <v>3141</v>
      </c>
      <c r="P257" s="24" t="s">
        <v>114</v>
      </c>
      <c r="Q257" s="8">
        <v>525000</v>
      </c>
      <c r="R257" s="8">
        <v>525000</v>
      </c>
      <c r="S257" s="8">
        <v>340679.58999999997</v>
      </c>
      <c r="T257" s="7"/>
    </row>
    <row r="258" spans="15:20" ht="22.5" x14ac:dyDescent="0.25">
      <c r="O258" s="24">
        <v>3141</v>
      </c>
      <c r="P258" s="24" t="s">
        <v>115</v>
      </c>
      <c r="Q258" s="8">
        <v>5000</v>
      </c>
      <c r="R258" s="8">
        <v>5000</v>
      </c>
      <c r="S258" s="8">
        <v>372.87</v>
      </c>
      <c r="T258" s="7"/>
    </row>
    <row r="259" spans="15:20" x14ac:dyDescent="0.25">
      <c r="O259" s="24">
        <v>3151</v>
      </c>
      <c r="P259" s="24" t="s">
        <v>116</v>
      </c>
      <c r="Q259" s="8">
        <v>12000</v>
      </c>
      <c r="R259" s="8">
        <v>12000</v>
      </c>
      <c r="S259" s="8">
        <v>4862.08</v>
      </c>
      <c r="T259" s="7"/>
    </row>
    <row r="260" spans="15:20" ht="45" x14ac:dyDescent="0.25">
      <c r="O260" s="24">
        <v>3171</v>
      </c>
      <c r="P260" s="24" t="s">
        <v>117</v>
      </c>
      <c r="Q260" s="8">
        <v>208800</v>
      </c>
      <c r="R260" s="8">
        <v>208800</v>
      </c>
      <c r="S260" s="8">
        <v>111204.42000000001</v>
      </c>
      <c r="T260" s="7"/>
    </row>
    <row r="261" spans="15:20" ht="56.25" x14ac:dyDescent="0.25">
      <c r="O261" s="24">
        <v>3181</v>
      </c>
      <c r="P261" s="24" t="s">
        <v>118</v>
      </c>
      <c r="Q261" s="8">
        <v>458015</v>
      </c>
      <c r="R261" s="8">
        <v>1677560.93</v>
      </c>
      <c r="S261" s="8">
        <v>889657.99</v>
      </c>
      <c r="T261" s="7" t="s">
        <v>162</v>
      </c>
    </row>
    <row r="262" spans="15:20" ht="22.5" x14ac:dyDescent="0.25">
      <c r="O262" s="24">
        <v>3191</v>
      </c>
      <c r="P262" s="24" t="s">
        <v>119</v>
      </c>
      <c r="Q262" s="8">
        <v>231000</v>
      </c>
      <c r="R262" s="8">
        <v>231000.00000000006</v>
      </c>
      <c r="S262" s="8">
        <v>109735.04000000004</v>
      </c>
      <c r="T262" s="7"/>
    </row>
    <row r="263" spans="15:20" ht="22.5" x14ac:dyDescent="0.25">
      <c r="O263" s="24">
        <v>3221</v>
      </c>
      <c r="P263" s="24" t="s">
        <v>120</v>
      </c>
      <c r="Q263" s="8">
        <v>3000000</v>
      </c>
      <c r="R263" s="8">
        <v>2870665.05</v>
      </c>
      <c r="S263" s="8">
        <v>1883580.6099999999</v>
      </c>
      <c r="T263" s="7"/>
    </row>
    <row r="264" spans="15:20" x14ac:dyDescent="0.25">
      <c r="O264" s="24">
        <v>3291</v>
      </c>
      <c r="P264" s="24" t="s">
        <v>121</v>
      </c>
      <c r="Q264" s="8">
        <v>60000</v>
      </c>
      <c r="R264" s="8">
        <v>60000</v>
      </c>
      <c r="S264" s="8">
        <v>30816.449999999997</v>
      </c>
      <c r="T264" s="7"/>
    </row>
    <row r="265" spans="15:20" ht="45" x14ac:dyDescent="0.25">
      <c r="O265" s="24">
        <v>3311</v>
      </c>
      <c r="P265" s="24" t="s">
        <v>122</v>
      </c>
      <c r="Q265" s="8">
        <v>4914672</v>
      </c>
      <c r="R265" s="8">
        <v>4134672</v>
      </c>
      <c r="S265" s="8">
        <v>1816700</v>
      </c>
      <c r="T265" s="7"/>
    </row>
    <row r="266" spans="15:20" ht="56.25" x14ac:dyDescent="0.25">
      <c r="O266" s="24">
        <v>3331</v>
      </c>
      <c r="P266" s="24" t="s">
        <v>123</v>
      </c>
      <c r="Q266" s="8">
        <v>0</v>
      </c>
      <c r="R266" s="8">
        <v>780000</v>
      </c>
      <c r="S266" s="8">
        <v>405000</v>
      </c>
      <c r="T266" s="7" t="s">
        <v>277</v>
      </c>
    </row>
    <row r="267" spans="15:20" ht="22.5" x14ac:dyDescent="0.25">
      <c r="O267" s="24">
        <v>3341</v>
      </c>
      <c r="P267" s="24" t="s">
        <v>124</v>
      </c>
      <c r="Q267" s="8">
        <v>170000</v>
      </c>
      <c r="R267" s="8">
        <v>170000</v>
      </c>
      <c r="S267" s="8">
        <v>78295</v>
      </c>
      <c r="T267" s="7"/>
    </row>
    <row r="268" spans="15:20" ht="45" x14ac:dyDescent="0.25">
      <c r="O268" s="24">
        <v>3361</v>
      </c>
      <c r="P268" s="24" t="s">
        <v>125</v>
      </c>
      <c r="Q268" s="8">
        <v>675000</v>
      </c>
      <c r="R268" s="8">
        <v>675000</v>
      </c>
      <c r="S268" s="8">
        <v>203112.34</v>
      </c>
      <c r="T268" s="7"/>
    </row>
    <row r="269" spans="15:20" x14ac:dyDescent="0.25">
      <c r="O269" s="24">
        <v>3381</v>
      </c>
      <c r="P269" s="24" t="s">
        <v>126</v>
      </c>
      <c r="Q269" s="8">
        <v>460000</v>
      </c>
      <c r="R269" s="8">
        <v>460000</v>
      </c>
      <c r="S269" s="8">
        <v>235954.83000000002</v>
      </c>
      <c r="T269" s="7"/>
    </row>
    <row r="270" spans="15:20" ht="78.75" x14ac:dyDescent="0.25">
      <c r="O270" s="24">
        <v>3411</v>
      </c>
      <c r="P270" s="24" t="s">
        <v>127</v>
      </c>
      <c r="Q270" s="8">
        <v>2750000</v>
      </c>
      <c r="R270" s="8">
        <v>13793008.24</v>
      </c>
      <c r="S270" s="8">
        <v>7921217.6199999992</v>
      </c>
      <c r="T270" s="7" t="s">
        <v>61</v>
      </c>
    </row>
    <row r="271" spans="15:20" ht="22.5" x14ac:dyDescent="0.25">
      <c r="O271" s="24">
        <v>3431</v>
      </c>
      <c r="P271" s="24" t="s">
        <v>128</v>
      </c>
      <c r="Q271" s="8">
        <v>1680000</v>
      </c>
      <c r="R271" s="8">
        <v>2159245.7800000003</v>
      </c>
      <c r="S271" s="8">
        <v>1436078.06</v>
      </c>
      <c r="T271" s="7" t="s">
        <v>60</v>
      </c>
    </row>
    <row r="272" spans="15:20" x14ac:dyDescent="0.25">
      <c r="O272" s="24">
        <v>3451</v>
      </c>
      <c r="P272" s="24" t="s">
        <v>129</v>
      </c>
      <c r="Q272" s="8">
        <v>239500</v>
      </c>
      <c r="R272" s="8">
        <v>239500</v>
      </c>
      <c r="S272" s="8">
        <v>173519.3</v>
      </c>
      <c r="T272" s="7"/>
    </row>
    <row r="273" spans="15:20" ht="22.5" x14ac:dyDescent="0.25">
      <c r="O273" s="24">
        <v>3461</v>
      </c>
      <c r="P273" s="24" t="s">
        <v>130</v>
      </c>
      <c r="Q273" s="8">
        <v>150000</v>
      </c>
      <c r="R273" s="8">
        <v>150000</v>
      </c>
      <c r="S273" s="8">
        <v>59604.6</v>
      </c>
      <c r="T273" s="7"/>
    </row>
    <row r="274" spans="15:20" x14ac:dyDescent="0.25">
      <c r="O274" s="24">
        <v>3471</v>
      </c>
      <c r="P274" s="24" t="s">
        <v>131</v>
      </c>
      <c r="Q274" s="8">
        <v>5500</v>
      </c>
      <c r="R274" s="8">
        <v>5500</v>
      </c>
      <c r="S274" s="8">
        <v>0</v>
      </c>
      <c r="T274" s="7"/>
    </row>
    <row r="275" spans="15:20" ht="33.75" x14ac:dyDescent="0.25">
      <c r="O275" s="24">
        <v>3511</v>
      </c>
      <c r="P275" s="24" t="s">
        <v>132</v>
      </c>
      <c r="Q275" s="8">
        <v>100000</v>
      </c>
      <c r="R275" s="8">
        <v>200000</v>
      </c>
      <c r="S275" s="8">
        <v>105547.5</v>
      </c>
      <c r="T275" s="7"/>
    </row>
    <row r="276" spans="15:20" ht="67.5" x14ac:dyDescent="0.25">
      <c r="O276" s="24">
        <v>3521</v>
      </c>
      <c r="P276" s="24" t="s">
        <v>133</v>
      </c>
      <c r="Q276" s="8">
        <v>90000</v>
      </c>
      <c r="R276" s="8">
        <v>90000</v>
      </c>
      <c r="S276" s="8">
        <v>24949.18</v>
      </c>
      <c r="T276" s="7"/>
    </row>
    <row r="277" spans="15:20" ht="56.25" x14ac:dyDescent="0.25">
      <c r="O277" s="24">
        <v>3531</v>
      </c>
      <c r="P277" s="24" t="s">
        <v>134</v>
      </c>
      <c r="Q277" s="8">
        <v>200000</v>
      </c>
      <c r="R277" s="8">
        <v>255000</v>
      </c>
      <c r="S277" s="8">
        <v>151647</v>
      </c>
      <c r="T277" s="7" t="s">
        <v>163</v>
      </c>
    </row>
    <row r="278" spans="15:20" ht="67.5" x14ac:dyDescent="0.25">
      <c r="O278" s="24">
        <v>3553</v>
      </c>
      <c r="P278" s="24" t="s">
        <v>135</v>
      </c>
      <c r="Q278" s="8">
        <v>275000</v>
      </c>
      <c r="R278" s="8">
        <v>275000</v>
      </c>
      <c r="S278" s="8">
        <v>136950.63</v>
      </c>
      <c r="T278" s="7"/>
    </row>
    <row r="279" spans="15:20" ht="22.5" x14ac:dyDescent="0.25">
      <c r="O279" s="24">
        <v>3581</v>
      </c>
      <c r="P279" s="24" t="s">
        <v>136</v>
      </c>
      <c r="Q279" s="8">
        <v>240000</v>
      </c>
      <c r="R279" s="8">
        <v>239999.99999999997</v>
      </c>
      <c r="S279" s="8">
        <v>174227.38</v>
      </c>
      <c r="T279" s="7"/>
    </row>
    <row r="280" spans="15:20" ht="22.5" x14ac:dyDescent="0.25">
      <c r="O280" s="24">
        <v>3591</v>
      </c>
      <c r="P280" s="24" t="s">
        <v>137</v>
      </c>
      <c r="Q280" s="8">
        <v>42000</v>
      </c>
      <c r="R280" s="8">
        <v>42000</v>
      </c>
      <c r="S280" s="8">
        <v>28000</v>
      </c>
      <c r="T280" s="7"/>
    </row>
    <row r="281" spans="15:20" ht="67.5" x14ac:dyDescent="0.25">
      <c r="O281" s="24">
        <v>3611</v>
      </c>
      <c r="P281" s="24" t="s">
        <v>138</v>
      </c>
      <c r="Q281" s="8">
        <v>95000</v>
      </c>
      <c r="R281" s="8">
        <v>95000</v>
      </c>
      <c r="S281" s="8">
        <v>25940</v>
      </c>
      <c r="T281" s="7"/>
    </row>
    <row r="282" spans="15:20" ht="33.75" x14ac:dyDescent="0.25">
      <c r="O282" s="24">
        <v>3721</v>
      </c>
      <c r="P282" s="24" t="s">
        <v>139</v>
      </c>
      <c r="Q282" s="8">
        <v>5000</v>
      </c>
      <c r="R282" s="8">
        <v>5000</v>
      </c>
      <c r="S282" s="8">
        <v>0</v>
      </c>
      <c r="T282" s="7"/>
    </row>
    <row r="283" spans="15:20" ht="33.75" x14ac:dyDescent="0.25">
      <c r="O283" s="24">
        <v>3722</v>
      </c>
      <c r="P283" s="24" t="s">
        <v>140</v>
      </c>
      <c r="Q283" s="8">
        <v>94000</v>
      </c>
      <c r="R283" s="8">
        <v>99000</v>
      </c>
      <c r="S283" s="8">
        <v>70980</v>
      </c>
      <c r="T283" s="7"/>
    </row>
    <row r="284" spans="15:20" x14ac:dyDescent="0.25">
      <c r="O284" s="24">
        <v>3751</v>
      </c>
      <c r="P284" s="24" t="s">
        <v>141</v>
      </c>
      <c r="Q284" s="8">
        <v>5000</v>
      </c>
      <c r="R284" s="8">
        <v>5000</v>
      </c>
      <c r="S284" s="8">
        <v>0</v>
      </c>
      <c r="T284" s="7"/>
    </row>
    <row r="285" spans="15:20" ht="22.5" x14ac:dyDescent="0.25">
      <c r="O285" s="24">
        <v>3851</v>
      </c>
      <c r="P285" s="24" t="s">
        <v>142</v>
      </c>
      <c r="Q285" s="8">
        <v>10000</v>
      </c>
      <c r="R285" s="8">
        <v>10000</v>
      </c>
      <c r="S285" s="8">
        <v>5880.88</v>
      </c>
      <c r="T285" s="7"/>
    </row>
    <row r="286" spans="15:20" x14ac:dyDescent="0.25">
      <c r="O286" s="24">
        <v>3921</v>
      </c>
      <c r="P286" s="24" t="s">
        <v>143</v>
      </c>
      <c r="Q286" s="8">
        <v>430000</v>
      </c>
      <c r="R286" s="8">
        <v>430000</v>
      </c>
      <c r="S286" s="8">
        <v>177106.5</v>
      </c>
      <c r="T286" s="7"/>
    </row>
    <row r="287" spans="15:20" ht="33.75" x14ac:dyDescent="0.25">
      <c r="O287" s="24">
        <v>3951</v>
      </c>
      <c r="P287" s="24" t="s">
        <v>144</v>
      </c>
      <c r="Q287" s="8">
        <v>20000</v>
      </c>
      <c r="R287" s="8">
        <v>20000</v>
      </c>
      <c r="S287" s="8">
        <v>0</v>
      </c>
      <c r="T287" s="7"/>
    </row>
    <row r="288" spans="15:20" ht="22.5" x14ac:dyDescent="0.25">
      <c r="O288" s="24">
        <v>3991</v>
      </c>
      <c r="P288" s="24" t="s">
        <v>145</v>
      </c>
      <c r="Q288" s="8">
        <v>10000</v>
      </c>
      <c r="R288" s="8">
        <v>10000</v>
      </c>
      <c r="S288" s="8">
        <v>7000</v>
      </c>
      <c r="T288" s="7"/>
    </row>
    <row r="289" spans="1:24" x14ac:dyDescent="0.25">
      <c r="O289" s="24"/>
      <c r="P289" s="24" t="s">
        <v>43</v>
      </c>
      <c r="Q289" s="11">
        <f>SUM(Q255:Q288)</f>
        <v>17820487</v>
      </c>
      <c r="R289" s="11">
        <f>SUM(R255:R288)</f>
        <v>30592952</v>
      </c>
      <c r="S289" s="11">
        <f>SUM(S255:S288)</f>
        <v>16934194.230000004</v>
      </c>
      <c r="T289" s="7"/>
    </row>
    <row r="290" spans="1:24" ht="78.75" x14ac:dyDescent="0.25">
      <c r="O290" s="24">
        <v>4419</v>
      </c>
      <c r="P290" s="24" t="s">
        <v>146</v>
      </c>
      <c r="Q290" s="8">
        <v>14500000</v>
      </c>
      <c r="R290" s="8">
        <v>7000000</v>
      </c>
      <c r="S290" s="8">
        <v>5249997</v>
      </c>
      <c r="T290" s="7" t="s">
        <v>164</v>
      </c>
    </row>
    <row r="291" spans="1:24" x14ac:dyDescent="0.25">
      <c r="O291" s="24"/>
      <c r="P291" s="24" t="s">
        <v>58</v>
      </c>
      <c r="Q291" s="8">
        <f>+Q290</f>
        <v>14500000</v>
      </c>
      <c r="R291" s="8">
        <f t="shared" ref="R291:S291" si="30">+R290</f>
        <v>7000000</v>
      </c>
      <c r="S291" s="8">
        <f t="shared" si="30"/>
        <v>5249997</v>
      </c>
      <c r="T291" s="7"/>
    </row>
    <row r="292" spans="1:24" ht="45" x14ac:dyDescent="0.25">
      <c r="O292" s="24">
        <v>5151</v>
      </c>
      <c r="P292" s="24" t="s">
        <v>147</v>
      </c>
      <c r="Q292" s="8">
        <v>0</v>
      </c>
      <c r="R292" s="8">
        <v>960000</v>
      </c>
      <c r="S292" s="8">
        <v>0</v>
      </c>
      <c r="T292" s="7" t="s">
        <v>165</v>
      </c>
    </row>
    <row r="293" spans="1:24" ht="33.75" x14ac:dyDescent="0.25">
      <c r="O293" s="24">
        <v>5191</v>
      </c>
      <c r="P293" s="24" t="s">
        <v>148</v>
      </c>
      <c r="Q293" s="8">
        <v>0</v>
      </c>
      <c r="R293" s="8">
        <v>151000</v>
      </c>
      <c r="S293" s="8">
        <v>0</v>
      </c>
      <c r="T293" s="7" t="s">
        <v>166</v>
      </c>
    </row>
    <row r="294" spans="1:24" ht="22.5" x14ac:dyDescent="0.25">
      <c r="O294" s="24">
        <v>5211</v>
      </c>
      <c r="P294" s="24" t="s">
        <v>149</v>
      </c>
      <c r="Q294" s="8">
        <v>0</v>
      </c>
      <c r="R294" s="8">
        <v>20000</v>
      </c>
      <c r="S294" s="8">
        <v>0</v>
      </c>
      <c r="T294" s="7" t="s">
        <v>167</v>
      </c>
    </row>
    <row r="295" spans="1:24" ht="45" x14ac:dyDescent="0.25">
      <c r="O295" s="24">
        <v>5413</v>
      </c>
      <c r="P295" s="24" t="s">
        <v>150</v>
      </c>
      <c r="Q295" s="8">
        <v>500000</v>
      </c>
      <c r="R295" s="8">
        <v>500000</v>
      </c>
      <c r="S295" s="8">
        <v>331620</v>
      </c>
      <c r="T295" s="7"/>
    </row>
    <row r="296" spans="1:24" ht="33.75" x14ac:dyDescent="0.25">
      <c r="O296" s="24">
        <v>5651</v>
      </c>
      <c r="P296" s="24" t="s">
        <v>151</v>
      </c>
      <c r="Q296" s="8">
        <v>0</v>
      </c>
      <c r="R296" s="8">
        <v>404000</v>
      </c>
      <c r="S296" s="8">
        <v>0</v>
      </c>
      <c r="T296" s="7" t="s">
        <v>168</v>
      </c>
    </row>
    <row r="297" spans="1:24" ht="22.5" x14ac:dyDescent="0.25">
      <c r="O297" s="24">
        <v>5911</v>
      </c>
      <c r="P297" s="24" t="s">
        <v>152</v>
      </c>
      <c r="Q297" s="8">
        <v>100000</v>
      </c>
      <c r="R297" s="8">
        <v>855000</v>
      </c>
      <c r="S297" s="8">
        <v>0</v>
      </c>
      <c r="T297" s="7" t="s">
        <v>169</v>
      </c>
    </row>
    <row r="298" spans="1:24" x14ac:dyDescent="0.25">
      <c r="O298" s="24"/>
      <c r="P298" s="24" t="s">
        <v>56</v>
      </c>
      <c r="Q298" s="8">
        <f>SUM(Q292:Q297)</f>
        <v>600000</v>
      </c>
      <c r="R298" s="8">
        <f t="shared" ref="R298:S298" si="31">SUM(R292:R297)</f>
        <v>2890000</v>
      </c>
      <c r="S298" s="8">
        <f t="shared" si="31"/>
        <v>331620</v>
      </c>
      <c r="T298" s="7"/>
    </row>
    <row r="299" spans="1:24" x14ac:dyDescent="0.25">
      <c r="O299" s="24"/>
      <c r="P299" s="24" t="s">
        <v>57</v>
      </c>
      <c r="Q299" s="11">
        <f>+Q228+Q254+Q289+Q291+Q298</f>
        <v>75047133</v>
      </c>
      <c r="R299" s="11">
        <f>+R228+R254+R289+R291+R298</f>
        <v>87178028</v>
      </c>
      <c r="S299" s="11">
        <f>+S228+S254+S289+S291+S298</f>
        <v>48634448.650000006</v>
      </c>
      <c r="T299" s="11"/>
    </row>
    <row r="300" spans="1:24" x14ac:dyDescent="0.25">
      <c r="Q300" s="14">
        <f>+K240-Q299</f>
        <v>0</v>
      </c>
      <c r="R300" s="14">
        <f t="shared" ref="R300" si="32">+L240-R299</f>
        <v>0</v>
      </c>
      <c r="S300" s="14">
        <f t="shared" ref="S300" si="33">+M240-S299</f>
        <v>0</v>
      </c>
    </row>
    <row r="302" spans="1:24" ht="46.5" customHeight="1" x14ac:dyDescent="0.25">
      <c r="A302" s="78" t="s">
        <v>24</v>
      </c>
      <c r="B302" s="78"/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</row>
    <row r="303" spans="1:24" ht="22.5" customHeight="1" x14ac:dyDescent="0.25">
      <c r="A303" s="74" t="s">
        <v>0</v>
      </c>
      <c r="B303" s="74" t="s">
        <v>1</v>
      </c>
      <c r="C303" s="75" t="s">
        <v>2</v>
      </c>
      <c r="D303" s="75"/>
      <c r="E303" s="75"/>
      <c r="F303" s="75"/>
      <c r="G303" s="75"/>
      <c r="H303" s="30"/>
      <c r="I303" s="75" t="s">
        <v>8</v>
      </c>
      <c r="J303" s="75"/>
      <c r="K303" s="75"/>
      <c r="L303" s="75"/>
      <c r="M303" s="75"/>
      <c r="N303" s="30"/>
      <c r="O303" s="75" t="s">
        <v>14</v>
      </c>
      <c r="P303" s="75"/>
      <c r="Q303" s="75"/>
      <c r="R303" s="75"/>
      <c r="S303" s="75"/>
      <c r="T303" s="76" t="s">
        <v>19</v>
      </c>
      <c r="U303" s="76" t="s">
        <v>20</v>
      </c>
      <c r="V303" s="76" t="s">
        <v>21</v>
      </c>
      <c r="W303" s="76" t="s">
        <v>22</v>
      </c>
      <c r="X303" s="76" t="s">
        <v>294</v>
      </c>
    </row>
    <row r="304" spans="1:24" ht="33.75" x14ac:dyDescent="0.25">
      <c r="A304" s="74"/>
      <c r="B304" s="74"/>
      <c r="C304" s="28" t="s">
        <v>3</v>
      </c>
      <c r="D304" s="28" t="s">
        <v>4</v>
      </c>
      <c r="E304" s="28" t="s">
        <v>5</v>
      </c>
      <c r="F304" s="28" t="s">
        <v>6</v>
      </c>
      <c r="G304" s="28" t="s">
        <v>7</v>
      </c>
      <c r="H304" s="28"/>
      <c r="I304" s="28" t="s">
        <v>9</v>
      </c>
      <c r="J304" s="28" t="s">
        <v>10</v>
      </c>
      <c r="K304" s="28" t="s">
        <v>11</v>
      </c>
      <c r="L304" s="28" t="s">
        <v>12</v>
      </c>
      <c r="M304" s="28" t="s">
        <v>13</v>
      </c>
      <c r="N304" s="28"/>
      <c r="O304" s="28" t="s">
        <v>15</v>
      </c>
      <c r="P304" s="28" t="s">
        <v>16</v>
      </c>
      <c r="Q304" s="28" t="s">
        <v>23</v>
      </c>
      <c r="R304" s="28" t="s">
        <v>17</v>
      </c>
      <c r="S304" s="28" t="s">
        <v>18</v>
      </c>
      <c r="T304" s="77"/>
      <c r="U304" s="77"/>
      <c r="V304" s="77"/>
      <c r="W304" s="77"/>
      <c r="X304" s="77"/>
    </row>
    <row r="305" spans="1:24" ht="88.5" customHeight="1" x14ac:dyDescent="0.25">
      <c r="A305" s="24">
        <v>2011</v>
      </c>
      <c r="B305" s="24" t="s">
        <v>64</v>
      </c>
      <c r="C305" s="24">
        <v>1000</v>
      </c>
      <c r="D305" s="7" t="s">
        <v>264</v>
      </c>
      <c r="E305" s="8">
        <v>40294146</v>
      </c>
      <c r="F305" s="8">
        <v>44837576</v>
      </c>
      <c r="G305" s="8">
        <v>39719962.189999998</v>
      </c>
      <c r="H305" s="8"/>
      <c r="I305" s="24">
        <v>1100</v>
      </c>
      <c r="J305" s="24" t="s">
        <v>31</v>
      </c>
      <c r="K305" s="8">
        <v>15267119</v>
      </c>
      <c r="L305" s="8">
        <v>16182108</v>
      </c>
      <c r="M305" s="8">
        <v>15638243.509999998</v>
      </c>
      <c r="N305" s="8"/>
      <c r="O305" s="24">
        <v>1131</v>
      </c>
      <c r="P305" s="24" t="s">
        <v>65</v>
      </c>
      <c r="Q305" s="8">
        <v>14800531</v>
      </c>
      <c r="R305" s="8">
        <v>15715520</v>
      </c>
      <c r="S305" s="8">
        <v>15171655.51</v>
      </c>
      <c r="T305" s="9" t="s">
        <v>60</v>
      </c>
      <c r="U305" s="34" t="s">
        <v>170</v>
      </c>
      <c r="V305" s="34" t="s">
        <v>171</v>
      </c>
      <c r="W305" s="34" t="s">
        <v>302</v>
      </c>
      <c r="X305" s="34" t="s">
        <v>296</v>
      </c>
    </row>
    <row r="306" spans="1:24" ht="33.75" customHeight="1" x14ac:dyDescent="0.25">
      <c r="A306" s="24"/>
      <c r="B306" s="24"/>
      <c r="C306" s="24">
        <v>2000</v>
      </c>
      <c r="D306" s="7" t="s">
        <v>265</v>
      </c>
      <c r="E306" s="8">
        <v>1832500</v>
      </c>
      <c r="F306" s="8">
        <v>1857500</v>
      </c>
      <c r="G306" s="8">
        <v>1489508.7500000002</v>
      </c>
      <c r="H306" s="8"/>
      <c r="I306" s="24">
        <v>1200</v>
      </c>
      <c r="J306" s="24" t="s">
        <v>32</v>
      </c>
      <c r="K306" s="8">
        <v>2818080</v>
      </c>
      <c r="L306" s="8">
        <v>2818080</v>
      </c>
      <c r="M306" s="8">
        <v>2211552.4300000002</v>
      </c>
      <c r="N306" s="8"/>
      <c r="O306" s="24">
        <v>1131</v>
      </c>
      <c r="P306" s="24" t="s">
        <v>66</v>
      </c>
      <c r="Q306" s="8">
        <v>466588</v>
      </c>
      <c r="R306" s="8">
        <v>466588</v>
      </c>
      <c r="S306" s="8">
        <v>466588</v>
      </c>
      <c r="T306" s="9"/>
      <c r="U306" s="24"/>
      <c r="V306" s="24"/>
      <c r="W306" s="24"/>
      <c r="X306" s="27"/>
    </row>
    <row r="307" spans="1:24" ht="51" customHeight="1" x14ac:dyDescent="0.25">
      <c r="A307" s="24"/>
      <c r="B307" s="24"/>
      <c r="C307" s="24">
        <v>3000</v>
      </c>
      <c r="D307" s="7" t="s">
        <v>266</v>
      </c>
      <c r="E307" s="8">
        <v>17820487</v>
      </c>
      <c r="F307" s="8">
        <v>30592952</v>
      </c>
      <c r="G307" s="8">
        <v>24249275.150000002</v>
      </c>
      <c r="H307" s="8"/>
      <c r="I307" s="24">
        <v>1300</v>
      </c>
      <c r="J307" s="24" t="s">
        <v>33</v>
      </c>
      <c r="K307" s="8">
        <v>1120540</v>
      </c>
      <c r="L307" s="8">
        <v>4748981</v>
      </c>
      <c r="M307" s="8">
        <v>4185855.9699999997</v>
      </c>
      <c r="N307" s="8"/>
      <c r="O307" s="24">
        <v>1221</v>
      </c>
      <c r="P307" s="24" t="s">
        <v>67</v>
      </c>
      <c r="Q307" s="8">
        <v>2818080</v>
      </c>
      <c r="R307" s="8">
        <v>2818080</v>
      </c>
      <c r="S307" s="8">
        <v>2211552.4300000002</v>
      </c>
      <c r="T307" s="9"/>
      <c r="U307" s="24"/>
      <c r="V307" s="24"/>
      <c r="W307" s="24"/>
      <c r="X307" s="27"/>
    </row>
    <row r="308" spans="1:24" ht="47.25" customHeight="1" x14ac:dyDescent="0.25">
      <c r="A308" s="24"/>
      <c r="B308" s="24"/>
      <c r="C308" s="24">
        <v>4000</v>
      </c>
      <c r="D308" s="7" t="s">
        <v>268</v>
      </c>
      <c r="E308" s="8">
        <v>14500000</v>
      </c>
      <c r="F308" s="8">
        <v>7000000</v>
      </c>
      <c r="G308" s="8">
        <v>7000000</v>
      </c>
      <c r="H308" s="8"/>
      <c r="I308" s="24">
        <v>1400</v>
      </c>
      <c r="J308" s="24" t="s">
        <v>34</v>
      </c>
      <c r="K308" s="8">
        <v>6724934</v>
      </c>
      <c r="L308" s="8">
        <v>6864934</v>
      </c>
      <c r="M308" s="8">
        <v>6521685.6100000003</v>
      </c>
      <c r="N308" s="8"/>
      <c r="O308" s="24">
        <v>1321</v>
      </c>
      <c r="P308" s="24" t="s">
        <v>68</v>
      </c>
      <c r="Q308" s="8">
        <v>674540</v>
      </c>
      <c r="R308" s="8">
        <v>674540</v>
      </c>
      <c r="S308" s="8">
        <v>639345.57999999996</v>
      </c>
      <c r="T308" s="9"/>
      <c r="U308" s="24"/>
      <c r="V308" s="24"/>
      <c r="W308" s="24"/>
      <c r="X308" s="27"/>
    </row>
    <row r="309" spans="1:24" ht="49.5" customHeight="1" x14ac:dyDescent="0.25">
      <c r="A309" s="24"/>
      <c r="B309" s="24"/>
      <c r="C309" s="24">
        <v>5000</v>
      </c>
      <c r="D309" s="7" t="s">
        <v>267</v>
      </c>
      <c r="E309" s="8">
        <v>600000</v>
      </c>
      <c r="F309" s="8">
        <v>2890000</v>
      </c>
      <c r="G309" s="8">
        <v>1519912.03</v>
      </c>
      <c r="H309" s="8"/>
      <c r="I309" s="24">
        <v>1500</v>
      </c>
      <c r="J309" s="24" t="s">
        <v>35</v>
      </c>
      <c r="K309" s="8">
        <v>12560547</v>
      </c>
      <c r="L309" s="8">
        <v>12372338.280000001</v>
      </c>
      <c r="M309" s="8">
        <v>9465984.9000000004</v>
      </c>
      <c r="N309" s="8"/>
      <c r="O309" s="24">
        <v>1322</v>
      </c>
      <c r="P309" s="24" t="s">
        <v>69</v>
      </c>
      <c r="Q309" s="8">
        <v>6000</v>
      </c>
      <c r="R309" s="8">
        <v>6000</v>
      </c>
      <c r="S309" s="8">
        <v>0</v>
      </c>
      <c r="T309" s="7"/>
      <c r="U309" s="24"/>
      <c r="V309" s="24"/>
      <c r="W309" s="24"/>
      <c r="X309" s="27"/>
    </row>
    <row r="310" spans="1:24" ht="22.5" x14ac:dyDescent="0.25">
      <c r="A310" s="24"/>
      <c r="B310" s="24"/>
      <c r="C310" s="24"/>
      <c r="D310" s="24"/>
      <c r="E310" s="10">
        <f>SUM(E305:E309)</f>
        <v>75047133</v>
      </c>
      <c r="F310" s="10">
        <f t="shared" ref="F310:G310" si="34">SUM(F305:F309)</f>
        <v>87178028</v>
      </c>
      <c r="G310" s="10">
        <f t="shared" si="34"/>
        <v>73978658.120000005</v>
      </c>
      <c r="H310" s="10"/>
      <c r="I310" s="24">
        <v>1700</v>
      </c>
      <c r="J310" s="24" t="s">
        <v>153</v>
      </c>
      <c r="K310" s="8">
        <v>50000</v>
      </c>
      <c r="L310" s="8">
        <v>50000</v>
      </c>
      <c r="M310" s="8">
        <v>26609.200000000001</v>
      </c>
      <c r="N310" s="8"/>
      <c r="O310" s="24">
        <v>1323</v>
      </c>
      <c r="P310" s="24" t="s">
        <v>70</v>
      </c>
      <c r="Q310" s="8">
        <v>350000</v>
      </c>
      <c r="R310" s="8">
        <v>3978441</v>
      </c>
      <c r="S310" s="8">
        <v>3546510.3899999997</v>
      </c>
      <c r="T310" s="9" t="s">
        <v>60</v>
      </c>
      <c r="U310" s="24"/>
      <c r="V310" s="24"/>
      <c r="W310" s="24"/>
      <c r="X310" s="27"/>
    </row>
    <row r="311" spans="1:24" ht="33.75" x14ac:dyDescent="0.25">
      <c r="A311" s="24"/>
      <c r="B311" s="24"/>
      <c r="C311" s="24"/>
      <c r="D311" s="24"/>
      <c r="E311" s="24"/>
      <c r="F311" s="24"/>
      <c r="G311" s="24"/>
      <c r="H311" s="24"/>
      <c r="I311" s="24">
        <v>1800</v>
      </c>
      <c r="J311" s="24" t="s">
        <v>154</v>
      </c>
      <c r="K311" s="8">
        <v>1752926</v>
      </c>
      <c r="L311" s="8">
        <v>1801134.72</v>
      </c>
      <c r="M311" s="8">
        <v>1670030.5699999998</v>
      </c>
      <c r="N311" s="10"/>
      <c r="O311" s="24">
        <v>1331</v>
      </c>
      <c r="P311" s="24" t="s">
        <v>71</v>
      </c>
      <c r="Q311" s="8">
        <v>75000</v>
      </c>
      <c r="R311" s="8">
        <v>75000</v>
      </c>
      <c r="S311" s="8">
        <v>0</v>
      </c>
      <c r="T311" s="7"/>
      <c r="U311" s="1"/>
      <c r="V311" s="1"/>
      <c r="W311" s="1"/>
      <c r="X311" s="1"/>
    </row>
    <row r="312" spans="1:24" ht="22.5" x14ac:dyDescent="0.25">
      <c r="I312" s="24"/>
      <c r="J312" s="23" t="s">
        <v>42</v>
      </c>
      <c r="K312" s="10">
        <f>SUM(K305:K311)</f>
        <v>40294146</v>
      </c>
      <c r="L312" s="10">
        <f t="shared" ref="L312:M312" si="35">SUM(L305:L311)</f>
        <v>44837576</v>
      </c>
      <c r="M312" s="10">
        <f t="shared" si="35"/>
        <v>39719962.189999998</v>
      </c>
      <c r="N312" s="8"/>
      <c r="O312" s="24">
        <v>1342</v>
      </c>
      <c r="P312" s="24" t="s">
        <v>72</v>
      </c>
      <c r="Q312" s="8">
        <v>15000</v>
      </c>
      <c r="R312" s="8">
        <v>15000</v>
      </c>
      <c r="S312" s="8">
        <v>0</v>
      </c>
      <c r="T312" s="9"/>
    </row>
    <row r="313" spans="1:24" ht="33.75" x14ac:dyDescent="0.25">
      <c r="A313" s="2" t="s">
        <v>25</v>
      </c>
      <c r="I313" s="24">
        <v>2100</v>
      </c>
      <c r="J313" s="24" t="s">
        <v>36</v>
      </c>
      <c r="K313" s="8">
        <v>1205900</v>
      </c>
      <c r="L313" s="8">
        <v>1265900</v>
      </c>
      <c r="M313" s="8">
        <v>1139653.1300000001</v>
      </c>
      <c r="N313" s="8"/>
      <c r="O313" s="24">
        <v>1412</v>
      </c>
      <c r="P313" s="24" t="s">
        <v>73</v>
      </c>
      <c r="Q313" s="8">
        <v>2861241</v>
      </c>
      <c r="R313" s="8">
        <v>2916241</v>
      </c>
      <c r="S313" s="8">
        <v>2841502.92</v>
      </c>
      <c r="T313" s="9"/>
    </row>
    <row r="314" spans="1:24" ht="33.75" x14ac:dyDescent="0.25">
      <c r="A314" s="2" t="s">
        <v>291</v>
      </c>
      <c r="I314" s="24">
        <v>2200</v>
      </c>
      <c r="J314" s="24" t="s">
        <v>37</v>
      </c>
      <c r="K314" s="8">
        <v>48000</v>
      </c>
      <c r="L314" s="8">
        <v>48000</v>
      </c>
      <c r="M314" s="8">
        <v>36547.75</v>
      </c>
      <c r="N314" s="8"/>
      <c r="O314" s="24">
        <v>1422</v>
      </c>
      <c r="P314" s="24" t="s">
        <v>74</v>
      </c>
      <c r="Q314" s="8">
        <v>1437563</v>
      </c>
      <c r="R314" s="8">
        <v>1489113.22</v>
      </c>
      <c r="S314" s="8">
        <v>1449933.7</v>
      </c>
      <c r="T314" s="9" t="s">
        <v>60</v>
      </c>
    </row>
    <row r="315" spans="1:24" ht="56.25" x14ac:dyDescent="0.25">
      <c r="A315" s="2" t="s">
        <v>318</v>
      </c>
      <c r="I315" s="24">
        <v>2400</v>
      </c>
      <c r="J315" s="24" t="s">
        <v>38</v>
      </c>
      <c r="K315" s="8">
        <v>74600</v>
      </c>
      <c r="L315" s="8">
        <v>87600</v>
      </c>
      <c r="M315" s="8">
        <v>53880.880000000005</v>
      </c>
      <c r="N315" s="8"/>
      <c r="O315" s="24">
        <v>1431</v>
      </c>
      <c r="P315" s="24" t="s">
        <v>75</v>
      </c>
      <c r="Q315" s="8">
        <v>1805751</v>
      </c>
      <c r="R315" s="8">
        <v>1868215.3</v>
      </c>
      <c r="S315" s="8">
        <v>1795573.16</v>
      </c>
      <c r="T315" s="9" t="s">
        <v>60</v>
      </c>
    </row>
    <row r="316" spans="1:24" ht="22.5" x14ac:dyDescent="0.25">
      <c r="A316" s="2" t="s">
        <v>63</v>
      </c>
      <c r="I316" s="24">
        <v>2500</v>
      </c>
      <c r="J316" s="24" t="s">
        <v>39</v>
      </c>
      <c r="K316" s="8">
        <v>32000</v>
      </c>
      <c r="L316" s="8">
        <v>22000</v>
      </c>
      <c r="M316" s="8">
        <v>21656.639999999999</v>
      </c>
      <c r="N316" s="8"/>
      <c r="O316" s="24">
        <v>1441</v>
      </c>
      <c r="P316" s="24" t="s">
        <v>76</v>
      </c>
      <c r="Q316" s="8">
        <v>620379</v>
      </c>
      <c r="R316" s="8">
        <v>591364.48</v>
      </c>
      <c r="S316" s="8">
        <v>434675.82999999996</v>
      </c>
      <c r="T316" s="9"/>
    </row>
    <row r="317" spans="1:24" ht="33.75" x14ac:dyDescent="0.25">
      <c r="I317" s="24">
        <v>2600</v>
      </c>
      <c r="J317" s="24" t="s">
        <v>40</v>
      </c>
      <c r="K317" s="8">
        <v>306000</v>
      </c>
      <c r="L317" s="8">
        <v>306000</v>
      </c>
      <c r="M317" s="8">
        <v>164312.01</v>
      </c>
      <c r="N317" s="8"/>
      <c r="O317" s="24">
        <v>1511</v>
      </c>
      <c r="P317" s="24" t="s">
        <v>77</v>
      </c>
      <c r="Q317" s="8">
        <v>655980</v>
      </c>
      <c r="R317" s="8">
        <v>655980</v>
      </c>
      <c r="S317" s="8">
        <v>626542.36</v>
      </c>
      <c r="T317" s="9"/>
    </row>
    <row r="318" spans="1:24" ht="47.25" customHeight="1" x14ac:dyDescent="0.25">
      <c r="I318" s="24">
        <v>2700</v>
      </c>
      <c r="J318" s="24" t="s">
        <v>41</v>
      </c>
      <c r="K318" s="8">
        <v>26000</v>
      </c>
      <c r="L318" s="8">
        <v>26000</v>
      </c>
      <c r="M318" s="8">
        <v>1835.85</v>
      </c>
      <c r="N318" s="9"/>
      <c r="O318" s="24">
        <v>1521</v>
      </c>
      <c r="P318" s="24" t="s">
        <v>78</v>
      </c>
      <c r="Q318" s="8">
        <v>2804655</v>
      </c>
      <c r="R318" s="8">
        <v>2804655</v>
      </c>
      <c r="S318" s="8">
        <v>477421.27</v>
      </c>
      <c r="T318" s="7"/>
    </row>
    <row r="319" spans="1:24" ht="21" customHeight="1" x14ac:dyDescent="0.25">
      <c r="I319" s="24">
        <v>2900</v>
      </c>
      <c r="J319" s="24" t="s">
        <v>155</v>
      </c>
      <c r="K319" s="9">
        <v>140000</v>
      </c>
      <c r="L319" s="9">
        <v>102000</v>
      </c>
      <c r="M319" s="9">
        <v>71622.490000000005</v>
      </c>
      <c r="N319" s="10"/>
      <c r="O319" s="24">
        <v>1541</v>
      </c>
      <c r="P319" s="24" t="s">
        <v>79</v>
      </c>
      <c r="Q319" s="8">
        <v>1181280</v>
      </c>
      <c r="R319" s="8">
        <v>1181280</v>
      </c>
      <c r="S319" s="8">
        <v>998958.67</v>
      </c>
      <c r="T319" s="7"/>
    </row>
    <row r="320" spans="1:24" ht="33.75" x14ac:dyDescent="0.25">
      <c r="I320" s="24"/>
      <c r="J320" s="23" t="s">
        <v>52</v>
      </c>
      <c r="K320" s="10">
        <f>SUM(K313:K319)</f>
        <v>1832500</v>
      </c>
      <c r="L320" s="10">
        <f>SUM(L313:L319)</f>
        <v>1857500</v>
      </c>
      <c r="M320" s="10">
        <f>SUM(M313:M319)</f>
        <v>1489508.7500000002</v>
      </c>
      <c r="N320" s="8"/>
      <c r="O320" s="24">
        <v>1542</v>
      </c>
      <c r="P320" s="24" t="s">
        <v>80</v>
      </c>
      <c r="Q320" s="8">
        <v>10000</v>
      </c>
      <c r="R320" s="8">
        <v>10000</v>
      </c>
      <c r="S320" s="8">
        <v>625</v>
      </c>
      <c r="T320" s="7"/>
    </row>
    <row r="321" spans="9:20" ht="22.5" x14ac:dyDescent="0.25">
      <c r="I321" s="24">
        <v>3100</v>
      </c>
      <c r="J321" s="24" t="s">
        <v>44</v>
      </c>
      <c r="K321" s="8">
        <v>2099815</v>
      </c>
      <c r="L321" s="8">
        <v>3319360.9299999997</v>
      </c>
      <c r="M321" s="8">
        <v>2449735.48</v>
      </c>
      <c r="N321" s="8"/>
      <c r="O321" s="24">
        <v>1548</v>
      </c>
      <c r="P321" s="24" t="s">
        <v>81</v>
      </c>
      <c r="Q321" s="8">
        <v>110000</v>
      </c>
      <c r="R321" s="8">
        <v>110000</v>
      </c>
      <c r="S321" s="8">
        <v>43231.68</v>
      </c>
      <c r="T321" s="7"/>
    </row>
    <row r="322" spans="9:20" x14ac:dyDescent="0.25">
      <c r="I322" s="24">
        <v>3200</v>
      </c>
      <c r="J322" s="24" t="s">
        <v>45</v>
      </c>
      <c r="K322" s="8">
        <v>3060000</v>
      </c>
      <c r="L322" s="8">
        <v>2930665.05</v>
      </c>
      <c r="M322" s="8">
        <v>2886883.89</v>
      </c>
      <c r="N322" s="8"/>
      <c r="O322" s="24">
        <v>1549</v>
      </c>
      <c r="P322" s="24" t="s">
        <v>82</v>
      </c>
      <c r="Q322" s="8">
        <v>120000</v>
      </c>
      <c r="R322" s="8">
        <v>120000</v>
      </c>
      <c r="S322" s="8">
        <v>105000</v>
      </c>
      <c r="T322" s="7"/>
    </row>
    <row r="323" spans="9:20" ht="78.75" x14ac:dyDescent="0.25">
      <c r="I323" s="24">
        <v>3300</v>
      </c>
      <c r="J323" s="24" t="s">
        <v>46</v>
      </c>
      <c r="K323" s="8">
        <v>6219672</v>
      </c>
      <c r="L323" s="8">
        <v>6219672</v>
      </c>
      <c r="M323" s="8">
        <v>4372629.2300000004</v>
      </c>
      <c r="N323" s="8"/>
      <c r="O323" s="24">
        <v>1591</v>
      </c>
      <c r="P323" s="24" t="s">
        <v>83</v>
      </c>
      <c r="Q323" s="8">
        <v>7678632</v>
      </c>
      <c r="R323" s="8">
        <v>7490423.2800000003</v>
      </c>
      <c r="S323" s="8">
        <v>7214205.9199999999</v>
      </c>
      <c r="T323" s="7" t="s">
        <v>160</v>
      </c>
    </row>
    <row r="324" spans="9:20" ht="22.5" x14ac:dyDescent="0.25">
      <c r="I324" s="24">
        <v>3400</v>
      </c>
      <c r="J324" s="24" t="s">
        <v>47</v>
      </c>
      <c r="K324" s="8">
        <v>4825000</v>
      </c>
      <c r="L324" s="8">
        <v>16327254.02</v>
      </c>
      <c r="M324" s="8">
        <v>13093940.1</v>
      </c>
      <c r="N324" s="8"/>
      <c r="O324" s="24">
        <v>1714</v>
      </c>
      <c r="P324" s="24" t="s">
        <v>84</v>
      </c>
      <c r="Q324" s="8">
        <v>50000</v>
      </c>
      <c r="R324" s="8">
        <v>50000</v>
      </c>
      <c r="S324" s="8">
        <v>26609.200000000001</v>
      </c>
      <c r="T324" s="7"/>
    </row>
    <row r="325" spans="9:20" ht="33.75" x14ac:dyDescent="0.25">
      <c r="I325" s="24">
        <v>3500</v>
      </c>
      <c r="J325" s="24" t="s">
        <v>48</v>
      </c>
      <c r="K325" s="8">
        <v>947000</v>
      </c>
      <c r="L325" s="8">
        <v>1122000</v>
      </c>
      <c r="M325" s="8">
        <v>1036329.44</v>
      </c>
      <c r="N325" s="8"/>
      <c r="O325" s="24">
        <v>1811</v>
      </c>
      <c r="P325" s="24" t="s">
        <v>85</v>
      </c>
      <c r="Q325" s="8">
        <v>1037146</v>
      </c>
      <c r="R325" s="8">
        <v>912146</v>
      </c>
      <c r="S325" s="8">
        <v>797119</v>
      </c>
      <c r="T325" s="7" t="s">
        <v>160</v>
      </c>
    </row>
    <row r="326" spans="9:20" ht="33.75" x14ac:dyDescent="0.25">
      <c r="I326" s="24">
        <v>3600</v>
      </c>
      <c r="J326" s="24" t="s">
        <v>49</v>
      </c>
      <c r="K326" s="8">
        <v>95000</v>
      </c>
      <c r="L326" s="8">
        <v>95000</v>
      </c>
      <c r="M326" s="8">
        <v>51880</v>
      </c>
      <c r="N326" s="8"/>
      <c r="O326" s="24">
        <v>1821</v>
      </c>
      <c r="P326" s="24" t="s">
        <v>86</v>
      </c>
      <c r="Q326" s="8">
        <v>715780</v>
      </c>
      <c r="R326" s="8">
        <v>888988.72</v>
      </c>
      <c r="S326" s="8">
        <v>872911.57</v>
      </c>
      <c r="T326" s="7" t="s">
        <v>160</v>
      </c>
    </row>
    <row r="327" spans="9:20" x14ac:dyDescent="0.25">
      <c r="I327" s="24">
        <v>3700</v>
      </c>
      <c r="J327" s="24" t="s">
        <v>50</v>
      </c>
      <c r="K327" s="8">
        <v>104000</v>
      </c>
      <c r="L327" s="8">
        <v>109000</v>
      </c>
      <c r="M327" s="8">
        <v>94205</v>
      </c>
      <c r="N327" s="8"/>
      <c r="O327" s="24"/>
      <c r="P327" s="24"/>
      <c r="Q327" s="11">
        <f>SUM(Q305:Q326)</f>
        <v>40294146</v>
      </c>
      <c r="R327" s="11">
        <f>SUM(R305:R326)</f>
        <v>44837576</v>
      </c>
      <c r="S327" s="11">
        <f>SUM(S305:S326)</f>
        <v>39719962.189999998</v>
      </c>
      <c r="T327" s="7"/>
    </row>
    <row r="328" spans="9:20" ht="67.5" x14ac:dyDescent="0.25">
      <c r="I328" s="24">
        <v>3800</v>
      </c>
      <c r="J328" s="24" t="s">
        <v>51</v>
      </c>
      <c r="K328" s="8">
        <v>10000</v>
      </c>
      <c r="L328" s="8">
        <v>10000</v>
      </c>
      <c r="M328" s="8">
        <v>5880.88</v>
      </c>
      <c r="N328" s="10"/>
      <c r="O328" s="24">
        <v>2111</v>
      </c>
      <c r="P328" s="24" t="s">
        <v>87</v>
      </c>
      <c r="Q328" s="8">
        <v>505000</v>
      </c>
      <c r="R328" s="8">
        <v>565000</v>
      </c>
      <c r="S328" s="8">
        <v>529077.43999999994</v>
      </c>
      <c r="T328" s="7" t="s">
        <v>161</v>
      </c>
    </row>
    <row r="329" spans="9:20" ht="33.75" x14ac:dyDescent="0.25">
      <c r="I329" s="24">
        <v>3900</v>
      </c>
      <c r="J329" s="24" t="s">
        <v>156</v>
      </c>
      <c r="K329" s="8">
        <v>460000</v>
      </c>
      <c r="L329" s="8">
        <v>460000</v>
      </c>
      <c r="M329" s="8">
        <v>257791.13</v>
      </c>
      <c r="N329" s="8"/>
      <c r="O329" s="24">
        <v>2121</v>
      </c>
      <c r="P329" s="24" t="s">
        <v>88</v>
      </c>
      <c r="Q329" s="8">
        <v>1500</v>
      </c>
      <c r="R329" s="8">
        <v>1500</v>
      </c>
      <c r="S329" s="8">
        <v>0</v>
      </c>
      <c r="T329" s="7"/>
    </row>
    <row r="330" spans="9:20" ht="56.25" x14ac:dyDescent="0.25">
      <c r="I330" s="24"/>
      <c r="J330" s="23" t="s">
        <v>43</v>
      </c>
      <c r="K330" s="10">
        <f>SUM(K321:K329)</f>
        <v>17820487</v>
      </c>
      <c r="L330" s="10">
        <f t="shared" ref="L330:M330" si="36">SUM(L321:L329)</f>
        <v>30592952</v>
      </c>
      <c r="M330" s="10">
        <f t="shared" si="36"/>
        <v>24249275.150000002</v>
      </c>
      <c r="N330" s="10"/>
      <c r="O330" s="24">
        <v>2141</v>
      </c>
      <c r="P330" s="24" t="s">
        <v>89</v>
      </c>
      <c r="Q330" s="8">
        <v>660000</v>
      </c>
      <c r="R330" s="8">
        <v>660000</v>
      </c>
      <c r="S330" s="8">
        <v>576457.16</v>
      </c>
      <c r="T330" s="7"/>
    </row>
    <row r="331" spans="9:20" ht="22.5" x14ac:dyDescent="0.25">
      <c r="I331" s="24">
        <v>4400</v>
      </c>
      <c r="J331" s="24" t="s">
        <v>185</v>
      </c>
      <c r="K331" s="8">
        <v>14500000</v>
      </c>
      <c r="L331" s="8">
        <v>7000000</v>
      </c>
      <c r="M331" s="8">
        <v>7000000</v>
      </c>
      <c r="N331" s="8"/>
      <c r="O331" s="24">
        <v>2151</v>
      </c>
      <c r="P331" s="24" t="s">
        <v>90</v>
      </c>
      <c r="Q331" s="8">
        <v>30000</v>
      </c>
      <c r="R331" s="8">
        <v>30000</v>
      </c>
      <c r="S331" s="8">
        <v>25777.5</v>
      </c>
      <c r="T331" s="7"/>
    </row>
    <row r="332" spans="9:20" ht="22.5" x14ac:dyDescent="0.25">
      <c r="I332" s="24"/>
      <c r="J332" s="23" t="s">
        <v>53</v>
      </c>
      <c r="K332" s="10">
        <f>+K331</f>
        <v>14500000</v>
      </c>
      <c r="L332" s="10">
        <f t="shared" ref="L332:M332" si="37">+L331</f>
        <v>7000000</v>
      </c>
      <c r="M332" s="10">
        <f t="shared" si="37"/>
        <v>7000000</v>
      </c>
      <c r="N332" s="8"/>
      <c r="O332" s="24">
        <v>2161</v>
      </c>
      <c r="P332" s="24" t="s">
        <v>91</v>
      </c>
      <c r="Q332" s="8">
        <v>9400</v>
      </c>
      <c r="R332" s="8">
        <v>9400</v>
      </c>
      <c r="S332" s="8">
        <v>8341.0300000000007</v>
      </c>
      <c r="T332" s="7" t="s">
        <v>60</v>
      </c>
    </row>
    <row r="333" spans="9:20" ht="33.75" x14ac:dyDescent="0.25">
      <c r="I333" s="24">
        <v>5100</v>
      </c>
      <c r="J333" s="24" t="s">
        <v>54</v>
      </c>
      <c r="K333" s="8">
        <v>0</v>
      </c>
      <c r="L333" s="8">
        <v>1111000</v>
      </c>
      <c r="M333" s="8">
        <v>648176</v>
      </c>
      <c r="N333" s="8"/>
      <c r="O333" s="24">
        <v>2211</v>
      </c>
      <c r="P333" s="24" t="s">
        <v>92</v>
      </c>
      <c r="Q333" s="8">
        <v>45000</v>
      </c>
      <c r="R333" s="8">
        <v>45000</v>
      </c>
      <c r="S333" s="8">
        <v>36547.75</v>
      </c>
      <c r="T333" s="7"/>
    </row>
    <row r="334" spans="9:20" ht="33.75" x14ac:dyDescent="0.25">
      <c r="I334" s="24">
        <v>5200</v>
      </c>
      <c r="J334" s="24" t="s">
        <v>55</v>
      </c>
      <c r="K334" s="8">
        <v>0</v>
      </c>
      <c r="L334" s="8">
        <v>20000</v>
      </c>
      <c r="M334" s="8">
        <v>19850</v>
      </c>
      <c r="N334" s="10"/>
      <c r="O334" s="24">
        <v>2231</v>
      </c>
      <c r="P334" s="24" t="s">
        <v>93</v>
      </c>
      <c r="Q334" s="8">
        <v>3000</v>
      </c>
      <c r="R334" s="8">
        <v>3000</v>
      </c>
      <c r="S334" s="8">
        <v>0</v>
      </c>
      <c r="T334" s="7"/>
    </row>
    <row r="335" spans="9:20" ht="22.5" x14ac:dyDescent="0.25">
      <c r="I335" s="24">
        <v>5400</v>
      </c>
      <c r="J335" s="24" t="s">
        <v>157</v>
      </c>
      <c r="K335" s="8">
        <v>500000</v>
      </c>
      <c r="L335" s="8">
        <v>500000</v>
      </c>
      <c r="M335" s="8">
        <v>331620</v>
      </c>
      <c r="O335" s="24">
        <v>2431</v>
      </c>
      <c r="P335" s="24" t="s">
        <v>94</v>
      </c>
      <c r="Q335" s="8">
        <v>5000</v>
      </c>
      <c r="R335" s="8">
        <v>5000</v>
      </c>
      <c r="S335" s="8">
        <v>0</v>
      </c>
      <c r="T335" s="7"/>
    </row>
    <row r="336" spans="9:20" ht="22.5" x14ac:dyDescent="0.25">
      <c r="I336" s="24">
        <v>5600</v>
      </c>
      <c r="J336" s="24" t="s">
        <v>158</v>
      </c>
      <c r="K336" s="8">
        <v>0</v>
      </c>
      <c r="L336" s="8">
        <v>404000</v>
      </c>
      <c r="M336" s="8">
        <v>3980</v>
      </c>
      <c r="O336" s="24">
        <v>2441</v>
      </c>
      <c r="P336" s="24" t="s">
        <v>95</v>
      </c>
      <c r="Q336" s="8">
        <v>10000</v>
      </c>
      <c r="R336" s="8">
        <v>6000</v>
      </c>
      <c r="S336" s="8">
        <v>321.07</v>
      </c>
      <c r="T336" s="7" t="s">
        <v>160</v>
      </c>
    </row>
    <row r="337" spans="9:20" ht="22.5" x14ac:dyDescent="0.25">
      <c r="I337" s="24">
        <v>5900</v>
      </c>
      <c r="J337" s="24" t="s">
        <v>159</v>
      </c>
      <c r="K337" s="8">
        <v>100000</v>
      </c>
      <c r="L337" s="8">
        <v>855000</v>
      </c>
      <c r="M337" s="8">
        <v>516286.03</v>
      </c>
      <c r="O337" s="24">
        <v>2451</v>
      </c>
      <c r="P337" s="24" t="s">
        <v>96</v>
      </c>
      <c r="Q337" s="8">
        <v>2000</v>
      </c>
      <c r="R337" s="8">
        <v>11000</v>
      </c>
      <c r="S337" s="8">
        <v>9420</v>
      </c>
      <c r="T337" s="7" t="s">
        <v>60</v>
      </c>
    </row>
    <row r="338" spans="9:20" ht="22.5" x14ac:dyDescent="0.25">
      <c r="I338" s="24"/>
      <c r="J338" s="23" t="s">
        <v>56</v>
      </c>
      <c r="K338" s="11">
        <f>SUM(K333:K337)</f>
        <v>600000</v>
      </c>
      <c r="L338" s="11">
        <f t="shared" ref="L338:M338" si="38">SUM(L333:L337)</f>
        <v>2890000</v>
      </c>
      <c r="M338" s="11">
        <f t="shared" si="38"/>
        <v>1519912.03</v>
      </c>
      <c r="O338" s="24">
        <v>2461</v>
      </c>
      <c r="P338" s="24" t="s">
        <v>97</v>
      </c>
      <c r="Q338" s="8">
        <v>46000</v>
      </c>
      <c r="R338" s="8">
        <v>46000</v>
      </c>
      <c r="S338" s="8">
        <v>32932.160000000003</v>
      </c>
      <c r="T338" s="7"/>
    </row>
    <row r="339" spans="9:20" ht="22.5" x14ac:dyDescent="0.25">
      <c r="I339" s="24"/>
      <c r="J339" s="23" t="s">
        <v>57</v>
      </c>
      <c r="K339" s="10">
        <f>+K312+K320+K330+K332+K338</f>
        <v>75047133</v>
      </c>
      <c r="L339" s="10">
        <f>+L312+L320+L330+L332+L338</f>
        <v>87178028</v>
      </c>
      <c r="M339" s="10">
        <f>+M312+M320+M330+M332+M338</f>
        <v>73978658.120000005</v>
      </c>
      <c r="O339" s="24">
        <v>2471</v>
      </c>
      <c r="P339" s="24" t="s">
        <v>98</v>
      </c>
      <c r="Q339" s="8">
        <v>5600</v>
      </c>
      <c r="R339" s="8">
        <v>5600</v>
      </c>
      <c r="S339" s="8">
        <v>235</v>
      </c>
      <c r="T339" s="7"/>
    </row>
    <row r="340" spans="9:20" ht="22.5" x14ac:dyDescent="0.25">
      <c r="K340" s="14">
        <f>+K339-E310</f>
        <v>0</v>
      </c>
      <c r="L340" s="14">
        <f t="shared" ref="L340" si="39">+L339-F310</f>
        <v>0</v>
      </c>
      <c r="M340" s="14">
        <f t="shared" ref="M340" si="40">+M339-G310</f>
        <v>0</v>
      </c>
      <c r="O340" s="24">
        <v>2481</v>
      </c>
      <c r="P340" s="24" t="s">
        <v>99</v>
      </c>
      <c r="Q340" s="8">
        <v>3000</v>
      </c>
      <c r="R340" s="8">
        <v>3000</v>
      </c>
      <c r="S340" s="8">
        <v>0</v>
      </c>
      <c r="T340" s="7"/>
    </row>
    <row r="341" spans="9:20" ht="45" x14ac:dyDescent="0.25">
      <c r="O341" s="24">
        <v>2491</v>
      </c>
      <c r="P341" s="24" t="s">
        <v>100</v>
      </c>
      <c r="Q341" s="8">
        <v>3000</v>
      </c>
      <c r="R341" s="8">
        <v>11000</v>
      </c>
      <c r="S341" s="8">
        <v>10972.650000000001</v>
      </c>
      <c r="T341" s="7" t="s">
        <v>60</v>
      </c>
    </row>
    <row r="342" spans="9:20" ht="22.5" x14ac:dyDescent="0.25">
      <c r="O342" s="24">
        <v>2531</v>
      </c>
      <c r="P342" s="24" t="s">
        <v>101</v>
      </c>
      <c r="Q342" s="8">
        <v>12000</v>
      </c>
      <c r="R342" s="8">
        <v>12000</v>
      </c>
      <c r="S342" s="8">
        <v>11774.64</v>
      </c>
      <c r="T342" s="7"/>
    </row>
    <row r="343" spans="9:20" ht="22.5" x14ac:dyDescent="0.25">
      <c r="O343" s="24">
        <v>2541</v>
      </c>
      <c r="P343" s="24" t="s">
        <v>102</v>
      </c>
      <c r="Q343" s="8">
        <v>20000</v>
      </c>
      <c r="R343" s="8">
        <v>10000</v>
      </c>
      <c r="S343" s="8">
        <v>9882</v>
      </c>
      <c r="T343" s="7"/>
    </row>
    <row r="344" spans="9:20" ht="22.5" x14ac:dyDescent="0.25">
      <c r="O344" s="24">
        <v>2611</v>
      </c>
      <c r="P344" s="24" t="s">
        <v>103</v>
      </c>
      <c r="Q344" s="8">
        <v>306000</v>
      </c>
      <c r="R344" s="8">
        <v>306000</v>
      </c>
      <c r="S344" s="8">
        <v>164312.01</v>
      </c>
      <c r="T344" s="7"/>
    </row>
    <row r="345" spans="9:20" x14ac:dyDescent="0.25">
      <c r="O345" s="24">
        <v>2711</v>
      </c>
      <c r="P345" s="24" t="s">
        <v>104</v>
      </c>
      <c r="Q345" s="8">
        <v>20000</v>
      </c>
      <c r="R345" s="8">
        <v>20000</v>
      </c>
      <c r="S345" s="8">
        <v>0</v>
      </c>
      <c r="T345" s="7"/>
    </row>
    <row r="346" spans="9:20" x14ac:dyDescent="0.25">
      <c r="O346" s="24">
        <v>2721</v>
      </c>
      <c r="P346" s="24" t="s">
        <v>105</v>
      </c>
      <c r="Q346" s="8">
        <v>5000</v>
      </c>
      <c r="R346" s="8">
        <v>5000</v>
      </c>
      <c r="S346" s="8">
        <v>1835.85</v>
      </c>
      <c r="T346" s="7"/>
    </row>
    <row r="347" spans="9:20" x14ac:dyDescent="0.25">
      <c r="O347" s="24">
        <v>2731</v>
      </c>
      <c r="P347" s="24" t="s">
        <v>106</v>
      </c>
      <c r="Q347" s="8">
        <v>1000</v>
      </c>
      <c r="R347" s="8">
        <v>1000</v>
      </c>
      <c r="S347" s="8">
        <v>0</v>
      </c>
      <c r="T347" s="7"/>
    </row>
    <row r="348" spans="9:20" ht="22.5" x14ac:dyDescent="0.25">
      <c r="O348" s="24">
        <v>2911</v>
      </c>
      <c r="P348" s="24" t="s">
        <v>107</v>
      </c>
      <c r="Q348" s="8">
        <v>20000</v>
      </c>
      <c r="R348" s="8">
        <v>15000</v>
      </c>
      <c r="S348" s="8">
        <v>5709.1</v>
      </c>
      <c r="T348" s="7" t="s">
        <v>160</v>
      </c>
    </row>
    <row r="349" spans="9:20" ht="33.75" x14ac:dyDescent="0.25">
      <c r="O349" s="24">
        <v>2921</v>
      </c>
      <c r="P349" s="24" t="s">
        <v>108</v>
      </c>
      <c r="Q349" s="8">
        <v>5000</v>
      </c>
      <c r="R349" s="8">
        <v>7000</v>
      </c>
      <c r="S349" s="8">
        <v>1121.81</v>
      </c>
      <c r="T349" s="7" t="s">
        <v>60</v>
      </c>
    </row>
    <row r="350" spans="9:20" ht="67.5" x14ac:dyDescent="0.25">
      <c r="O350" s="24">
        <v>2931</v>
      </c>
      <c r="P350" s="24" t="s">
        <v>109</v>
      </c>
      <c r="Q350" s="8">
        <v>5000</v>
      </c>
      <c r="R350" s="8">
        <v>5000</v>
      </c>
      <c r="S350" s="8">
        <v>0</v>
      </c>
      <c r="T350" s="7"/>
    </row>
    <row r="351" spans="9:20" ht="56.25" x14ac:dyDescent="0.25">
      <c r="O351" s="24">
        <v>2941</v>
      </c>
      <c r="P351" s="24" t="s">
        <v>110</v>
      </c>
      <c r="Q351" s="8">
        <v>90000</v>
      </c>
      <c r="R351" s="8">
        <v>55000</v>
      </c>
      <c r="S351" s="8">
        <v>53822.3</v>
      </c>
      <c r="T351" s="7" t="s">
        <v>160</v>
      </c>
    </row>
    <row r="352" spans="9:20" ht="33.75" x14ac:dyDescent="0.25">
      <c r="O352" s="24">
        <v>2961</v>
      </c>
      <c r="P352" s="24" t="s">
        <v>111</v>
      </c>
      <c r="Q352" s="8">
        <v>20000</v>
      </c>
      <c r="R352" s="8">
        <v>20000</v>
      </c>
      <c r="S352" s="8">
        <v>10969.28</v>
      </c>
      <c r="T352" s="7"/>
    </row>
    <row r="353" spans="15:20" x14ac:dyDescent="0.25">
      <c r="O353" s="24"/>
      <c r="P353" s="24"/>
      <c r="Q353" s="10">
        <f>SUM(Q328:Q352)</f>
        <v>1832500</v>
      </c>
      <c r="R353" s="10">
        <f t="shared" ref="R353:S353" si="41">SUM(R328:R352)</f>
        <v>1857500</v>
      </c>
      <c r="S353" s="10">
        <f t="shared" si="41"/>
        <v>1489508.7500000002</v>
      </c>
      <c r="T353" s="7"/>
    </row>
    <row r="354" spans="15:20" ht="22.5" x14ac:dyDescent="0.25">
      <c r="O354" s="24">
        <v>3112</v>
      </c>
      <c r="P354" s="24" t="s">
        <v>112</v>
      </c>
      <c r="Q354" s="8">
        <v>540000</v>
      </c>
      <c r="R354" s="8">
        <v>540000</v>
      </c>
      <c r="S354" s="8">
        <v>417392.25</v>
      </c>
      <c r="T354" s="7"/>
    </row>
    <row r="355" spans="15:20" x14ac:dyDescent="0.25">
      <c r="O355" s="24">
        <v>3131</v>
      </c>
      <c r="P355" s="24" t="s">
        <v>113</v>
      </c>
      <c r="Q355" s="8">
        <v>120000</v>
      </c>
      <c r="R355" s="8">
        <v>120000</v>
      </c>
      <c r="S355" s="8">
        <v>64761.82</v>
      </c>
      <c r="T355" s="7"/>
    </row>
    <row r="356" spans="15:20" x14ac:dyDescent="0.25">
      <c r="O356" s="24">
        <v>3141</v>
      </c>
      <c r="P356" s="24" t="s">
        <v>114</v>
      </c>
      <c r="Q356" s="8">
        <v>525000</v>
      </c>
      <c r="R356" s="8">
        <v>525000</v>
      </c>
      <c r="S356" s="8">
        <v>438448.33999999991</v>
      </c>
      <c r="T356" s="7"/>
    </row>
    <row r="357" spans="15:20" ht="22.5" x14ac:dyDescent="0.25">
      <c r="O357" s="24">
        <v>3141</v>
      </c>
      <c r="P357" s="24" t="s">
        <v>115</v>
      </c>
      <c r="Q357" s="8">
        <v>5000</v>
      </c>
      <c r="R357" s="8">
        <v>5000</v>
      </c>
      <c r="S357" s="8">
        <v>453.54</v>
      </c>
      <c r="T357" s="7"/>
    </row>
    <row r="358" spans="15:20" x14ac:dyDescent="0.25">
      <c r="O358" s="24">
        <v>3151</v>
      </c>
      <c r="P358" s="24" t="s">
        <v>116</v>
      </c>
      <c r="Q358" s="8">
        <v>12000</v>
      </c>
      <c r="R358" s="8">
        <v>12000</v>
      </c>
      <c r="S358" s="8">
        <v>7900.88</v>
      </c>
      <c r="T358" s="7"/>
    </row>
    <row r="359" spans="15:20" ht="45" x14ac:dyDescent="0.25">
      <c r="O359" s="24">
        <v>3171</v>
      </c>
      <c r="P359" s="24" t="s">
        <v>117</v>
      </c>
      <c r="Q359" s="8">
        <v>208800</v>
      </c>
      <c r="R359" s="8">
        <v>208800</v>
      </c>
      <c r="S359" s="8">
        <v>172117.53999999998</v>
      </c>
      <c r="T359" s="7"/>
    </row>
    <row r="360" spans="15:20" ht="56.25" x14ac:dyDescent="0.25">
      <c r="O360" s="24">
        <v>3181</v>
      </c>
      <c r="P360" s="24" t="s">
        <v>118</v>
      </c>
      <c r="Q360" s="8">
        <v>458015</v>
      </c>
      <c r="R360" s="8">
        <v>1677560.9300000002</v>
      </c>
      <c r="S360" s="8">
        <v>1209426.9500000002</v>
      </c>
      <c r="T360" s="7" t="s">
        <v>162</v>
      </c>
    </row>
    <row r="361" spans="15:20" ht="22.5" x14ac:dyDescent="0.25">
      <c r="O361" s="24">
        <v>3191</v>
      </c>
      <c r="P361" s="24" t="s">
        <v>119</v>
      </c>
      <c r="Q361" s="8">
        <v>231000</v>
      </c>
      <c r="R361" s="8">
        <v>231000</v>
      </c>
      <c r="S361" s="8">
        <v>139234.16000000006</v>
      </c>
      <c r="T361" s="7"/>
    </row>
    <row r="362" spans="15:20" ht="22.5" x14ac:dyDescent="0.25">
      <c r="O362" s="24">
        <v>3221</v>
      </c>
      <c r="P362" s="24" t="s">
        <v>120</v>
      </c>
      <c r="Q362" s="8">
        <v>3000000</v>
      </c>
      <c r="R362" s="8">
        <v>2870665.05</v>
      </c>
      <c r="S362" s="8">
        <v>2845795.29</v>
      </c>
      <c r="T362" s="7"/>
    </row>
    <row r="363" spans="15:20" x14ac:dyDescent="0.25">
      <c r="O363" s="24">
        <v>3291</v>
      </c>
      <c r="P363" s="24" t="s">
        <v>121</v>
      </c>
      <c r="Q363" s="8">
        <v>60000</v>
      </c>
      <c r="R363" s="8">
        <v>60000</v>
      </c>
      <c r="S363" s="8">
        <v>41088.600000000006</v>
      </c>
      <c r="T363" s="7"/>
    </row>
    <row r="364" spans="15:20" ht="45" x14ac:dyDescent="0.25">
      <c r="O364" s="24">
        <v>3311</v>
      </c>
      <c r="P364" s="24" t="s">
        <v>122</v>
      </c>
      <c r="Q364" s="8">
        <v>4914672</v>
      </c>
      <c r="R364" s="8">
        <v>4134672</v>
      </c>
      <c r="S364" s="8">
        <v>2770021.59</v>
      </c>
      <c r="T364" s="7"/>
    </row>
    <row r="365" spans="15:20" ht="56.25" x14ac:dyDescent="0.25">
      <c r="O365" s="24">
        <v>3331</v>
      </c>
      <c r="P365" s="24" t="s">
        <v>123</v>
      </c>
      <c r="Q365" s="8">
        <v>0</v>
      </c>
      <c r="R365" s="8">
        <v>780000</v>
      </c>
      <c r="S365" s="8">
        <v>584385</v>
      </c>
      <c r="T365" s="7"/>
    </row>
    <row r="366" spans="15:20" ht="22.5" x14ac:dyDescent="0.25">
      <c r="O366" s="24">
        <v>3341</v>
      </c>
      <c r="P366" s="24" t="s">
        <v>124</v>
      </c>
      <c r="Q366" s="8">
        <v>170000</v>
      </c>
      <c r="R366" s="8">
        <v>170000</v>
      </c>
      <c r="S366" s="8">
        <v>117560</v>
      </c>
      <c r="T366" s="7"/>
    </row>
    <row r="367" spans="15:20" ht="45" x14ac:dyDescent="0.25">
      <c r="O367" s="24">
        <v>3361</v>
      </c>
      <c r="P367" s="24" t="s">
        <v>125</v>
      </c>
      <c r="Q367" s="8">
        <v>675000</v>
      </c>
      <c r="R367" s="8">
        <v>675000</v>
      </c>
      <c r="S367" s="8">
        <v>528558.69999999995</v>
      </c>
      <c r="T367" s="7"/>
    </row>
    <row r="368" spans="15:20" x14ac:dyDescent="0.25">
      <c r="O368" s="24">
        <v>3381</v>
      </c>
      <c r="P368" s="24" t="s">
        <v>126</v>
      </c>
      <c r="Q368" s="8">
        <v>460000</v>
      </c>
      <c r="R368" s="8">
        <v>460000</v>
      </c>
      <c r="S368" s="8">
        <v>372103.94</v>
      </c>
      <c r="T368" s="7"/>
    </row>
    <row r="369" spans="15:20" ht="78.75" x14ac:dyDescent="0.25">
      <c r="O369" s="24">
        <v>3411</v>
      </c>
      <c r="P369" s="24" t="s">
        <v>127</v>
      </c>
      <c r="Q369" s="8">
        <v>2750000</v>
      </c>
      <c r="R369" s="8">
        <v>13793008.24</v>
      </c>
      <c r="S369" s="8">
        <v>10828348.1</v>
      </c>
      <c r="T369" s="7" t="s">
        <v>61</v>
      </c>
    </row>
    <row r="370" spans="15:20" ht="22.5" x14ac:dyDescent="0.25">
      <c r="O370" s="24">
        <v>3431</v>
      </c>
      <c r="P370" s="24" t="s">
        <v>128</v>
      </c>
      <c r="Q370" s="8">
        <v>1680000</v>
      </c>
      <c r="R370" s="8">
        <v>2159245.7800000003</v>
      </c>
      <c r="S370" s="8">
        <v>1967867.81</v>
      </c>
      <c r="T370" s="7" t="s">
        <v>60</v>
      </c>
    </row>
    <row r="371" spans="15:20" x14ac:dyDescent="0.25">
      <c r="O371" s="24">
        <v>3451</v>
      </c>
      <c r="P371" s="24" t="s">
        <v>129</v>
      </c>
      <c r="Q371" s="8">
        <v>239500</v>
      </c>
      <c r="R371" s="8">
        <v>239500</v>
      </c>
      <c r="S371" s="8">
        <v>216616.08999999997</v>
      </c>
      <c r="T371" s="7"/>
    </row>
    <row r="372" spans="15:20" ht="22.5" x14ac:dyDescent="0.25">
      <c r="O372" s="24">
        <v>3461</v>
      </c>
      <c r="P372" s="24" t="s">
        <v>130</v>
      </c>
      <c r="Q372" s="8">
        <v>150000</v>
      </c>
      <c r="R372" s="8">
        <v>130000</v>
      </c>
      <c r="S372" s="8">
        <v>81108.100000000006</v>
      </c>
      <c r="T372" s="7"/>
    </row>
    <row r="373" spans="15:20" x14ac:dyDescent="0.25">
      <c r="O373" s="24">
        <v>3471</v>
      </c>
      <c r="P373" s="24" t="s">
        <v>131</v>
      </c>
      <c r="Q373" s="8">
        <v>5500</v>
      </c>
      <c r="R373" s="8">
        <v>5500</v>
      </c>
      <c r="S373" s="8">
        <v>0</v>
      </c>
      <c r="T373" s="7"/>
    </row>
    <row r="374" spans="15:20" ht="33.75" x14ac:dyDescent="0.25">
      <c r="O374" s="24">
        <v>3511</v>
      </c>
      <c r="P374" s="24" t="s">
        <v>132</v>
      </c>
      <c r="Q374" s="8">
        <v>100000</v>
      </c>
      <c r="R374" s="8">
        <v>200000</v>
      </c>
      <c r="S374" s="8">
        <v>197912.34</v>
      </c>
      <c r="T374" s="7"/>
    </row>
    <row r="375" spans="15:20" ht="67.5" x14ac:dyDescent="0.25">
      <c r="O375" s="24">
        <v>3521</v>
      </c>
      <c r="P375" s="24" t="s">
        <v>133</v>
      </c>
      <c r="Q375" s="8">
        <v>90000</v>
      </c>
      <c r="R375" s="8">
        <v>110000</v>
      </c>
      <c r="S375" s="8">
        <v>96698.36</v>
      </c>
      <c r="T375" s="7" t="s">
        <v>60</v>
      </c>
    </row>
    <row r="376" spans="15:20" ht="56.25" x14ac:dyDescent="0.25">
      <c r="O376" s="24">
        <v>3531</v>
      </c>
      <c r="P376" s="24" t="s">
        <v>134</v>
      </c>
      <c r="Q376" s="8">
        <v>200000</v>
      </c>
      <c r="R376" s="8">
        <v>255000</v>
      </c>
      <c r="S376" s="8">
        <v>247672</v>
      </c>
      <c r="T376" s="7" t="s">
        <v>163</v>
      </c>
    </row>
    <row r="377" spans="15:20" ht="67.5" x14ac:dyDescent="0.25">
      <c r="O377" s="24">
        <v>3553</v>
      </c>
      <c r="P377" s="24" t="s">
        <v>135</v>
      </c>
      <c r="Q377" s="8">
        <v>275000</v>
      </c>
      <c r="R377" s="8">
        <v>275000</v>
      </c>
      <c r="S377" s="8">
        <v>217087.78</v>
      </c>
      <c r="T377" s="7" t="s">
        <v>60</v>
      </c>
    </row>
    <row r="378" spans="15:20" ht="22.5" x14ac:dyDescent="0.25">
      <c r="O378" s="24">
        <v>3581</v>
      </c>
      <c r="P378" s="24" t="s">
        <v>136</v>
      </c>
      <c r="Q378" s="8">
        <v>240000</v>
      </c>
      <c r="R378" s="8">
        <v>240000</v>
      </c>
      <c r="S378" s="8">
        <v>234958.95999999996</v>
      </c>
      <c r="T378" s="7"/>
    </row>
    <row r="379" spans="15:20" ht="22.5" x14ac:dyDescent="0.25">
      <c r="O379" s="24">
        <v>3591</v>
      </c>
      <c r="P379" s="24" t="s">
        <v>137</v>
      </c>
      <c r="Q379" s="8">
        <v>42000</v>
      </c>
      <c r="R379" s="8">
        <v>42000</v>
      </c>
      <c r="S379" s="8">
        <v>42000</v>
      </c>
      <c r="T379" s="7"/>
    </row>
    <row r="380" spans="15:20" ht="67.5" x14ac:dyDescent="0.25">
      <c r="O380" s="24">
        <v>3611</v>
      </c>
      <c r="P380" s="24" t="s">
        <v>138</v>
      </c>
      <c r="Q380" s="8">
        <v>95000</v>
      </c>
      <c r="R380" s="8">
        <v>95000</v>
      </c>
      <c r="S380" s="8">
        <v>51880</v>
      </c>
      <c r="T380" s="7"/>
    </row>
    <row r="381" spans="15:20" ht="33.75" x14ac:dyDescent="0.25">
      <c r="O381" s="24">
        <v>3721</v>
      </c>
      <c r="P381" s="24" t="s">
        <v>139</v>
      </c>
      <c r="Q381" s="8">
        <v>5000</v>
      </c>
      <c r="R381" s="8">
        <v>5000</v>
      </c>
      <c r="S381" s="8">
        <v>0</v>
      </c>
      <c r="T381" s="7"/>
    </row>
    <row r="382" spans="15:20" ht="33.75" x14ac:dyDescent="0.25">
      <c r="O382" s="24">
        <v>3722</v>
      </c>
      <c r="P382" s="24" t="s">
        <v>140</v>
      </c>
      <c r="Q382" s="8">
        <v>94000</v>
      </c>
      <c r="R382" s="8">
        <v>99000</v>
      </c>
      <c r="S382" s="8">
        <v>94205</v>
      </c>
      <c r="T382" s="7"/>
    </row>
    <row r="383" spans="15:20" x14ac:dyDescent="0.25">
      <c r="O383" s="24">
        <v>3751</v>
      </c>
      <c r="P383" s="24" t="s">
        <v>141</v>
      </c>
      <c r="Q383" s="8">
        <v>5000</v>
      </c>
      <c r="R383" s="8">
        <v>5000</v>
      </c>
      <c r="S383" s="8">
        <v>0</v>
      </c>
      <c r="T383" s="7"/>
    </row>
    <row r="384" spans="15:20" ht="22.5" x14ac:dyDescent="0.25">
      <c r="O384" s="24">
        <v>3851</v>
      </c>
      <c r="P384" s="24" t="s">
        <v>142</v>
      </c>
      <c r="Q384" s="8">
        <v>10000</v>
      </c>
      <c r="R384" s="8">
        <v>10000</v>
      </c>
      <c r="S384" s="8">
        <v>5880.88</v>
      </c>
      <c r="T384" s="7"/>
    </row>
    <row r="385" spans="15:20" x14ac:dyDescent="0.25">
      <c r="O385" s="24">
        <v>3921</v>
      </c>
      <c r="P385" s="24" t="s">
        <v>143</v>
      </c>
      <c r="Q385" s="8">
        <v>430000</v>
      </c>
      <c r="R385" s="8">
        <v>430000</v>
      </c>
      <c r="S385" s="8">
        <v>250791.13</v>
      </c>
      <c r="T385" s="7"/>
    </row>
    <row r="386" spans="15:20" ht="33.75" x14ac:dyDescent="0.25">
      <c r="O386" s="24">
        <v>3951</v>
      </c>
      <c r="P386" s="24" t="s">
        <v>144</v>
      </c>
      <c r="Q386" s="8">
        <v>20000</v>
      </c>
      <c r="R386" s="8">
        <v>20000</v>
      </c>
      <c r="S386" s="8">
        <v>0</v>
      </c>
      <c r="T386" s="7"/>
    </row>
    <row r="387" spans="15:20" ht="22.5" x14ac:dyDescent="0.25">
      <c r="O387" s="24">
        <v>3991</v>
      </c>
      <c r="P387" s="24" t="s">
        <v>145</v>
      </c>
      <c r="Q387" s="8">
        <v>10000</v>
      </c>
      <c r="R387" s="8">
        <v>10000</v>
      </c>
      <c r="S387" s="8">
        <v>7000</v>
      </c>
      <c r="T387" s="7"/>
    </row>
    <row r="388" spans="15:20" x14ac:dyDescent="0.25">
      <c r="O388" s="24"/>
      <c r="P388" s="24" t="s">
        <v>43</v>
      </c>
      <c r="Q388" s="11">
        <f>SUM(Q354:Q387)</f>
        <v>17820487</v>
      </c>
      <c r="R388" s="11">
        <f>SUM(R354:R387)</f>
        <v>30592952</v>
      </c>
      <c r="S388" s="11">
        <f>SUM(S354:S387)</f>
        <v>24249275.149999999</v>
      </c>
      <c r="T388" s="7"/>
    </row>
    <row r="389" spans="15:20" ht="78.75" x14ac:dyDescent="0.25">
      <c r="O389" s="24">
        <v>4419</v>
      </c>
      <c r="P389" s="24" t="s">
        <v>146</v>
      </c>
      <c r="Q389" s="8">
        <v>14500000</v>
      </c>
      <c r="R389" s="8">
        <v>7000000</v>
      </c>
      <c r="S389" s="8">
        <v>7000000</v>
      </c>
      <c r="T389" s="7" t="s">
        <v>164</v>
      </c>
    </row>
    <row r="390" spans="15:20" x14ac:dyDescent="0.25">
      <c r="O390" s="24"/>
      <c r="P390" s="24" t="s">
        <v>58</v>
      </c>
      <c r="Q390" s="8">
        <f>+Q389</f>
        <v>14500000</v>
      </c>
      <c r="R390" s="8">
        <f t="shared" ref="R390:S390" si="42">+R389</f>
        <v>7000000</v>
      </c>
      <c r="S390" s="8">
        <f t="shared" si="42"/>
        <v>7000000</v>
      </c>
      <c r="T390" s="7"/>
    </row>
    <row r="391" spans="15:20" ht="45" x14ac:dyDescent="0.25">
      <c r="O391" s="24">
        <v>5151</v>
      </c>
      <c r="P391" s="24" t="s">
        <v>147</v>
      </c>
      <c r="Q391" s="8">
        <v>0</v>
      </c>
      <c r="R391" s="8">
        <v>960000</v>
      </c>
      <c r="S391" s="8">
        <v>498229</v>
      </c>
      <c r="T391" s="7" t="s">
        <v>165</v>
      </c>
    </row>
    <row r="392" spans="15:20" ht="33.75" x14ac:dyDescent="0.25">
      <c r="O392" s="24">
        <v>5191</v>
      </c>
      <c r="P392" s="24" t="s">
        <v>148</v>
      </c>
      <c r="Q392" s="8">
        <v>0</v>
      </c>
      <c r="R392" s="8">
        <v>151000</v>
      </c>
      <c r="S392" s="8">
        <v>149947</v>
      </c>
      <c r="T392" s="7" t="s">
        <v>166</v>
      </c>
    </row>
    <row r="393" spans="15:20" ht="22.5" x14ac:dyDescent="0.25">
      <c r="O393" s="24">
        <v>5211</v>
      </c>
      <c r="P393" s="24" t="s">
        <v>149</v>
      </c>
      <c r="Q393" s="8">
        <v>0</v>
      </c>
      <c r="R393" s="8">
        <v>20000</v>
      </c>
      <c r="S393" s="8">
        <v>19850</v>
      </c>
      <c r="T393" s="7" t="s">
        <v>167</v>
      </c>
    </row>
    <row r="394" spans="15:20" ht="45" x14ac:dyDescent="0.25">
      <c r="O394" s="24">
        <v>5413</v>
      </c>
      <c r="P394" s="24" t="s">
        <v>150</v>
      </c>
      <c r="Q394" s="8">
        <v>500000</v>
      </c>
      <c r="R394" s="8">
        <v>500000</v>
      </c>
      <c r="S394" s="8">
        <v>331620</v>
      </c>
      <c r="T394" s="7"/>
    </row>
    <row r="395" spans="15:20" ht="33.75" x14ac:dyDescent="0.25">
      <c r="O395" s="24">
        <v>5651</v>
      </c>
      <c r="P395" s="24" t="s">
        <v>151</v>
      </c>
      <c r="Q395" s="8">
        <v>0</v>
      </c>
      <c r="R395" s="8">
        <v>404000</v>
      </c>
      <c r="S395" s="8">
        <v>3980</v>
      </c>
      <c r="T395" s="7" t="s">
        <v>168</v>
      </c>
    </row>
    <row r="396" spans="15:20" ht="22.5" x14ac:dyDescent="0.25">
      <c r="O396" s="24">
        <v>5911</v>
      </c>
      <c r="P396" s="24" t="s">
        <v>152</v>
      </c>
      <c r="Q396" s="8">
        <v>100000</v>
      </c>
      <c r="R396" s="8">
        <v>855000</v>
      </c>
      <c r="S396" s="8">
        <v>516286.03</v>
      </c>
      <c r="T396" s="7" t="s">
        <v>169</v>
      </c>
    </row>
    <row r="397" spans="15:20" x14ac:dyDescent="0.25">
      <c r="O397" s="24"/>
      <c r="P397" s="24" t="s">
        <v>56</v>
      </c>
      <c r="Q397" s="8">
        <f>SUM(Q391:Q396)</f>
        <v>600000</v>
      </c>
      <c r="R397" s="8">
        <f t="shared" ref="R397:S397" si="43">SUM(R391:R396)</f>
        <v>2890000</v>
      </c>
      <c r="S397" s="8">
        <f t="shared" si="43"/>
        <v>1519912.03</v>
      </c>
      <c r="T397" s="7"/>
    </row>
    <row r="398" spans="15:20" x14ac:dyDescent="0.25">
      <c r="O398" s="24"/>
      <c r="P398" s="24" t="s">
        <v>57</v>
      </c>
      <c r="Q398" s="11">
        <f>+Q327+Q353+Q388+Q390+Q397</f>
        <v>75047133</v>
      </c>
      <c r="R398" s="11">
        <f>+R327+R353+R388+R390+R397</f>
        <v>87178028</v>
      </c>
      <c r="S398" s="11">
        <f>+S327+S353+S388+S390+S397</f>
        <v>73978658.120000005</v>
      </c>
      <c r="T398" s="11"/>
    </row>
    <row r="399" spans="15:20" x14ac:dyDescent="0.25">
      <c r="Q399" s="14">
        <f>+K339-Q398</f>
        <v>0</v>
      </c>
      <c r="R399" s="14">
        <f t="shared" ref="R399" si="44">+L339-R398</f>
        <v>0</v>
      </c>
      <c r="S399" s="14">
        <f t="shared" ref="S399" si="45">+M339-S398</f>
        <v>0</v>
      </c>
    </row>
    <row r="523" spans="1:23" ht="48.75" customHeight="1" x14ac:dyDescent="0.25">
      <c r="A523" s="78" t="s">
        <v>24</v>
      </c>
      <c r="B523" s="78"/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  <c r="S523" s="78"/>
      <c r="T523" s="78"/>
      <c r="U523" s="78"/>
      <c r="V523" s="78"/>
      <c r="W523" s="78"/>
    </row>
    <row r="524" spans="1:23" ht="22.5" customHeight="1" x14ac:dyDescent="0.25">
      <c r="A524" s="74" t="s">
        <v>0</v>
      </c>
      <c r="B524" s="74" t="s">
        <v>1</v>
      </c>
      <c r="C524" s="75" t="s">
        <v>2</v>
      </c>
      <c r="D524" s="75"/>
      <c r="E524" s="75"/>
      <c r="F524" s="75"/>
      <c r="G524" s="75"/>
      <c r="H524" s="30"/>
      <c r="I524" s="75" t="s">
        <v>8</v>
      </c>
      <c r="J524" s="75"/>
      <c r="K524" s="75"/>
      <c r="L524" s="75"/>
      <c r="M524" s="75"/>
      <c r="N524" s="30"/>
      <c r="O524" s="75" t="s">
        <v>14</v>
      </c>
      <c r="P524" s="75"/>
      <c r="Q524" s="75"/>
      <c r="R524" s="75"/>
      <c r="S524" s="75"/>
      <c r="T524" s="76" t="s">
        <v>19</v>
      </c>
      <c r="U524" s="76" t="s">
        <v>20</v>
      </c>
      <c r="V524" s="76" t="s">
        <v>21</v>
      </c>
      <c r="W524" s="76" t="s">
        <v>22</v>
      </c>
    </row>
    <row r="525" spans="1:23" ht="33.75" x14ac:dyDescent="0.25">
      <c r="A525" s="74"/>
      <c r="B525" s="74"/>
      <c r="C525" s="28" t="s">
        <v>3</v>
      </c>
      <c r="D525" s="28" t="s">
        <v>4</v>
      </c>
      <c r="E525" s="28" t="s">
        <v>5</v>
      </c>
      <c r="F525" s="28" t="s">
        <v>6</v>
      </c>
      <c r="G525" s="28" t="s">
        <v>7</v>
      </c>
      <c r="H525" s="28"/>
      <c r="I525" s="28" t="s">
        <v>9</v>
      </c>
      <c r="J525" s="28" t="s">
        <v>10</v>
      </c>
      <c r="K525" s="28" t="s">
        <v>11</v>
      </c>
      <c r="L525" s="28" t="s">
        <v>12</v>
      </c>
      <c r="M525" s="28" t="s">
        <v>13</v>
      </c>
      <c r="N525" s="28"/>
      <c r="O525" s="28" t="s">
        <v>15</v>
      </c>
      <c r="P525" s="28" t="s">
        <v>16</v>
      </c>
      <c r="Q525" s="28" t="s">
        <v>23</v>
      </c>
      <c r="R525" s="28" t="s">
        <v>17</v>
      </c>
      <c r="S525" s="28" t="s">
        <v>18</v>
      </c>
      <c r="T525" s="77"/>
      <c r="U525" s="77"/>
      <c r="V525" s="77"/>
      <c r="W525" s="77"/>
    </row>
    <row r="526" spans="1:23" ht="48.75" customHeight="1" x14ac:dyDescent="0.25">
      <c r="A526" s="24">
        <v>2011</v>
      </c>
      <c r="B526" s="24" t="s">
        <v>64</v>
      </c>
      <c r="C526" s="24">
        <v>1000</v>
      </c>
      <c r="D526" s="7" t="s">
        <v>26</v>
      </c>
      <c r="E526" s="8">
        <v>40294146</v>
      </c>
      <c r="F526" s="8">
        <v>44837576</v>
      </c>
      <c r="G526" s="8">
        <v>39719962.189999998</v>
      </c>
      <c r="H526" s="8"/>
      <c r="I526" s="24">
        <v>1100</v>
      </c>
      <c r="J526" s="24" t="s">
        <v>31</v>
      </c>
      <c r="K526" s="8">
        <v>15267119</v>
      </c>
      <c r="L526" s="8">
        <v>16182108</v>
      </c>
      <c r="M526" s="8">
        <v>15638243.509999998</v>
      </c>
      <c r="N526" s="8"/>
      <c r="O526" s="24">
        <v>1131</v>
      </c>
      <c r="P526" s="24" t="s">
        <v>65</v>
      </c>
      <c r="Q526" s="8">
        <v>14800531</v>
      </c>
      <c r="R526" s="8">
        <v>15715520</v>
      </c>
      <c r="S526" s="8">
        <v>15171655.51</v>
      </c>
      <c r="T526" s="9" t="s">
        <v>60</v>
      </c>
      <c r="U526" s="33" t="s">
        <v>170</v>
      </c>
      <c r="V526" s="33" t="s">
        <v>171</v>
      </c>
      <c r="W526" s="33" t="s">
        <v>172</v>
      </c>
    </row>
    <row r="527" spans="1:23" ht="33.75" customHeight="1" x14ac:dyDescent="0.25">
      <c r="A527" s="24"/>
      <c r="B527" s="24"/>
      <c r="C527" s="24">
        <v>2000</v>
      </c>
      <c r="D527" s="7" t="s">
        <v>27</v>
      </c>
      <c r="E527" s="8">
        <v>1832500</v>
      </c>
      <c r="F527" s="8">
        <v>1857500</v>
      </c>
      <c r="G527" s="8">
        <v>1489508.7500000002</v>
      </c>
      <c r="H527" s="8"/>
      <c r="I527" s="24">
        <v>1200</v>
      </c>
      <c r="J527" s="24" t="s">
        <v>32</v>
      </c>
      <c r="K527" s="8">
        <v>2818080</v>
      </c>
      <c r="L527" s="8">
        <v>2818080</v>
      </c>
      <c r="M527" s="8">
        <v>2211552.4300000002</v>
      </c>
      <c r="N527" s="8"/>
      <c r="O527" s="24">
        <v>1131</v>
      </c>
      <c r="P527" s="24" t="s">
        <v>66</v>
      </c>
      <c r="Q527" s="8">
        <v>466588</v>
      </c>
      <c r="R527" s="8">
        <v>466588</v>
      </c>
      <c r="S527" s="8">
        <v>466588</v>
      </c>
      <c r="T527" s="9"/>
      <c r="U527" s="24"/>
      <c r="V527" s="24"/>
      <c r="W527" s="24"/>
    </row>
    <row r="528" spans="1:23" ht="51" customHeight="1" x14ac:dyDescent="0.25">
      <c r="A528" s="24"/>
      <c r="B528" s="24"/>
      <c r="C528" s="24">
        <v>3000</v>
      </c>
      <c r="D528" s="7" t="s">
        <v>28</v>
      </c>
      <c r="E528" s="8">
        <v>17820487</v>
      </c>
      <c r="F528" s="8">
        <v>30592952</v>
      </c>
      <c r="G528" s="8">
        <v>24249275.150000002</v>
      </c>
      <c r="H528" s="8"/>
      <c r="I528" s="24">
        <v>1300</v>
      </c>
      <c r="J528" s="24" t="s">
        <v>33</v>
      </c>
      <c r="K528" s="8">
        <v>1120540</v>
      </c>
      <c r="L528" s="8">
        <v>4748981</v>
      </c>
      <c r="M528" s="8">
        <v>4185855.9699999997</v>
      </c>
      <c r="N528" s="8"/>
      <c r="O528" s="24">
        <v>1221</v>
      </c>
      <c r="P528" s="24" t="s">
        <v>67</v>
      </c>
      <c r="Q528" s="8">
        <v>2818080</v>
      </c>
      <c r="R528" s="8">
        <v>2818080</v>
      </c>
      <c r="S528" s="8">
        <v>2211552.4300000002</v>
      </c>
      <c r="T528" s="9"/>
      <c r="U528" s="24"/>
      <c r="V528" s="24"/>
      <c r="W528" s="24"/>
    </row>
    <row r="529" spans="1:23" ht="47.25" customHeight="1" x14ac:dyDescent="0.25">
      <c r="A529" s="24"/>
      <c r="B529" s="24"/>
      <c r="C529" s="24">
        <v>4000</v>
      </c>
      <c r="D529" s="7" t="s">
        <v>29</v>
      </c>
      <c r="E529" s="8">
        <v>14500000</v>
      </c>
      <c r="F529" s="8">
        <v>7000000</v>
      </c>
      <c r="G529" s="8">
        <v>7000000</v>
      </c>
      <c r="H529" s="8"/>
      <c r="I529" s="24">
        <v>1400</v>
      </c>
      <c r="J529" s="24" t="s">
        <v>34</v>
      </c>
      <c r="K529" s="8">
        <v>6724934</v>
      </c>
      <c r="L529" s="8">
        <v>6864934</v>
      </c>
      <c r="M529" s="8">
        <v>6521685.6100000003</v>
      </c>
      <c r="N529" s="8"/>
      <c r="O529" s="24">
        <v>1321</v>
      </c>
      <c r="P529" s="24" t="s">
        <v>68</v>
      </c>
      <c r="Q529" s="8">
        <v>674540</v>
      </c>
      <c r="R529" s="8">
        <v>674540</v>
      </c>
      <c r="S529" s="8">
        <v>639345.57999999996</v>
      </c>
      <c r="T529" s="9"/>
      <c r="U529" s="24"/>
      <c r="V529" s="24"/>
      <c r="W529" s="24"/>
    </row>
    <row r="530" spans="1:23" ht="49.5" customHeight="1" x14ac:dyDescent="0.25">
      <c r="A530" s="24"/>
      <c r="B530" s="24"/>
      <c r="C530" s="24">
        <v>5000</v>
      </c>
      <c r="D530" s="7" t="s">
        <v>30</v>
      </c>
      <c r="E530" s="8">
        <v>600000</v>
      </c>
      <c r="F530" s="8">
        <v>2890000</v>
      </c>
      <c r="G530" s="8">
        <v>1519912.03</v>
      </c>
      <c r="H530" s="8"/>
      <c r="I530" s="24">
        <v>1500</v>
      </c>
      <c r="J530" s="24" t="s">
        <v>35</v>
      </c>
      <c r="K530" s="8">
        <v>12560547</v>
      </c>
      <c r="L530" s="8">
        <v>12372338.280000001</v>
      </c>
      <c r="M530" s="8">
        <v>9465984.9000000004</v>
      </c>
      <c r="N530" s="8"/>
      <c r="O530" s="24">
        <v>1322</v>
      </c>
      <c r="P530" s="24" t="s">
        <v>69</v>
      </c>
      <c r="Q530" s="8">
        <v>6000</v>
      </c>
      <c r="R530" s="8">
        <v>6000</v>
      </c>
      <c r="S530" s="8">
        <v>0</v>
      </c>
      <c r="T530" s="7"/>
      <c r="U530" s="24"/>
      <c r="V530" s="24"/>
      <c r="W530" s="24"/>
    </row>
    <row r="531" spans="1:23" ht="22.5" x14ac:dyDescent="0.25">
      <c r="A531" s="24"/>
      <c r="B531" s="24"/>
      <c r="C531" s="24"/>
      <c r="D531" s="24"/>
      <c r="E531" s="10">
        <f>SUM(E526:E530)</f>
        <v>75047133</v>
      </c>
      <c r="F531" s="10">
        <f t="shared" ref="F531:G531" si="46">SUM(F526:F530)</f>
        <v>87178028</v>
      </c>
      <c r="G531" s="10">
        <f t="shared" si="46"/>
        <v>73978658.120000005</v>
      </c>
      <c r="H531" s="10"/>
      <c r="I531" s="24">
        <v>1700</v>
      </c>
      <c r="J531" s="24" t="s">
        <v>153</v>
      </c>
      <c r="K531" s="8">
        <v>50000</v>
      </c>
      <c r="L531" s="8">
        <v>50000</v>
      </c>
      <c r="M531" s="8">
        <v>26609.200000000001</v>
      </c>
      <c r="N531" s="8"/>
      <c r="O531" s="24">
        <v>1323</v>
      </c>
      <c r="P531" s="24" t="s">
        <v>70</v>
      </c>
      <c r="Q531" s="8">
        <v>350000</v>
      </c>
      <c r="R531" s="8">
        <v>3978441</v>
      </c>
      <c r="S531" s="8">
        <v>3546510.3899999997</v>
      </c>
      <c r="T531" s="9" t="s">
        <v>60</v>
      </c>
      <c r="U531" s="24"/>
      <c r="V531" s="24"/>
      <c r="W531" s="24"/>
    </row>
    <row r="532" spans="1:23" ht="33.75" x14ac:dyDescent="0.25">
      <c r="A532" s="24"/>
      <c r="B532" s="24"/>
      <c r="C532" s="24"/>
      <c r="D532" s="24"/>
      <c r="E532" s="24"/>
      <c r="F532" s="24"/>
      <c r="G532" s="24"/>
      <c r="H532" s="24"/>
      <c r="I532" s="24">
        <v>1800</v>
      </c>
      <c r="J532" s="24" t="s">
        <v>154</v>
      </c>
      <c r="K532" s="8">
        <v>1752926</v>
      </c>
      <c r="L532" s="8">
        <v>1801134.72</v>
      </c>
      <c r="M532" s="8">
        <v>1670030.5699999998</v>
      </c>
      <c r="N532" s="10"/>
      <c r="O532" s="24">
        <v>1331</v>
      </c>
      <c r="P532" s="24" t="s">
        <v>71</v>
      </c>
      <c r="Q532" s="8">
        <v>75000</v>
      </c>
      <c r="R532" s="8">
        <v>75000</v>
      </c>
      <c r="S532" s="8">
        <v>0</v>
      </c>
      <c r="T532" s="7"/>
      <c r="U532" s="1"/>
      <c r="V532" s="1"/>
      <c r="W532" s="1"/>
    </row>
    <row r="533" spans="1:23" ht="22.5" x14ac:dyDescent="0.25">
      <c r="I533" s="24"/>
      <c r="J533" s="23" t="s">
        <v>42</v>
      </c>
      <c r="K533" s="10">
        <f>SUM(K526:K532)</f>
        <v>40294146</v>
      </c>
      <c r="L533" s="10">
        <f t="shared" ref="L533:M533" si="47">SUM(L526:L532)</f>
        <v>44837576</v>
      </c>
      <c r="M533" s="10">
        <f t="shared" si="47"/>
        <v>39719962.189999998</v>
      </c>
      <c r="N533" s="8"/>
      <c r="O533" s="24">
        <v>1342</v>
      </c>
      <c r="P533" s="24" t="s">
        <v>72</v>
      </c>
      <c r="Q533" s="8">
        <v>15000</v>
      </c>
      <c r="R533" s="8">
        <v>15000</v>
      </c>
      <c r="S533" s="8">
        <v>0</v>
      </c>
      <c r="T533" s="9"/>
    </row>
    <row r="534" spans="1:23" ht="33.75" x14ac:dyDescent="0.25">
      <c r="A534" s="2" t="s">
        <v>25</v>
      </c>
      <c r="I534" s="24">
        <v>2100</v>
      </c>
      <c r="J534" s="24" t="s">
        <v>36</v>
      </c>
      <c r="K534" s="8">
        <v>1205900</v>
      </c>
      <c r="L534" s="8">
        <v>1265900</v>
      </c>
      <c r="M534" s="8">
        <v>1139653.1300000001</v>
      </c>
      <c r="N534" s="8"/>
      <c r="O534" s="24">
        <v>1412</v>
      </c>
      <c r="P534" s="24" t="s">
        <v>73</v>
      </c>
      <c r="Q534" s="8">
        <v>2861241</v>
      </c>
      <c r="R534" s="8">
        <v>2916241</v>
      </c>
      <c r="S534" s="8">
        <v>2841502.92</v>
      </c>
      <c r="T534" s="9"/>
    </row>
    <row r="535" spans="1:23" ht="33.75" x14ac:dyDescent="0.25">
      <c r="A535" s="2" t="s">
        <v>62</v>
      </c>
      <c r="I535" s="24">
        <v>2200</v>
      </c>
      <c r="J535" s="24" t="s">
        <v>37</v>
      </c>
      <c r="K535" s="8">
        <v>48000</v>
      </c>
      <c r="L535" s="8">
        <v>48000</v>
      </c>
      <c r="M535" s="8">
        <v>36547.75</v>
      </c>
      <c r="N535" s="8"/>
      <c r="O535" s="24">
        <v>1422</v>
      </c>
      <c r="P535" s="24" t="s">
        <v>74</v>
      </c>
      <c r="Q535" s="8">
        <v>1437563</v>
      </c>
      <c r="R535" s="8">
        <v>1489113.22</v>
      </c>
      <c r="S535" s="8">
        <v>1449933.7</v>
      </c>
      <c r="T535" s="9" t="s">
        <v>60</v>
      </c>
    </row>
    <row r="536" spans="1:23" ht="56.25" x14ac:dyDescent="0.25">
      <c r="A536" s="2" t="s">
        <v>318</v>
      </c>
      <c r="I536" s="24">
        <v>2400</v>
      </c>
      <c r="J536" s="24" t="s">
        <v>38</v>
      </c>
      <c r="K536" s="8">
        <v>74600</v>
      </c>
      <c r="L536" s="8">
        <v>87600</v>
      </c>
      <c r="M536" s="8">
        <v>53880.880000000005</v>
      </c>
      <c r="N536" s="8"/>
      <c r="O536" s="24">
        <v>1431</v>
      </c>
      <c r="P536" s="24" t="s">
        <v>75</v>
      </c>
      <c r="Q536" s="8">
        <v>1805751</v>
      </c>
      <c r="R536" s="8">
        <v>1868215.3</v>
      </c>
      <c r="S536" s="8">
        <v>1795573.16</v>
      </c>
      <c r="T536" s="9" t="s">
        <v>60</v>
      </c>
    </row>
    <row r="537" spans="1:23" ht="22.5" x14ac:dyDescent="0.25">
      <c r="A537" s="2" t="s">
        <v>63</v>
      </c>
      <c r="I537" s="24">
        <v>2500</v>
      </c>
      <c r="J537" s="24" t="s">
        <v>39</v>
      </c>
      <c r="K537" s="8">
        <v>32000</v>
      </c>
      <c r="L537" s="8">
        <v>22000</v>
      </c>
      <c r="M537" s="8">
        <v>21656.639999999999</v>
      </c>
      <c r="N537" s="8"/>
      <c r="O537" s="24">
        <v>1441</v>
      </c>
      <c r="P537" s="24" t="s">
        <v>76</v>
      </c>
      <c r="Q537" s="8">
        <v>620379</v>
      </c>
      <c r="R537" s="8">
        <v>591364.48</v>
      </c>
      <c r="S537" s="8">
        <v>434675.82999999996</v>
      </c>
      <c r="T537" s="9"/>
    </row>
    <row r="538" spans="1:23" ht="33.75" x14ac:dyDescent="0.25">
      <c r="I538" s="24">
        <v>2600</v>
      </c>
      <c r="J538" s="24" t="s">
        <v>40</v>
      </c>
      <c r="K538" s="8">
        <v>306000</v>
      </c>
      <c r="L538" s="8">
        <v>306000</v>
      </c>
      <c r="M538" s="8">
        <v>164312.01</v>
      </c>
      <c r="N538" s="8"/>
      <c r="O538" s="24">
        <v>1511</v>
      </c>
      <c r="P538" s="24" t="s">
        <v>77</v>
      </c>
      <c r="Q538" s="8">
        <v>655980</v>
      </c>
      <c r="R538" s="8">
        <v>655980</v>
      </c>
      <c r="S538" s="8">
        <v>626542.36</v>
      </c>
      <c r="T538" s="9"/>
    </row>
    <row r="539" spans="1:23" ht="47.25" customHeight="1" x14ac:dyDescent="0.25">
      <c r="I539" s="24">
        <v>2700</v>
      </c>
      <c r="J539" s="24" t="s">
        <v>41</v>
      </c>
      <c r="K539" s="8">
        <v>26000</v>
      </c>
      <c r="L539" s="8">
        <v>26000</v>
      </c>
      <c r="M539" s="8">
        <v>1835.85</v>
      </c>
      <c r="N539" s="9"/>
      <c r="O539" s="24">
        <v>1521</v>
      </c>
      <c r="P539" s="24" t="s">
        <v>78</v>
      </c>
      <c r="Q539" s="8">
        <v>2804655</v>
      </c>
      <c r="R539" s="8">
        <v>2804655</v>
      </c>
      <c r="S539" s="8">
        <v>477421.27</v>
      </c>
      <c r="T539" s="7"/>
    </row>
    <row r="540" spans="1:23" ht="21" customHeight="1" x14ac:dyDescent="0.25">
      <c r="I540" s="24">
        <v>2900</v>
      </c>
      <c r="J540" s="24" t="s">
        <v>155</v>
      </c>
      <c r="K540" s="9">
        <v>140000</v>
      </c>
      <c r="L540" s="9">
        <v>102000</v>
      </c>
      <c r="M540" s="9">
        <v>71622.490000000005</v>
      </c>
      <c r="N540" s="10"/>
      <c r="O540" s="24">
        <v>1541</v>
      </c>
      <c r="P540" s="24" t="s">
        <v>79</v>
      </c>
      <c r="Q540" s="8">
        <v>1181280</v>
      </c>
      <c r="R540" s="8">
        <v>1181280</v>
      </c>
      <c r="S540" s="8">
        <v>998958.67</v>
      </c>
      <c r="T540" s="7"/>
    </row>
    <row r="541" spans="1:23" ht="33.75" x14ac:dyDescent="0.25">
      <c r="I541" s="24"/>
      <c r="J541" s="23" t="s">
        <v>52</v>
      </c>
      <c r="K541" s="10">
        <f>SUM(K534:K540)</f>
        <v>1832500</v>
      </c>
      <c r="L541" s="10">
        <f>SUM(L534:L540)</f>
        <v>1857500</v>
      </c>
      <c r="M541" s="10">
        <f>SUM(M534:M540)</f>
        <v>1489508.7500000002</v>
      </c>
      <c r="N541" s="8"/>
      <c r="O541" s="24">
        <v>1542</v>
      </c>
      <c r="P541" s="24" t="s">
        <v>80</v>
      </c>
      <c r="Q541" s="8">
        <v>10000</v>
      </c>
      <c r="R541" s="8">
        <v>10000</v>
      </c>
      <c r="S541" s="8">
        <v>625</v>
      </c>
      <c r="T541" s="7"/>
    </row>
    <row r="542" spans="1:23" ht="22.5" x14ac:dyDescent="0.25">
      <c r="I542" s="24">
        <v>3100</v>
      </c>
      <c r="J542" s="24" t="s">
        <v>44</v>
      </c>
      <c r="K542" s="8">
        <v>2099815</v>
      </c>
      <c r="L542" s="8">
        <v>3319360.9299999997</v>
      </c>
      <c r="M542" s="8">
        <v>2449735.48</v>
      </c>
      <c r="N542" s="8"/>
      <c r="O542" s="24">
        <v>1548</v>
      </c>
      <c r="P542" s="24" t="s">
        <v>81</v>
      </c>
      <c r="Q542" s="8">
        <v>110000</v>
      </c>
      <c r="R542" s="8">
        <v>110000</v>
      </c>
      <c r="S542" s="8">
        <v>43231.68</v>
      </c>
      <c r="T542" s="7"/>
    </row>
    <row r="543" spans="1:23" x14ac:dyDescent="0.25">
      <c r="I543" s="24">
        <v>3200</v>
      </c>
      <c r="J543" s="24" t="s">
        <v>45</v>
      </c>
      <c r="K543" s="8">
        <v>3060000</v>
      </c>
      <c r="L543" s="8">
        <v>2930665.05</v>
      </c>
      <c r="M543" s="8">
        <v>2886883.89</v>
      </c>
      <c r="N543" s="8"/>
      <c r="O543" s="24">
        <v>1549</v>
      </c>
      <c r="P543" s="24" t="s">
        <v>82</v>
      </c>
      <c r="Q543" s="8">
        <v>120000</v>
      </c>
      <c r="R543" s="8">
        <v>120000</v>
      </c>
      <c r="S543" s="8">
        <v>105000</v>
      </c>
      <c r="T543" s="7"/>
    </row>
    <row r="544" spans="1:23" ht="78.75" x14ac:dyDescent="0.25">
      <c r="I544" s="24">
        <v>3300</v>
      </c>
      <c r="J544" s="24" t="s">
        <v>46</v>
      </c>
      <c r="K544" s="8">
        <v>6219672</v>
      </c>
      <c r="L544" s="8">
        <v>6219672</v>
      </c>
      <c r="M544" s="8">
        <v>4372629.2300000004</v>
      </c>
      <c r="N544" s="8"/>
      <c r="O544" s="24">
        <v>1591</v>
      </c>
      <c r="P544" s="24" t="s">
        <v>83</v>
      </c>
      <c r="Q544" s="8">
        <v>7678632</v>
      </c>
      <c r="R544" s="8">
        <v>7490423.2800000003</v>
      </c>
      <c r="S544" s="8">
        <v>7214205.9199999999</v>
      </c>
      <c r="T544" s="7" t="s">
        <v>160</v>
      </c>
    </row>
    <row r="545" spans="9:20" ht="22.5" x14ac:dyDescent="0.25">
      <c r="I545" s="24">
        <v>3400</v>
      </c>
      <c r="J545" s="24" t="s">
        <v>47</v>
      </c>
      <c r="K545" s="8">
        <v>4825000</v>
      </c>
      <c r="L545" s="8">
        <v>16327254.02</v>
      </c>
      <c r="M545" s="8">
        <v>13093940.1</v>
      </c>
      <c r="N545" s="8"/>
      <c r="O545" s="24">
        <v>1714</v>
      </c>
      <c r="P545" s="24" t="s">
        <v>84</v>
      </c>
      <c r="Q545" s="8">
        <v>50000</v>
      </c>
      <c r="R545" s="8">
        <v>50000</v>
      </c>
      <c r="S545" s="8">
        <v>26609.200000000001</v>
      </c>
      <c r="T545" s="7"/>
    </row>
    <row r="546" spans="9:20" ht="33.75" x14ac:dyDescent="0.25">
      <c r="I546" s="24">
        <v>3500</v>
      </c>
      <c r="J546" s="24" t="s">
        <v>48</v>
      </c>
      <c r="K546" s="8">
        <v>947000</v>
      </c>
      <c r="L546" s="8">
        <v>1122000</v>
      </c>
      <c r="M546" s="8">
        <v>1036329.44</v>
      </c>
      <c r="N546" s="8"/>
      <c r="O546" s="24">
        <v>1811</v>
      </c>
      <c r="P546" s="24" t="s">
        <v>85</v>
      </c>
      <c r="Q546" s="8">
        <v>1037146</v>
      </c>
      <c r="R546" s="8">
        <v>912146</v>
      </c>
      <c r="S546" s="8">
        <v>797119</v>
      </c>
      <c r="T546" s="7" t="s">
        <v>160</v>
      </c>
    </row>
    <row r="547" spans="9:20" ht="33.75" x14ac:dyDescent="0.25">
      <c r="I547" s="24">
        <v>3600</v>
      </c>
      <c r="J547" s="24" t="s">
        <v>49</v>
      </c>
      <c r="K547" s="8">
        <v>95000</v>
      </c>
      <c r="L547" s="8">
        <v>95000</v>
      </c>
      <c r="M547" s="8">
        <v>51880</v>
      </c>
      <c r="N547" s="8"/>
      <c r="O547" s="24">
        <v>1821</v>
      </c>
      <c r="P547" s="24" t="s">
        <v>86</v>
      </c>
      <c r="Q547" s="8">
        <v>715780</v>
      </c>
      <c r="R547" s="8">
        <v>888988.72</v>
      </c>
      <c r="S547" s="8">
        <v>872911.57</v>
      </c>
      <c r="T547" s="7" t="s">
        <v>160</v>
      </c>
    </row>
    <row r="548" spans="9:20" x14ac:dyDescent="0.25">
      <c r="I548" s="24">
        <v>3700</v>
      </c>
      <c r="J548" s="24" t="s">
        <v>50</v>
      </c>
      <c r="K548" s="8">
        <v>104000</v>
      </c>
      <c r="L548" s="8">
        <v>109000</v>
      </c>
      <c r="M548" s="8">
        <v>94205</v>
      </c>
      <c r="N548" s="8"/>
      <c r="O548" s="24"/>
      <c r="P548" s="24"/>
      <c r="Q548" s="11">
        <f>SUM(Q526:Q547)</f>
        <v>40294146</v>
      </c>
      <c r="R548" s="11">
        <f>SUM(R526:R547)</f>
        <v>44837576</v>
      </c>
      <c r="S548" s="11">
        <f>SUM(S526:S547)</f>
        <v>39719962.189999998</v>
      </c>
      <c r="T548" s="7"/>
    </row>
    <row r="549" spans="9:20" ht="67.5" x14ac:dyDescent="0.25">
      <c r="I549" s="24">
        <v>3800</v>
      </c>
      <c r="J549" s="24" t="s">
        <v>51</v>
      </c>
      <c r="K549" s="8">
        <v>10000</v>
      </c>
      <c r="L549" s="8">
        <v>10000</v>
      </c>
      <c r="M549" s="8">
        <v>5880.88</v>
      </c>
      <c r="N549" s="10"/>
      <c r="O549" s="24">
        <v>2111</v>
      </c>
      <c r="P549" s="24" t="s">
        <v>87</v>
      </c>
      <c r="Q549" s="8">
        <v>505000</v>
      </c>
      <c r="R549" s="8">
        <v>565000</v>
      </c>
      <c r="S549" s="8">
        <v>529077.43999999994</v>
      </c>
      <c r="T549" s="7" t="s">
        <v>161</v>
      </c>
    </row>
    <row r="550" spans="9:20" ht="33.75" x14ac:dyDescent="0.25">
      <c r="I550" s="24">
        <v>3900</v>
      </c>
      <c r="J550" s="24" t="s">
        <v>156</v>
      </c>
      <c r="K550" s="8">
        <v>460000</v>
      </c>
      <c r="L550" s="8">
        <v>460000</v>
      </c>
      <c r="M550" s="8">
        <v>257791.13</v>
      </c>
      <c r="N550" s="8"/>
      <c r="O550" s="24">
        <v>2121</v>
      </c>
      <c r="P550" s="24" t="s">
        <v>88</v>
      </c>
      <c r="Q550" s="8">
        <v>1500</v>
      </c>
      <c r="R550" s="8">
        <v>1500</v>
      </c>
      <c r="S550" s="8">
        <v>0</v>
      </c>
      <c r="T550" s="7"/>
    </row>
    <row r="551" spans="9:20" ht="56.25" x14ac:dyDescent="0.25">
      <c r="I551" s="24"/>
      <c r="J551" s="23" t="s">
        <v>43</v>
      </c>
      <c r="K551" s="10">
        <f>SUM(K542:K550)</f>
        <v>17820487</v>
      </c>
      <c r="L551" s="10">
        <f t="shared" ref="L551:M551" si="48">SUM(L542:L550)</f>
        <v>30592952</v>
      </c>
      <c r="M551" s="10">
        <f t="shared" si="48"/>
        <v>24249275.150000002</v>
      </c>
      <c r="N551" s="10"/>
      <c r="O551" s="24">
        <v>2141</v>
      </c>
      <c r="P551" s="24" t="s">
        <v>89</v>
      </c>
      <c r="Q551" s="8">
        <v>660000</v>
      </c>
      <c r="R551" s="8">
        <v>660000</v>
      </c>
      <c r="S551" s="8">
        <v>576457.16</v>
      </c>
      <c r="T551" s="7"/>
    </row>
    <row r="552" spans="9:20" ht="22.5" x14ac:dyDescent="0.25">
      <c r="I552" s="24">
        <v>4400</v>
      </c>
      <c r="J552" s="24" t="s">
        <v>185</v>
      </c>
      <c r="K552" s="8">
        <v>14500000</v>
      </c>
      <c r="L552" s="8">
        <v>7000000</v>
      </c>
      <c r="M552" s="8">
        <v>7000000</v>
      </c>
      <c r="N552" s="8"/>
      <c r="O552" s="24">
        <v>2151</v>
      </c>
      <c r="P552" s="24" t="s">
        <v>90</v>
      </c>
      <c r="Q552" s="8">
        <v>30000</v>
      </c>
      <c r="R552" s="8">
        <v>30000</v>
      </c>
      <c r="S552" s="8">
        <v>25777.5</v>
      </c>
      <c r="T552" s="7"/>
    </row>
    <row r="553" spans="9:20" ht="22.5" x14ac:dyDescent="0.25">
      <c r="I553" s="24"/>
      <c r="J553" s="23" t="s">
        <v>53</v>
      </c>
      <c r="K553" s="10">
        <f>+K552</f>
        <v>14500000</v>
      </c>
      <c r="L553" s="10">
        <f t="shared" ref="L553:M553" si="49">+L552</f>
        <v>7000000</v>
      </c>
      <c r="M553" s="10">
        <f t="shared" si="49"/>
        <v>7000000</v>
      </c>
      <c r="N553" s="8"/>
      <c r="O553" s="24">
        <v>2161</v>
      </c>
      <c r="P553" s="24" t="s">
        <v>91</v>
      </c>
      <c r="Q553" s="8">
        <v>9400</v>
      </c>
      <c r="R553" s="8">
        <v>9400</v>
      </c>
      <c r="S553" s="8">
        <v>8341.0300000000007</v>
      </c>
      <c r="T553" s="7" t="s">
        <v>60</v>
      </c>
    </row>
    <row r="554" spans="9:20" ht="33.75" x14ac:dyDescent="0.25">
      <c r="I554" s="24">
        <v>5100</v>
      </c>
      <c r="J554" s="24" t="s">
        <v>54</v>
      </c>
      <c r="K554" s="8">
        <v>0</v>
      </c>
      <c r="L554" s="8">
        <v>1111000</v>
      </c>
      <c r="M554" s="8">
        <v>648176</v>
      </c>
      <c r="N554" s="8"/>
      <c r="O554" s="24">
        <v>2211</v>
      </c>
      <c r="P554" s="24" t="s">
        <v>92</v>
      </c>
      <c r="Q554" s="8">
        <v>45000</v>
      </c>
      <c r="R554" s="8">
        <v>45000</v>
      </c>
      <c r="S554" s="8">
        <v>36547.75</v>
      </c>
      <c r="T554" s="7"/>
    </row>
    <row r="555" spans="9:20" ht="33.75" x14ac:dyDescent="0.25">
      <c r="I555" s="24">
        <v>5200</v>
      </c>
      <c r="J555" s="24" t="s">
        <v>55</v>
      </c>
      <c r="K555" s="8">
        <v>0</v>
      </c>
      <c r="L555" s="8">
        <v>20000</v>
      </c>
      <c r="M555" s="8">
        <v>19850</v>
      </c>
      <c r="N555" s="10"/>
      <c r="O555" s="24">
        <v>2231</v>
      </c>
      <c r="P555" s="24" t="s">
        <v>93</v>
      </c>
      <c r="Q555" s="8">
        <v>3000</v>
      </c>
      <c r="R555" s="8">
        <v>3000</v>
      </c>
      <c r="S555" s="8">
        <v>0</v>
      </c>
      <c r="T555" s="7"/>
    </row>
    <row r="556" spans="9:20" ht="22.5" x14ac:dyDescent="0.25">
      <c r="I556" s="24">
        <v>5400</v>
      </c>
      <c r="J556" s="24" t="s">
        <v>157</v>
      </c>
      <c r="K556" s="8">
        <v>500000</v>
      </c>
      <c r="L556" s="8">
        <v>500000</v>
      </c>
      <c r="M556" s="8">
        <v>331620</v>
      </c>
      <c r="O556" s="24">
        <v>2431</v>
      </c>
      <c r="P556" s="24" t="s">
        <v>94</v>
      </c>
      <c r="Q556" s="8">
        <v>5000</v>
      </c>
      <c r="R556" s="8">
        <v>5000</v>
      </c>
      <c r="S556" s="8">
        <v>0</v>
      </c>
      <c r="T556" s="7"/>
    </row>
    <row r="557" spans="9:20" ht="22.5" x14ac:dyDescent="0.25">
      <c r="I557" s="24">
        <v>5600</v>
      </c>
      <c r="J557" s="24" t="s">
        <v>158</v>
      </c>
      <c r="K557" s="8">
        <v>0</v>
      </c>
      <c r="L557" s="8">
        <v>404000</v>
      </c>
      <c r="M557" s="8">
        <v>3980</v>
      </c>
      <c r="O557" s="24">
        <v>2441</v>
      </c>
      <c r="P557" s="24" t="s">
        <v>95</v>
      </c>
      <c r="Q557" s="8">
        <v>10000</v>
      </c>
      <c r="R557" s="8">
        <v>6000</v>
      </c>
      <c r="S557" s="8">
        <v>321.07</v>
      </c>
      <c r="T557" s="7" t="s">
        <v>160</v>
      </c>
    </row>
    <row r="558" spans="9:20" ht="22.5" x14ac:dyDescent="0.25">
      <c r="I558" s="24">
        <v>5900</v>
      </c>
      <c r="J558" s="24" t="s">
        <v>159</v>
      </c>
      <c r="K558" s="8">
        <v>100000</v>
      </c>
      <c r="L558" s="8">
        <v>855000</v>
      </c>
      <c r="M558" s="8">
        <v>516286.03</v>
      </c>
      <c r="O558" s="24">
        <v>2451</v>
      </c>
      <c r="P558" s="24" t="s">
        <v>96</v>
      </c>
      <c r="Q558" s="8">
        <v>2000</v>
      </c>
      <c r="R558" s="8">
        <v>11000</v>
      </c>
      <c r="S558" s="8">
        <v>9420</v>
      </c>
      <c r="T558" s="7" t="s">
        <v>60</v>
      </c>
    </row>
    <row r="559" spans="9:20" ht="22.5" x14ac:dyDescent="0.25">
      <c r="I559" s="24"/>
      <c r="J559" s="23" t="s">
        <v>56</v>
      </c>
      <c r="K559" s="11">
        <f>SUM(K554:K558)</f>
        <v>600000</v>
      </c>
      <c r="L559" s="11">
        <f t="shared" ref="L559:M559" si="50">SUM(L554:L558)</f>
        <v>2890000</v>
      </c>
      <c r="M559" s="11">
        <f t="shared" si="50"/>
        <v>1519912.03</v>
      </c>
      <c r="O559" s="24">
        <v>2461</v>
      </c>
      <c r="P559" s="24" t="s">
        <v>97</v>
      </c>
      <c r="Q559" s="8">
        <v>46000</v>
      </c>
      <c r="R559" s="8">
        <v>46000</v>
      </c>
      <c r="S559" s="8">
        <v>32932.160000000003</v>
      </c>
      <c r="T559" s="7"/>
    </row>
    <row r="560" spans="9:20" ht="22.5" x14ac:dyDescent="0.25">
      <c r="I560" s="24"/>
      <c r="J560" s="23" t="s">
        <v>57</v>
      </c>
      <c r="K560" s="10">
        <f>+K533+K541+K551+K553+K559</f>
        <v>75047133</v>
      </c>
      <c r="L560" s="10">
        <f>+L533+L541+L551+L553+L559</f>
        <v>87178028</v>
      </c>
      <c r="M560" s="10">
        <f>+M533+M541+M551+M553+M559</f>
        <v>73978658.120000005</v>
      </c>
      <c r="O560" s="24">
        <v>2471</v>
      </c>
      <c r="P560" s="24" t="s">
        <v>98</v>
      </c>
      <c r="Q560" s="8">
        <v>5600</v>
      </c>
      <c r="R560" s="8">
        <v>5600</v>
      </c>
      <c r="S560" s="8">
        <v>235</v>
      </c>
      <c r="T560" s="7"/>
    </row>
    <row r="561" spans="11:20" ht="22.5" x14ac:dyDescent="0.25">
      <c r="K561" s="14">
        <f>+K560-E531</f>
        <v>0</v>
      </c>
      <c r="L561" s="14">
        <f t="shared" ref="L561" si="51">+L560-F531</f>
        <v>0</v>
      </c>
      <c r="M561" s="14">
        <f t="shared" ref="M561" si="52">+M560-G531</f>
        <v>0</v>
      </c>
      <c r="O561" s="24">
        <v>2481</v>
      </c>
      <c r="P561" s="24" t="s">
        <v>99</v>
      </c>
      <c r="Q561" s="8">
        <v>3000</v>
      </c>
      <c r="R561" s="8">
        <v>3000</v>
      </c>
      <c r="S561" s="8">
        <v>0</v>
      </c>
      <c r="T561" s="7"/>
    </row>
    <row r="562" spans="11:20" ht="45" x14ac:dyDescent="0.25">
      <c r="O562" s="24">
        <v>2491</v>
      </c>
      <c r="P562" s="24" t="s">
        <v>100</v>
      </c>
      <c r="Q562" s="8">
        <v>3000</v>
      </c>
      <c r="R562" s="8">
        <v>11000</v>
      </c>
      <c r="S562" s="8">
        <v>10972.650000000001</v>
      </c>
      <c r="T562" s="7" t="s">
        <v>60</v>
      </c>
    </row>
    <row r="563" spans="11:20" ht="22.5" x14ac:dyDescent="0.25">
      <c r="O563" s="24">
        <v>2531</v>
      </c>
      <c r="P563" s="24" t="s">
        <v>101</v>
      </c>
      <c r="Q563" s="8">
        <v>12000</v>
      </c>
      <c r="R563" s="8">
        <v>12000</v>
      </c>
      <c r="S563" s="8">
        <v>11774.64</v>
      </c>
      <c r="T563" s="7"/>
    </row>
    <row r="564" spans="11:20" ht="22.5" x14ac:dyDescent="0.25">
      <c r="O564" s="24">
        <v>2541</v>
      </c>
      <c r="P564" s="24" t="s">
        <v>102</v>
      </c>
      <c r="Q564" s="8">
        <v>20000</v>
      </c>
      <c r="R564" s="8">
        <v>10000</v>
      </c>
      <c r="S564" s="8">
        <v>9882</v>
      </c>
      <c r="T564" s="7"/>
    </row>
    <row r="565" spans="11:20" ht="22.5" x14ac:dyDescent="0.25">
      <c r="O565" s="24">
        <v>2611</v>
      </c>
      <c r="P565" s="24" t="s">
        <v>103</v>
      </c>
      <c r="Q565" s="8">
        <v>306000</v>
      </c>
      <c r="R565" s="8">
        <v>306000</v>
      </c>
      <c r="S565" s="8">
        <v>164312.01</v>
      </c>
      <c r="T565" s="7"/>
    </row>
    <row r="566" spans="11:20" x14ac:dyDescent="0.25">
      <c r="O566" s="24">
        <v>2711</v>
      </c>
      <c r="P566" s="24" t="s">
        <v>104</v>
      </c>
      <c r="Q566" s="8">
        <v>20000</v>
      </c>
      <c r="R566" s="8">
        <v>20000</v>
      </c>
      <c r="S566" s="8">
        <v>0</v>
      </c>
      <c r="T566" s="7"/>
    </row>
    <row r="567" spans="11:20" x14ac:dyDescent="0.25">
      <c r="O567" s="24">
        <v>2721</v>
      </c>
      <c r="P567" s="24" t="s">
        <v>105</v>
      </c>
      <c r="Q567" s="8">
        <v>5000</v>
      </c>
      <c r="R567" s="8">
        <v>5000</v>
      </c>
      <c r="S567" s="8">
        <v>1835.85</v>
      </c>
      <c r="T567" s="7"/>
    </row>
    <row r="568" spans="11:20" x14ac:dyDescent="0.25">
      <c r="O568" s="24">
        <v>2731</v>
      </c>
      <c r="P568" s="24" t="s">
        <v>106</v>
      </c>
      <c r="Q568" s="8">
        <v>1000</v>
      </c>
      <c r="R568" s="8">
        <v>1000</v>
      </c>
      <c r="S568" s="8">
        <v>0</v>
      </c>
      <c r="T568" s="7"/>
    </row>
    <row r="569" spans="11:20" ht="22.5" x14ac:dyDescent="0.25">
      <c r="O569" s="24">
        <v>2911</v>
      </c>
      <c r="P569" s="24" t="s">
        <v>107</v>
      </c>
      <c r="Q569" s="8">
        <v>20000</v>
      </c>
      <c r="R569" s="8">
        <v>15000</v>
      </c>
      <c r="S569" s="8">
        <v>5709.1</v>
      </c>
      <c r="T569" s="7" t="s">
        <v>160</v>
      </c>
    </row>
    <row r="570" spans="11:20" ht="33.75" x14ac:dyDescent="0.25">
      <c r="O570" s="24">
        <v>2921</v>
      </c>
      <c r="P570" s="24" t="s">
        <v>108</v>
      </c>
      <c r="Q570" s="8">
        <v>5000</v>
      </c>
      <c r="R570" s="8">
        <v>7000</v>
      </c>
      <c r="S570" s="8">
        <v>1121.81</v>
      </c>
      <c r="T570" s="7" t="s">
        <v>60</v>
      </c>
    </row>
    <row r="571" spans="11:20" ht="67.5" x14ac:dyDescent="0.25">
      <c r="O571" s="24">
        <v>2931</v>
      </c>
      <c r="P571" s="24" t="s">
        <v>109</v>
      </c>
      <c r="Q571" s="8">
        <v>5000</v>
      </c>
      <c r="R571" s="8">
        <v>5000</v>
      </c>
      <c r="S571" s="8">
        <v>0</v>
      </c>
      <c r="T571" s="7"/>
    </row>
    <row r="572" spans="11:20" ht="56.25" x14ac:dyDescent="0.25">
      <c r="O572" s="24">
        <v>2941</v>
      </c>
      <c r="P572" s="24" t="s">
        <v>110</v>
      </c>
      <c r="Q572" s="8">
        <v>90000</v>
      </c>
      <c r="R572" s="8">
        <v>55000</v>
      </c>
      <c r="S572" s="8">
        <v>53822.3</v>
      </c>
      <c r="T572" s="7" t="s">
        <v>160</v>
      </c>
    </row>
    <row r="573" spans="11:20" ht="33.75" x14ac:dyDescent="0.25">
      <c r="O573" s="24">
        <v>2961</v>
      </c>
      <c r="P573" s="24" t="s">
        <v>111</v>
      </c>
      <c r="Q573" s="8">
        <v>20000</v>
      </c>
      <c r="R573" s="8">
        <v>20000</v>
      </c>
      <c r="S573" s="8">
        <v>10969.28</v>
      </c>
      <c r="T573" s="7"/>
    </row>
    <row r="574" spans="11:20" x14ac:dyDescent="0.25">
      <c r="O574" s="24"/>
      <c r="P574" s="24"/>
      <c r="Q574" s="10">
        <f>SUM(Q549:Q573)</f>
        <v>1832500</v>
      </c>
      <c r="R574" s="10">
        <f t="shared" ref="R574:S574" si="53">SUM(R549:R573)</f>
        <v>1857500</v>
      </c>
      <c r="S574" s="10">
        <f t="shared" si="53"/>
        <v>1489508.7500000002</v>
      </c>
      <c r="T574" s="7"/>
    </row>
    <row r="575" spans="11:20" ht="22.5" x14ac:dyDescent="0.25">
      <c r="O575" s="24">
        <v>3112</v>
      </c>
      <c r="P575" s="24" t="s">
        <v>112</v>
      </c>
      <c r="Q575" s="8">
        <v>540000</v>
      </c>
      <c r="R575" s="8">
        <v>540000</v>
      </c>
      <c r="S575" s="8">
        <v>417392.25</v>
      </c>
      <c r="T575" s="7"/>
    </row>
    <row r="576" spans="11:20" x14ac:dyDescent="0.25">
      <c r="O576" s="24">
        <v>3131</v>
      </c>
      <c r="P576" s="24" t="s">
        <v>113</v>
      </c>
      <c r="Q576" s="8">
        <v>120000</v>
      </c>
      <c r="R576" s="8">
        <v>120000</v>
      </c>
      <c r="S576" s="8">
        <v>64761.82</v>
      </c>
      <c r="T576" s="7"/>
    </row>
    <row r="577" spans="15:20" x14ac:dyDescent="0.25">
      <c r="O577" s="24">
        <v>3141</v>
      </c>
      <c r="P577" s="24" t="s">
        <v>114</v>
      </c>
      <c r="Q577" s="8">
        <v>525000</v>
      </c>
      <c r="R577" s="8">
        <v>525000</v>
      </c>
      <c r="S577" s="8">
        <v>438448.33999999991</v>
      </c>
      <c r="T577" s="7"/>
    </row>
    <row r="578" spans="15:20" ht="22.5" x14ac:dyDescent="0.25">
      <c r="O578" s="24">
        <v>3141</v>
      </c>
      <c r="P578" s="24" t="s">
        <v>115</v>
      </c>
      <c r="Q578" s="8">
        <v>5000</v>
      </c>
      <c r="R578" s="8">
        <v>5000</v>
      </c>
      <c r="S578" s="8">
        <v>453.54</v>
      </c>
      <c r="T578" s="7"/>
    </row>
    <row r="579" spans="15:20" x14ac:dyDescent="0.25">
      <c r="O579" s="24">
        <v>3151</v>
      </c>
      <c r="P579" s="24" t="s">
        <v>116</v>
      </c>
      <c r="Q579" s="8">
        <v>12000</v>
      </c>
      <c r="R579" s="8">
        <v>12000</v>
      </c>
      <c r="S579" s="8">
        <v>7900.88</v>
      </c>
      <c r="T579" s="7"/>
    </row>
    <row r="580" spans="15:20" ht="45" x14ac:dyDescent="0.25">
      <c r="O580" s="24">
        <v>3171</v>
      </c>
      <c r="P580" s="24" t="s">
        <v>117</v>
      </c>
      <c r="Q580" s="8">
        <v>208800</v>
      </c>
      <c r="R580" s="8">
        <v>208800</v>
      </c>
      <c r="S580" s="8">
        <v>172117.53999999998</v>
      </c>
      <c r="T580" s="7"/>
    </row>
    <row r="581" spans="15:20" ht="56.25" x14ac:dyDescent="0.25">
      <c r="O581" s="24">
        <v>3181</v>
      </c>
      <c r="P581" s="24" t="s">
        <v>118</v>
      </c>
      <c r="Q581" s="8">
        <v>458015</v>
      </c>
      <c r="R581" s="8">
        <v>1677560.9300000002</v>
      </c>
      <c r="S581" s="8">
        <v>1209426.9500000002</v>
      </c>
      <c r="T581" s="7" t="s">
        <v>162</v>
      </c>
    </row>
    <row r="582" spans="15:20" ht="22.5" x14ac:dyDescent="0.25">
      <c r="O582" s="24">
        <v>3191</v>
      </c>
      <c r="P582" s="24" t="s">
        <v>119</v>
      </c>
      <c r="Q582" s="8">
        <v>231000</v>
      </c>
      <c r="R582" s="8">
        <v>231000</v>
      </c>
      <c r="S582" s="8">
        <v>139234.16000000006</v>
      </c>
      <c r="T582" s="7"/>
    </row>
    <row r="583" spans="15:20" ht="22.5" x14ac:dyDescent="0.25">
      <c r="O583" s="24">
        <v>3221</v>
      </c>
      <c r="P583" s="24" t="s">
        <v>120</v>
      </c>
      <c r="Q583" s="8">
        <v>3000000</v>
      </c>
      <c r="R583" s="8">
        <v>2870665.05</v>
      </c>
      <c r="S583" s="8">
        <v>2845795.29</v>
      </c>
      <c r="T583" s="7"/>
    </row>
    <row r="584" spans="15:20" x14ac:dyDescent="0.25">
      <c r="O584" s="24">
        <v>3291</v>
      </c>
      <c r="P584" s="24" t="s">
        <v>121</v>
      </c>
      <c r="Q584" s="8">
        <v>60000</v>
      </c>
      <c r="R584" s="8">
        <v>60000</v>
      </c>
      <c r="S584" s="8">
        <v>41088.600000000006</v>
      </c>
      <c r="T584" s="7"/>
    </row>
    <row r="585" spans="15:20" ht="45" x14ac:dyDescent="0.25">
      <c r="O585" s="24">
        <v>3311</v>
      </c>
      <c r="P585" s="24" t="s">
        <v>122</v>
      </c>
      <c r="Q585" s="8">
        <v>4914672</v>
      </c>
      <c r="R585" s="8">
        <v>4134672</v>
      </c>
      <c r="S585" s="8">
        <v>2770021.59</v>
      </c>
      <c r="T585" s="7"/>
    </row>
    <row r="586" spans="15:20" ht="56.25" x14ac:dyDescent="0.25">
      <c r="O586" s="24">
        <v>3331</v>
      </c>
      <c r="P586" s="24" t="s">
        <v>123</v>
      </c>
      <c r="Q586" s="8">
        <v>0</v>
      </c>
      <c r="R586" s="8">
        <v>780000</v>
      </c>
      <c r="S586" s="8">
        <v>584385</v>
      </c>
      <c r="T586" s="7"/>
    </row>
    <row r="587" spans="15:20" ht="22.5" x14ac:dyDescent="0.25">
      <c r="O587" s="24">
        <v>3341</v>
      </c>
      <c r="P587" s="24" t="s">
        <v>124</v>
      </c>
      <c r="Q587" s="8">
        <v>170000</v>
      </c>
      <c r="R587" s="8">
        <v>170000</v>
      </c>
      <c r="S587" s="8">
        <v>117560</v>
      </c>
      <c r="T587" s="7"/>
    </row>
    <row r="588" spans="15:20" ht="45" x14ac:dyDescent="0.25">
      <c r="O588" s="24">
        <v>3361</v>
      </c>
      <c r="P588" s="24" t="s">
        <v>125</v>
      </c>
      <c r="Q588" s="8">
        <v>675000</v>
      </c>
      <c r="R588" s="8">
        <v>675000</v>
      </c>
      <c r="S588" s="8">
        <v>528558.69999999995</v>
      </c>
      <c r="T588" s="7"/>
    </row>
    <row r="589" spans="15:20" x14ac:dyDescent="0.25">
      <c r="O589" s="24">
        <v>3381</v>
      </c>
      <c r="P589" s="24" t="s">
        <v>126</v>
      </c>
      <c r="Q589" s="8">
        <v>460000</v>
      </c>
      <c r="R589" s="8">
        <v>460000</v>
      </c>
      <c r="S589" s="8">
        <v>372103.94</v>
      </c>
      <c r="T589" s="7"/>
    </row>
    <row r="590" spans="15:20" ht="78.75" x14ac:dyDescent="0.25">
      <c r="O590" s="24">
        <v>3411</v>
      </c>
      <c r="P590" s="24" t="s">
        <v>127</v>
      </c>
      <c r="Q590" s="8">
        <v>2750000</v>
      </c>
      <c r="R590" s="8">
        <v>13793008.24</v>
      </c>
      <c r="S590" s="8">
        <v>10828348.1</v>
      </c>
      <c r="T590" s="7" t="s">
        <v>61</v>
      </c>
    </row>
    <row r="591" spans="15:20" ht="22.5" x14ac:dyDescent="0.25">
      <c r="O591" s="24">
        <v>3431</v>
      </c>
      <c r="P591" s="24" t="s">
        <v>128</v>
      </c>
      <c r="Q591" s="8">
        <v>1680000</v>
      </c>
      <c r="R591" s="8">
        <v>2159245.7800000003</v>
      </c>
      <c r="S591" s="8">
        <v>1967867.81</v>
      </c>
      <c r="T591" s="7" t="s">
        <v>60</v>
      </c>
    </row>
    <row r="592" spans="15:20" x14ac:dyDescent="0.25">
      <c r="O592" s="24">
        <v>3451</v>
      </c>
      <c r="P592" s="24" t="s">
        <v>129</v>
      </c>
      <c r="Q592" s="8">
        <v>239500</v>
      </c>
      <c r="R592" s="8">
        <v>239500</v>
      </c>
      <c r="S592" s="8">
        <v>216616.08999999997</v>
      </c>
      <c r="T592" s="7"/>
    </row>
    <row r="593" spans="15:20" ht="22.5" x14ac:dyDescent="0.25">
      <c r="O593" s="24">
        <v>3461</v>
      </c>
      <c r="P593" s="24" t="s">
        <v>130</v>
      </c>
      <c r="Q593" s="8">
        <v>150000</v>
      </c>
      <c r="R593" s="8">
        <v>130000</v>
      </c>
      <c r="S593" s="8">
        <v>81108.100000000006</v>
      </c>
      <c r="T593" s="7"/>
    </row>
    <row r="594" spans="15:20" x14ac:dyDescent="0.25">
      <c r="O594" s="24">
        <v>3471</v>
      </c>
      <c r="P594" s="24" t="s">
        <v>131</v>
      </c>
      <c r="Q594" s="8">
        <v>5500</v>
      </c>
      <c r="R594" s="8">
        <v>5500</v>
      </c>
      <c r="S594" s="8">
        <v>0</v>
      </c>
      <c r="T594" s="7"/>
    </row>
    <row r="595" spans="15:20" ht="33.75" x14ac:dyDescent="0.25">
      <c r="O595" s="24">
        <v>3511</v>
      </c>
      <c r="P595" s="24" t="s">
        <v>132</v>
      </c>
      <c r="Q595" s="8">
        <v>100000</v>
      </c>
      <c r="R595" s="8">
        <v>200000</v>
      </c>
      <c r="S595" s="8">
        <v>197912.34</v>
      </c>
      <c r="T595" s="7"/>
    </row>
    <row r="596" spans="15:20" ht="67.5" x14ac:dyDescent="0.25">
      <c r="O596" s="24">
        <v>3521</v>
      </c>
      <c r="P596" s="24" t="s">
        <v>133</v>
      </c>
      <c r="Q596" s="8">
        <v>90000</v>
      </c>
      <c r="R596" s="8">
        <v>110000</v>
      </c>
      <c r="S596" s="8">
        <v>96698.36</v>
      </c>
      <c r="T596" s="7" t="s">
        <v>60</v>
      </c>
    </row>
    <row r="597" spans="15:20" ht="56.25" x14ac:dyDescent="0.25">
      <c r="O597" s="24">
        <v>3531</v>
      </c>
      <c r="P597" s="24" t="s">
        <v>134</v>
      </c>
      <c r="Q597" s="8">
        <v>200000</v>
      </c>
      <c r="R597" s="8">
        <v>255000</v>
      </c>
      <c r="S597" s="8">
        <v>247672</v>
      </c>
      <c r="T597" s="7" t="s">
        <v>163</v>
      </c>
    </row>
    <row r="598" spans="15:20" ht="67.5" x14ac:dyDescent="0.25">
      <c r="O598" s="24">
        <v>3553</v>
      </c>
      <c r="P598" s="24" t="s">
        <v>135</v>
      </c>
      <c r="Q598" s="8">
        <v>275000</v>
      </c>
      <c r="R598" s="8">
        <v>275000</v>
      </c>
      <c r="S598" s="8">
        <v>217087.78</v>
      </c>
      <c r="T598" s="7" t="s">
        <v>60</v>
      </c>
    </row>
    <row r="599" spans="15:20" ht="22.5" x14ac:dyDescent="0.25">
      <c r="O599" s="24">
        <v>3581</v>
      </c>
      <c r="P599" s="24" t="s">
        <v>136</v>
      </c>
      <c r="Q599" s="8">
        <v>240000</v>
      </c>
      <c r="R599" s="8">
        <v>240000</v>
      </c>
      <c r="S599" s="8">
        <v>234958.95999999996</v>
      </c>
      <c r="T599" s="7"/>
    </row>
    <row r="600" spans="15:20" ht="22.5" x14ac:dyDescent="0.25">
      <c r="O600" s="24">
        <v>3591</v>
      </c>
      <c r="P600" s="24" t="s">
        <v>137</v>
      </c>
      <c r="Q600" s="8">
        <v>42000</v>
      </c>
      <c r="R600" s="8">
        <v>42000</v>
      </c>
      <c r="S600" s="8">
        <v>42000</v>
      </c>
      <c r="T600" s="7"/>
    </row>
    <row r="601" spans="15:20" ht="67.5" x14ac:dyDescent="0.25">
      <c r="O601" s="24">
        <v>3611</v>
      </c>
      <c r="P601" s="24" t="s">
        <v>138</v>
      </c>
      <c r="Q601" s="8">
        <v>95000</v>
      </c>
      <c r="R601" s="8">
        <v>95000</v>
      </c>
      <c r="S601" s="8">
        <v>51880</v>
      </c>
      <c r="T601" s="7"/>
    </row>
    <row r="602" spans="15:20" ht="33.75" x14ac:dyDescent="0.25">
      <c r="O602" s="24">
        <v>3721</v>
      </c>
      <c r="P602" s="24" t="s">
        <v>139</v>
      </c>
      <c r="Q602" s="8">
        <v>5000</v>
      </c>
      <c r="R602" s="8">
        <v>5000</v>
      </c>
      <c r="S602" s="8">
        <v>0</v>
      </c>
      <c r="T602" s="7"/>
    </row>
    <row r="603" spans="15:20" ht="33.75" x14ac:dyDescent="0.25">
      <c r="O603" s="24">
        <v>3722</v>
      </c>
      <c r="P603" s="24" t="s">
        <v>140</v>
      </c>
      <c r="Q603" s="8">
        <v>94000</v>
      </c>
      <c r="R603" s="8">
        <v>99000</v>
      </c>
      <c r="S603" s="8">
        <v>94205</v>
      </c>
      <c r="T603" s="7"/>
    </row>
    <row r="604" spans="15:20" x14ac:dyDescent="0.25">
      <c r="O604" s="24">
        <v>3751</v>
      </c>
      <c r="P604" s="24" t="s">
        <v>141</v>
      </c>
      <c r="Q604" s="8">
        <v>5000</v>
      </c>
      <c r="R604" s="8">
        <v>5000</v>
      </c>
      <c r="S604" s="8">
        <v>0</v>
      </c>
      <c r="T604" s="7"/>
    </row>
    <row r="605" spans="15:20" ht="22.5" x14ac:dyDescent="0.25">
      <c r="O605" s="24">
        <v>3851</v>
      </c>
      <c r="P605" s="24" t="s">
        <v>142</v>
      </c>
      <c r="Q605" s="8">
        <v>10000</v>
      </c>
      <c r="R605" s="8">
        <v>10000</v>
      </c>
      <c r="S605" s="8">
        <v>5880.88</v>
      </c>
      <c r="T605" s="7"/>
    </row>
    <row r="606" spans="15:20" x14ac:dyDescent="0.25">
      <c r="O606" s="24">
        <v>3921</v>
      </c>
      <c r="P606" s="24" t="s">
        <v>143</v>
      </c>
      <c r="Q606" s="8">
        <v>430000</v>
      </c>
      <c r="R606" s="8">
        <v>430000</v>
      </c>
      <c r="S606" s="8">
        <v>250791.13</v>
      </c>
      <c r="T606" s="7"/>
    </row>
    <row r="607" spans="15:20" ht="33.75" x14ac:dyDescent="0.25">
      <c r="O607" s="24">
        <v>3951</v>
      </c>
      <c r="P607" s="24" t="s">
        <v>144</v>
      </c>
      <c r="Q607" s="8">
        <v>20000</v>
      </c>
      <c r="R607" s="8">
        <v>20000</v>
      </c>
      <c r="S607" s="8">
        <v>0</v>
      </c>
      <c r="T607" s="7"/>
    </row>
    <row r="608" spans="15:20" ht="22.5" x14ac:dyDescent="0.25">
      <c r="O608" s="24">
        <v>3991</v>
      </c>
      <c r="P608" s="24" t="s">
        <v>145</v>
      </c>
      <c r="Q608" s="8">
        <v>10000</v>
      </c>
      <c r="R608" s="8">
        <v>10000</v>
      </c>
      <c r="S608" s="8">
        <v>7000</v>
      </c>
      <c r="T608" s="7"/>
    </row>
    <row r="609" spans="15:20" x14ac:dyDescent="0.25">
      <c r="O609" s="24"/>
      <c r="P609" s="24" t="s">
        <v>43</v>
      </c>
      <c r="Q609" s="11">
        <f>SUM(Q575:Q608)</f>
        <v>17820487</v>
      </c>
      <c r="R609" s="11">
        <f>SUM(R575:R608)</f>
        <v>30592952</v>
      </c>
      <c r="S609" s="11">
        <f>SUM(S575:S608)</f>
        <v>24249275.149999999</v>
      </c>
      <c r="T609" s="7"/>
    </row>
    <row r="610" spans="15:20" ht="78.75" x14ac:dyDescent="0.25">
      <c r="O610" s="24">
        <v>4419</v>
      </c>
      <c r="P610" s="24" t="s">
        <v>146</v>
      </c>
      <c r="Q610" s="8">
        <v>14500000</v>
      </c>
      <c r="R610" s="8">
        <v>7000000</v>
      </c>
      <c r="S610" s="8">
        <v>7000000</v>
      </c>
      <c r="T610" s="7" t="s">
        <v>164</v>
      </c>
    </row>
    <row r="611" spans="15:20" x14ac:dyDescent="0.25">
      <c r="O611" s="24"/>
      <c r="P611" s="24" t="s">
        <v>58</v>
      </c>
      <c r="Q611" s="8">
        <f>+Q610</f>
        <v>14500000</v>
      </c>
      <c r="R611" s="8">
        <f t="shared" ref="R611:S611" si="54">+R610</f>
        <v>7000000</v>
      </c>
      <c r="S611" s="8">
        <f t="shared" si="54"/>
        <v>7000000</v>
      </c>
      <c r="T611" s="7"/>
    </row>
    <row r="612" spans="15:20" ht="45" x14ac:dyDescent="0.25">
      <c r="O612" s="24">
        <v>5151</v>
      </c>
      <c r="P612" s="24" t="s">
        <v>147</v>
      </c>
      <c r="Q612" s="8">
        <v>0</v>
      </c>
      <c r="R612" s="8">
        <v>960000</v>
      </c>
      <c r="S612" s="8">
        <v>498229</v>
      </c>
      <c r="T612" s="7" t="s">
        <v>165</v>
      </c>
    </row>
    <row r="613" spans="15:20" ht="33.75" x14ac:dyDescent="0.25">
      <c r="O613" s="24">
        <v>5191</v>
      </c>
      <c r="P613" s="24" t="s">
        <v>148</v>
      </c>
      <c r="Q613" s="8">
        <v>0</v>
      </c>
      <c r="R613" s="8">
        <v>151000</v>
      </c>
      <c r="S613" s="8">
        <v>149947</v>
      </c>
      <c r="T613" s="7" t="s">
        <v>166</v>
      </c>
    </row>
    <row r="614" spans="15:20" ht="22.5" x14ac:dyDescent="0.25">
      <c r="O614" s="24">
        <v>5211</v>
      </c>
      <c r="P614" s="24" t="s">
        <v>149</v>
      </c>
      <c r="Q614" s="8">
        <v>0</v>
      </c>
      <c r="R614" s="8">
        <v>20000</v>
      </c>
      <c r="S614" s="8">
        <v>19850</v>
      </c>
      <c r="T614" s="7" t="s">
        <v>167</v>
      </c>
    </row>
    <row r="615" spans="15:20" ht="45" x14ac:dyDescent="0.25">
      <c r="O615" s="24">
        <v>5413</v>
      </c>
      <c r="P615" s="24" t="s">
        <v>150</v>
      </c>
      <c r="Q615" s="8">
        <v>500000</v>
      </c>
      <c r="R615" s="8">
        <v>500000</v>
      </c>
      <c r="S615" s="8">
        <v>331620</v>
      </c>
      <c r="T615" s="7"/>
    </row>
    <row r="616" spans="15:20" ht="33.75" x14ac:dyDescent="0.25">
      <c r="O616" s="24">
        <v>5651</v>
      </c>
      <c r="P616" s="24" t="s">
        <v>151</v>
      </c>
      <c r="Q616" s="8">
        <v>0</v>
      </c>
      <c r="R616" s="8">
        <v>404000</v>
      </c>
      <c r="S616" s="8">
        <v>3980</v>
      </c>
      <c r="T616" s="7" t="s">
        <v>168</v>
      </c>
    </row>
    <row r="617" spans="15:20" ht="22.5" x14ac:dyDescent="0.25">
      <c r="O617" s="24">
        <v>5911</v>
      </c>
      <c r="P617" s="24" t="s">
        <v>152</v>
      </c>
      <c r="Q617" s="8">
        <v>100000</v>
      </c>
      <c r="R617" s="8">
        <v>855000</v>
      </c>
      <c r="S617" s="8">
        <v>516286.03</v>
      </c>
      <c r="T617" s="7" t="s">
        <v>169</v>
      </c>
    </row>
    <row r="618" spans="15:20" x14ac:dyDescent="0.25">
      <c r="O618" s="24"/>
      <c r="P618" s="24" t="s">
        <v>56</v>
      </c>
      <c r="Q618" s="8">
        <f>SUM(Q612:Q617)</f>
        <v>600000</v>
      </c>
      <c r="R618" s="8">
        <f t="shared" ref="R618:S618" si="55">SUM(R612:R617)</f>
        <v>2890000</v>
      </c>
      <c r="S618" s="8">
        <f t="shared" si="55"/>
        <v>1519912.03</v>
      </c>
      <c r="T618" s="7"/>
    </row>
    <row r="619" spans="15:20" x14ac:dyDescent="0.25">
      <c r="O619" s="24"/>
      <c r="P619" s="24" t="s">
        <v>57</v>
      </c>
      <c r="Q619" s="11">
        <f>+Q548+Q574+Q609+Q611+Q618</f>
        <v>75047133</v>
      </c>
      <c r="R619" s="11">
        <f>+R548+R574+R609+R611+R618</f>
        <v>87178028</v>
      </c>
      <c r="S619" s="11">
        <f>+S548+S574+S609+S611+S618</f>
        <v>73978658.120000005</v>
      </c>
      <c r="T619" s="11"/>
    </row>
    <row r="620" spans="15:20" x14ac:dyDescent="0.25">
      <c r="Q620" s="14">
        <f>+K560-Q619</f>
        <v>0</v>
      </c>
      <c r="R620" s="14">
        <f t="shared" ref="R620" si="56">+L560-R619</f>
        <v>0</v>
      </c>
      <c r="S620" s="14">
        <f t="shared" ref="S620" si="57">+M560-S619</f>
        <v>0</v>
      </c>
    </row>
  </sheetData>
  <mergeCells count="54">
    <mergeCell ref="A203:X203"/>
    <mergeCell ref="X204:X205"/>
    <mergeCell ref="X303:X304"/>
    <mergeCell ref="O524:S524"/>
    <mergeCell ref="T524:T525"/>
    <mergeCell ref="U524:U525"/>
    <mergeCell ref="V524:V525"/>
    <mergeCell ref="W524:W525"/>
    <mergeCell ref="O303:S303"/>
    <mergeCell ref="T303:T304"/>
    <mergeCell ref="U303:U304"/>
    <mergeCell ref="V303:V304"/>
    <mergeCell ref="W303:W304"/>
    <mergeCell ref="O204:S204"/>
    <mergeCell ref="T204:T205"/>
    <mergeCell ref="A524:A525"/>
    <mergeCell ref="B524:B525"/>
    <mergeCell ref="C524:G524"/>
    <mergeCell ref="I524:M524"/>
    <mergeCell ref="A523:W523"/>
    <mergeCell ref="A303:A304"/>
    <mergeCell ref="B303:B304"/>
    <mergeCell ref="C303:G303"/>
    <mergeCell ref="I303:M303"/>
    <mergeCell ref="A302:X302"/>
    <mergeCell ref="U204:U205"/>
    <mergeCell ref="V204:V205"/>
    <mergeCell ref="W204:W205"/>
    <mergeCell ref="A204:A205"/>
    <mergeCell ref="B204:B205"/>
    <mergeCell ref="C204:G204"/>
    <mergeCell ref="I204:M204"/>
    <mergeCell ref="A102:A103"/>
    <mergeCell ref="B102:B103"/>
    <mergeCell ref="C102:G102"/>
    <mergeCell ref="I102:M102"/>
    <mergeCell ref="A101:X101"/>
    <mergeCell ref="O102:S102"/>
    <mergeCell ref="T102:T103"/>
    <mergeCell ref="U102:U103"/>
    <mergeCell ref="V102:V103"/>
    <mergeCell ref="W102:W103"/>
    <mergeCell ref="X102:X103"/>
    <mergeCell ref="A1:X4"/>
    <mergeCell ref="T5:T6"/>
    <mergeCell ref="U5:U6"/>
    <mergeCell ref="V5:V6"/>
    <mergeCell ref="W5:W6"/>
    <mergeCell ref="A5:A6"/>
    <mergeCell ref="B5:B6"/>
    <mergeCell ref="C5:G5"/>
    <mergeCell ref="I5:M5"/>
    <mergeCell ref="O5:S5"/>
    <mergeCell ref="X5:X6"/>
  </mergeCells>
  <hyperlinks>
    <hyperlink ref="X7" r:id="rId1"/>
    <hyperlink ref="X104" r:id="rId2"/>
    <hyperlink ref="X206" r:id="rId3"/>
    <hyperlink ref="X305" r:id="rId4"/>
    <hyperlink ref="U7" r:id="rId5"/>
    <hyperlink ref="V7" r:id="rId6"/>
    <hyperlink ref="W7" r:id="rId7"/>
    <hyperlink ref="U104" r:id="rId8"/>
    <hyperlink ref="V104:W104" r:id="rId9" display="Balance General al 30 de junio 2011"/>
    <hyperlink ref="U206" r:id="rId10"/>
    <hyperlink ref="V206:W206" r:id="rId11" display="Balance General al 30 de septiembre 2011"/>
    <hyperlink ref="U305" r:id="rId12"/>
    <hyperlink ref="V305:W305" r:id="rId13" display="Balance General al 31 de diciembre 2011"/>
  </hyperlinks>
  <pageMargins left="0.7" right="0.7" top="0.75" bottom="0.75" header="0.3" footer="0.3"/>
  <pageSetup paperSize="9" orientation="portrait" r:id="rId14"/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4"/>
  <sheetViews>
    <sheetView showGridLines="0" topLeftCell="R1" workbookViewId="0">
      <selection activeCell="V7" sqref="V7"/>
    </sheetView>
  </sheetViews>
  <sheetFormatPr baseColWidth="10" defaultRowHeight="15" x14ac:dyDescent="0.25"/>
  <cols>
    <col min="1" max="1" width="9.85546875" customWidth="1"/>
    <col min="2" max="2" width="11" customWidth="1"/>
    <col min="3" max="3" width="9.140625" customWidth="1"/>
    <col min="4" max="4" width="60.85546875" customWidth="1"/>
    <col min="5" max="5" width="11.42578125" bestFit="1" customWidth="1"/>
    <col min="6" max="6" width="12.28515625" bestFit="1" customWidth="1"/>
    <col min="8" max="8" width="3.28515625" customWidth="1"/>
    <col min="10" max="10" width="23.85546875" customWidth="1"/>
    <col min="11" max="11" width="18" customWidth="1"/>
    <col min="12" max="12" width="12.42578125" customWidth="1"/>
    <col min="14" max="14" width="2.85546875" customWidth="1"/>
    <col min="16" max="16" width="17.42578125" customWidth="1"/>
    <col min="17" max="17" width="11.42578125" bestFit="1" customWidth="1"/>
    <col min="18" max="18" width="12" customWidth="1"/>
    <col min="19" max="19" width="13.140625" bestFit="1" customWidth="1"/>
    <col min="20" max="20" width="26.140625" customWidth="1"/>
    <col min="21" max="21" width="17.28515625" customWidth="1"/>
    <col min="22" max="22" width="13.85546875" customWidth="1"/>
    <col min="23" max="23" width="14.42578125" customWidth="1"/>
    <col min="24" max="24" width="19.85546875" customWidth="1"/>
  </cols>
  <sheetData>
    <row r="1" spans="1:24" x14ac:dyDescent="0.25">
      <c r="A1" s="78" t="s">
        <v>24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4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</row>
    <row r="3" spans="1:24" x14ac:dyDescent="0.2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</row>
    <row r="4" spans="1:24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24" ht="22.5" customHeight="1" x14ac:dyDescent="0.25">
      <c r="A5" s="74" t="s">
        <v>0</v>
      </c>
      <c r="B5" s="74" t="s">
        <v>1</v>
      </c>
      <c r="C5" s="75" t="s">
        <v>2</v>
      </c>
      <c r="D5" s="75"/>
      <c r="E5" s="75"/>
      <c r="F5" s="75"/>
      <c r="G5" s="75"/>
      <c r="H5" s="3"/>
      <c r="I5" s="75" t="s">
        <v>8</v>
      </c>
      <c r="J5" s="75"/>
      <c r="K5" s="75"/>
      <c r="L5" s="75"/>
      <c r="M5" s="75"/>
      <c r="N5" s="3"/>
      <c r="O5" s="75" t="s">
        <v>14</v>
      </c>
      <c r="P5" s="75"/>
      <c r="Q5" s="75"/>
      <c r="R5" s="75"/>
      <c r="S5" s="75"/>
      <c r="T5" s="76" t="s">
        <v>19</v>
      </c>
      <c r="U5" s="76" t="s">
        <v>20</v>
      </c>
      <c r="V5" s="76" t="s">
        <v>21</v>
      </c>
      <c r="W5" s="76" t="s">
        <v>22</v>
      </c>
      <c r="X5" s="76" t="s">
        <v>294</v>
      </c>
    </row>
    <row r="6" spans="1:24" ht="33.75" x14ac:dyDescent="0.25">
      <c r="A6" s="74"/>
      <c r="B6" s="74"/>
      <c r="C6" s="28" t="s">
        <v>3</v>
      </c>
      <c r="D6" s="28" t="s">
        <v>4</v>
      </c>
      <c r="E6" s="28" t="s">
        <v>5</v>
      </c>
      <c r="F6" s="28" t="s">
        <v>6</v>
      </c>
      <c r="G6" s="28" t="s">
        <v>7</v>
      </c>
      <c r="H6" s="4"/>
      <c r="I6" s="28" t="s">
        <v>9</v>
      </c>
      <c r="J6" s="28" t="s">
        <v>10</v>
      </c>
      <c r="K6" s="28" t="s">
        <v>11</v>
      </c>
      <c r="L6" s="28" t="s">
        <v>12</v>
      </c>
      <c r="M6" s="28" t="s">
        <v>13</v>
      </c>
      <c r="N6" s="4"/>
      <c r="O6" s="28" t="s">
        <v>15</v>
      </c>
      <c r="P6" s="28" t="s">
        <v>16</v>
      </c>
      <c r="Q6" s="28" t="s">
        <v>23</v>
      </c>
      <c r="R6" s="28" t="s">
        <v>17</v>
      </c>
      <c r="S6" s="28" t="s">
        <v>18</v>
      </c>
      <c r="T6" s="77"/>
      <c r="U6" s="77"/>
      <c r="V6" s="77"/>
      <c r="W6" s="77"/>
      <c r="X6" s="77"/>
    </row>
    <row r="7" spans="1:24" ht="78.75" customHeight="1" x14ac:dyDescent="0.25">
      <c r="A7" s="4">
        <v>2012</v>
      </c>
      <c r="B7" s="4" t="s">
        <v>255</v>
      </c>
      <c r="C7" s="4">
        <v>1000</v>
      </c>
      <c r="D7" s="7" t="s">
        <v>264</v>
      </c>
      <c r="E7" s="8">
        <v>41630715</v>
      </c>
      <c r="F7" s="8">
        <v>41630715</v>
      </c>
      <c r="G7" s="8">
        <v>7818329.7000000002</v>
      </c>
      <c r="H7" s="8"/>
      <c r="I7" s="4">
        <v>1100</v>
      </c>
      <c r="J7" s="4" t="s">
        <v>31</v>
      </c>
      <c r="K7" s="8">
        <v>16796259</v>
      </c>
      <c r="L7" s="8">
        <v>16710716.09</v>
      </c>
      <c r="M7" s="8">
        <v>3943152.51</v>
      </c>
      <c r="N7" s="8"/>
      <c r="O7" s="4">
        <v>1131</v>
      </c>
      <c r="P7" s="4" t="s">
        <v>65</v>
      </c>
      <c r="Q7" s="8">
        <v>16796259</v>
      </c>
      <c r="R7" s="8">
        <v>16710716.09</v>
      </c>
      <c r="S7" s="8">
        <v>3943152.51</v>
      </c>
      <c r="T7" s="9" t="s">
        <v>181</v>
      </c>
      <c r="U7" s="34" t="s">
        <v>258</v>
      </c>
      <c r="V7" s="34" t="s">
        <v>259</v>
      </c>
      <c r="W7" s="34" t="s">
        <v>303</v>
      </c>
      <c r="X7" s="34" t="s">
        <v>296</v>
      </c>
    </row>
    <row r="8" spans="1:24" ht="33.75" customHeight="1" x14ac:dyDescent="0.25">
      <c r="A8" s="4"/>
      <c r="B8" s="4"/>
      <c r="C8" s="4">
        <v>2000</v>
      </c>
      <c r="D8" s="7" t="s">
        <v>265</v>
      </c>
      <c r="E8" s="8">
        <v>1970073</v>
      </c>
      <c r="F8" s="8">
        <v>1970073</v>
      </c>
      <c r="G8" s="8">
        <v>114158.54</v>
      </c>
      <c r="H8" s="8"/>
      <c r="I8" s="4">
        <v>1200</v>
      </c>
      <c r="J8" s="4" t="s">
        <v>32</v>
      </c>
      <c r="K8" s="8">
        <v>2903040</v>
      </c>
      <c r="L8" s="8">
        <v>2903040</v>
      </c>
      <c r="M8" s="8">
        <v>496002.83</v>
      </c>
      <c r="N8" s="8"/>
      <c r="O8" s="4">
        <v>1221</v>
      </c>
      <c r="P8" s="4" t="s">
        <v>67</v>
      </c>
      <c r="Q8" s="8">
        <v>2903040</v>
      </c>
      <c r="R8" s="8">
        <v>2903040</v>
      </c>
      <c r="S8" s="8">
        <v>496002.83</v>
      </c>
      <c r="T8" s="9"/>
      <c r="U8" s="4"/>
      <c r="V8" s="4"/>
      <c r="W8" s="4"/>
      <c r="X8" s="27"/>
    </row>
    <row r="9" spans="1:24" ht="51" customHeight="1" x14ac:dyDescent="0.25">
      <c r="A9" s="4"/>
      <c r="B9" s="4"/>
      <c r="C9" s="4">
        <v>3000</v>
      </c>
      <c r="D9" s="7" t="s">
        <v>266</v>
      </c>
      <c r="E9" s="8">
        <v>30789522</v>
      </c>
      <c r="F9" s="8">
        <v>30789522</v>
      </c>
      <c r="G9" s="8">
        <v>4493456.6500000004</v>
      </c>
      <c r="H9" s="8"/>
      <c r="I9" s="4">
        <v>1300</v>
      </c>
      <c r="J9" s="4" t="s">
        <v>33</v>
      </c>
      <c r="K9" s="8">
        <v>1623476</v>
      </c>
      <c r="L9" s="8">
        <v>1623476</v>
      </c>
      <c r="M9" s="8">
        <v>3491.74</v>
      </c>
      <c r="N9" s="8"/>
      <c r="O9" s="4">
        <v>1321</v>
      </c>
      <c r="P9" s="4" t="s">
        <v>68</v>
      </c>
      <c r="Q9" s="8">
        <v>693037</v>
      </c>
      <c r="R9" s="8">
        <v>693037</v>
      </c>
      <c r="S9" s="8">
        <v>341.95</v>
      </c>
      <c r="T9" s="9"/>
      <c r="U9" s="4"/>
      <c r="V9" s="4"/>
      <c r="W9" s="4"/>
      <c r="X9" s="27"/>
    </row>
    <row r="10" spans="1:24" ht="47.25" customHeight="1" x14ac:dyDescent="0.25">
      <c r="A10" s="4"/>
      <c r="B10" s="4"/>
      <c r="C10" s="4">
        <v>4000</v>
      </c>
      <c r="D10" s="7" t="s">
        <v>268</v>
      </c>
      <c r="E10" s="8">
        <v>4429569</v>
      </c>
      <c r="F10" s="8">
        <v>4429569</v>
      </c>
      <c r="G10" s="8">
        <v>1107390</v>
      </c>
      <c r="H10" s="8"/>
      <c r="I10" s="4">
        <v>1400</v>
      </c>
      <c r="J10" s="4" t="s">
        <v>34</v>
      </c>
      <c r="K10" s="8">
        <v>6838074</v>
      </c>
      <c r="L10" s="8">
        <v>6923616.9100000001</v>
      </c>
      <c r="M10" s="8">
        <v>1354728.85</v>
      </c>
      <c r="N10" s="8"/>
      <c r="O10" s="4">
        <v>1322</v>
      </c>
      <c r="P10" s="4" t="s">
        <v>69</v>
      </c>
      <c r="Q10" s="8">
        <v>6000</v>
      </c>
      <c r="R10" s="8">
        <v>6000</v>
      </c>
      <c r="S10" s="8">
        <v>0</v>
      </c>
      <c r="T10" s="9"/>
      <c r="U10" s="4"/>
      <c r="V10" s="4"/>
      <c r="W10" s="4"/>
      <c r="X10" s="27"/>
    </row>
    <row r="11" spans="1:24" ht="49.5" customHeight="1" x14ac:dyDescent="0.25">
      <c r="A11" s="4"/>
      <c r="B11" s="4"/>
      <c r="C11" s="4">
        <v>5000</v>
      </c>
      <c r="D11" s="7" t="s">
        <v>267</v>
      </c>
      <c r="E11" s="8">
        <v>0</v>
      </c>
      <c r="F11" s="8">
        <v>0</v>
      </c>
      <c r="G11" s="8">
        <v>0</v>
      </c>
      <c r="H11" s="8"/>
      <c r="I11" s="4">
        <v>1500</v>
      </c>
      <c r="J11" s="4" t="s">
        <v>35</v>
      </c>
      <c r="K11" s="8">
        <v>13469866</v>
      </c>
      <c r="L11" s="8">
        <v>13469866</v>
      </c>
      <c r="M11" s="8">
        <v>2020953.77</v>
      </c>
      <c r="N11" s="8"/>
      <c r="O11" s="4">
        <v>1323</v>
      </c>
      <c r="P11" s="4" t="s">
        <v>70</v>
      </c>
      <c r="Q11" s="8">
        <v>869439</v>
      </c>
      <c r="R11" s="8">
        <v>869439</v>
      </c>
      <c r="S11" s="8">
        <v>3149.79</v>
      </c>
      <c r="T11" s="7"/>
      <c r="U11" s="4"/>
      <c r="V11" s="4"/>
      <c r="W11" s="4"/>
      <c r="X11" s="27"/>
    </row>
    <row r="12" spans="1:24" x14ac:dyDescent="0.25">
      <c r="A12" s="4"/>
      <c r="B12" s="4"/>
      <c r="C12" s="4"/>
      <c r="D12" s="4"/>
      <c r="E12" s="10">
        <f>SUM(E7:E11)</f>
        <v>78819879</v>
      </c>
      <c r="F12" s="10">
        <f t="shared" ref="F12:G12" si="0">SUM(F7:F11)</f>
        <v>78819879</v>
      </c>
      <c r="G12" s="10">
        <f t="shared" si="0"/>
        <v>13533334.890000001</v>
      </c>
      <c r="H12" s="10"/>
      <c r="I12" s="4"/>
      <c r="J12" s="4"/>
      <c r="K12" s="8"/>
      <c r="L12" s="8"/>
      <c r="M12" s="8"/>
      <c r="N12" s="8"/>
      <c r="O12" s="4">
        <v>1331</v>
      </c>
      <c r="P12" s="4" t="s">
        <v>71</v>
      </c>
      <c r="Q12" s="8">
        <v>40000</v>
      </c>
      <c r="R12" s="8">
        <v>40000</v>
      </c>
      <c r="S12" s="8">
        <v>0</v>
      </c>
      <c r="T12" s="9"/>
      <c r="U12" s="4"/>
      <c r="V12" s="4"/>
      <c r="W12" s="4"/>
      <c r="X12" s="27"/>
    </row>
    <row r="13" spans="1:24" ht="22.5" x14ac:dyDescent="0.25">
      <c r="A13" s="4"/>
      <c r="B13" s="4"/>
      <c r="C13" s="4"/>
      <c r="D13" s="4"/>
      <c r="E13" s="4"/>
      <c r="F13" s="4"/>
      <c r="G13" s="4"/>
      <c r="H13" s="4"/>
      <c r="I13" s="4"/>
      <c r="J13" s="3" t="s">
        <v>42</v>
      </c>
      <c r="K13" s="10">
        <f>SUM(K7:K12)</f>
        <v>41630715</v>
      </c>
      <c r="L13" s="10">
        <f t="shared" ref="L13:M13" si="1">SUM(L7:L12)</f>
        <v>41630715</v>
      </c>
      <c r="M13" s="10">
        <f t="shared" si="1"/>
        <v>7818329.6999999993</v>
      </c>
      <c r="N13" s="10"/>
      <c r="O13" s="4">
        <v>1342</v>
      </c>
      <c r="P13" s="4" t="s">
        <v>72</v>
      </c>
      <c r="Q13" s="8">
        <v>15000</v>
      </c>
      <c r="R13" s="8">
        <v>15000</v>
      </c>
      <c r="S13" s="8">
        <v>0</v>
      </c>
      <c r="T13" s="7"/>
      <c r="U13" s="1"/>
      <c r="V13" s="1"/>
      <c r="W13" s="1"/>
      <c r="X13" s="1"/>
    </row>
    <row r="14" spans="1:24" ht="33.75" x14ac:dyDescent="0.25">
      <c r="I14" s="4">
        <v>2100</v>
      </c>
      <c r="J14" s="4" t="s">
        <v>36</v>
      </c>
      <c r="K14" s="8">
        <v>1380473</v>
      </c>
      <c r="L14" s="8">
        <v>1380473</v>
      </c>
      <c r="M14" s="8">
        <v>61019.9</v>
      </c>
      <c r="N14" s="8"/>
      <c r="O14" s="4">
        <v>1412</v>
      </c>
      <c r="P14" s="4" t="s">
        <v>73</v>
      </c>
      <c r="Q14" s="8">
        <v>3009324</v>
      </c>
      <c r="R14" s="8">
        <v>3009324</v>
      </c>
      <c r="S14" s="8">
        <v>604215.89</v>
      </c>
      <c r="T14" s="9"/>
    </row>
    <row r="15" spans="1:24" ht="33.75" x14ac:dyDescent="0.25">
      <c r="A15" s="2" t="s">
        <v>25</v>
      </c>
      <c r="I15" s="4">
        <v>2200</v>
      </c>
      <c r="J15" s="4" t="s">
        <v>37</v>
      </c>
      <c r="K15" s="8">
        <v>50000</v>
      </c>
      <c r="L15" s="8">
        <v>50000</v>
      </c>
      <c r="M15" s="8">
        <v>5134.46</v>
      </c>
      <c r="N15" s="8"/>
      <c r="O15" s="4">
        <v>1422</v>
      </c>
      <c r="P15" s="4" t="s">
        <v>74</v>
      </c>
      <c r="Q15" s="8">
        <v>1495716</v>
      </c>
      <c r="R15" s="8">
        <v>1525716</v>
      </c>
      <c r="S15" s="8">
        <v>317974.91000000003</v>
      </c>
      <c r="T15" s="9"/>
    </row>
    <row r="16" spans="1:24" ht="56.25" x14ac:dyDescent="0.25">
      <c r="A16" s="2" t="s">
        <v>285</v>
      </c>
      <c r="I16" s="4">
        <v>2400</v>
      </c>
      <c r="J16" s="4" t="s">
        <v>38</v>
      </c>
      <c r="K16" s="8">
        <v>83600</v>
      </c>
      <c r="L16" s="8">
        <v>83600</v>
      </c>
      <c r="M16" s="8">
        <v>879</v>
      </c>
      <c r="N16" s="8"/>
      <c r="O16" s="4">
        <v>1431</v>
      </c>
      <c r="P16" s="4" t="s">
        <v>75</v>
      </c>
      <c r="Q16" s="8">
        <v>1877076</v>
      </c>
      <c r="R16" s="8">
        <v>1932618.9100000001</v>
      </c>
      <c r="S16" s="8">
        <v>395624.61</v>
      </c>
      <c r="T16" s="9" t="s">
        <v>60</v>
      </c>
    </row>
    <row r="17" spans="1:20" ht="22.5" x14ac:dyDescent="0.25">
      <c r="A17" s="2" t="s">
        <v>318</v>
      </c>
      <c r="I17" s="4">
        <v>2500</v>
      </c>
      <c r="J17" s="4" t="s">
        <v>39</v>
      </c>
      <c r="K17" s="8">
        <v>22000</v>
      </c>
      <c r="L17" s="8">
        <v>22000</v>
      </c>
      <c r="M17" s="8">
        <v>1797.73</v>
      </c>
      <c r="N17" s="8"/>
      <c r="O17" s="4">
        <v>1441</v>
      </c>
      <c r="P17" s="4" t="s">
        <v>76</v>
      </c>
      <c r="Q17" s="8">
        <v>455958</v>
      </c>
      <c r="R17" s="8">
        <v>455958</v>
      </c>
      <c r="S17" s="8">
        <v>36913.440000000002</v>
      </c>
      <c r="T17" s="9"/>
    </row>
    <row r="18" spans="1:20" ht="33.75" x14ac:dyDescent="0.25">
      <c r="A18" s="2" t="s">
        <v>63</v>
      </c>
      <c r="I18" s="4">
        <v>2600</v>
      </c>
      <c r="J18" s="4" t="s">
        <v>40</v>
      </c>
      <c r="K18" s="8">
        <v>306000</v>
      </c>
      <c r="L18" s="8">
        <v>306000</v>
      </c>
      <c r="M18" s="8">
        <v>45050.720000000001</v>
      </c>
      <c r="N18" s="8"/>
      <c r="O18" s="4">
        <v>1511</v>
      </c>
      <c r="P18" s="4" t="s">
        <v>77</v>
      </c>
      <c r="Q18" s="8">
        <v>675546</v>
      </c>
      <c r="R18" s="8">
        <v>675546</v>
      </c>
      <c r="S18" s="8">
        <v>159593.15000000002</v>
      </c>
      <c r="T18" s="9"/>
    </row>
    <row r="19" spans="1:20" ht="45" x14ac:dyDescent="0.25">
      <c r="I19" s="4">
        <v>2700</v>
      </c>
      <c r="J19" s="4" t="s">
        <v>41</v>
      </c>
      <c r="K19" s="9">
        <v>26000</v>
      </c>
      <c r="L19" s="9">
        <v>26000</v>
      </c>
      <c r="M19" s="9">
        <v>0</v>
      </c>
      <c r="N19" s="8"/>
      <c r="O19" s="4">
        <v>1521</v>
      </c>
      <c r="P19" s="4" t="s">
        <v>78</v>
      </c>
      <c r="Q19" s="8">
        <v>3600000</v>
      </c>
      <c r="R19" s="8">
        <v>3600000</v>
      </c>
      <c r="S19" s="8">
        <v>0</v>
      </c>
      <c r="T19" s="9"/>
    </row>
    <row r="20" spans="1:20" ht="47.25" customHeight="1" x14ac:dyDescent="0.25">
      <c r="I20" s="13">
        <v>2900</v>
      </c>
      <c r="J20" s="13" t="s">
        <v>155</v>
      </c>
      <c r="K20" s="9">
        <v>102000</v>
      </c>
      <c r="L20" s="9">
        <v>102000</v>
      </c>
      <c r="M20" s="9">
        <v>276.73</v>
      </c>
      <c r="N20" s="9"/>
      <c r="O20" s="4">
        <v>1541</v>
      </c>
      <c r="P20" s="4" t="s">
        <v>79</v>
      </c>
      <c r="Q20" s="8">
        <v>1125688</v>
      </c>
      <c r="R20" s="8">
        <v>1125688</v>
      </c>
      <c r="S20" s="8">
        <v>0</v>
      </c>
      <c r="T20" s="7"/>
    </row>
    <row r="21" spans="1:20" ht="21" customHeight="1" x14ac:dyDescent="0.25">
      <c r="I21" s="4"/>
      <c r="J21" s="3" t="s">
        <v>52</v>
      </c>
      <c r="K21" s="10">
        <f>SUM(K14:K20)</f>
        <v>1970073</v>
      </c>
      <c r="L21" s="10">
        <f t="shared" ref="L21:M21" si="2">SUM(L14:L20)</f>
        <v>1970073</v>
      </c>
      <c r="M21" s="10">
        <f t="shared" si="2"/>
        <v>114158.54</v>
      </c>
      <c r="N21" s="10"/>
      <c r="O21" s="4">
        <v>1542</v>
      </c>
      <c r="P21" s="4" t="s">
        <v>80</v>
      </c>
      <c r="Q21" s="8">
        <v>10000</v>
      </c>
      <c r="R21" s="8">
        <v>10000</v>
      </c>
      <c r="S21" s="8">
        <v>2500</v>
      </c>
      <c r="T21" s="7"/>
    </row>
    <row r="22" spans="1:20" ht="22.5" x14ac:dyDescent="0.25">
      <c r="I22" s="4">
        <v>3100</v>
      </c>
      <c r="J22" s="4" t="s">
        <v>44</v>
      </c>
      <c r="K22" s="8">
        <v>2994609</v>
      </c>
      <c r="L22" s="8">
        <v>2994609</v>
      </c>
      <c r="M22" s="8">
        <v>559251.78</v>
      </c>
      <c r="N22" s="8"/>
      <c r="O22" s="4">
        <v>1547</v>
      </c>
      <c r="P22" s="4" t="s">
        <v>84</v>
      </c>
      <c r="Q22" s="8">
        <v>60000</v>
      </c>
      <c r="R22" s="8">
        <v>60000</v>
      </c>
      <c r="S22" s="8">
        <v>0</v>
      </c>
      <c r="T22" s="7"/>
    </row>
    <row r="23" spans="1:20" ht="22.5" x14ac:dyDescent="0.25">
      <c r="I23" s="4">
        <v>3200</v>
      </c>
      <c r="J23" s="4" t="s">
        <v>45</v>
      </c>
      <c r="K23" s="8">
        <v>3235308</v>
      </c>
      <c r="L23" s="8">
        <v>3235308</v>
      </c>
      <c r="M23" s="8">
        <v>10272.150000000001</v>
      </c>
      <c r="N23" s="8"/>
      <c r="O23" s="4">
        <v>1548</v>
      </c>
      <c r="P23" s="4" t="s">
        <v>81</v>
      </c>
      <c r="Q23" s="8">
        <v>200000</v>
      </c>
      <c r="R23" s="8">
        <v>200000</v>
      </c>
      <c r="S23" s="8">
        <v>0</v>
      </c>
      <c r="T23" s="9"/>
    </row>
    <row r="24" spans="1:20" ht="33.75" x14ac:dyDescent="0.25">
      <c r="I24" s="4">
        <v>3300</v>
      </c>
      <c r="J24" s="4" t="s">
        <v>46</v>
      </c>
      <c r="K24" s="8">
        <v>4999300</v>
      </c>
      <c r="L24" s="8">
        <v>4919300</v>
      </c>
      <c r="M24" s="8">
        <v>35965.040000000001</v>
      </c>
      <c r="N24" s="8"/>
      <c r="O24" s="4">
        <v>1549</v>
      </c>
      <c r="P24" s="4" t="s">
        <v>82</v>
      </c>
      <c r="Q24" s="8">
        <v>120000</v>
      </c>
      <c r="R24" s="8">
        <v>120000</v>
      </c>
      <c r="S24" s="8">
        <v>0</v>
      </c>
      <c r="T24" s="7"/>
    </row>
    <row r="25" spans="1:20" ht="78.75" x14ac:dyDescent="0.25">
      <c r="I25" s="4">
        <v>3400</v>
      </c>
      <c r="J25" s="4" t="s">
        <v>47</v>
      </c>
      <c r="K25" s="8">
        <v>16113844</v>
      </c>
      <c r="L25" s="8">
        <v>16113844.000000002</v>
      </c>
      <c r="M25" s="8">
        <v>3574223.3099999996</v>
      </c>
      <c r="N25" s="8"/>
      <c r="O25" s="4">
        <v>1591</v>
      </c>
      <c r="P25" s="4" t="s">
        <v>83</v>
      </c>
      <c r="Q25" s="8">
        <v>7678632</v>
      </c>
      <c r="R25" s="8">
        <v>7678632</v>
      </c>
      <c r="S25" s="8">
        <v>1858860.62</v>
      </c>
      <c r="T25" s="7"/>
    </row>
    <row r="26" spans="1:20" ht="33.75" x14ac:dyDescent="0.25">
      <c r="I26" s="4">
        <v>3500</v>
      </c>
      <c r="J26" s="4" t="s">
        <v>48</v>
      </c>
      <c r="K26" s="8">
        <v>1119300</v>
      </c>
      <c r="L26" s="8">
        <v>1199300</v>
      </c>
      <c r="M26" s="8">
        <v>105926.08</v>
      </c>
      <c r="N26" s="8"/>
      <c r="O26" s="4"/>
      <c r="P26" s="4"/>
      <c r="Q26" s="11">
        <f>SUM(Q7:Q25)</f>
        <v>41630715</v>
      </c>
      <c r="R26" s="11">
        <f t="shared" ref="R26:S26" si="3">SUM(R7:R25)</f>
        <v>41630715</v>
      </c>
      <c r="S26" s="11">
        <f t="shared" si="3"/>
        <v>7818329.7000000011</v>
      </c>
      <c r="T26" s="7"/>
    </row>
    <row r="27" spans="1:20" ht="33.75" x14ac:dyDescent="0.25">
      <c r="I27" s="4">
        <v>3600</v>
      </c>
      <c r="J27" s="4" t="s">
        <v>49</v>
      </c>
      <c r="K27" s="8">
        <v>68317</v>
      </c>
      <c r="L27" s="8">
        <v>68317</v>
      </c>
      <c r="M27" s="8">
        <v>0</v>
      </c>
      <c r="N27" s="8"/>
      <c r="O27" s="4">
        <v>2111</v>
      </c>
      <c r="P27" s="4" t="s">
        <v>87</v>
      </c>
      <c r="Q27" s="8">
        <v>560000</v>
      </c>
      <c r="R27" s="8">
        <v>560000</v>
      </c>
      <c r="S27" s="8">
        <v>10651.02</v>
      </c>
      <c r="T27" s="7"/>
    </row>
    <row r="28" spans="1:20" ht="33.75" x14ac:dyDescent="0.25">
      <c r="I28" s="4">
        <v>3700</v>
      </c>
      <c r="J28" s="4" t="s">
        <v>50</v>
      </c>
      <c r="K28" s="8">
        <v>110000</v>
      </c>
      <c r="L28" s="8">
        <v>110000</v>
      </c>
      <c r="M28" s="8">
        <v>23558</v>
      </c>
      <c r="N28" s="8"/>
      <c r="O28" s="4">
        <v>2121</v>
      </c>
      <c r="P28" s="4" t="s">
        <v>88</v>
      </c>
      <c r="Q28" s="8">
        <v>40473</v>
      </c>
      <c r="R28" s="8">
        <v>40473</v>
      </c>
      <c r="S28" s="8">
        <v>0</v>
      </c>
      <c r="T28" s="7" t="s">
        <v>181</v>
      </c>
    </row>
    <row r="29" spans="1:20" ht="56.25" x14ac:dyDescent="0.25">
      <c r="I29" s="4">
        <v>3900</v>
      </c>
      <c r="J29" s="4" t="s">
        <v>156</v>
      </c>
      <c r="K29" s="8">
        <v>2148844</v>
      </c>
      <c r="L29" s="8">
        <v>2148844</v>
      </c>
      <c r="M29" s="8">
        <v>184260.28999999998</v>
      </c>
      <c r="N29" s="8"/>
      <c r="O29" s="4">
        <v>2141</v>
      </c>
      <c r="P29" s="4" t="s">
        <v>89</v>
      </c>
      <c r="Q29" s="8">
        <v>740000</v>
      </c>
      <c r="R29" s="8">
        <v>740000</v>
      </c>
      <c r="S29" s="8">
        <v>29686.949999999997</v>
      </c>
      <c r="T29" s="7"/>
    </row>
    <row r="30" spans="1:20" ht="22.5" x14ac:dyDescent="0.25">
      <c r="I30" s="4"/>
      <c r="J30" s="3" t="s">
        <v>43</v>
      </c>
      <c r="K30" s="10">
        <f>SUM(K22:K29)</f>
        <v>30789522</v>
      </c>
      <c r="L30" s="10">
        <f>SUM(L22:L29)</f>
        <v>30789522</v>
      </c>
      <c r="M30" s="10">
        <f>SUM(M22:M29)</f>
        <v>4493456.6499999994</v>
      </c>
      <c r="N30" s="10"/>
      <c r="O30" s="4">
        <v>2151</v>
      </c>
      <c r="P30" s="4" t="s">
        <v>90</v>
      </c>
      <c r="Q30" s="8">
        <v>30000</v>
      </c>
      <c r="R30" s="8">
        <v>30000</v>
      </c>
      <c r="S30" s="8">
        <v>19207.900000000001</v>
      </c>
      <c r="T30" s="7"/>
    </row>
    <row r="31" spans="1:20" x14ac:dyDescent="0.25">
      <c r="I31" s="4">
        <v>4400</v>
      </c>
      <c r="J31" s="4" t="s">
        <v>185</v>
      </c>
      <c r="K31" s="8">
        <v>4429569</v>
      </c>
      <c r="L31" s="8">
        <v>4429569</v>
      </c>
      <c r="M31" s="8">
        <v>1107390</v>
      </c>
      <c r="N31" s="8"/>
      <c r="O31" s="4">
        <v>2161</v>
      </c>
      <c r="P31" s="4" t="s">
        <v>91</v>
      </c>
      <c r="Q31" s="8">
        <v>10000</v>
      </c>
      <c r="R31" s="8">
        <v>10000</v>
      </c>
      <c r="S31" s="8">
        <v>1474.0300000000002</v>
      </c>
      <c r="T31" s="7"/>
    </row>
    <row r="32" spans="1:20" ht="33.75" x14ac:dyDescent="0.25">
      <c r="I32" s="4"/>
      <c r="J32" s="3" t="s">
        <v>53</v>
      </c>
      <c r="K32" s="10">
        <f>+K31</f>
        <v>4429569</v>
      </c>
      <c r="L32" s="10">
        <f t="shared" ref="L32:M32" si="4">+L31</f>
        <v>4429569</v>
      </c>
      <c r="M32" s="10">
        <f t="shared" si="4"/>
        <v>1107390</v>
      </c>
      <c r="N32" s="10"/>
      <c r="O32" s="4">
        <v>2211</v>
      </c>
      <c r="P32" s="4" t="s">
        <v>92</v>
      </c>
      <c r="Q32" s="8">
        <v>47000</v>
      </c>
      <c r="R32" s="8">
        <v>47000</v>
      </c>
      <c r="S32" s="8">
        <v>5134.46</v>
      </c>
      <c r="T32" s="7"/>
    </row>
    <row r="33" spans="9:20" ht="33.75" x14ac:dyDescent="0.25">
      <c r="I33" s="4"/>
      <c r="J33" s="4"/>
      <c r="K33" s="8"/>
      <c r="L33" s="8"/>
      <c r="M33" s="8"/>
      <c r="N33" s="8"/>
      <c r="O33" s="4">
        <v>2231</v>
      </c>
      <c r="P33" s="4" t="s">
        <v>93</v>
      </c>
      <c r="Q33" s="8">
        <v>3000</v>
      </c>
      <c r="R33" s="8">
        <v>3000</v>
      </c>
      <c r="S33" s="8">
        <v>0</v>
      </c>
      <c r="T33" s="7"/>
    </row>
    <row r="34" spans="9:20" ht="22.5" x14ac:dyDescent="0.25">
      <c r="I34" s="4"/>
      <c r="J34" s="4"/>
      <c r="K34" s="8"/>
      <c r="L34" s="8"/>
      <c r="M34" s="8"/>
      <c r="N34" s="8"/>
      <c r="O34" s="4">
        <v>2431</v>
      </c>
      <c r="P34" s="4" t="s">
        <v>94</v>
      </c>
      <c r="Q34" s="8">
        <v>5000</v>
      </c>
      <c r="R34" s="8">
        <v>5000</v>
      </c>
      <c r="S34" s="8">
        <v>0</v>
      </c>
      <c r="T34" s="7"/>
    </row>
    <row r="35" spans="9:20" ht="22.5" x14ac:dyDescent="0.25">
      <c r="I35" s="4"/>
      <c r="J35" s="4" t="s">
        <v>56</v>
      </c>
      <c r="K35" s="8">
        <f>+K33+K34</f>
        <v>0</v>
      </c>
      <c r="L35" s="8">
        <f t="shared" ref="L35:M35" si="5">+L33+L34</f>
        <v>0</v>
      </c>
      <c r="M35" s="8">
        <f t="shared" si="5"/>
        <v>0</v>
      </c>
      <c r="N35" s="8"/>
      <c r="O35" s="4">
        <v>2441</v>
      </c>
      <c r="P35" s="4" t="s">
        <v>95</v>
      </c>
      <c r="Q35" s="8">
        <v>6000</v>
      </c>
      <c r="R35" s="8">
        <v>6000</v>
      </c>
      <c r="S35" s="8">
        <v>0</v>
      </c>
      <c r="T35" s="7"/>
    </row>
    <row r="36" spans="9:20" ht="22.5" x14ac:dyDescent="0.25">
      <c r="I36" s="4"/>
      <c r="J36" s="3" t="s">
        <v>57</v>
      </c>
      <c r="K36" s="10">
        <f>+K13+K21+K30+K32+K35</f>
        <v>78819879</v>
      </c>
      <c r="L36" s="10">
        <f>+L13+L21+L30+L32+L35</f>
        <v>78819879</v>
      </c>
      <c r="M36" s="10">
        <f>+M13+M21+M30+M32+M35</f>
        <v>13533334.889999999</v>
      </c>
      <c r="N36" s="10"/>
      <c r="O36" s="4">
        <v>2451</v>
      </c>
      <c r="P36" s="4" t="s">
        <v>96</v>
      </c>
      <c r="Q36" s="8">
        <v>5000</v>
      </c>
      <c r="R36" s="8">
        <v>5000</v>
      </c>
      <c r="S36" s="8">
        <v>0</v>
      </c>
      <c r="T36" s="7"/>
    </row>
    <row r="37" spans="9:20" ht="22.5" x14ac:dyDescent="0.25">
      <c r="K37" s="14">
        <f>E12-K36</f>
        <v>0</v>
      </c>
      <c r="L37" s="14">
        <f t="shared" ref="L37:M37" si="6">F12-L36</f>
        <v>0</v>
      </c>
      <c r="M37" s="14">
        <f t="shared" si="6"/>
        <v>0</v>
      </c>
      <c r="O37" s="4">
        <v>2461</v>
      </c>
      <c r="P37" s="4" t="s">
        <v>97</v>
      </c>
      <c r="Q37" s="8">
        <v>48000</v>
      </c>
      <c r="R37" s="8">
        <v>48000</v>
      </c>
      <c r="S37" s="8">
        <v>649</v>
      </c>
      <c r="T37" s="7"/>
    </row>
    <row r="38" spans="9:20" ht="22.5" x14ac:dyDescent="0.25">
      <c r="O38" s="4">
        <v>2471</v>
      </c>
      <c r="P38" s="4" t="s">
        <v>98</v>
      </c>
      <c r="Q38" s="8">
        <v>5600</v>
      </c>
      <c r="R38" s="8">
        <v>5600</v>
      </c>
      <c r="S38" s="8">
        <v>0</v>
      </c>
      <c r="T38" s="7"/>
    </row>
    <row r="39" spans="9:20" ht="22.5" x14ac:dyDescent="0.25">
      <c r="O39" s="4">
        <v>2481</v>
      </c>
      <c r="P39" s="4" t="s">
        <v>99</v>
      </c>
      <c r="Q39" s="8">
        <v>3000</v>
      </c>
      <c r="R39" s="8">
        <v>3000</v>
      </c>
      <c r="S39" s="8">
        <v>0</v>
      </c>
      <c r="T39" s="9"/>
    </row>
    <row r="40" spans="9:20" ht="45" x14ac:dyDescent="0.25">
      <c r="O40" s="4">
        <v>2491</v>
      </c>
      <c r="P40" s="4" t="s">
        <v>100</v>
      </c>
      <c r="Q40" s="8">
        <v>11000</v>
      </c>
      <c r="R40" s="8">
        <v>11000</v>
      </c>
      <c r="S40" s="8">
        <v>230</v>
      </c>
      <c r="T40" s="7"/>
    </row>
    <row r="41" spans="9:20" ht="22.5" x14ac:dyDescent="0.25">
      <c r="O41" s="4">
        <v>2531</v>
      </c>
      <c r="P41" s="4" t="s">
        <v>101</v>
      </c>
      <c r="Q41" s="8">
        <v>12000</v>
      </c>
      <c r="R41" s="8">
        <v>12000</v>
      </c>
      <c r="S41" s="8">
        <v>1797.73</v>
      </c>
      <c r="T41" s="7"/>
    </row>
    <row r="42" spans="9:20" ht="22.5" x14ac:dyDescent="0.25">
      <c r="O42" s="4">
        <v>2541</v>
      </c>
      <c r="P42" s="4" t="s">
        <v>102</v>
      </c>
      <c r="Q42" s="8">
        <v>10000</v>
      </c>
      <c r="R42" s="8">
        <v>10000</v>
      </c>
      <c r="S42" s="8">
        <v>0</v>
      </c>
      <c r="T42" s="7"/>
    </row>
    <row r="43" spans="9:20" ht="22.5" x14ac:dyDescent="0.25">
      <c r="O43" s="4">
        <v>2611</v>
      </c>
      <c r="P43" s="4" t="s">
        <v>103</v>
      </c>
      <c r="Q43" s="8">
        <v>306000</v>
      </c>
      <c r="R43" s="8">
        <v>306000</v>
      </c>
      <c r="S43" s="8">
        <v>45050.720000000001</v>
      </c>
      <c r="T43" s="7"/>
    </row>
    <row r="44" spans="9:20" x14ac:dyDescent="0.25">
      <c r="O44" s="4">
        <v>2711</v>
      </c>
      <c r="P44" s="4" t="s">
        <v>104</v>
      </c>
      <c r="Q44" s="8">
        <v>20000</v>
      </c>
      <c r="R44" s="8">
        <v>20000</v>
      </c>
      <c r="S44" s="8">
        <v>0</v>
      </c>
      <c r="T44" s="7"/>
    </row>
    <row r="45" spans="9:20" x14ac:dyDescent="0.25">
      <c r="O45" s="4">
        <v>2721</v>
      </c>
      <c r="P45" s="4" t="s">
        <v>105</v>
      </c>
      <c r="Q45" s="8">
        <v>5000</v>
      </c>
      <c r="R45" s="8">
        <v>5000</v>
      </c>
      <c r="S45" s="8">
        <v>0</v>
      </c>
      <c r="T45" s="7"/>
    </row>
    <row r="46" spans="9:20" x14ac:dyDescent="0.25">
      <c r="O46" s="4">
        <v>2731</v>
      </c>
      <c r="P46" s="4" t="s">
        <v>106</v>
      </c>
      <c r="Q46" s="8">
        <v>1000</v>
      </c>
      <c r="R46" s="8">
        <v>1000</v>
      </c>
      <c r="S46" s="8">
        <v>0</v>
      </c>
      <c r="T46" s="7"/>
    </row>
    <row r="47" spans="9:20" x14ac:dyDescent="0.25">
      <c r="O47" s="4">
        <v>2911</v>
      </c>
      <c r="P47" s="4" t="s">
        <v>107</v>
      </c>
      <c r="Q47" s="8">
        <v>20000</v>
      </c>
      <c r="R47" s="8">
        <v>20000</v>
      </c>
      <c r="S47" s="8">
        <v>0</v>
      </c>
      <c r="T47" s="7"/>
    </row>
    <row r="48" spans="9:20" ht="33.75" x14ac:dyDescent="0.25">
      <c r="O48" s="4">
        <v>2921</v>
      </c>
      <c r="P48" s="4" t="s">
        <v>108</v>
      </c>
      <c r="Q48" s="8">
        <v>7000</v>
      </c>
      <c r="R48" s="8">
        <v>7000</v>
      </c>
      <c r="S48" s="8">
        <v>276.73</v>
      </c>
      <c r="T48" s="7"/>
    </row>
    <row r="49" spans="15:20" ht="67.5" x14ac:dyDescent="0.25">
      <c r="O49" s="4">
        <v>2931</v>
      </c>
      <c r="P49" s="4" t="s">
        <v>109</v>
      </c>
      <c r="Q49" s="8">
        <v>5000</v>
      </c>
      <c r="R49" s="8">
        <v>5000</v>
      </c>
      <c r="S49" s="8">
        <v>0</v>
      </c>
      <c r="T49" s="7"/>
    </row>
    <row r="50" spans="15:20" ht="56.25" x14ac:dyDescent="0.25">
      <c r="O50" s="4">
        <v>2941</v>
      </c>
      <c r="P50" s="4" t="s">
        <v>110</v>
      </c>
      <c r="Q50" s="8">
        <v>50000</v>
      </c>
      <c r="R50" s="8">
        <v>50000</v>
      </c>
      <c r="S50" s="8">
        <v>0</v>
      </c>
      <c r="T50" s="7"/>
    </row>
    <row r="51" spans="15:20" ht="33.75" x14ac:dyDescent="0.25">
      <c r="O51" s="4">
        <v>2961</v>
      </c>
      <c r="P51" s="4" t="s">
        <v>111</v>
      </c>
      <c r="Q51" s="8">
        <v>20000</v>
      </c>
      <c r="R51" s="8">
        <v>20000</v>
      </c>
      <c r="S51" s="8">
        <v>0</v>
      </c>
      <c r="T51" s="7"/>
    </row>
    <row r="52" spans="15:20" x14ac:dyDescent="0.25">
      <c r="O52" s="4"/>
      <c r="P52" s="4"/>
      <c r="Q52" s="10">
        <f>SUM(Q27:Q51)</f>
        <v>1970073</v>
      </c>
      <c r="R52" s="10">
        <f t="shared" ref="R52:S52" si="7">SUM(R27:R51)</f>
        <v>1970073</v>
      </c>
      <c r="S52" s="10">
        <f t="shared" si="7"/>
        <v>114158.54</v>
      </c>
      <c r="T52" s="7"/>
    </row>
    <row r="53" spans="15:20" ht="22.5" x14ac:dyDescent="0.25">
      <c r="O53" s="4">
        <v>3112</v>
      </c>
      <c r="P53" s="4" t="s">
        <v>112</v>
      </c>
      <c r="Q53" s="8">
        <v>540000</v>
      </c>
      <c r="R53" s="8">
        <v>540000</v>
      </c>
      <c r="S53" s="8">
        <v>69069.84</v>
      </c>
      <c r="T53" s="7"/>
    </row>
    <row r="54" spans="15:20" x14ac:dyDescent="0.25">
      <c r="O54" s="4">
        <v>3131</v>
      </c>
      <c r="P54" s="4" t="s">
        <v>113</v>
      </c>
      <c r="Q54" s="8">
        <v>120000</v>
      </c>
      <c r="R54" s="8">
        <v>120000</v>
      </c>
      <c r="S54" s="8">
        <v>0</v>
      </c>
      <c r="T54" s="7"/>
    </row>
    <row r="55" spans="15:20" x14ac:dyDescent="0.25">
      <c r="O55" s="4">
        <v>3141</v>
      </c>
      <c r="P55" s="4" t="s">
        <v>114</v>
      </c>
      <c r="Q55" s="8">
        <v>525000</v>
      </c>
      <c r="R55" s="8">
        <v>525000</v>
      </c>
      <c r="S55" s="8">
        <v>113617.11</v>
      </c>
      <c r="T55" s="7"/>
    </row>
    <row r="56" spans="15:20" ht="22.5" x14ac:dyDescent="0.25">
      <c r="O56" s="4">
        <v>3141</v>
      </c>
      <c r="P56" s="4" t="s">
        <v>115</v>
      </c>
      <c r="Q56" s="8">
        <v>5000</v>
      </c>
      <c r="R56" s="8">
        <v>5000</v>
      </c>
      <c r="S56" s="8">
        <v>334.67</v>
      </c>
      <c r="T56" s="7"/>
    </row>
    <row r="57" spans="15:20" ht="45" x14ac:dyDescent="0.25">
      <c r="O57" s="4">
        <v>3171</v>
      </c>
      <c r="P57" s="4" t="s">
        <v>117</v>
      </c>
      <c r="Q57" s="8">
        <v>200409</v>
      </c>
      <c r="R57" s="8">
        <v>200409</v>
      </c>
      <c r="S57" s="8">
        <v>48566.79</v>
      </c>
      <c r="T57" s="9"/>
    </row>
    <row r="58" spans="15:20" ht="22.5" x14ac:dyDescent="0.25">
      <c r="O58" s="4">
        <v>3181</v>
      </c>
      <c r="P58" s="4" t="s">
        <v>118</v>
      </c>
      <c r="Q58" s="8">
        <v>1361200</v>
      </c>
      <c r="R58" s="8">
        <v>1361200</v>
      </c>
      <c r="S58" s="8">
        <v>298164.25</v>
      </c>
      <c r="T58" s="7"/>
    </row>
    <row r="59" spans="15:20" ht="22.5" x14ac:dyDescent="0.25">
      <c r="O59" s="4">
        <v>3191</v>
      </c>
      <c r="P59" s="4" t="s">
        <v>119</v>
      </c>
      <c r="Q59" s="8">
        <v>243000</v>
      </c>
      <c r="R59" s="8">
        <v>243000</v>
      </c>
      <c r="S59" s="8">
        <v>29499.120000000003</v>
      </c>
      <c r="T59" s="7"/>
    </row>
    <row r="60" spans="15:20" ht="22.5" x14ac:dyDescent="0.25">
      <c r="O60" s="4">
        <v>3221</v>
      </c>
      <c r="P60" s="4" t="s">
        <v>120</v>
      </c>
      <c r="Q60" s="8">
        <v>3175308</v>
      </c>
      <c r="R60" s="8">
        <v>3175308</v>
      </c>
      <c r="S60" s="8">
        <v>0</v>
      </c>
      <c r="T60" s="7" t="s">
        <v>181</v>
      </c>
    </row>
    <row r="61" spans="15:20" x14ac:dyDescent="0.25">
      <c r="O61" s="4">
        <v>3291</v>
      </c>
      <c r="P61" s="4" t="s">
        <v>121</v>
      </c>
      <c r="Q61" s="8">
        <v>60000</v>
      </c>
      <c r="R61" s="8">
        <v>60000</v>
      </c>
      <c r="S61" s="8">
        <v>10272.150000000001</v>
      </c>
      <c r="T61" s="7"/>
    </row>
    <row r="62" spans="15:20" ht="45" x14ac:dyDescent="0.25">
      <c r="O62" s="4">
        <v>3311</v>
      </c>
      <c r="P62" s="4" t="s">
        <v>122</v>
      </c>
      <c r="Q62" s="8">
        <v>3182300</v>
      </c>
      <c r="R62" s="8">
        <v>2187300</v>
      </c>
      <c r="S62" s="8">
        <v>0</v>
      </c>
      <c r="T62" s="7" t="s">
        <v>181</v>
      </c>
    </row>
    <row r="63" spans="15:20" ht="56.25" x14ac:dyDescent="0.25">
      <c r="O63" s="4">
        <v>3331</v>
      </c>
      <c r="P63" s="4" t="s">
        <v>123</v>
      </c>
      <c r="Q63" s="8">
        <v>585000</v>
      </c>
      <c r="R63" s="8">
        <v>1500000</v>
      </c>
      <c r="S63" s="8">
        <v>0</v>
      </c>
      <c r="T63" s="7" t="s">
        <v>60</v>
      </c>
    </row>
    <row r="64" spans="15:20" ht="22.5" x14ac:dyDescent="0.25">
      <c r="O64" s="4">
        <v>3341</v>
      </c>
      <c r="P64" s="4" t="s">
        <v>124</v>
      </c>
      <c r="Q64" s="8">
        <v>155000</v>
      </c>
      <c r="R64" s="8">
        <v>155000</v>
      </c>
      <c r="S64" s="8">
        <v>3460</v>
      </c>
      <c r="T64" s="7"/>
    </row>
    <row r="65" spans="15:20" ht="33.75" x14ac:dyDescent="0.25">
      <c r="O65" s="4">
        <v>3361</v>
      </c>
      <c r="P65" s="4" t="s">
        <v>173</v>
      </c>
      <c r="Q65" s="8">
        <v>155000</v>
      </c>
      <c r="R65" s="8">
        <v>155000</v>
      </c>
      <c r="S65" s="8">
        <v>24935.040000000001</v>
      </c>
      <c r="T65" s="9"/>
    </row>
    <row r="66" spans="15:20" x14ac:dyDescent="0.25">
      <c r="O66" s="4">
        <v>3362</v>
      </c>
      <c r="P66" s="4" t="s">
        <v>174</v>
      </c>
      <c r="Q66" s="8">
        <v>490000</v>
      </c>
      <c r="R66" s="8">
        <v>490000</v>
      </c>
      <c r="S66" s="8">
        <v>7570</v>
      </c>
      <c r="T66" s="7"/>
    </row>
    <row r="67" spans="15:20" x14ac:dyDescent="0.25">
      <c r="O67" s="4">
        <v>3381</v>
      </c>
      <c r="P67" s="4" t="s">
        <v>126</v>
      </c>
      <c r="Q67" s="8">
        <v>432000</v>
      </c>
      <c r="R67" s="8">
        <v>432000</v>
      </c>
      <c r="S67" s="8">
        <v>0</v>
      </c>
      <c r="T67" s="7"/>
    </row>
    <row r="68" spans="15:20" ht="22.5" x14ac:dyDescent="0.25">
      <c r="O68" s="4">
        <v>3411</v>
      </c>
      <c r="P68" s="4" t="s">
        <v>127</v>
      </c>
      <c r="Q68" s="8">
        <v>13688844</v>
      </c>
      <c r="R68" s="8">
        <v>12988844.000000002</v>
      </c>
      <c r="S68" s="8">
        <v>3030668.3</v>
      </c>
      <c r="T68" s="7" t="s">
        <v>181</v>
      </c>
    </row>
    <row r="69" spans="15:20" ht="22.5" x14ac:dyDescent="0.25">
      <c r="O69" s="4">
        <v>3431</v>
      </c>
      <c r="P69" s="4" t="s">
        <v>128</v>
      </c>
      <c r="Q69" s="8">
        <v>2000000</v>
      </c>
      <c r="R69" s="8">
        <v>2700000</v>
      </c>
      <c r="S69" s="8">
        <v>498968.11</v>
      </c>
      <c r="T69" s="7" t="s">
        <v>60</v>
      </c>
    </row>
    <row r="70" spans="15:20" x14ac:dyDescent="0.25">
      <c r="O70" s="4">
        <v>3451</v>
      </c>
      <c r="P70" s="4" t="s">
        <v>129</v>
      </c>
      <c r="Q70" s="8">
        <v>269500</v>
      </c>
      <c r="R70" s="8">
        <v>269500</v>
      </c>
      <c r="S70" s="8">
        <v>26373.4</v>
      </c>
      <c r="T70" s="7"/>
    </row>
    <row r="71" spans="15:20" ht="22.5" x14ac:dyDescent="0.25">
      <c r="O71" s="4">
        <v>3461</v>
      </c>
      <c r="P71" s="4" t="s">
        <v>130</v>
      </c>
      <c r="Q71" s="8">
        <v>150000</v>
      </c>
      <c r="R71" s="8">
        <v>150000</v>
      </c>
      <c r="S71" s="8">
        <v>18213.5</v>
      </c>
      <c r="T71" s="7"/>
    </row>
    <row r="72" spans="15:20" x14ac:dyDescent="0.25">
      <c r="O72" s="4">
        <v>3471</v>
      </c>
      <c r="P72" s="4" t="s">
        <v>131</v>
      </c>
      <c r="Q72" s="8">
        <v>5500</v>
      </c>
      <c r="R72" s="8">
        <v>5500</v>
      </c>
      <c r="S72" s="8">
        <v>0</v>
      </c>
      <c r="T72" s="7"/>
    </row>
    <row r="73" spans="15:20" ht="33.75" x14ac:dyDescent="0.25">
      <c r="O73" s="4">
        <v>3511</v>
      </c>
      <c r="P73" s="4" t="s">
        <v>132</v>
      </c>
      <c r="Q73" s="8">
        <v>184000</v>
      </c>
      <c r="R73" s="8">
        <v>184000</v>
      </c>
      <c r="S73" s="8">
        <v>0</v>
      </c>
      <c r="T73" s="7"/>
    </row>
    <row r="74" spans="15:20" ht="67.5" x14ac:dyDescent="0.25">
      <c r="O74" s="4">
        <v>3521</v>
      </c>
      <c r="P74" s="4" t="s">
        <v>133</v>
      </c>
      <c r="Q74" s="8">
        <v>90000</v>
      </c>
      <c r="R74" s="8">
        <v>90000</v>
      </c>
      <c r="S74" s="8">
        <v>3820</v>
      </c>
      <c r="T74" s="7"/>
    </row>
    <row r="75" spans="15:20" ht="56.25" x14ac:dyDescent="0.25">
      <c r="O75" s="4">
        <v>3531</v>
      </c>
      <c r="P75" s="4" t="s">
        <v>134</v>
      </c>
      <c r="Q75" s="8">
        <v>255000</v>
      </c>
      <c r="R75" s="8">
        <v>335000</v>
      </c>
      <c r="S75" s="8">
        <v>2246</v>
      </c>
      <c r="T75" s="9"/>
    </row>
    <row r="76" spans="15:20" ht="67.5" x14ac:dyDescent="0.25">
      <c r="O76" s="4">
        <v>3553</v>
      </c>
      <c r="P76" s="4" t="s">
        <v>135</v>
      </c>
      <c r="Q76" s="8">
        <v>275000</v>
      </c>
      <c r="R76" s="8">
        <v>275000</v>
      </c>
      <c r="S76" s="8">
        <v>32128.5</v>
      </c>
      <c r="T76" s="7"/>
    </row>
    <row r="77" spans="15:20" ht="22.5" x14ac:dyDescent="0.25">
      <c r="O77" s="4">
        <v>3581</v>
      </c>
      <c r="P77" s="4" t="s">
        <v>136</v>
      </c>
      <c r="Q77" s="8">
        <v>267300</v>
      </c>
      <c r="R77" s="8">
        <v>267300</v>
      </c>
      <c r="S77" s="8">
        <v>60731.58</v>
      </c>
      <c r="T77" s="7"/>
    </row>
    <row r="78" spans="15:20" ht="22.5" x14ac:dyDescent="0.25">
      <c r="O78" s="4">
        <v>3591</v>
      </c>
      <c r="P78" s="4" t="s">
        <v>137</v>
      </c>
      <c r="Q78" s="8">
        <v>48000</v>
      </c>
      <c r="R78" s="8">
        <v>48000</v>
      </c>
      <c r="S78" s="8">
        <v>7000</v>
      </c>
      <c r="T78" s="7"/>
    </row>
    <row r="79" spans="15:20" ht="67.5" x14ac:dyDescent="0.25">
      <c r="O79" s="4">
        <v>3611</v>
      </c>
      <c r="P79" s="4" t="s">
        <v>138</v>
      </c>
      <c r="Q79" s="8">
        <v>68317</v>
      </c>
      <c r="R79" s="8">
        <v>68317</v>
      </c>
      <c r="S79" s="8">
        <v>0</v>
      </c>
      <c r="T79" s="7"/>
    </row>
    <row r="80" spans="15:20" ht="22.5" x14ac:dyDescent="0.25">
      <c r="O80" s="4">
        <v>3721</v>
      </c>
      <c r="P80" s="4" t="s">
        <v>175</v>
      </c>
      <c r="Q80" s="8">
        <v>5000</v>
      </c>
      <c r="R80" s="8">
        <v>5000</v>
      </c>
      <c r="S80" s="8">
        <v>0</v>
      </c>
      <c r="T80" s="7"/>
    </row>
    <row r="81" spans="15:20" ht="33.75" x14ac:dyDescent="0.25">
      <c r="O81" s="4">
        <v>3722</v>
      </c>
      <c r="P81" s="4" t="s">
        <v>140</v>
      </c>
      <c r="Q81" s="8">
        <v>100000</v>
      </c>
      <c r="R81" s="8">
        <v>100000</v>
      </c>
      <c r="S81" s="8">
        <v>23558</v>
      </c>
      <c r="T81" s="7"/>
    </row>
    <row r="82" spans="15:20" x14ac:dyDescent="0.25">
      <c r="O82" s="4">
        <v>3751</v>
      </c>
      <c r="P82" s="4" t="s">
        <v>141</v>
      </c>
      <c r="Q82" s="8">
        <v>5000</v>
      </c>
      <c r="R82" s="8">
        <v>5000</v>
      </c>
      <c r="S82" s="8">
        <v>0</v>
      </c>
      <c r="T82" s="7"/>
    </row>
    <row r="83" spans="15:20" ht="22.5" x14ac:dyDescent="0.25">
      <c r="O83" s="4">
        <v>3921</v>
      </c>
      <c r="P83" s="4" t="s">
        <v>143</v>
      </c>
      <c r="Q83" s="8">
        <v>430000</v>
      </c>
      <c r="R83" s="8">
        <v>426454.05</v>
      </c>
      <c r="S83" s="8">
        <v>63625.34</v>
      </c>
      <c r="T83" s="7" t="s">
        <v>181</v>
      </c>
    </row>
    <row r="84" spans="15:20" ht="33.75" x14ac:dyDescent="0.25">
      <c r="O84" s="4">
        <v>3951</v>
      </c>
      <c r="P84" s="4" t="s">
        <v>144</v>
      </c>
      <c r="Q84" s="8">
        <v>20000</v>
      </c>
      <c r="R84" s="8">
        <v>23545.95</v>
      </c>
      <c r="S84" s="8">
        <v>13545.95</v>
      </c>
      <c r="T84" s="9" t="s">
        <v>60</v>
      </c>
    </row>
    <row r="85" spans="15:20" ht="22.5" x14ac:dyDescent="0.25">
      <c r="O85" s="4">
        <v>3981</v>
      </c>
      <c r="P85" s="4" t="s">
        <v>85</v>
      </c>
      <c r="Q85" s="8">
        <v>878844</v>
      </c>
      <c r="R85" s="8">
        <v>878844</v>
      </c>
      <c r="S85" s="8">
        <v>107089</v>
      </c>
      <c r="T85" s="7"/>
    </row>
    <row r="86" spans="15:20" ht="33.75" x14ac:dyDescent="0.25">
      <c r="O86" s="13">
        <v>3982</v>
      </c>
      <c r="P86" s="13" t="s">
        <v>86</v>
      </c>
      <c r="Q86" s="8">
        <v>810000</v>
      </c>
      <c r="R86" s="8">
        <v>810000</v>
      </c>
      <c r="S86" s="8">
        <v>0</v>
      </c>
      <c r="T86" s="9"/>
    </row>
    <row r="87" spans="15:20" ht="22.5" x14ac:dyDescent="0.25">
      <c r="O87" s="13">
        <v>3991</v>
      </c>
      <c r="P87" s="13" t="s">
        <v>145</v>
      </c>
      <c r="Q87" s="8">
        <v>10000</v>
      </c>
      <c r="R87" s="8">
        <v>10000</v>
      </c>
      <c r="S87" s="8">
        <v>0</v>
      </c>
      <c r="T87" s="7"/>
    </row>
    <row r="88" spans="15:20" x14ac:dyDescent="0.25">
      <c r="O88" s="4"/>
      <c r="P88" s="4" t="s">
        <v>43</v>
      </c>
      <c r="Q88" s="11">
        <f>SUM(Q53:Q87)</f>
        <v>30789522</v>
      </c>
      <c r="R88" s="11">
        <f>SUM(R53:R87)</f>
        <v>30789522</v>
      </c>
      <c r="S88" s="11">
        <f>SUM(S53:S87)</f>
        <v>4493456.6499999994</v>
      </c>
      <c r="T88" s="7"/>
    </row>
    <row r="89" spans="15:20" ht="22.5" x14ac:dyDescent="0.25">
      <c r="O89" s="4">
        <v>4419</v>
      </c>
      <c r="P89" s="4" t="s">
        <v>146</v>
      </c>
      <c r="Q89" s="8">
        <v>4429569</v>
      </c>
      <c r="R89" s="8">
        <v>4429569</v>
      </c>
      <c r="S89" s="8">
        <v>1107390</v>
      </c>
      <c r="T89" s="7"/>
    </row>
    <row r="90" spans="15:20" x14ac:dyDescent="0.25">
      <c r="O90" s="4"/>
      <c r="P90" s="4" t="s">
        <v>58</v>
      </c>
      <c r="Q90" s="8">
        <f>+Q89</f>
        <v>4429569</v>
      </c>
      <c r="R90" s="8">
        <f t="shared" ref="R90:S90" si="8">+R89</f>
        <v>4429569</v>
      </c>
      <c r="S90" s="8">
        <f t="shared" si="8"/>
        <v>1107390</v>
      </c>
      <c r="T90" s="7"/>
    </row>
    <row r="91" spans="15:20" x14ac:dyDescent="0.25">
      <c r="O91" s="4"/>
      <c r="P91" s="4"/>
      <c r="Q91" s="8"/>
      <c r="R91" s="8"/>
      <c r="S91" s="8"/>
      <c r="T91" s="7"/>
    </row>
    <row r="92" spans="15:20" x14ac:dyDescent="0.25">
      <c r="O92" s="4"/>
      <c r="P92" s="4" t="s">
        <v>56</v>
      </c>
      <c r="Q92" s="8">
        <f>SUM(Q91:Q91)</f>
        <v>0</v>
      </c>
      <c r="R92" s="8">
        <f>SUM(R91:R91)</f>
        <v>0</v>
      </c>
      <c r="S92" s="8">
        <f>SUM(S91:S91)</f>
        <v>0</v>
      </c>
      <c r="T92" s="7"/>
    </row>
    <row r="93" spans="15:20" x14ac:dyDescent="0.25">
      <c r="O93" s="4"/>
      <c r="P93" s="4" t="s">
        <v>57</v>
      </c>
      <c r="Q93" s="11">
        <f>+Q26+Q52+Q88+Q90+Q92</f>
        <v>78819879</v>
      </c>
      <c r="R93" s="11">
        <f>+R26+R52+R88+R90+R92</f>
        <v>78819879</v>
      </c>
      <c r="S93" s="11">
        <f>+S26+S52+S88+S90+S92</f>
        <v>13533334.890000001</v>
      </c>
      <c r="T93" s="11"/>
    </row>
    <row r="94" spans="15:20" x14ac:dyDescent="0.25">
      <c r="Q94" s="14">
        <f>+Q93-K36</f>
        <v>0</v>
      </c>
      <c r="R94" s="14">
        <f>+R93-L36</f>
        <v>0</v>
      </c>
      <c r="S94" s="14">
        <f>+S93-M36</f>
        <v>0</v>
      </c>
    </row>
    <row r="97" spans="1:24" ht="48" customHeight="1" x14ac:dyDescent="0.25">
      <c r="A97" s="78" t="s">
        <v>24</v>
      </c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</row>
    <row r="98" spans="1:24" ht="22.5" customHeight="1" x14ac:dyDescent="0.25">
      <c r="A98" s="74" t="s">
        <v>0</v>
      </c>
      <c r="B98" s="74" t="s">
        <v>1</v>
      </c>
      <c r="C98" s="75" t="s">
        <v>2</v>
      </c>
      <c r="D98" s="75"/>
      <c r="E98" s="75"/>
      <c r="F98" s="75"/>
      <c r="G98" s="75"/>
      <c r="H98" s="30"/>
      <c r="I98" s="75" t="s">
        <v>8</v>
      </c>
      <c r="J98" s="75"/>
      <c r="K98" s="75"/>
      <c r="L98" s="75"/>
      <c r="M98" s="75"/>
      <c r="N98" s="30"/>
      <c r="O98" s="75" t="s">
        <v>14</v>
      </c>
      <c r="P98" s="75"/>
      <c r="Q98" s="75"/>
      <c r="R98" s="75"/>
      <c r="S98" s="75"/>
      <c r="T98" s="76" t="s">
        <v>19</v>
      </c>
      <c r="U98" s="76" t="s">
        <v>20</v>
      </c>
      <c r="V98" s="76" t="s">
        <v>21</v>
      </c>
      <c r="W98" s="76" t="s">
        <v>22</v>
      </c>
      <c r="X98" s="76" t="s">
        <v>294</v>
      </c>
    </row>
    <row r="99" spans="1:24" ht="33.75" x14ac:dyDescent="0.25">
      <c r="A99" s="74"/>
      <c r="B99" s="74"/>
      <c r="C99" s="28" t="s">
        <v>3</v>
      </c>
      <c r="D99" s="28" t="s">
        <v>4</v>
      </c>
      <c r="E99" s="28" t="s">
        <v>5</v>
      </c>
      <c r="F99" s="28" t="s">
        <v>6</v>
      </c>
      <c r="G99" s="28" t="s">
        <v>7</v>
      </c>
      <c r="H99" s="28"/>
      <c r="I99" s="28" t="s">
        <v>9</v>
      </c>
      <c r="J99" s="28" t="s">
        <v>10</v>
      </c>
      <c r="K99" s="28" t="s">
        <v>11</v>
      </c>
      <c r="L99" s="28" t="s">
        <v>12</v>
      </c>
      <c r="M99" s="28" t="s">
        <v>13</v>
      </c>
      <c r="N99" s="28"/>
      <c r="O99" s="28" t="s">
        <v>15</v>
      </c>
      <c r="P99" s="28" t="s">
        <v>16</v>
      </c>
      <c r="Q99" s="28" t="s">
        <v>23</v>
      </c>
      <c r="R99" s="28" t="s">
        <v>17</v>
      </c>
      <c r="S99" s="28" t="s">
        <v>18</v>
      </c>
      <c r="T99" s="77"/>
      <c r="U99" s="77"/>
      <c r="V99" s="77"/>
      <c r="W99" s="77"/>
      <c r="X99" s="77"/>
    </row>
    <row r="100" spans="1:24" ht="67.5" customHeight="1" x14ac:dyDescent="0.25">
      <c r="A100" s="21">
        <v>2012</v>
      </c>
      <c r="B100" s="21" t="s">
        <v>256</v>
      </c>
      <c r="C100" s="21">
        <v>1000</v>
      </c>
      <c r="D100" s="7" t="s">
        <v>264</v>
      </c>
      <c r="E100" s="8">
        <v>41630715</v>
      </c>
      <c r="F100" s="8">
        <v>41630715</v>
      </c>
      <c r="G100" s="8">
        <v>16904463.799999997</v>
      </c>
      <c r="H100" s="8"/>
      <c r="I100" s="21">
        <v>1100</v>
      </c>
      <c r="J100" s="21" t="s">
        <v>31</v>
      </c>
      <c r="K100" s="8">
        <v>16796259</v>
      </c>
      <c r="L100" s="8">
        <v>16710716.09</v>
      </c>
      <c r="M100" s="8">
        <v>8135293.0899999999</v>
      </c>
      <c r="N100" s="8"/>
      <c r="O100" s="21">
        <v>1131</v>
      </c>
      <c r="P100" s="21" t="s">
        <v>65</v>
      </c>
      <c r="Q100" s="8">
        <v>16796259</v>
      </c>
      <c r="R100" s="8">
        <v>16710716.09</v>
      </c>
      <c r="S100" s="8">
        <v>8135293.0899999999</v>
      </c>
      <c r="T100" s="9" t="s">
        <v>179</v>
      </c>
      <c r="U100" s="34" t="s">
        <v>260</v>
      </c>
      <c r="V100" s="34" t="s">
        <v>261</v>
      </c>
      <c r="W100" s="34" t="s">
        <v>304</v>
      </c>
      <c r="X100" s="34" t="s">
        <v>296</v>
      </c>
    </row>
    <row r="101" spans="1:24" ht="33.75" customHeight="1" x14ac:dyDescent="0.25">
      <c r="A101" s="21"/>
      <c r="B101" s="21"/>
      <c r="C101" s="21">
        <v>2000</v>
      </c>
      <c r="D101" s="7" t="s">
        <v>265</v>
      </c>
      <c r="E101" s="8">
        <v>1970073</v>
      </c>
      <c r="F101" s="8">
        <v>1970073</v>
      </c>
      <c r="G101" s="8">
        <v>447107.13</v>
      </c>
      <c r="H101" s="8"/>
      <c r="I101" s="21">
        <v>1200</v>
      </c>
      <c r="J101" s="21" t="s">
        <v>32</v>
      </c>
      <c r="K101" s="8">
        <v>2903040</v>
      </c>
      <c r="L101" s="8">
        <v>2903040</v>
      </c>
      <c r="M101" s="8">
        <v>1061091.1800000002</v>
      </c>
      <c r="N101" s="8"/>
      <c r="O101" s="21">
        <v>1221</v>
      </c>
      <c r="P101" s="21" t="s">
        <v>67</v>
      </c>
      <c r="Q101" s="8">
        <v>2903040</v>
      </c>
      <c r="R101" s="8">
        <v>2903040</v>
      </c>
      <c r="S101" s="8">
        <v>1061091.1800000002</v>
      </c>
      <c r="T101" s="9"/>
      <c r="U101" s="21"/>
      <c r="V101" s="21"/>
      <c r="W101" s="21"/>
      <c r="X101" s="27"/>
    </row>
    <row r="102" spans="1:24" ht="51" customHeight="1" x14ac:dyDescent="0.25">
      <c r="A102" s="21"/>
      <c r="B102" s="21"/>
      <c r="C102" s="21">
        <v>3000</v>
      </c>
      <c r="D102" s="7" t="s">
        <v>266</v>
      </c>
      <c r="E102" s="8">
        <v>30789522</v>
      </c>
      <c r="F102" s="8">
        <v>30789521.999999996</v>
      </c>
      <c r="G102" s="8">
        <v>10536423.959999999</v>
      </c>
      <c r="H102" s="8"/>
      <c r="I102" s="21">
        <v>1300</v>
      </c>
      <c r="J102" s="21" t="s">
        <v>33</v>
      </c>
      <c r="K102" s="8">
        <v>1623476</v>
      </c>
      <c r="L102" s="8">
        <v>1623476</v>
      </c>
      <c r="M102" s="8">
        <v>738030.53</v>
      </c>
      <c r="N102" s="8"/>
      <c r="O102" s="21">
        <v>1321</v>
      </c>
      <c r="P102" s="21" t="s">
        <v>68</v>
      </c>
      <c r="Q102" s="8">
        <v>693037</v>
      </c>
      <c r="R102" s="8">
        <v>693037</v>
      </c>
      <c r="S102" s="8">
        <v>658248.51</v>
      </c>
      <c r="T102" s="9"/>
      <c r="U102" s="21"/>
      <c r="V102" s="21"/>
      <c r="W102" s="21"/>
      <c r="X102" s="27"/>
    </row>
    <row r="103" spans="1:24" ht="47.25" customHeight="1" x14ac:dyDescent="0.25">
      <c r="A103" s="21"/>
      <c r="B103" s="21"/>
      <c r="C103" s="21">
        <v>4000</v>
      </c>
      <c r="D103" s="7" t="s">
        <v>268</v>
      </c>
      <c r="E103" s="8">
        <v>4429569</v>
      </c>
      <c r="F103" s="8">
        <v>4429569</v>
      </c>
      <c r="G103" s="8">
        <v>2214780</v>
      </c>
      <c r="H103" s="8"/>
      <c r="I103" s="21">
        <v>1400</v>
      </c>
      <c r="J103" s="21" t="s">
        <v>34</v>
      </c>
      <c r="K103" s="8">
        <v>6838074</v>
      </c>
      <c r="L103" s="8">
        <v>6923616.9100000001</v>
      </c>
      <c r="M103" s="8">
        <v>2732294.2100000004</v>
      </c>
      <c r="N103" s="8"/>
      <c r="O103" s="21">
        <v>1322</v>
      </c>
      <c r="P103" s="21" t="s">
        <v>69</v>
      </c>
      <c r="Q103" s="8">
        <v>6000</v>
      </c>
      <c r="R103" s="8">
        <v>6000</v>
      </c>
      <c r="S103" s="8">
        <v>0</v>
      </c>
      <c r="T103" s="9"/>
      <c r="U103" s="21"/>
      <c r="V103" s="21"/>
      <c r="W103" s="21"/>
      <c r="X103" s="27"/>
    </row>
    <row r="104" spans="1:24" ht="49.5" customHeight="1" x14ac:dyDescent="0.25">
      <c r="A104" s="21"/>
      <c r="B104" s="21"/>
      <c r="C104" s="21">
        <v>5000</v>
      </c>
      <c r="D104" s="7" t="s">
        <v>267</v>
      </c>
      <c r="E104" s="8">
        <v>0</v>
      </c>
      <c r="F104" s="8">
        <v>0</v>
      </c>
      <c r="G104" s="8">
        <v>0</v>
      </c>
      <c r="H104" s="8"/>
      <c r="I104" s="21">
        <v>1500</v>
      </c>
      <c r="J104" s="21" t="s">
        <v>35</v>
      </c>
      <c r="K104" s="8">
        <v>13469866</v>
      </c>
      <c r="L104" s="8">
        <v>13469866</v>
      </c>
      <c r="M104" s="8">
        <v>4237754.79</v>
      </c>
      <c r="N104" s="8"/>
      <c r="O104" s="21">
        <v>1323</v>
      </c>
      <c r="P104" s="21" t="s">
        <v>70</v>
      </c>
      <c r="Q104" s="8">
        <v>869439</v>
      </c>
      <c r="R104" s="8">
        <v>869439</v>
      </c>
      <c r="S104" s="8">
        <v>79782.02</v>
      </c>
      <c r="T104" s="7"/>
      <c r="U104" s="21"/>
      <c r="V104" s="21"/>
      <c r="W104" s="21"/>
      <c r="X104" s="27"/>
    </row>
    <row r="105" spans="1:24" x14ac:dyDescent="0.25">
      <c r="A105" s="21"/>
      <c r="B105" s="21"/>
      <c r="C105" s="21"/>
      <c r="D105" s="21"/>
      <c r="E105" s="10">
        <f>SUM(E100:E104)</f>
        <v>78819879</v>
      </c>
      <c r="F105" s="10">
        <f t="shared" ref="F105:G105" si="9">SUM(F100:F104)</f>
        <v>78819879</v>
      </c>
      <c r="G105" s="10">
        <f t="shared" si="9"/>
        <v>30102774.889999993</v>
      </c>
      <c r="H105" s="10"/>
      <c r="I105" s="21"/>
      <c r="J105" s="21"/>
      <c r="K105" s="8"/>
      <c r="L105" s="8"/>
      <c r="M105" s="8"/>
      <c r="N105" s="8"/>
      <c r="O105" s="21">
        <v>1331</v>
      </c>
      <c r="P105" s="21" t="s">
        <v>71</v>
      </c>
      <c r="Q105" s="8">
        <v>40000</v>
      </c>
      <c r="R105" s="8">
        <v>40000</v>
      </c>
      <c r="S105" s="8">
        <v>0</v>
      </c>
      <c r="T105" s="9"/>
      <c r="U105" s="21"/>
      <c r="V105" s="21"/>
      <c r="W105" s="21"/>
      <c r="X105" s="27"/>
    </row>
    <row r="106" spans="1:24" ht="22.5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0" t="s">
        <v>42</v>
      </c>
      <c r="K106" s="10">
        <f>SUM(K100:K105)</f>
        <v>41630715</v>
      </c>
      <c r="L106" s="10">
        <f t="shared" ref="L106:M106" si="10">SUM(L100:L105)</f>
        <v>41630715</v>
      </c>
      <c r="M106" s="10">
        <f t="shared" si="10"/>
        <v>16904463.800000001</v>
      </c>
      <c r="N106" s="10"/>
      <c r="O106" s="21">
        <v>1342</v>
      </c>
      <c r="P106" s="21" t="s">
        <v>72</v>
      </c>
      <c r="Q106" s="8">
        <v>15000</v>
      </c>
      <c r="R106" s="8">
        <v>15000</v>
      </c>
      <c r="S106" s="8">
        <v>0</v>
      </c>
      <c r="T106" s="7"/>
      <c r="U106" s="1"/>
      <c r="V106" s="1"/>
      <c r="W106" s="1"/>
      <c r="X106" s="1"/>
    </row>
    <row r="107" spans="1:24" ht="33.75" x14ac:dyDescent="0.25">
      <c r="I107" s="21">
        <v>2100</v>
      </c>
      <c r="J107" s="21" t="s">
        <v>36</v>
      </c>
      <c r="K107" s="8">
        <v>1380473</v>
      </c>
      <c r="L107" s="8">
        <v>1341500</v>
      </c>
      <c r="M107" s="8">
        <v>315702.30000000005</v>
      </c>
      <c r="N107" s="8"/>
      <c r="O107" s="21">
        <v>1412</v>
      </c>
      <c r="P107" s="21" t="s">
        <v>73</v>
      </c>
      <c r="Q107" s="8">
        <v>3009324</v>
      </c>
      <c r="R107" s="8">
        <v>3009324</v>
      </c>
      <c r="S107" s="8">
        <v>1307535.1600000001</v>
      </c>
      <c r="T107" s="9"/>
    </row>
    <row r="108" spans="1:24" ht="33.75" x14ac:dyDescent="0.25">
      <c r="A108" s="2" t="s">
        <v>25</v>
      </c>
      <c r="I108" s="21">
        <v>2200</v>
      </c>
      <c r="J108" s="21" t="s">
        <v>37</v>
      </c>
      <c r="K108" s="8">
        <v>50000</v>
      </c>
      <c r="L108" s="8">
        <v>50000</v>
      </c>
      <c r="M108" s="8">
        <v>13529.27</v>
      </c>
      <c r="N108" s="8"/>
      <c r="O108" s="21">
        <v>1422</v>
      </c>
      <c r="P108" s="21" t="s">
        <v>74</v>
      </c>
      <c r="Q108" s="8">
        <v>1495716</v>
      </c>
      <c r="R108" s="8">
        <v>1525716</v>
      </c>
      <c r="S108" s="8">
        <v>551960.91</v>
      </c>
      <c r="T108" s="9"/>
    </row>
    <row r="109" spans="1:24" ht="56.25" x14ac:dyDescent="0.25">
      <c r="A109" s="2" t="s">
        <v>292</v>
      </c>
      <c r="I109" s="21">
        <v>2400</v>
      </c>
      <c r="J109" s="21" t="s">
        <v>38</v>
      </c>
      <c r="K109" s="8">
        <v>83600</v>
      </c>
      <c r="L109" s="8">
        <v>97573</v>
      </c>
      <c r="M109" s="8">
        <v>9699.25</v>
      </c>
      <c r="N109" s="8"/>
      <c r="O109" s="21">
        <v>1431</v>
      </c>
      <c r="P109" s="21" t="s">
        <v>75</v>
      </c>
      <c r="Q109" s="8">
        <v>1877076</v>
      </c>
      <c r="R109" s="8">
        <v>1932618.91</v>
      </c>
      <c r="S109" s="8">
        <v>686780.90999999992</v>
      </c>
      <c r="T109" s="9" t="s">
        <v>60</v>
      </c>
    </row>
    <row r="110" spans="1:24" ht="22.5" x14ac:dyDescent="0.25">
      <c r="A110" s="2" t="s">
        <v>318</v>
      </c>
      <c r="I110" s="21">
        <v>2500</v>
      </c>
      <c r="J110" s="21" t="s">
        <v>39</v>
      </c>
      <c r="K110" s="8">
        <v>22000</v>
      </c>
      <c r="L110" s="8">
        <v>22000</v>
      </c>
      <c r="M110" s="8">
        <v>3592.2700000000004</v>
      </c>
      <c r="N110" s="8"/>
      <c r="O110" s="21">
        <v>1441</v>
      </c>
      <c r="P110" s="21" t="s">
        <v>76</v>
      </c>
      <c r="Q110" s="8">
        <v>455958</v>
      </c>
      <c r="R110" s="8">
        <v>455958</v>
      </c>
      <c r="S110" s="8">
        <v>186017.23</v>
      </c>
      <c r="T110" s="9"/>
    </row>
    <row r="111" spans="1:24" ht="33.75" x14ac:dyDescent="0.25">
      <c r="A111" s="2" t="s">
        <v>63</v>
      </c>
      <c r="I111" s="21">
        <v>2600</v>
      </c>
      <c r="J111" s="21" t="s">
        <v>40</v>
      </c>
      <c r="K111" s="8">
        <v>306000</v>
      </c>
      <c r="L111" s="8">
        <v>306000</v>
      </c>
      <c r="M111" s="8">
        <v>75621.39</v>
      </c>
      <c r="N111" s="8"/>
      <c r="O111" s="21">
        <v>1511</v>
      </c>
      <c r="P111" s="21" t="s">
        <v>77</v>
      </c>
      <c r="Q111" s="8">
        <v>675546</v>
      </c>
      <c r="R111" s="8">
        <v>675546</v>
      </c>
      <c r="S111" s="8">
        <v>325148.42000000004</v>
      </c>
      <c r="T111" s="9"/>
    </row>
    <row r="112" spans="1:24" ht="45" x14ac:dyDescent="0.25">
      <c r="I112" s="21">
        <v>2700</v>
      </c>
      <c r="J112" s="21" t="s">
        <v>41</v>
      </c>
      <c r="K112" s="9">
        <v>26000</v>
      </c>
      <c r="L112" s="9">
        <v>51000</v>
      </c>
      <c r="M112" s="9">
        <v>24312</v>
      </c>
      <c r="N112" s="8"/>
      <c r="O112" s="21">
        <v>1521</v>
      </c>
      <c r="P112" s="21" t="s">
        <v>78</v>
      </c>
      <c r="Q112" s="8">
        <v>3600000</v>
      </c>
      <c r="R112" s="8">
        <v>3600000</v>
      </c>
      <c r="S112" s="8">
        <v>0</v>
      </c>
      <c r="T112" s="9" t="s">
        <v>179</v>
      </c>
    </row>
    <row r="113" spans="9:20" ht="47.25" customHeight="1" x14ac:dyDescent="0.25">
      <c r="I113" s="21">
        <v>2900</v>
      </c>
      <c r="J113" s="21" t="s">
        <v>155</v>
      </c>
      <c r="K113" s="9">
        <v>102000</v>
      </c>
      <c r="L113" s="9">
        <v>102000</v>
      </c>
      <c r="M113" s="9">
        <v>4650.6499999999996</v>
      </c>
      <c r="N113" s="9"/>
      <c r="O113" s="21">
        <v>1541</v>
      </c>
      <c r="P113" s="21" t="s">
        <v>79</v>
      </c>
      <c r="Q113" s="8">
        <v>1125688</v>
      </c>
      <c r="R113" s="8">
        <v>1125688</v>
      </c>
      <c r="S113" s="8">
        <v>0</v>
      </c>
      <c r="T113" s="7"/>
    </row>
    <row r="114" spans="9:20" ht="21" customHeight="1" x14ac:dyDescent="0.25">
      <c r="I114" s="21"/>
      <c r="J114" s="20" t="s">
        <v>52</v>
      </c>
      <c r="K114" s="10">
        <f>SUM(K107:K113)</f>
        <v>1970073</v>
      </c>
      <c r="L114" s="10">
        <f t="shared" ref="L114:M114" si="11">SUM(L107:L113)</f>
        <v>1970073</v>
      </c>
      <c r="M114" s="10">
        <f t="shared" si="11"/>
        <v>447107.13000000012</v>
      </c>
      <c r="N114" s="10"/>
      <c r="O114" s="21">
        <v>1542</v>
      </c>
      <c r="P114" s="21" t="s">
        <v>80</v>
      </c>
      <c r="Q114" s="8">
        <v>10000</v>
      </c>
      <c r="R114" s="8">
        <v>10000</v>
      </c>
      <c r="S114" s="8">
        <v>2500</v>
      </c>
      <c r="T114" s="7"/>
    </row>
    <row r="115" spans="9:20" ht="22.5" x14ac:dyDescent="0.25">
      <c r="I115" s="21">
        <v>3100</v>
      </c>
      <c r="J115" s="21" t="s">
        <v>44</v>
      </c>
      <c r="K115" s="8">
        <v>2994609</v>
      </c>
      <c r="L115" s="8">
        <v>3011040.6</v>
      </c>
      <c r="M115" s="8">
        <v>1296373.07</v>
      </c>
      <c r="N115" s="8"/>
      <c r="O115" s="21">
        <v>1547</v>
      </c>
      <c r="P115" s="21" t="s">
        <v>84</v>
      </c>
      <c r="Q115" s="8">
        <v>60000</v>
      </c>
      <c r="R115" s="8">
        <v>60000</v>
      </c>
      <c r="S115" s="8">
        <v>55200</v>
      </c>
      <c r="T115" s="7"/>
    </row>
    <row r="116" spans="9:20" ht="22.5" x14ac:dyDescent="0.25">
      <c r="I116" s="21">
        <v>3200</v>
      </c>
      <c r="J116" s="21" t="s">
        <v>45</v>
      </c>
      <c r="K116" s="8">
        <v>3235308</v>
      </c>
      <c r="L116" s="8">
        <v>3225308</v>
      </c>
      <c r="M116" s="8">
        <v>982758.9800000001</v>
      </c>
      <c r="N116" s="8"/>
      <c r="O116" s="21">
        <v>1548</v>
      </c>
      <c r="P116" s="21" t="s">
        <v>81</v>
      </c>
      <c r="Q116" s="8">
        <v>200000</v>
      </c>
      <c r="R116" s="8">
        <v>200000</v>
      </c>
      <c r="S116" s="8">
        <v>29485.01</v>
      </c>
      <c r="T116" s="9"/>
    </row>
    <row r="117" spans="9:20" ht="33.75" x14ac:dyDescent="0.25">
      <c r="I117" s="21">
        <v>3300</v>
      </c>
      <c r="J117" s="21" t="s">
        <v>46</v>
      </c>
      <c r="K117" s="8">
        <v>4999300</v>
      </c>
      <c r="L117" s="8">
        <v>4919300</v>
      </c>
      <c r="M117" s="8">
        <v>468366.2</v>
      </c>
      <c r="N117" s="8"/>
      <c r="O117" s="21">
        <v>1549</v>
      </c>
      <c r="P117" s="21" t="s">
        <v>82</v>
      </c>
      <c r="Q117" s="8">
        <v>120000</v>
      </c>
      <c r="R117" s="8">
        <v>120000</v>
      </c>
      <c r="S117" s="8">
        <v>110000</v>
      </c>
      <c r="T117" s="7"/>
    </row>
    <row r="118" spans="9:20" ht="78.75" x14ac:dyDescent="0.25">
      <c r="I118" s="21">
        <v>3400</v>
      </c>
      <c r="J118" s="21" t="s">
        <v>47</v>
      </c>
      <c r="K118" s="8">
        <v>16113844</v>
      </c>
      <c r="L118" s="8">
        <v>16083567.66</v>
      </c>
      <c r="M118" s="8">
        <v>6977480.8399999989</v>
      </c>
      <c r="N118" s="8"/>
      <c r="O118" s="21">
        <v>1591</v>
      </c>
      <c r="P118" s="21" t="s">
        <v>83</v>
      </c>
      <c r="Q118" s="8">
        <v>7678632</v>
      </c>
      <c r="R118" s="8">
        <v>7678632</v>
      </c>
      <c r="S118" s="8">
        <v>3715421.3600000003</v>
      </c>
      <c r="T118" s="7"/>
    </row>
    <row r="119" spans="9:20" ht="33.75" x14ac:dyDescent="0.25">
      <c r="I119" s="21">
        <v>3500</v>
      </c>
      <c r="J119" s="21" t="s">
        <v>48</v>
      </c>
      <c r="K119" s="8">
        <v>1119300</v>
      </c>
      <c r="L119" s="8">
        <v>1209300</v>
      </c>
      <c r="M119" s="8">
        <v>365866.17000000004</v>
      </c>
      <c r="N119" s="8"/>
      <c r="O119" s="21"/>
      <c r="P119" s="21"/>
      <c r="Q119" s="11">
        <f>SUM(Q100:Q118)</f>
        <v>41630715</v>
      </c>
      <c r="R119" s="11">
        <f t="shared" ref="R119:S119" si="12">SUM(R100:R118)</f>
        <v>41630715</v>
      </c>
      <c r="S119" s="11">
        <f t="shared" si="12"/>
        <v>16904463.800000001</v>
      </c>
      <c r="T119" s="7"/>
    </row>
    <row r="120" spans="9:20" ht="33.75" x14ac:dyDescent="0.25">
      <c r="I120" s="21">
        <v>3600</v>
      </c>
      <c r="J120" s="21" t="s">
        <v>49</v>
      </c>
      <c r="K120" s="8">
        <v>68317</v>
      </c>
      <c r="L120" s="8">
        <v>68317</v>
      </c>
      <c r="M120" s="8">
        <v>28023.200000000001</v>
      </c>
      <c r="N120" s="8"/>
      <c r="O120" s="21">
        <v>2111</v>
      </c>
      <c r="P120" s="21" t="s">
        <v>87</v>
      </c>
      <c r="Q120" s="8">
        <v>560000</v>
      </c>
      <c r="R120" s="8">
        <v>560000</v>
      </c>
      <c r="S120" s="8">
        <v>235606.20000000004</v>
      </c>
      <c r="T120" s="7"/>
    </row>
    <row r="121" spans="9:20" ht="33.75" x14ac:dyDescent="0.25">
      <c r="I121" s="21">
        <v>3700</v>
      </c>
      <c r="J121" s="21" t="s">
        <v>50</v>
      </c>
      <c r="K121" s="8">
        <v>110000</v>
      </c>
      <c r="L121" s="8">
        <v>110000</v>
      </c>
      <c r="M121" s="8">
        <v>47051</v>
      </c>
      <c r="N121" s="8"/>
      <c r="O121" s="21">
        <v>2121</v>
      </c>
      <c r="P121" s="21" t="s">
        <v>88</v>
      </c>
      <c r="Q121" s="8">
        <v>40473</v>
      </c>
      <c r="R121" s="8">
        <v>1500</v>
      </c>
      <c r="S121" s="8">
        <v>0</v>
      </c>
      <c r="T121" s="7" t="s">
        <v>181</v>
      </c>
    </row>
    <row r="122" spans="9:20" ht="56.25" x14ac:dyDescent="0.25">
      <c r="I122" s="21">
        <v>3900</v>
      </c>
      <c r="J122" s="21" t="s">
        <v>156</v>
      </c>
      <c r="K122" s="8">
        <v>2148844</v>
      </c>
      <c r="L122" s="8">
        <v>2162688.7400000002</v>
      </c>
      <c r="M122" s="8">
        <v>370504.5</v>
      </c>
      <c r="N122" s="8"/>
      <c r="O122" s="21">
        <v>2141</v>
      </c>
      <c r="P122" s="21" t="s">
        <v>89</v>
      </c>
      <c r="Q122" s="8">
        <v>740000</v>
      </c>
      <c r="R122" s="8">
        <v>740000</v>
      </c>
      <c r="S122" s="8">
        <v>53032.219999999994</v>
      </c>
      <c r="T122" s="7"/>
    </row>
    <row r="123" spans="9:20" ht="22.5" x14ac:dyDescent="0.25">
      <c r="I123" s="21"/>
      <c r="J123" s="20" t="s">
        <v>43</v>
      </c>
      <c r="K123" s="10">
        <f>SUM(K115:K122)</f>
        <v>30789522</v>
      </c>
      <c r="L123" s="10">
        <f>SUM(L115:L122)</f>
        <v>30789522</v>
      </c>
      <c r="M123" s="10">
        <f>SUM(M115:M122)</f>
        <v>10536423.959999999</v>
      </c>
      <c r="N123" s="10"/>
      <c r="O123" s="21">
        <v>2151</v>
      </c>
      <c r="P123" s="21" t="s">
        <v>90</v>
      </c>
      <c r="Q123" s="8">
        <v>30000</v>
      </c>
      <c r="R123" s="8">
        <v>30000</v>
      </c>
      <c r="S123" s="8">
        <v>24378.9</v>
      </c>
      <c r="T123" s="7"/>
    </row>
    <row r="124" spans="9:20" x14ac:dyDescent="0.25">
      <c r="I124" s="21">
        <v>4400</v>
      </c>
      <c r="J124" s="21" t="s">
        <v>185</v>
      </c>
      <c r="K124" s="8">
        <v>4429569</v>
      </c>
      <c r="L124" s="8">
        <v>4429569</v>
      </c>
      <c r="M124" s="8">
        <v>2214780</v>
      </c>
      <c r="N124" s="8"/>
      <c r="O124" s="21">
        <v>2161</v>
      </c>
      <c r="P124" s="21" t="s">
        <v>91</v>
      </c>
      <c r="Q124" s="8">
        <v>10000</v>
      </c>
      <c r="R124" s="8">
        <v>10000</v>
      </c>
      <c r="S124" s="8">
        <v>2684.98</v>
      </c>
      <c r="T124" s="7"/>
    </row>
    <row r="125" spans="9:20" ht="33.75" x14ac:dyDescent="0.25">
      <c r="I125" s="21"/>
      <c r="J125" s="20" t="s">
        <v>53</v>
      </c>
      <c r="K125" s="10">
        <f>+K124</f>
        <v>4429569</v>
      </c>
      <c r="L125" s="10">
        <f t="shared" ref="L125:M125" si="13">+L124</f>
        <v>4429569</v>
      </c>
      <c r="M125" s="10">
        <f t="shared" si="13"/>
        <v>2214780</v>
      </c>
      <c r="N125" s="10"/>
      <c r="O125" s="21">
        <v>2211</v>
      </c>
      <c r="P125" s="21" t="s">
        <v>92</v>
      </c>
      <c r="Q125" s="8">
        <v>47000</v>
      </c>
      <c r="R125" s="8">
        <v>47000</v>
      </c>
      <c r="S125" s="8">
        <v>13529.27</v>
      </c>
      <c r="T125" s="7"/>
    </row>
    <row r="126" spans="9:20" ht="33.75" x14ac:dyDescent="0.25">
      <c r="I126" s="21"/>
      <c r="J126" s="21"/>
      <c r="K126" s="8"/>
      <c r="L126" s="8"/>
      <c r="M126" s="8"/>
      <c r="N126" s="8"/>
      <c r="O126" s="21">
        <v>2231</v>
      </c>
      <c r="P126" s="21" t="s">
        <v>93</v>
      </c>
      <c r="Q126" s="8">
        <v>3000</v>
      </c>
      <c r="R126" s="8">
        <v>3000</v>
      </c>
      <c r="S126" s="8">
        <v>0</v>
      </c>
      <c r="T126" s="7"/>
    </row>
    <row r="127" spans="9:20" ht="22.5" x14ac:dyDescent="0.25">
      <c r="I127" s="21"/>
      <c r="J127" s="21"/>
      <c r="K127" s="8"/>
      <c r="L127" s="8"/>
      <c r="M127" s="8"/>
      <c r="N127" s="8"/>
      <c r="O127" s="21">
        <v>2431</v>
      </c>
      <c r="P127" s="21" t="s">
        <v>94</v>
      </c>
      <c r="Q127" s="8">
        <v>5000</v>
      </c>
      <c r="R127" s="8">
        <v>5000</v>
      </c>
      <c r="S127" s="8">
        <v>0</v>
      </c>
      <c r="T127" s="7"/>
    </row>
    <row r="128" spans="9:20" ht="22.5" x14ac:dyDescent="0.25">
      <c r="I128" s="21"/>
      <c r="J128" s="21" t="s">
        <v>56</v>
      </c>
      <c r="K128" s="8">
        <f>+K126+K127</f>
        <v>0</v>
      </c>
      <c r="L128" s="8">
        <f t="shared" ref="L128:M128" si="14">+L126+L127</f>
        <v>0</v>
      </c>
      <c r="M128" s="8">
        <f t="shared" si="14"/>
        <v>0</v>
      </c>
      <c r="N128" s="8"/>
      <c r="O128" s="21">
        <v>2441</v>
      </c>
      <c r="P128" s="21" t="s">
        <v>95</v>
      </c>
      <c r="Q128" s="8">
        <v>6000</v>
      </c>
      <c r="R128" s="8">
        <v>6000</v>
      </c>
      <c r="S128" s="8">
        <v>0</v>
      </c>
      <c r="T128" s="7"/>
    </row>
    <row r="129" spans="9:20" ht="22.5" x14ac:dyDescent="0.25">
      <c r="I129" s="21"/>
      <c r="J129" s="20" t="s">
        <v>57</v>
      </c>
      <c r="K129" s="10">
        <f>+K106+K114+K123+K125+K128</f>
        <v>78819879</v>
      </c>
      <c r="L129" s="10">
        <f>+L106+L114+L123+L125+L128</f>
        <v>78819879</v>
      </c>
      <c r="M129" s="10">
        <f>+M106+M114+M123+M125+M128</f>
        <v>30102774.890000001</v>
      </c>
      <c r="N129" s="10"/>
      <c r="O129" s="21">
        <v>2451</v>
      </c>
      <c r="P129" s="21" t="s">
        <v>96</v>
      </c>
      <c r="Q129" s="8">
        <v>5000</v>
      </c>
      <c r="R129" s="8">
        <v>5000</v>
      </c>
      <c r="S129" s="8">
        <v>100</v>
      </c>
      <c r="T129" s="7"/>
    </row>
    <row r="130" spans="9:20" ht="22.5" x14ac:dyDescent="0.25">
      <c r="K130" s="14">
        <f>E105-K129</f>
        <v>0</v>
      </c>
      <c r="L130" s="14">
        <f t="shared" ref="L130" si="15">F105-L129</f>
        <v>0</v>
      </c>
      <c r="M130" s="14">
        <f t="shared" ref="M130" si="16">G105-M129</f>
        <v>0</v>
      </c>
      <c r="O130" s="21">
        <v>2461</v>
      </c>
      <c r="P130" s="21" t="s">
        <v>97</v>
      </c>
      <c r="Q130" s="8">
        <v>48000</v>
      </c>
      <c r="R130" s="8">
        <v>48000</v>
      </c>
      <c r="S130" s="8">
        <v>8687.7999999999993</v>
      </c>
      <c r="T130" s="7"/>
    </row>
    <row r="131" spans="9:20" ht="22.5" x14ac:dyDescent="0.25">
      <c r="O131" s="21">
        <v>2471</v>
      </c>
      <c r="P131" s="21" t="s">
        <v>98</v>
      </c>
      <c r="Q131" s="8">
        <v>5600</v>
      </c>
      <c r="R131" s="8">
        <v>5600</v>
      </c>
      <c r="S131" s="8">
        <v>0</v>
      </c>
      <c r="T131" s="7"/>
    </row>
    <row r="132" spans="9:20" ht="22.5" x14ac:dyDescent="0.25">
      <c r="O132" s="21">
        <v>2481</v>
      </c>
      <c r="P132" s="21" t="s">
        <v>99</v>
      </c>
      <c r="Q132" s="8">
        <v>3000</v>
      </c>
      <c r="R132" s="8">
        <v>16973</v>
      </c>
      <c r="S132" s="8">
        <v>0</v>
      </c>
      <c r="T132" s="9" t="s">
        <v>60</v>
      </c>
    </row>
    <row r="133" spans="9:20" ht="45" x14ac:dyDescent="0.25">
      <c r="O133" s="21">
        <v>2491</v>
      </c>
      <c r="P133" s="21" t="s">
        <v>100</v>
      </c>
      <c r="Q133" s="8">
        <v>11000</v>
      </c>
      <c r="R133" s="8">
        <v>11000</v>
      </c>
      <c r="S133" s="8">
        <v>911.45</v>
      </c>
      <c r="T133" s="7"/>
    </row>
    <row r="134" spans="9:20" ht="22.5" x14ac:dyDescent="0.25">
      <c r="O134" s="21">
        <v>2531</v>
      </c>
      <c r="P134" s="21" t="s">
        <v>101</v>
      </c>
      <c r="Q134" s="8">
        <v>12000</v>
      </c>
      <c r="R134" s="8">
        <v>12000</v>
      </c>
      <c r="S134" s="8">
        <v>3592.2700000000004</v>
      </c>
      <c r="T134" s="7"/>
    </row>
    <row r="135" spans="9:20" ht="22.5" x14ac:dyDescent="0.25">
      <c r="O135" s="21">
        <v>2541</v>
      </c>
      <c r="P135" s="21" t="s">
        <v>102</v>
      </c>
      <c r="Q135" s="8">
        <v>10000</v>
      </c>
      <c r="R135" s="8">
        <v>10000</v>
      </c>
      <c r="S135" s="8">
        <v>0</v>
      </c>
      <c r="T135" s="7"/>
    </row>
    <row r="136" spans="9:20" ht="22.5" x14ac:dyDescent="0.25">
      <c r="O136" s="21">
        <v>2611</v>
      </c>
      <c r="P136" s="21" t="s">
        <v>103</v>
      </c>
      <c r="Q136" s="8">
        <v>306000</v>
      </c>
      <c r="R136" s="8">
        <v>306000</v>
      </c>
      <c r="S136" s="8">
        <v>75621.39</v>
      </c>
      <c r="T136" s="7"/>
    </row>
    <row r="137" spans="9:20" x14ac:dyDescent="0.25">
      <c r="O137" s="21">
        <v>2711</v>
      </c>
      <c r="P137" s="21" t="s">
        <v>104</v>
      </c>
      <c r="Q137" s="8">
        <v>20000</v>
      </c>
      <c r="R137" s="8">
        <v>20000</v>
      </c>
      <c r="S137" s="8">
        <v>0</v>
      </c>
      <c r="T137" s="7"/>
    </row>
    <row r="138" spans="9:20" ht="22.5" x14ac:dyDescent="0.25">
      <c r="O138" s="21">
        <v>2721</v>
      </c>
      <c r="P138" s="21" t="s">
        <v>105</v>
      </c>
      <c r="Q138" s="8">
        <v>5000</v>
      </c>
      <c r="R138" s="8">
        <v>30000</v>
      </c>
      <c r="S138" s="8">
        <v>24312</v>
      </c>
      <c r="T138" s="7" t="s">
        <v>60</v>
      </c>
    </row>
    <row r="139" spans="9:20" x14ac:dyDescent="0.25">
      <c r="O139" s="21">
        <v>2731</v>
      </c>
      <c r="P139" s="21" t="s">
        <v>106</v>
      </c>
      <c r="Q139" s="8">
        <v>1000</v>
      </c>
      <c r="R139" s="8">
        <v>1000</v>
      </c>
      <c r="S139" s="8">
        <v>0</v>
      </c>
      <c r="T139" s="7"/>
    </row>
    <row r="140" spans="9:20" x14ac:dyDescent="0.25">
      <c r="O140" s="21">
        <v>2911</v>
      </c>
      <c r="P140" s="21" t="s">
        <v>107</v>
      </c>
      <c r="Q140" s="8">
        <v>20000</v>
      </c>
      <c r="R140" s="8">
        <v>20000</v>
      </c>
      <c r="S140" s="8">
        <v>1554.85</v>
      </c>
      <c r="T140" s="7"/>
    </row>
    <row r="141" spans="9:20" ht="33.75" x14ac:dyDescent="0.25">
      <c r="O141" s="21">
        <v>2921</v>
      </c>
      <c r="P141" s="21" t="s">
        <v>108</v>
      </c>
      <c r="Q141" s="8">
        <v>7000</v>
      </c>
      <c r="R141" s="8">
        <v>7000</v>
      </c>
      <c r="S141" s="8">
        <v>1906.8</v>
      </c>
      <c r="T141" s="7"/>
    </row>
    <row r="142" spans="9:20" ht="67.5" x14ac:dyDescent="0.25">
      <c r="O142" s="21">
        <v>2931</v>
      </c>
      <c r="P142" s="21" t="s">
        <v>109</v>
      </c>
      <c r="Q142" s="8">
        <v>5000</v>
      </c>
      <c r="R142" s="8">
        <v>5000</v>
      </c>
      <c r="S142" s="8">
        <v>780</v>
      </c>
      <c r="T142" s="7"/>
    </row>
    <row r="143" spans="9:20" ht="56.25" x14ac:dyDescent="0.25">
      <c r="O143" s="21">
        <v>2941</v>
      </c>
      <c r="P143" s="21" t="s">
        <v>110</v>
      </c>
      <c r="Q143" s="8">
        <v>50000</v>
      </c>
      <c r="R143" s="8">
        <v>50000</v>
      </c>
      <c r="S143" s="8">
        <v>0</v>
      </c>
      <c r="T143" s="7"/>
    </row>
    <row r="144" spans="9:20" ht="33.75" x14ac:dyDescent="0.25">
      <c r="O144" s="21">
        <v>2961</v>
      </c>
      <c r="P144" s="21" t="s">
        <v>111</v>
      </c>
      <c r="Q144" s="8">
        <v>20000</v>
      </c>
      <c r="R144" s="8">
        <v>20000</v>
      </c>
      <c r="S144" s="8">
        <v>409</v>
      </c>
      <c r="T144" s="7"/>
    </row>
    <row r="145" spans="15:20" x14ac:dyDescent="0.25">
      <c r="O145" s="21"/>
      <c r="P145" s="21"/>
      <c r="Q145" s="10">
        <f>SUM(Q120:Q144)</f>
        <v>1970073</v>
      </c>
      <c r="R145" s="10">
        <f t="shared" ref="R145:S145" si="17">SUM(R120:R144)</f>
        <v>1970073</v>
      </c>
      <c r="S145" s="10">
        <f t="shared" si="17"/>
        <v>447107.13000000006</v>
      </c>
      <c r="T145" s="7"/>
    </row>
    <row r="146" spans="15:20" ht="22.5" x14ac:dyDescent="0.25">
      <c r="O146" s="21">
        <v>3112</v>
      </c>
      <c r="P146" s="21" t="s">
        <v>112</v>
      </c>
      <c r="Q146" s="8">
        <v>540000</v>
      </c>
      <c r="R146" s="8">
        <v>540000</v>
      </c>
      <c r="S146" s="8">
        <v>174497.06</v>
      </c>
      <c r="T146" s="7"/>
    </row>
    <row r="147" spans="15:20" x14ac:dyDescent="0.25">
      <c r="O147" s="21">
        <v>3131</v>
      </c>
      <c r="P147" s="21" t="s">
        <v>113</v>
      </c>
      <c r="Q147" s="8">
        <v>120000</v>
      </c>
      <c r="R147" s="8">
        <v>120000</v>
      </c>
      <c r="S147" s="8">
        <v>20821.580000000002</v>
      </c>
      <c r="T147" s="7"/>
    </row>
    <row r="148" spans="15:20" x14ac:dyDescent="0.25">
      <c r="O148" s="21">
        <v>3141</v>
      </c>
      <c r="P148" s="21" t="s">
        <v>114</v>
      </c>
      <c r="Q148" s="8">
        <v>525000</v>
      </c>
      <c r="R148" s="8">
        <v>525000</v>
      </c>
      <c r="S148" s="8">
        <v>217059.99</v>
      </c>
      <c r="T148" s="7"/>
    </row>
    <row r="149" spans="15:20" ht="22.5" x14ac:dyDescent="0.25">
      <c r="O149" s="21">
        <v>3141</v>
      </c>
      <c r="P149" s="21" t="s">
        <v>115</v>
      </c>
      <c r="Q149" s="8">
        <v>5000</v>
      </c>
      <c r="R149" s="8">
        <v>5000</v>
      </c>
      <c r="S149" s="8">
        <v>615.55999999999995</v>
      </c>
      <c r="T149" s="7"/>
    </row>
    <row r="150" spans="15:20" ht="45" x14ac:dyDescent="0.25">
      <c r="O150" s="21">
        <v>3171</v>
      </c>
      <c r="P150" s="21" t="s">
        <v>117</v>
      </c>
      <c r="Q150" s="8">
        <v>200409</v>
      </c>
      <c r="R150" s="8">
        <v>216840.6</v>
      </c>
      <c r="S150" s="8">
        <v>104561.22</v>
      </c>
      <c r="T150" s="9" t="s">
        <v>60</v>
      </c>
    </row>
    <row r="151" spans="15:20" ht="22.5" x14ac:dyDescent="0.25">
      <c r="O151" s="21">
        <v>3181</v>
      </c>
      <c r="P151" s="21" t="s">
        <v>118</v>
      </c>
      <c r="Q151" s="8">
        <v>1361200</v>
      </c>
      <c r="R151" s="8">
        <v>1361200</v>
      </c>
      <c r="S151" s="8">
        <v>717996.14</v>
      </c>
      <c r="T151" s="7"/>
    </row>
    <row r="152" spans="15:20" ht="22.5" x14ac:dyDescent="0.25">
      <c r="O152" s="21">
        <v>3191</v>
      </c>
      <c r="P152" s="21" t="s">
        <v>119</v>
      </c>
      <c r="Q152" s="8">
        <v>243000</v>
      </c>
      <c r="R152" s="8">
        <v>243000</v>
      </c>
      <c r="S152" s="8">
        <v>60821.520000000004</v>
      </c>
      <c r="T152" s="7"/>
    </row>
    <row r="153" spans="15:20" ht="22.5" x14ac:dyDescent="0.25">
      <c r="O153" s="21">
        <v>3221</v>
      </c>
      <c r="P153" s="21" t="s">
        <v>120</v>
      </c>
      <c r="Q153" s="8">
        <v>3175308</v>
      </c>
      <c r="R153" s="8">
        <v>3165308</v>
      </c>
      <c r="S153" s="8">
        <v>962214.68</v>
      </c>
      <c r="T153" s="7" t="s">
        <v>181</v>
      </c>
    </row>
    <row r="154" spans="15:20" x14ac:dyDescent="0.25">
      <c r="O154" s="21">
        <v>3291</v>
      </c>
      <c r="P154" s="21" t="s">
        <v>121</v>
      </c>
      <c r="Q154" s="8">
        <v>60000</v>
      </c>
      <c r="R154" s="8">
        <v>60000</v>
      </c>
      <c r="S154" s="8">
        <v>20544.3</v>
      </c>
      <c r="T154" s="7"/>
    </row>
    <row r="155" spans="15:20" ht="45" x14ac:dyDescent="0.25">
      <c r="O155" s="21">
        <v>3311</v>
      </c>
      <c r="P155" s="21" t="s">
        <v>122</v>
      </c>
      <c r="Q155" s="8">
        <v>3182300</v>
      </c>
      <c r="R155" s="8">
        <v>2187300</v>
      </c>
      <c r="S155" s="8">
        <v>175700</v>
      </c>
      <c r="T155" s="7" t="s">
        <v>181</v>
      </c>
    </row>
    <row r="156" spans="15:20" ht="56.25" x14ac:dyDescent="0.25">
      <c r="O156" s="21">
        <v>3331</v>
      </c>
      <c r="P156" s="21" t="s">
        <v>123</v>
      </c>
      <c r="Q156" s="8">
        <v>585000</v>
      </c>
      <c r="R156" s="8">
        <v>1500000</v>
      </c>
      <c r="S156" s="8">
        <v>0</v>
      </c>
      <c r="T156" s="7" t="s">
        <v>60</v>
      </c>
    </row>
    <row r="157" spans="15:20" ht="22.5" x14ac:dyDescent="0.25">
      <c r="O157" s="21">
        <v>3341</v>
      </c>
      <c r="P157" s="21" t="s">
        <v>124</v>
      </c>
      <c r="Q157" s="8">
        <v>155000</v>
      </c>
      <c r="R157" s="8">
        <v>155000</v>
      </c>
      <c r="S157" s="8">
        <v>44260</v>
      </c>
      <c r="T157" s="7"/>
    </row>
    <row r="158" spans="15:20" ht="33.75" x14ac:dyDescent="0.25">
      <c r="O158" s="21">
        <v>3361</v>
      </c>
      <c r="P158" s="21" t="s">
        <v>173</v>
      </c>
      <c r="Q158" s="8">
        <v>155000</v>
      </c>
      <c r="R158" s="8">
        <v>155000</v>
      </c>
      <c r="S158" s="8">
        <v>71562.94</v>
      </c>
      <c r="T158" s="9"/>
    </row>
    <row r="159" spans="15:20" x14ac:dyDescent="0.25">
      <c r="O159" s="21">
        <v>3362</v>
      </c>
      <c r="P159" s="21" t="s">
        <v>174</v>
      </c>
      <c r="Q159" s="8">
        <v>490000</v>
      </c>
      <c r="R159" s="8">
        <v>490000</v>
      </c>
      <c r="S159" s="8">
        <v>7570</v>
      </c>
      <c r="T159" s="7"/>
    </row>
    <row r="160" spans="15:20" x14ac:dyDescent="0.25">
      <c r="O160" s="21">
        <v>3381</v>
      </c>
      <c r="P160" s="21" t="s">
        <v>126</v>
      </c>
      <c r="Q160" s="8">
        <v>432000</v>
      </c>
      <c r="R160" s="8">
        <v>432000</v>
      </c>
      <c r="S160" s="8">
        <v>169273.26</v>
      </c>
      <c r="T160" s="7"/>
    </row>
    <row r="161" spans="15:20" ht="22.5" x14ac:dyDescent="0.25">
      <c r="O161" s="21">
        <v>3411</v>
      </c>
      <c r="P161" s="21" t="s">
        <v>127</v>
      </c>
      <c r="Q161" s="8">
        <v>13688844</v>
      </c>
      <c r="R161" s="8">
        <v>12937567.66</v>
      </c>
      <c r="S161" s="8">
        <v>5774279.2199999997</v>
      </c>
      <c r="T161" s="7" t="s">
        <v>181</v>
      </c>
    </row>
    <row r="162" spans="15:20" ht="22.5" x14ac:dyDescent="0.25">
      <c r="O162" s="21">
        <v>3431</v>
      </c>
      <c r="P162" s="21" t="s">
        <v>128</v>
      </c>
      <c r="Q162" s="8">
        <v>2000000</v>
      </c>
      <c r="R162" s="8">
        <v>2700000</v>
      </c>
      <c r="S162" s="8">
        <v>1021015.0199999999</v>
      </c>
      <c r="T162" s="7" t="s">
        <v>60</v>
      </c>
    </row>
    <row r="163" spans="15:20" ht="22.5" x14ac:dyDescent="0.25">
      <c r="O163" s="21">
        <v>3451</v>
      </c>
      <c r="P163" s="21" t="s">
        <v>129</v>
      </c>
      <c r="Q163" s="8">
        <v>269500</v>
      </c>
      <c r="R163" s="8">
        <v>290500</v>
      </c>
      <c r="S163" s="8">
        <v>151097.60000000001</v>
      </c>
      <c r="T163" s="7" t="s">
        <v>60</v>
      </c>
    </row>
    <row r="164" spans="15:20" ht="22.5" x14ac:dyDescent="0.25">
      <c r="O164" s="21">
        <v>3461</v>
      </c>
      <c r="P164" s="21" t="s">
        <v>130</v>
      </c>
      <c r="Q164" s="8">
        <v>150000</v>
      </c>
      <c r="R164" s="8">
        <v>150000</v>
      </c>
      <c r="S164" s="8">
        <v>31089</v>
      </c>
      <c r="T164" s="7"/>
    </row>
    <row r="165" spans="15:20" x14ac:dyDescent="0.25">
      <c r="O165" s="21">
        <v>3471</v>
      </c>
      <c r="P165" s="21" t="s">
        <v>131</v>
      </c>
      <c r="Q165" s="8">
        <v>5500</v>
      </c>
      <c r="R165" s="8">
        <v>5500</v>
      </c>
      <c r="S165" s="8">
        <v>0</v>
      </c>
      <c r="T165" s="7"/>
    </row>
    <row r="166" spans="15:20" ht="33.75" x14ac:dyDescent="0.25">
      <c r="O166" s="21">
        <v>3511</v>
      </c>
      <c r="P166" s="21" t="s">
        <v>132</v>
      </c>
      <c r="Q166" s="8">
        <v>184000</v>
      </c>
      <c r="R166" s="8">
        <v>184000</v>
      </c>
      <c r="S166" s="8">
        <v>41553.839999999997</v>
      </c>
      <c r="T166" s="7"/>
    </row>
    <row r="167" spans="15:20" ht="67.5" x14ac:dyDescent="0.25">
      <c r="O167" s="21">
        <v>3521</v>
      </c>
      <c r="P167" s="21" t="s">
        <v>133</v>
      </c>
      <c r="Q167" s="8">
        <v>90000</v>
      </c>
      <c r="R167" s="8">
        <v>100000</v>
      </c>
      <c r="S167" s="8">
        <v>19130.080000000002</v>
      </c>
      <c r="T167" s="7" t="s">
        <v>60</v>
      </c>
    </row>
    <row r="168" spans="15:20" ht="56.25" x14ac:dyDescent="0.25">
      <c r="O168" s="21">
        <v>3531</v>
      </c>
      <c r="P168" s="21" t="s">
        <v>134</v>
      </c>
      <c r="Q168" s="8">
        <v>255000</v>
      </c>
      <c r="R168" s="8">
        <v>335000</v>
      </c>
      <c r="S168" s="8">
        <v>123431.01</v>
      </c>
      <c r="T168" s="9" t="s">
        <v>60</v>
      </c>
    </row>
    <row r="169" spans="15:20" ht="67.5" x14ac:dyDescent="0.25">
      <c r="O169" s="21">
        <v>3553</v>
      </c>
      <c r="P169" s="21" t="s">
        <v>135</v>
      </c>
      <c r="Q169" s="8">
        <v>275000</v>
      </c>
      <c r="R169" s="8">
        <v>275000</v>
      </c>
      <c r="S169" s="8">
        <v>64972.7</v>
      </c>
      <c r="T169" s="7"/>
    </row>
    <row r="170" spans="15:20" ht="22.5" x14ac:dyDescent="0.25">
      <c r="O170" s="21">
        <v>3581</v>
      </c>
      <c r="P170" s="21" t="s">
        <v>136</v>
      </c>
      <c r="Q170" s="8">
        <v>267300</v>
      </c>
      <c r="R170" s="8">
        <v>267300</v>
      </c>
      <c r="S170" s="8">
        <v>98878.540000000008</v>
      </c>
      <c r="T170" s="7"/>
    </row>
    <row r="171" spans="15:20" ht="22.5" x14ac:dyDescent="0.25">
      <c r="O171" s="21">
        <v>3591</v>
      </c>
      <c r="P171" s="21" t="s">
        <v>137</v>
      </c>
      <c r="Q171" s="8">
        <v>48000</v>
      </c>
      <c r="R171" s="8">
        <v>48000</v>
      </c>
      <c r="S171" s="8">
        <v>17900</v>
      </c>
      <c r="T171" s="7"/>
    </row>
    <row r="172" spans="15:20" ht="67.5" x14ac:dyDescent="0.25">
      <c r="O172" s="21">
        <v>3611</v>
      </c>
      <c r="P172" s="21" t="s">
        <v>138</v>
      </c>
      <c r="Q172" s="8">
        <v>68317</v>
      </c>
      <c r="R172" s="8">
        <v>68317</v>
      </c>
      <c r="S172" s="8">
        <v>28023.200000000001</v>
      </c>
      <c r="T172" s="7"/>
    </row>
    <row r="173" spans="15:20" ht="22.5" x14ac:dyDescent="0.25">
      <c r="O173" s="21">
        <v>3721</v>
      </c>
      <c r="P173" s="21" t="s">
        <v>175</v>
      </c>
      <c r="Q173" s="8">
        <v>5000</v>
      </c>
      <c r="R173" s="8">
        <v>5000</v>
      </c>
      <c r="S173" s="8">
        <v>0</v>
      </c>
      <c r="T173" s="7"/>
    </row>
    <row r="174" spans="15:20" ht="33.75" x14ac:dyDescent="0.25">
      <c r="O174" s="21">
        <v>3722</v>
      </c>
      <c r="P174" s="21" t="s">
        <v>140</v>
      </c>
      <c r="Q174" s="8">
        <v>100000</v>
      </c>
      <c r="R174" s="8">
        <v>100000</v>
      </c>
      <c r="S174" s="8">
        <v>47051</v>
      </c>
      <c r="T174" s="7"/>
    </row>
    <row r="175" spans="15:20" x14ac:dyDescent="0.25">
      <c r="O175" s="21">
        <v>3751</v>
      </c>
      <c r="P175" s="21" t="s">
        <v>141</v>
      </c>
      <c r="Q175" s="8">
        <v>5000</v>
      </c>
      <c r="R175" s="8">
        <v>5000</v>
      </c>
      <c r="S175" s="8">
        <v>0</v>
      </c>
      <c r="T175" s="7"/>
    </row>
    <row r="176" spans="15:20" ht="22.5" x14ac:dyDescent="0.25">
      <c r="O176" s="21">
        <v>3921</v>
      </c>
      <c r="P176" s="21" t="s">
        <v>143</v>
      </c>
      <c r="Q176" s="8">
        <v>430000</v>
      </c>
      <c r="R176" s="8">
        <v>426454.05</v>
      </c>
      <c r="S176" s="8">
        <v>78925.740000000005</v>
      </c>
      <c r="T176" s="7" t="s">
        <v>181</v>
      </c>
    </row>
    <row r="177" spans="1:24" ht="33.75" x14ac:dyDescent="0.25">
      <c r="O177" s="21">
        <v>3951</v>
      </c>
      <c r="P177" s="21" t="s">
        <v>144</v>
      </c>
      <c r="Q177" s="8">
        <v>20000</v>
      </c>
      <c r="R177" s="8">
        <v>23545.95</v>
      </c>
      <c r="S177" s="8">
        <v>13545.95</v>
      </c>
      <c r="T177" s="9" t="s">
        <v>60</v>
      </c>
    </row>
    <row r="178" spans="1:24" ht="22.5" x14ac:dyDescent="0.25">
      <c r="O178" s="21">
        <v>3969</v>
      </c>
      <c r="P178" s="21" t="s">
        <v>176</v>
      </c>
      <c r="Q178" s="8">
        <v>0</v>
      </c>
      <c r="R178" s="8">
        <v>13844.74</v>
      </c>
      <c r="S178" s="8">
        <v>0</v>
      </c>
      <c r="T178" s="9" t="s">
        <v>60</v>
      </c>
    </row>
    <row r="179" spans="1:24" ht="22.5" x14ac:dyDescent="0.25">
      <c r="O179" s="21">
        <v>3981</v>
      </c>
      <c r="P179" s="21" t="s">
        <v>85</v>
      </c>
      <c r="Q179" s="8">
        <v>878844</v>
      </c>
      <c r="R179" s="8">
        <v>878844</v>
      </c>
      <c r="S179" s="8">
        <v>277213</v>
      </c>
      <c r="T179" s="7"/>
    </row>
    <row r="180" spans="1:24" ht="33.75" x14ac:dyDescent="0.25">
      <c r="O180" s="21">
        <v>3982</v>
      </c>
      <c r="P180" s="21" t="s">
        <v>86</v>
      </c>
      <c r="Q180" s="8">
        <v>810000</v>
      </c>
      <c r="R180" s="8">
        <v>810000</v>
      </c>
      <c r="S180" s="8">
        <v>819.81</v>
      </c>
      <c r="T180" s="9" t="s">
        <v>60</v>
      </c>
    </row>
    <row r="181" spans="1:24" ht="22.5" x14ac:dyDescent="0.25">
      <c r="O181" s="21">
        <v>3991</v>
      </c>
      <c r="P181" s="21" t="s">
        <v>145</v>
      </c>
      <c r="Q181" s="8">
        <v>10000</v>
      </c>
      <c r="R181" s="8">
        <v>10000</v>
      </c>
      <c r="S181" s="8">
        <v>0</v>
      </c>
      <c r="T181" s="7"/>
    </row>
    <row r="182" spans="1:24" x14ac:dyDescent="0.25">
      <c r="O182" s="21"/>
      <c r="P182" s="21" t="s">
        <v>43</v>
      </c>
      <c r="Q182" s="11">
        <f>SUM(Q146:Q181)</f>
        <v>30789522</v>
      </c>
      <c r="R182" s="11">
        <f t="shared" ref="R182:S182" si="18">SUM(R146:R181)</f>
        <v>30789521.999999996</v>
      </c>
      <c r="S182" s="11">
        <f t="shared" si="18"/>
        <v>10536423.959999995</v>
      </c>
      <c r="T182" s="7"/>
    </row>
    <row r="183" spans="1:24" ht="22.5" x14ac:dyDescent="0.25">
      <c r="O183" s="21">
        <v>4419</v>
      </c>
      <c r="P183" s="21" t="s">
        <v>146</v>
      </c>
      <c r="Q183" s="8">
        <v>4429569</v>
      </c>
      <c r="R183" s="8">
        <v>4429569</v>
      </c>
      <c r="S183" s="8">
        <v>2214780</v>
      </c>
      <c r="T183" s="7"/>
    </row>
    <row r="184" spans="1:24" x14ac:dyDescent="0.25">
      <c r="O184" s="21"/>
      <c r="P184" s="21" t="s">
        <v>58</v>
      </c>
      <c r="Q184" s="8">
        <f>+Q183</f>
        <v>4429569</v>
      </c>
      <c r="R184" s="8">
        <f t="shared" ref="R184:S184" si="19">+R183</f>
        <v>4429569</v>
      </c>
      <c r="S184" s="8">
        <f t="shared" si="19"/>
        <v>2214780</v>
      </c>
      <c r="T184" s="7"/>
    </row>
    <row r="185" spans="1:24" x14ac:dyDescent="0.25">
      <c r="O185" s="21"/>
      <c r="P185" s="21"/>
      <c r="Q185" s="8"/>
      <c r="R185" s="8"/>
      <c r="S185" s="8"/>
      <c r="T185" s="7"/>
    </row>
    <row r="186" spans="1:24" x14ac:dyDescent="0.25">
      <c r="O186" s="21"/>
      <c r="P186" s="21" t="s">
        <v>56</v>
      </c>
      <c r="Q186" s="8">
        <f>SUM(Q185:Q185)</f>
        <v>0</v>
      </c>
      <c r="R186" s="8">
        <f>SUM(R185:R185)</f>
        <v>0</v>
      </c>
      <c r="S186" s="8">
        <f>SUM(S185:S185)</f>
        <v>0</v>
      </c>
      <c r="T186" s="7"/>
    </row>
    <row r="187" spans="1:24" x14ac:dyDescent="0.25">
      <c r="O187" s="21"/>
      <c r="P187" s="21" t="s">
        <v>57</v>
      </c>
      <c r="Q187" s="11">
        <f>+Q119+Q145+Q182+Q184+Q186</f>
        <v>78819879</v>
      </c>
      <c r="R187" s="11">
        <f>+R119+R145+R182+R184+R186</f>
        <v>78819879</v>
      </c>
      <c r="S187" s="11">
        <f>+S119+S145+S182+S184+S186</f>
        <v>30102774.889999993</v>
      </c>
      <c r="T187" s="11"/>
    </row>
    <row r="188" spans="1:24" x14ac:dyDescent="0.25">
      <c r="Q188" s="14">
        <f>+Q187-K129</f>
        <v>0</v>
      </c>
      <c r="R188" s="14">
        <f t="shared" ref="R188" si="20">+R187-L129</f>
        <v>0</v>
      </c>
      <c r="S188" s="14">
        <f t="shared" ref="S188" si="21">+S187-M129</f>
        <v>0</v>
      </c>
    </row>
    <row r="191" spans="1:24" ht="53.25" customHeight="1" x14ac:dyDescent="0.25">
      <c r="A191" s="78" t="s">
        <v>24</v>
      </c>
      <c r="B191" s="78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</row>
    <row r="192" spans="1:24" ht="22.5" customHeight="1" x14ac:dyDescent="0.25">
      <c r="A192" s="74" t="s">
        <v>0</v>
      </c>
      <c r="B192" s="74" t="s">
        <v>1</v>
      </c>
      <c r="C192" s="75" t="s">
        <v>2</v>
      </c>
      <c r="D192" s="75"/>
      <c r="E192" s="75"/>
      <c r="F192" s="75"/>
      <c r="G192" s="75"/>
      <c r="H192" s="30"/>
      <c r="I192" s="75" t="s">
        <v>8</v>
      </c>
      <c r="J192" s="75"/>
      <c r="K192" s="75"/>
      <c r="L192" s="75"/>
      <c r="M192" s="75"/>
      <c r="N192" s="30"/>
      <c r="O192" s="75" t="s">
        <v>14</v>
      </c>
      <c r="P192" s="75"/>
      <c r="Q192" s="75"/>
      <c r="R192" s="75"/>
      <c r="S192" s="75"/>
      <c r="T192" s="76" t="s">
        <v>19</v>
      </c>
      <c r="U192" s="76" t="s">
        <v>20</v>
      </c>
      <c r="V192" s="76" t="s">
        <v>21</v>
      </c>
      <c r="W192" s="76" t="s">
        <v>22</v>
      </c>
      <c r="X192" s="76" t="s">
        <v>294</v>
      </c>
    </row>
    <row r="193" spans="1:24" ht="33.75" x14ac:dyDescent="0.25">
      <c r="A193" s="74"/>
      <c r="B193" s="74"/>
      <c r="C193" s="28" t="s">
        <v>3</v>
      </c>
      <c r="D193" s="28" t="s">
        <v>4</v>
      </c>
      <c r="E193" s="28" t="s">
        <v>5</v>
      </c>
      <c r="F193" s="28" t="s">
        <v>6</v>
      </c>
      <c r="G193" s="28" t="s">
        <v>7</v>
      </c>
      <c r="H193" s="28"/>
      <c r="I193" s="28" t="s">
        <v>9</v>
      </c>
      <c r="J193" s="28" t="s">
        <v>10</v>
      </c>
      <c r="K193" s="28" t="s">
        <v>11</v>
      </c>
      <c r="L193" s="28" t="s">
        <v>12</v>
      </c>
      <c r="M193" s="28" t="s">
        <v>13</v>
      </c>
      <c r="N193" s="28"/>
      <c r="O193" s="28" t="s">
        <v>15</v>
      </c>
      <c r="P193" s="28" t="s">
        <v>16</v>
      </c>
      <c r="Q193" s="28" t="s">
        <v>23</v>
      </c>
      <c r="R193" s="28" t="s">
        <v>17</v>
      </c>
      <c r="S193" s="28" t="s">
        <v>18</v>
      </c>
      <c r="T193" s="77"/>
      <c r="U193" s="77"/>
      <c r="V193" s="77"/>
      <c r="W193" s="77"/>
      <c r="X193" s="77"/>
    </row>
    <row r="194" spans="1:24" ht="75.75" customHeight="1" x14ac:dyDescent="0.25">
      <c r="A194" s="21">
        <v>2012</v>
      </c>
      <c r="B194" s="21" t="s">
        <v>257</v>
      </c>
      <c r="C194" s="21">
        <v>1000</v>
      </c>
      <c r="D194" s="7" t="s">
        <v>264</v>
      </c>
      <c r="E194" s="8">
        <v>41630715</v>
      </c>
      <c r="F194" s="8">
        <v>44862876</v>
      </c>
      <c r="G194" s="8">
        <v>25970270.399999999</v>
      </c>
      <c r="H194" s="8"/>
      <c r="I194" s="21">
        <v>1100</v>
      </c>
      <c r="J194" s="21" t="s">
        <v>31</v>
      </c>
      <c r="K194" s="8">
        <v>16796259</v>
      </c>
      <c r="L194" s="8">
        <v>16710716.09</v>
      </c>
      <c r="M194" s="8">
        <v>12181181.66</v>
      </c>
      <c r="N194" s="8"/>
      <c r="O194" s="21">
        <v>1131</v>
      </c>
      <c r="P194" s="21" t="s">
        <v>65</v>
      </c>
      <c r="Q194" s="8">
        <v>16796259</v>
      </c>
      <c r="R194" s="8">
        <v>16710716.09</v>
      </c>
      <c r="S194" s="8">
        <v>12181181.66</v>
      </c>
      <c r="T194" s="9" t="s">
        <v>179</v>
      </c>
      <c r="U194" s="34" t="s">
        <v>262</v>
      </c>
      <c r="V194" s="34" t="s">
        <v>263</v>
      </c>
      <c r="W194" s="34" t="s">
        <v>305</v>
      </c>
      <c r="X194" s="34" t="s">
        <v>296</v>
      </c>
    </row>
    <row r="195" spans="1:24" ht="33.75" customHeight="1" x14ac:dyDescent="0.25">
      <c r="A195" s="21"/>
      <c r="B195" s="21"/>
      <c r="C195" s="21">
        <v>2000</v>
      </c>
      <c r="D195" s="7" t="s">
        <v>265</v>
      </c>
      <c r="E195" s="8">
        <v>1970073</v>
      </c>
      <c r="F195" s="8">
        <v>1970073</v>
      </c>
      <c r="G195" s="8">
        <v>728219.76</v>
      </c>
      <c r="H195" s="8"/>
      <c r="I195" s="21">
        <v>1200</v>
      </c>
      <c r="J195" s="21" t="s">
        <v>32</v>
      </c>
      <c r="K195" s="8">
        <v>2903040</v>
      </c>
      <c r="L195" s="8">
        <v>2903040</v>
      </c>
      <c r="M195" s="8">
        <v>1630522.58</v>
      </c>
      <c r="N195" s="8"/>
      <c r="O195" s="21">
        <v>1221</v>
      </c>
      <c r="P195" s="21" t="s">
        <v>67</v>
      </c>
      <c r="Q195" s="8">
        <v>2903040</v>
      </c>
      <c r="R195" s="8">
        <v>2903040</v>
      </c>
      <c r="S195" s="8">
        <v>1630522.58</v>
      </c>
      <c r="T195" s="9"/>
      <c r="U195" s="21"/>
      <c r="V195" s="21"/>
      <c r="W195" s="21"/>
      <c r="X195" s="27"/>
    </row>
    <row r="196" spans="1:24" ht="51" customHeight="1" x14ac:dyDescent="0.25">
      <c r="A196" s="21"/>
      <c r="B196" s="21"/>
      <c r="C196" s="21">
        <v>3000</v>
      </c>
      <c r="D196" s="7" t="s">
        <v>266</v>
      </c>
      <c r="E196" s="8">
        <v>30789522</v>
      </c>
      <c r="F196" s="8">
        <v>30789521.999999996</v>
      </c>
      <c r="G196" s="8">
        <v>17893369.93</v>
      </c>
      <c r="H196" s="8"/>
      <c r="I196" s="21">
        <v>1300</v>
      </c>
      <c r="J196" s="21" t="s">
        <v>33</v>
      </c>
      <c r="K196" s="8">
        <v>1623476</v>
      </c>
      <c r="L196" s="8">
        <v>4855637</v>
      </c>
      <c r="M196" s="8">
        <v>804808.81</v>
      </c>
      <c r="N196" s="8"/>
      <c r="O196" s="21">
        <v>1321</v>
      </c>
      <c r="P196" s="21" t="s">
        <v>68</v>
      </c>
      <c r="Q196" s="8">
        <v>693037</v>
      </c>
      <c r="R196" s="8">
        <v>693037</v>
      </c>
      <c r="S196" s="8">
        <v>661759.25</v>
      </c>
      <c r="T196" s="9"/>
      <c r="U196" s="21"/>
      <c r="V196" s="21"/>
      <c r="W196" s="21"/>
      <c r="X196" s="27"/>
    </row>
    <row r="197" spans="1:24" ht="47.25" customHeight="1" x14ac:dyDescent="0.25">
      <c r="A197" s="21"/>
      <c r="B197" s="21"/>
      <c r="C197" s="21">
        <v>4000</v>
      </c>
      <c r="D197" s="7" t="s">
        <v>268</v>
      </c>
      <c r="E197" s="8">
        <v>4429569</v>
      </c>
      <c r="F197" s="8">
        <v>4429569</v>
      </c>
      <c r="G197" s="8">
        <v>3322170</v>
      </c>
      <c r="H197" s="8"/>
      <c r="I197" s="21">
        <v>1400</v>
      </c>
      <c r="J197" s="21" t="s">
        <v>34</v>
      </c>
      <c r="K197" s="8">
        <v>6838074</v>
      </c>
      <c r="L197" s="8">
        <v>6923616.9100000001</v>
      </c>
      <c r="M197" s="8">
        <v>4623119.9400000004</v>
      </c>
      <c r="N197" s="8"/>
      <c r="O197" s="21">
        <v>1322</v>
      </c>
      <c r="P197" s="21" t="s">
        <v>69</v>
      </c>
      <c r="Q197" s="8">
        <v>6000</v>
      </c>
      <c r="R197" s="8">
        <v>6000</v>
      </c>
      <c r="S197" s="8">
        <v>0</v>
      </c>
      <c r="T197" s="9"/>
      <c r="U197" s="21"/>
      <c r="V197" s="21"/>
      <c r="W197" s="21"/>
      <c r="X197" s="27"/>
    </row>
    <row r="198" spans="1:24" ht="49.5" customHeight="1" x14ac:dyDescent="0.25">
      <c r="A198" s="21"/>
      <c r="B198" s="21"/>
      <c r="C198" s="21">
        <v>5000</v>
      </c>
      <c r="D198" s="7" t="s">
        <v>267</v>
      </c>
      <c r="E198" s="8">
        <v>0</v>
      </c>
      <c r="F198" s="8">
        <v>300000</v>
      </c>
      <c r="G198" s="8">
        <v>0</v>
      </c>
      <c r="H198" s="8"/>
      <c r="I198" s="21">
        <v>1500</v>
      </c>
      <c r="J198" s="21" t="s">
        <v>35</v>
      </c>
      <c r="K198" s="8">
        <v>13469866</v>
      </c>
      <c r="L198" s="8">
        <v>13469866</v>
      </c>
      <c r="M198" s="8">
        <v>6730637.4099999992</v>
      </c>
      <c r="N198" s="8"/>
      <c r="O198" s="21">
        <v>1323</v>
      </c>
      <c r="P198" s="21" t="s">
        <v>70</v>
      </c>
      <c r="Q198" s="8">
        <v>869439</v>
      </c>
      <c r="R198" s="8">
        <v>4101600</v>
      </c>
      <c r="S198" s="8">
        <v>143049.56</v>
      </c>
      <c r="T198" s="7" t="s">
        <v>180</v>
      </c>
      <c r="U198" s="21"/>
      <c r="V198" s="21"/>
      <c r="W198" s="21"/>
      <c r="X198" s="27"/>
    </row>
    <row r="199" spans="1:24" x14ac:dyDescent="0.25">
      <c r="A199" s="21"/>
      <c r="B199" s="21"/>
      <c r="C199" s="21"/>
      <c r="D199" s="21"/>
      <c r="E199" s="10">
        <f>SUM(E194:E198)</f>
        <v>78819879</v>
      </c>
      <c r="F199" s="10">
        <f t="shared" ref="F199:G199" si="22">SUM(F194:F198)</f>
        <v>82352040</v>
      </c>
      <c r="G199" s="10">
        <f t="shared" si="22"/>
        <v>47914030.090000004</v>
      </c>
      <c r="H199" s="10"/>
      <c r="I199" s="21"/>
      <c r="J199" s="21"/>
      <c r="K199" s="8"/>
      <c r="L199" s="8"/>
      <c r="M199" s="8"/>
      <c r="N199" s="8"/>
      <c r="O199" s="21">
        <v>1331</v>
      </c>
      <c r="P199" s="21" t="s">
        <v>71</v>
      </c>
      <c r="Q199" s="8">
        <v>40000</v>
      </c>
      <c r="R199" s="8">
        <v>40000</v>
      </c>
      <c r="S199" s="8">
        <v>0</v>
      </c>
      <c r="T199" s="9"/>
      <c r="U199" s="21"/>
      <c r="V199" s="21"/>
      <c r="W199" s="21"/>
      <c r="X199" s="27"/>
    </row>
    <row r="200" spans="1:24" ht="22.5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0" t="s">
        <v>42</v>
      </c>
      <c r="K200" s="10">
        <f>SUM(K194:K199)</f>
        <v>41630715</v>
      </c>
      <c r="L200" s="10">
        <f t="shared" ref="L200:M200" si="23">SUM(L194:L199)</f>
        <v>44862876</v>
      </c>
      <c r="M200" s="10">
        <f t="shared" si="23"/>
        <v>25970270.400000002</v>
      </c>
      <c r="N200" s="10"/>
      <c r="O200" s="21">
        <v>1342</v>
      </c>
      <c r="P200" s="21" t="s">
        <v>72</v>
      </c>
      <c r="Q200" s="8">
        <v>15000</v>
      </c>
      <c r="R200" s="8">
        <v>15000</v>
      </c>
      <c r="S200" s="8">
        <v>0</v>
      </c>
      <c r="T200" s="7"/>
      <c r="U200" s="1"/>
      <c r="V200" s="1"/>
      <c r="W200" s="1"/>
      <c r="X200" s="1"/>
    </row>
    <row r="201" spans="1:24" ht="33.75" x14ac:dyDescent="0.25">
      <c r="I201" s="21">
        <v>2100</v>
      </c>
      <c r="J201" s="21" t="s">
        <v>36</v>
      </c>
      <c r="K201" s="8">
        <v>1380473</v>
      </c>
      <c r="L201" s="8">
        <v>1341500</v>
      </c>
      <c r="M201" s="8">
        <v>541825.51000000013</v>
      </c>
      <c r="N201" s="8"/>
      <c r="O201" s="21">
        <v>1412</v>
      </c>
      <c r="P201" s="21" t="s">
        <v>73</v>
      </c>
      <c r="Q201" s="8">
        <v>3009324</v>
      </c>
      <c r="R201" s="8">
        <v>3009324</v>
      </c>
      <c r="S201" s="8">
        <v>2026473.5</v>
      </c>
      <c r="T201" s="9"/>
    </row>
    <row r="202" spans="1:24" ht="33.75" x14ac:dyDescent="0.25">
      <c r="A202" s="2" t="s">
        <v>25</v>
      </c>
      <c r="I202" s="21">
        <v>2200</v>
      </c>
      <c r="J202" s="21" t="s">
        <v>37</v>
      </c>
      <c r="K202" s="8">
        <v>50000</v>
      </c>
      <c r="L202" s="8">
        <v>50000</v>
      </c>
      <c r="M202" s="8">
        <v>23179.35</v>
      </c>
      <c r="N202" s="8"/>
      <c r="O202" s="21">
        <v>1422</v>
      </c>
      <c r="P202" s="21" t="s">
        <v>74</v>
      </c>
      <c r="Q202" s="8">
        <v>1495716</v>
      </c>
      <c r="R202" s="8">
        <v>1525716</v>
      </c>
      <c r="S202" s="8">
        <v>1041113.0700000001</v>
      </c>
      <c r="T202" s="9"/>
    </row>
    <row r="203" spans="1:24" ht="56.25" x14ac:dyDescent="0.25">
      <c r="A203" s="2" t="s">
        <v>285</v>
      </c>
      <c r="I203" s="21">
        <v>2400</v>
      </c>
      <c r="J203" s="21" t="s">
        <v>38</v>
      </c>
      <c r="K203" s="8">
        <v>83600</v>
      </c>
      <c r="L203" s="8">
        <v>97573</v>
      </c>
      <c r="M203" s="8">
        <v>20832.95</v>
      </c>
      <c r="N203" s="8"/>
      <c r="O203" s="21">
        <v>1431</v>
      </c>
      <c r="P203" s="21" t="s">
        <v>75</v>
      </c>
      <c r="Q203" s="8">
        <v>1877076</v>
      </c>
      <c r="R203" s="8">
        <v>1932618.91</v>
      </c>
      <c r="S203" s="8">
        <v>1294426.96</v>
      </c>
      <c r="T203" s="9" t="s">
        <v>60</v>
      </c>
    </row>
    <row r="204" spans="1:24" ht="22.5" x14ac:dyDescent="0.25">
      <c r="A204" s="2" t="s">
        <v>318</v>
      </c>
      <c r="I204" s="21">
        <v>2500</v>
      </c>
      <c r="J204" s="21" t="s">
        <v>39</v>
      </c>
      <c r="K204" s="8">
        <v>22000</v>
      </c>
      <c r="L204" s="8">
        <v>22000</v>
      </c>
      <c r="M204" s="8">
        <v>4977.55</v>
      </c>
      <c r="N204" s="8"/>
      <c r="O204" s="21">
        <v>1441</v>
      </c>
      <c r="P204" s="21" t="s">
        <v>76</v>
      </c>
      <c r="Q204" s="8">
        <v>455958</v>
      </c>
      <c r="R204" s="8">
        <v>455958</v>
      </c>
      <c r="S204" s="8">
        <v>261106.41</v>
      </c>
      <c r="T204" s="9"/>
    </row>
    <row r="205" spans="1:24" ht="33.75" x14ac:dyDescent="0.25">
      <c r="A205" s="2" t="s">
        <v>63</v>
      </c>
      <c r="I205" s="21">
        <v>2600</v>
      </c>
      <c r="J205" s="21" t="s">
        <v>40</v>
      </c>
      <c r="K205" s="8">
        <v>306000</v>
      </c>
      <c r="L205" s="8">
        <v>306000</v>
      </c>
      <c r="M205" s="8">
        <v>101102.26999999999</v>
      </c>
      <c r="N205" s="8"/>
      <c r="O205" s="21">
        <v>1511</v>
      </c>
      <c r="P205" s="21" t="s">
        <v>77</v>
      </c>
      <c r="Q205" s="8">
        <v>675546</v>
      </c>
      <c r="R205" s="8">
        <v>675546</v>
      </c>
      <c r="S205" s="8">
        <v>487240.03</v>
      </c>
      <c r="T205" s="9"/>
    </row>
    <row r="206" spans="1:24" ht="45" x14ac:dyDescent="0.25">
      <c r="I206" s="21">
        <v>2700</v>
      </c>
      <c r="J206" s="21" t="s">
        <v>41</v>
      </c>
      <c r="K206" s="9">
        <v>26000</v>
      </c>
      <c r="L206" s="9">
        <v>51000</v>
      </c>
      <c r="M206" s="9">
        <v>24312</v>
      </c>
      <c r="N206" s="8"/>
      <c r="O206" s="21">
        <v>1521</v>
      </c>
      <c r="P206" s="21" t="s">
        <v>78</v>
      </c>
      <c r="Q206" s="8">
        <v>3600000</v>
      </c>
      <c r="R206" s="8">
        <v>3600000</v>
      </c>
      <c r="S206" s="8">
        <v>419877.09</v>
      </c>
      <c r="T206" s="9"/>
    </row>
    <row r="207" spans="1:24" ht="47.25" customHeight="1" x14ac:dyDescent="0.25">
      <c r="I207" s="21">
        <v>2900</v>
      </c>
      <c r="J207" s="21" t="s">
        <v>155</v>
      </c>
      <c r="K207" s="9">
        <v>102000</v>
      </c>
      <c r="L207" s="9">
        <v>102000</v>
      </c>
      <c r="M207" s="9">
        <v>11990.130000000001</v>
      </c>
      <c r="N207" s="9"/>
      <c r="O207" s="21">
        <v>1541</v>
      </c>
      <c r="P207" s="21" t="s">
        <v>79</v>
      </c>
      <c r="Q207" s="8">
        <v>1125688</v>
      </c>
      <c r="R207" s="8">
        <v>1125688</v>
      </c>
      <c r="S207" s="8">
        <v>0</v>
      </c>
      <c r="T207" s="7"/>
    </row>
    <row r="208" spans="1:24" ht="21" customHeight="1" x14ac:dyDescent="0.25">
      <c r="I208" s="21"/>
      <c r="J208" s="20" t="s">
        <v>52</v>
      </c>
      <c r="K208" s="10">
        <f>SUM(K201:K207)</f>
        <v>1970073</v>
      </c>
      <c r="L208" s="10">
        <f t="shared" ref="L208:M208" si="24">SUM(L201:L207)</f>
        <v>1970073</v>
      </c>
      <c r="M208" s="10">
        <f t="shared" si="24"/>
        <v>728219.76000000013</v>
      </c>
      <c r="N208" s="10"/>
      <c r="O208" s="21">
        <v>1542</v>
      </c>
      <c r="P208" s="21" t="s">
        <v>80</v>
      </c>
      <c r="Q208" s="8">
        <v>10000</v>
      </c>
      <c r="R208" s="8">
        <v>10000</v>
      </c>
      <c r="S208" s="8">
        <v>2500</v>
      </c>
      <c r="T208" s="7"/>
    </row>
    <row r="209" spans="9:20" ht="22.5" x14ac:dyDescent="0.25">
      <c r="I209" s="21">
        <v>3100</v>
      </c>
      <c r="J209" s="21" t="s">
        <v>44</v>
      </c>
      <c r="K209" s="8">
        <v>2994609</v>
      </c>
      <c r="L209" s="8">
        <v>3011040.5999999996</v>
      </c>
      <c r="M209" s="8">
        <v>1840750.1799999997</v>
      </c>
      <c r="N209" s="8"/>
      <c r="O209" s="21">
        <v>1547</v>
      </c>
      <c r="P209" s="21" t="s">
        <v>84</v>
      </c>
      <c r="Q209" s="8">
        <v>60000</v>
      </c>
      <c r="R209" s="8">
        <v>60000</v>
      </c>
      <c r="S209" s="8">
        <v>55200</v>
      </c>
      <c r="T209" s="7"/>
    </row>
    <row r="210" spans="9:20" ht="22.5" x14ac:dyDescent="0.25">
      <c r="I210" s="21">
        <v>3200</v>
      </c>
      <c r="J210" s="21" t="s">
        <v>45</v>
      </c>
      <c r="K210" s="8">
        <v>3235308</v>
      </c>
      <c r="L210" s="8">
        <v>3047308</v>
      </c>
      <c r="M210" s="8">
        <v>1951821.76</v>
      </c>
      <c r="N210" s="8"/>
      <c r="O210" s="21">
        <v>1548</v>
      </c>
      <c r="P210" s="21" t="s">
        <v>81</v>
      </c>
      <c r="Q210" s="8">
        <v>200000</v>
      </c>
      <c r="R210" s="8">
        <v>200000</v>
      </c>
      <c r="S210" s="8">
        <v>76624.929999999993</v>
      </c>
      <c r="T210" s="9"/>
    </row>
    <row r="211" spans="9:20" ht="33.75" x14ac:dyDescent="0.25">
      <c r="I211" s="21">
        <v>3300</v>
      </c>
      <c r="J211" s="21" t="s">
        <v>46</v>
      </c>
      <c r="K211" s="8">
        <v>4999300</v>
      </c>
      <c r="L211" s="8">
        <v>4919300</v>
      </c>
      <c r="M211" s="8">
        <v>1932082.83</v>
      </c>
      <c r="N211" s="8"/>
      <c r="O211" s="21">
        <v>1549</v>
      </c>
      <c r="P211" s="21" t="s">
        <v>82</v>
      </c>
      <c r="Q211" s="8">
        <v>120000</v>
      </c>
      <c r="R211" s="8">
        <v>120000</v>
      </c>
      <c r="S211" s="8">
        <v>110000</v>
      </c>
      <c r="T211" s="7"/>
    </row>
    <row r="212" spans="9:20" ht="78.75" x14ac:dyDescent="0.25">
      <c r="I212" s="21">
        <v>3400</v>
      </c>
      <c r="J212" s="21" t="s">
        <v>47</v>
      </c>
      <c r="K212" s="8">
        <v>16113844</v>
      </c>
      <c r="L212" s="8">
        <v>16083567.66</v>
      </c>
      <c r="M212" s="8">
        <v>10748135.43</v>
      </c>
      <c r="N212" s="8"/>
      <c r="O212" s="21">
        <v>1591</v>
      </c>
      <c r="P212" s="21" t="s">
        <v>83</v>
      </c>
      <c r="Q212" s="8">
        <v>7678632</v>
      </c>
      <c r="R212" s="8">
        <v>7678632</v>
      </c>
      <c r="S212" s="8">
        <v>5579195.3599999994</v>
      </c>
      <c r="T212" s="7"/>
    </row>
    <row r="213" spans="9:20" ht="33.75" x14ac:dyDescent="0.25">
      <c r="I213" s="21">
        <v>3500</v>
      </c>
      <c r="J213" s="21" t="s">
        <v>48</v>
      </c>
      <c r="K213" s="8">
        <v>1119300</v>
      </c>
      <c r="L213" s="8">
        <v>1209300</v>
      </c>
      <c r="M213" s="8">
        <v>659491.60000000009</v>
      </c>
      <c r="N213" s="8"/>
      <c r="O213" s="21"/>
      <c r="P213" s="21"/>
      <c r="Q213" s="11">
        <f>SUM(Q194:Q212)</f>
        <v>41630715</v>
      </c>
      <c r="R213" s="11">
        <f t="shared" ref="R213:S213" si="25">SUM(R194:R212)</f>
        <v>44862876</v>
      </c>
      <c r="S213" s="11">
        <f t="shared" si="25"/>
        <v>25970270.400000002</v>
      </c>
      <c r="T213" s="7"/>
    </row>
    <row r="214" spans="9:20" ht="33.75" x14ac:dyDescent="0.25">
      <c r="I214" s="21">
        <v>3600</v>
      </c>
      <c r="J214" s="21" t="s">
        <v>49</v>
      </c>
      <c r="K214" s="8">
        <v>68317</v>
      </c>
      <c r="L214" s="8">
        <v>68317</v>
      </c>
      <c r="M214" s="8">
        <v>28023.200000000001</v>
      </c>
      <c r="N214" s="8"/>
      <c r="O214" s="21">
        <v>2111</v>
      </c>
      <c r="P214" s="21" t="s">
        <v>87</v>
      </c>
      <c r="Q214" s="8">
        <v>560000</v>
      </c>
      <c r="R214" s="8">
        <v>560000</v>
      </c>
      <c r="S214" s="8">
        <v>429799.79000000004</v>
      </c>
      <c r="T214" s="7"/>
    </row>
    <row r="215" spans="9:20" ht="33.75" x14ac:dyDescent="0.25">
      <c r="I215" s="21">
        <v>3700</v>
      </c>
      <c r="J215" s="21" t="s">
        <v>50</v>
      </c>
      <c r="K215" s="8">
        <v>110000</v>
      </c>
      <c r="L215" s="8">
        <v>110000</v>
      </c>
      <c r="M215" s="8">
        <v>71426</v>
      </c>
      <c r="N215" s="8"/>
      <c r="O215" s="21">
        <v>2121</v>
      </c>
      <c r="P215" s="21" t="s">
        <v>88</v>
      </c>
      <c r="Q215" s="8">
        <v>40473</v>
      </c>
      <c r="R215" s="8">
        <v>1500</v>
      </c>
      <c r="S215" s="8">
        <v>0</v>
      </c>
      <c r="T215" s="7" t="s">
        <v>181</v>
      </c>
    </row>
    <row r="216" spans="9:20" ht="56.25" x14ac:dyDescent="0.25">
      <c r="I216" s="21">
        <v>3900</v>
      </c>
      <c r="J216" s="21" t="s">
        <v>156</v>
      </c>
      <c r="K216" s="8">
        <v>2148844</v>
      </c>
      <c r="L216" s="8">
        <v>2340688.7400000002</v>
      </c>
      <c r="M216" s="8">
        <v>661638.92999999993</v>
      </c>
      <c r="N216" s="8"/>
      <c r="O216" s="21">
        <v>2141</v>
      </c>
      <c r="P216" s="21" t="s">
        <v>89</v>
      </c>
      <c r="Q216" s="8">
        <v>740000</v>
      </c>
      <c r="R216" s="8">
        <v>740000</v>
      </c>
      <c r="S216" s="8">
        <v>81071.76999999999</v>
      </c>
      <c r="T216" s="7"/>
    </row>
    <row r="217" spans="9:20" ht="22.5" x14ac:dyDescent="0.25">
      <c r="I217" s="21"/>
      <c r="J217" s="20" t="s">
        <v>43</v>
      </c>
      <c r="K217" s="10">
        <f>SUM(K209:K216)</f>
        <v>30789522</v>
      </c>
      <c r="L217" s="10">
        <f>SUM(L209:L216)</f>
        <v>30789522</v>
      </c>
      <c r="M217" s="10">
        <f>SUM(M209:M216)</f>
        <v>17893369.93</v>
      </c>
      <c r="N217" s="10"/>
      <c r="O217" s="21">
        <v>2151</v>
      </c>
      <c r="P217" s="21" t="s">
        <v>90</v>
      </c>
      <c r="Q217" s="8">
        <v>30000</v>
      </c>
      <c r="R217" s="8">
        <v>30000</v>
      </c>
      <c r="S217" s="8">
        <v>26958.9</v>
      </c>
      <c r="T217" s="7"/>
    </row>
    <row r="218" spans="9:20" x14ac:dyDescent="0.25">
      <c r="I218" s="21">
        <v>4400</v>
      </c>
      <c r="J218" s="21" t="s">
        <v>185</v>
      </c>
      <c r="K218" s="8">
        <v>4429569</v>
      </c>
      <c r="L218" s="8">
        <v>4429569</v>
      </c>
      <c r="M218" s="8">
        <v>3322170</v>
      </c>
      <c r="N218" s="8"/>
      <c r="O218" s="21">
        <v>2161</v>
      </c>
      <c r="P218" s="21" t="s">
        <v>91</v>
      </c>
      <c r="Q218" s="8">
        <v>10000</v>
      </c>
      <c r="R218" s="8">
        <v>10000</v>
      </c>
      <c r="S218" s="8">
        <v>3995.05</v>
      </c>
      <c r="T218" s="7"/>
    </row>
    <row r="219" spans="9:20" ht="33.75" x14ac:dyDescent="0.25">
      <c r="I219" s="21"/>
      <c r="J219" s="20" t="s">
        <v>53</v>
      </c>
      <c r="K219" s="10">
        <f>+K218</f>
        <v>4429569</v>
      </c>
      <c r="L219" s="10">
        <f t="shared" ref="L219:M219" si="26">+L218</f>
        <v>4429569</v>
      </c>
      <c r="M219" s="10">
        <f t="shared" si="26"/>
        <v>3322170</v>
      </c>
      <c r="N219" s="10"/>
      <c r="O219" s="21">
        <v>2211</v>
      </c>
      <c r="P219" s="21" t="s">
        <v>92</v>
      </c>
      <c r="Q219" s="8">
        <v>47000</v>
      </c>
      <c r="R219" s="8">
        <v>47000</v>
      </c>
      <c r="S219" s="8">
        <v>23179.35</v>
      </c>
      <c r="T219" s="7"/>
    </row>
    <row r="220" spans="9:20" ht="33.75" x14ac:dyDescent="0.25">
      <c r="I220" s="21">
        <v>5900</v>
      </c>
      <c r="J220" s="21" t="s">
        <v>159</v>
      </c>
      <c r="K220" s="8">
        <v>0</v>
      </c>
      <c r="L220" s="8">
        <v>300000</v>
      </c>
      <c r="M220" s="8">
        <v>0</v>
      </c>
      <c r="N220" s="8"/>
      <c r="O220" s="21">
        <v>2231</v>
      </c>
      <c r="P220" s="21" t="s">
        <v>93</v>
      </c>
      <c r="Q220" s="8">
        <v>3000</v>
      </c>
      <c r="R220" s="8">
        <v>3000</v>
      </c>
      <c r="S220" s="8">
        <v>0</v>
      </c>
      <c r="T220" s="7"/>
    </row>
    <row r="221" spans="9:20" ht="22.5" x14ac:dyDescent="0.25">
      <c r="I221" s="21"/>
      <c r="J221" s="21"/>
      <c r="K221" s="8"/>
      <c r="L221" s="8"/>
      <c r="M221" s="8"/>
      <c r="N221" s="8"/>
      <c r="O221" s="21">
        <v>2431</v>
      </c>
      <c r="P221" s="21" t="s">
        <v>94</v>
      </c>
      <c r="Q221" s="8">
        <v>5000</v>
      </c>
      <c r="R221" s="8">
        <v>5000</v>
      </c>
      <c r="S221" s="8">
        <v>0</v>
      </c>
      <c r="T221" s="7"/>
    </row>
    <row r="222" spans="9:20" ht="22.5" x14ac:dyDescent="0.25">
      <c r="I222" s="21"/>
      <c r="J222" s="21" t="s">
        <v>56</v>
      </c>
      <c r="K222" s="8">
        <f>+K220+K221</f>
        <v>0</v>
      </c>
      <c r="L222" s="8">
        <f t="shared" ref="L222:M222" si="27">+L220+L221</f>
        <v>300000</v>
      </c>
      <c r="M222" s="8">
        <f t="shared" si="27"/>
        <v>0</v>
      </c>
      <c r="N222" s="8"/>
      <c r="O222" s="21">
        <v>2441</v>
      </c>
      <c r="P222" s="21" t="s">
        <v>95</v>
      </c>
      <c r="Q222" s="8">
        <v>6000</v>
      </c>
      <c r="R222" s="8">
        <v>6000</v>
      </c>
      <c r="S222" s="8">
        <v>0</v>
      </c>
      <c r="T222" s="7"/>
    </row>
    <row r="223" spans="9:20" ht="22.5" x14ac:dyDescent="0.25">
      <c r="I223" s="21"/>
      <c r="J223" s="20" t="s">
        <v>57</v>
      </c>
      <c r="K223" s="10">
        <f>+K200+K208+K217+K219+K222</f>
        <v>78819879</v>
      </c>
      <c r="L223" s="10">
        <f>+L200+L208+L217+L219+L222</f>
        <v>82352040</v>
      </c>
      <c r="M223" s="10">
        <f>+M200+M208+M217+M219+M222</f>
        <v>47914030.090000004</v>
      </c>
      <c r="N223" s="10"/>
      <c r="O223" s="21">
        <v>2451</v>
      </c>
      <c r="P223" s="21" t="s">
        <v>96</v>
      </c>
      <c r="Q223" s="8">
        <v>5000</v>
      </c>
      <c r="R223" s="8">
        <v>5000</v>
      </c>
      <c r="S223" s="8">
        <v>200</v>
      </c>
      <c r="T223" s="7"/>
    </row>
    <row r="224" spans="9:20" ht="22.5" x14ac:dyDescent="0.25">
      <c r="K224" s="14">
        <f>E199-K223</f>
        <v>0</v>
      </c>
      <c r="L224" s="14">
        <f t="shared" ref="L224" si="28">F199-L223</f>
        <v>0</v>
      </c>
      <c r="M224" s="14">
        <f t="shared" ref="M224" si="29">G199-M223</f>
        <v>0</v>
      </c>
      <c r="O224" s="21">
        <v>2461</v>
      </c>
      <c r="P224" s="21" t="s">
        <v>97</v>
      </c>
      <c r="Q224" s="8">
        <v>48000</v>
      </c>
      <c r="R224" s="8">
        <v>48000</v>
      </c>
      <c r="S224" s="8">
        <v>12161.5</v>
      </c>
      <c r="T224" s="7"/>
    </row>
    <row r="225" spans="15:20" ht="22.5" x14ac:dyDescent="0.25">
      <c r="O225" s="21">
        <v>2471</v>
      </c>
      <c r="P225" s="21" t="s">
        <v>98</v>
      </c>
      <c r="Q225" s="8">
        <v>5600</v>
      </c>
      <c r="R225" s="8">
        <v>5600</v>
      </c>
      <c r="S225" s="8">
        <v>0</v>
      </c>
      <c r="T225" s="7"/>
    </row>
    <row r="226" spans="15:20" ht="22.5" x14ac:dyDescent="0.25">
      <c r="O226" s="21">
        <v>2481</v>
      </c>
      <c r="P226" s="21" t="s">
        <v>99</v>
      </c>
      <c r="Q226" s="8">
        <v>3000</v>
      </c>
      <c r="R226" s="8">
        <v>16973</v>
      </c>
      <c r="S226" s="8">
        <v>0</v>
      </c>
      <c r="T226" s="9" t="s">
        <v>60</v>
      </c>
    </row>
    <row r="227" spans="15:20" ht="45" x14ac:dyDescent="0.25">
      <c r="O227" s="21">
        <v>2491</v>
      </c>
      <c r="P227" s="21" t="s">
        <v>100</v>
      </c>
      <c r="Q227" s="8">
        <v>11000</v>
      </c>
      <c r="R227" s="8">
        <v>11000</v>
      </c>
      <c r="S227" s="8">
        <v>8471.4500000000007</v>
      </c>
      <c r="T227" s="7"/>
    </row>
    <row r="228" spans="15:20" ht="22.5" x14ac:dyDescent="0.25">
      <c r="O228" s="21">
        <v>2531</v>
      </c>
      <c r="P228" s="21" t="s">
        <v>101</v>
      </c>
      <c r="Q228" s="8">
        <v>12000</v>
      </c>
      <c r="R228" s="8">
        <v>12000</v>
      </c>
      <c r="S228" s="8">
        <v>4977.55</v>
      </c>
      <c r="T228" s="7"/>
    </row>
    <row r="229" spans="15:20" ht="22.5" x14ac:dyDescent="0.25">
      <c r="O229" s="21">
        <v>2541</v>
      </c>
      <c r="P229" s="21" t="s">
        <v>102</v>
      </c>
      <c r="Q229" s="8">
        <v>10000</v>
      </c>
      <c r="R229" s="8">
        <v>10000</v>
      </c>
      <c r="S229" s="8">
        <v>0</v>
      </c>
      <c r="T229" s="7"/>
    </row>
    <row r="230" spans="15:20" ht="22.5" x14ac:dyDescent="0.25">
      <c r="O230" s="21">
        <v>2611</v>
      </c>
      <c r="P230" s="21" t="s">
        <v>103</v>
      </c>
      <c r="Q230" s="8">
        <v>306000</v>
      </c>
      <c r="R230" s="8">
        <v>306000</v>
      </c>
      <c r="S230" s="8">
        <v>101102.26999999999</v>
      </c>
      <c r="T230" s="7"/>
    </row>
    <row r="231" spans="15:20" x14ac:dyDescent="0.25">
      <c r="O231" s="21">
        <v>2711</v>
      </c>
      <c r="P231" s="21" t="s">
        <v>104</v>
      </c>
      <c r="Q231" s="8">
        <v>20000</v>
      </c>
      <c r="R231" s="8">
        <v>20000</v>
      </c>
      <c r="S231" s="8">
        <v>0</v>
      </c>
      <c r="T231" s="7"/>
    </row>
    <row r="232" spans="15:20" ht="22.5" x14ac:dyDescent="0.25">
      <c r="O232" s="21">
        <v>2721</v>
      </c>
      <c r="P232" s="21" t="s">
        <v>105</v>
      </c>
      <c r="Q232" s="8">
        <v>5000</v>
      </c>
      <c r="R232" s="8">
        <v>30000</v>
      </c>
      <c r="S232" s="8">
        <v>24312</v>
      </c>
      <c r="T232" s="7" t="s">
        <v>60</v>
      </c>
    </row>
    <row r="233" spans="15:20" x14ac:dyDescent="0.25">
      <c r="O233" s="21">
        <v>2731</v>
      </c>
      <c r="P233" s="21" t="s">
        <v>106</v>
      </c>
      <c r="Q233" s="8">
        <v>1000</v>
      </c>
      <c r="R233" s="8">
        <v>1000</v>
      </c>
      <c r="S233" s="8">
        <v>0</v>
      </c>
      <c r="T233" s="7"/>
    </row>
    <row r="234" spans="15:20" x14ac:dyDescent="0.25">
      <c r="O234" s="21">
        <v>2911</v>
      </c>
      <c r="P234" s="21" t="s">
        <v>107</v>
      </c>
      <c r="Q234" s="8">
        <v>20000</v>
      </c>
      <c r="R234" s="8">
        <v>20000</v>
      </c>
      <c r="S234" s="8">
        <v>1554.85</v>
      </c>
      <c r="T234" s="7"/>
    </row>
    <row r="235" spans="15:20" ht="33.75" x14ac:dyDescent="0.25">
      <c r="O235" s="21">
        <v>2921</v>
      </c>
      <c r="P235" s="21" t="s">
        <v>108</v>
      </c>
      <c r="Q235" s="8">
        <v>7000</v>
      </c>
      <c r="R235" s="8">
        <v>7000</v>
      </c>
      <c r="S235" s="8">
        <v>1966.28</v>
      </c>
      <c r="T235" s="7"/>
    </row>
    <row r="236" spans="15:20" ht="67.5" x14ac:dyDescent="0.25">
      <c r="O236" s="21">
        <v>2931</v>
      </c>
      <c r="P236" s="21" t="s">
        <v>109</v>
      </c>
      <c r="Q236" s="8">
        <v>5000</v>
      </c>
      <c r="R236" s="8">
        <v>5000</v>
      </c>
      <c r="S236" s="8">
        <v>780</v>
      </c>
      <c r="T236" s="7"/>
    </row>
    <row r="237" spans="15:20" ht="56.25" x14ac:dyDescent="0.25">
      <c r="O237" s="21">
        <v>2941</v>
      </c>
      <c r="P237" s="21" t="s">
        <v>110</v>
      </c>
      <c r="Q237" s="8">
        <v>50000</v>
      </c>
      <c r="R237" s="8">
        <v>50000</v>
      </c>
      <c r="S237" s="8">
        <v>0</v>
      </c>
      <c r="T237" s="7"/>
    </row>
    <row r="238" spans="15:20" ht="33.75" x14ac:dyDescent="0.25">
      <c r="O238" s="21">
        <v>2961</v>
      </c>
      <c r="P238" s="21" t="s">
        <v>111</v>
      </c>
      <c r="Q238" s="8">
        <v>20000</v>
      </c>
      <c r="R238" s="8">
        <v>20000</v>
      </c>
      <c r="S238" s="8">
        <v>7689</v>
      </c>
      <c r="T238" s="7"/>
    </row>
    <row r="239" spans="15:20" x14ac:dyDescent="0.25">
      <c r="O239" s="21"/>
      <c r="P239" s="21"/>
      <c r="Q239" s="10">
        <f>SUM(Q214:Q238)</f>
        <v>1970073</v>
      </c>
      <c r="R239" s="10">
        <f t="shared" ref="R239:S239" si="30">SUM(R214:R238)</f>
        <v>1970073</v>
      </c>
      <c r="S239" s="10">
        <f t="shared" si="30"/>
        <v>728219.76000000013</v>
      </c>
      <c r="T239" s="7"/>
    </row>
    <row r="240" spans="15:20" ht="22.5" x14ac:dyDescent="0.25">
      <c r="O240" s="21">
        <v>3112</v>
      </c>
      <c r="P240" s="21" t="s">
        <v>112</v>
      </c>
      <c r="Q240" s="8">
        <v>540000</v>
      </c>
      <c r="R240" s="8">
        <v>540000</v>
      </c>
      <c r="S240" s="8">
        <v>316021.20999999996</v>
      </c>
      <c r="T240" s="7"/>
    </row>
    <row r="241" spans="15:20" x14ac:dyDescent="0.25">
      <c r="O241" s="21">
        <v>3131</v>
      </c>
      <c r="P241" s="21" t="s">
        <v>113</v>
      </c>
      <c r="Q241" s="8">
        <v>120000</v>
      </c>
      <c r="R241" s="8">
        <v>120000</v>
      </c>
      <c r="S241" s="8">
        <v>46255.740000000005</v>
      </c>
      <c r="T241" s="7"/>
    </row>
    <row r="242" spans="15:20" x14ac:dyDescent="0.25">
      <c r="O242" s="21">
        <v>3141</v>
      </c>
      <c r="P242" s="21" t="s">
        <v>114</v>
      </c>
      <c r="Q242" s="8">
        <v>525000</v>
      </c>
      <c r="R242" s="8">
        <v>525000</v>
      </c>
      <c r="S242" s="8">
        <v>328871.18</v>
      </c>
      <c r="T242" s="7"/>
    </row>
    <row r="243" spans="15:20" ht="22.5" x14ac:dyDescent="0.25">
      <c r="O243" s="21">
        <v>3141</v>
      </c>
      <c r="P243" s="21" t="s">
        <v>115</v>
      </c>
      <c r="Q243" s="8">
        <v>5000</v>
      </c>
      <c r="R243" s="8">
        <v>5000</v>
      </c>
      <c r="S243" s="8">
        <v>669.55</v>
      </c>
      <c r="T243" s="7"/>
    </row>
    <row r="244" spans="15:20" ht="45" x14ac:dyDescent="0.25">
      <c r="O244" s="21">
        <v>3171</v>
      </c>
      <c r="P244" s="21" t="s">
        <v>117</v>
      </c>
      <c r="Q244" s="8">
        <v>200409</v>
      </c>
      <c r="R244" s="8">
        <v>216840.6</v>
      </c>
      <c r="S244" s="8">
        <v>160555.65000000002</v>
      </c>
      <c r="T244" s="9" t="s">
        <v>60</v>
      </c>
    </row>
    <row r="245" spans="15:20" ht="22.5" x14ac:dyDescent="0.25">
      <c r="O245" s="21">
        <v>3181</v>
      </c>
      <c r="P245" s="21" t="s">
        <v>118</v>
      </c>
      <c r="Q245" s="8">
        <v>1361200</v>
      </c>
      <c r="R245" s="8">
        <v>1361199.9999999998</v>
      </c>
      <c r="S245" s="8">
        <v>906065.97</v>
      </c>
      <c r="T245" s="7"/>
    </row>
    <row r="246" spans="15:20" ht="22.5" x14ac:dyDescent="0.25">
      <c r="O246" s="21">
        <v>3191</v>
      </c>
      <c r="P246" s="21" t="s">
        <v>119</v>
      </c>
      <c r="Q246" s="8">
        <v>243000</v>
      </c>
      <c r="R246" s="8">
        <v>243000</v>
      </c>
      <c r="S246" s="8">
        <v>82310.880000000005</v>
      </c>
      <c r="T246" s="7"/>
    </row>
    <row r="247" spans="15:20" ht="22.5" x14ac:dyDescent="0.25">
      <c r="O247" s="21">
        <v>3221</v>
      </c>
      <c r="P247" s="21" t="s">
        <v>120</v>
      </c>
      <c r="Q247" s="8">
        <v>3175308</v>
      </c>
      <c r="R247" s="8">
        <v>2987308</v>
      </c>
      <c r="S247" s="8">
        <v>1924429.36</v>
      </c>
      <c r="T247" s="7" t="s">
        <v>181</v>
      </c>
    </row>
    <row r="248" spans="15:20" x14ac:dyDescent="0.25">
      <c r="O248" s="21">
        <v>3291</v>
      </c>
      <c r="P248" s="21" t="s">
        <v>121</v>
      </c>
      <c r="Q248" s="8">
        <v>60000</v>
      </c>
      <c r="R248" s="8">
        <v>59999.999999999993</v>
      </c>
      <c r="S248" s="8">
        <v>27392.399999999998</v>
      </c>
      <c r="T248" s="7"/>
    </row>
    <row r="249" spans="15:20" ht="45" x14ac:dyDescent="0.25">
      <c r="O249" s="21">
        <v>3311</v>
      </c>
      <c r="P249" s="21" t="s">
        <v>122</v>
      </c>
      <c r="Q249" s="8">
        <v>3182300</v>
      </c>
      <c r="R249" s="8">
        <v>1887300</v>
      </c>
      <c r="S249" s="8">
        <v>649250</v>
      </c>
      <c r="T249" s="7" t="s">
        <v>181</v>
      </c>
    </row>
    <row r="250" spans="15:20" ht="56.25" x14ac:dyDescent="0.25">
      <c r="O250" s="21">
        <v>3331</v>
      </c>
      <c r="P250" s="21" t="s">
        <v>123</v>
      </c>
      <c r="Q250" s="8">
        <v>585000</v>
      </c>
      <c r="R250" s="8">
        <v>1800000</v>
      </c>
      <c r="S250" s="8">
        <v>749300</v>
      </c>
      <c r="T250" s="7" t="s">
        <v>60</v>
      </c>
    </row>
    <row r="251" spans="15:20" ht="22.5" x14ac:dyDescent="0.25">
      <c r="O251" s="21">
        <v>3341</v>
      </c>
      <c r="P251" s="21" t="s">
        <v>124</v>
      </c>
      <c r="Q251" s="8">
        <v>155000</v>
      </c>
      <c r="R251" s="8">
        <v>155000</v>
      </c>
      <c r="S251" s="8">
        <v>51510</v>
      </c>
      <c r="T251" s="7"/>
    </row>
    <row r="252" spans="15:20" ht="33.75" x14ac:dyDescent="0.25">
      <c r="O252" s="21">
        <v>3361</v>
      </c>
      <c r="P252" s="21" t="s">
        <v>173</v>
      </c>
      <c r="Q252" s="8">
        <v>155000</v>
      </c>
      <c r="R252" s="8">
        <v>190000</v>
      </c>
      <c r="S252" s="8">
        <v>125548.28</v>
      </c>
      <c r="T252" s="9" t="s">
        <v>60</v>
      </c>
    </row>
    <row r="253" spans="15:20" ht="22.5" x14ac:dyDescent="0.25">
      <c r="O253" s="21">
        <v>3362</v>
      </c>
      <c r="P253" s="21" t="s">
        <v>174</v>
      </c>
      <c r="Q253" s="8">
        <v>490000</v>
      </c>
      <c r="R253" s="8">
        <v>455000</v>
      </c>
      <c r="S253" s="8">
        <v>84609.600000000006</v>
      </c>
      <c r="T253" s="7" t="s">
        <v>181</v>
      </c>
    </row>
    <row r="254" spans="15:20" x14ac:dyDescent="0.25">
      <c r="O254" s="21">
        <v>3381</v>
      </c>
      <c r="P254" s="21" t="s">
        <v>126</v>
      </c>
      <c r="Q254" s="8">
        <v>432000</v>
      </c>
      <c r="R254" s="8">
        <v>432000</v>
      </c>
      <c r="S254" s="8">
        <v>271864.95</v>
      </c>
      <c r="T254" s="7"/>
    </row>
    <row r="255" spans="15:20" ht="22.5" x14ac:dyDescent="0.25">
      <c r="O255" s="21">
        <v>3411</v>
      </c>
      <c r="P255" s="21" t="s">
        <v>127</v>
      </c>
      <c r="Q255" s="8">
        <v>13688844</v>
      </c>
      <c r="R255" s="8">
        <v>12937567.66</v>
      </c>
      <c r="S255" s="8">
        <v>8724895.8200000003</v>
      </c>
      <c r="T255" s="7" t="s">
        <v>181</v>
      </c>
    </row>
    <row r="256" spans="15:20" ht="22.5" x14ac:dyDescent="0.25">
      <c r="O256" s="21">
        <v>3431</v>
      </c>
      <c r="P256" s="21" t="s">
        <v>128</v>
      </c>
      <c r="Q256" s="8">
        <v>2000000</v>
      </c>
      <c r="R256" s="8">
        <v>2700000</v>
      </c>
      <c r="S256" s="8">
        <v>1747221.9899999998</v>
      </c>
      <c r="T256" s="7" t="s">
        <v>60</v>
      </c>
    </row>
    <row r="257" spans="15:20" ht="22.5" x14ac:dyDescent="0.25">
      <c r="O257" s="21">
        <v>3451</v>
      </c>
      <c r="P257" s="21" t="s">
        <v>129</v>
      </c>
      <c r="Q257" s="8">
        <v>269500</v>
      </c>
      <c r="R257" s="8">
        <v>290500</v>
      </c>
      <c r="S257" s="8">
        <v>194634.62</v>
      </c>
      <c r="T257" s="7" t="s">
        <v>60</v>
      </c>
    </row>
    <row r="258" spans="15:20" ht="22.5" x14ac:dyDescent="0.25">
      <c r="O258" s="21">
        <v>3461</v>
      </c>
      <c r="P258" s="21" t="s">
        <v>130</v>
      </c>
      <c r="Q258" s="8">
        <v>150000</v>
      </c>
      <c r="R258" s="8">
        <v>150000</v>
      </c>
      <c r="S258" s="8">
        <v>81383</v>
      </c>
      <c r="T258" s="7"/>
    </row>
    <row r="259" spans="15:20" x14ac:dyDescent="0.25">
      <c r="O259" s="21">
        <v>3471</v>
      </c>
      <c r="P259" s="21" t="s">
        <v>131</v>
      </c>
      <c r="Q259" s="8">
        <v>5500</v>
      </c>
      <c r="R259" s="8">
        <v>5500</v>
      </c>
      <c r="S259" s="8">
        <v>0</v>
      </c>
      <c r="T259" s="7"/>
    </row>
    <row r="260" spans="15:20" ht="33.75" x14ac:dyDescent="0.25">
      <c r="O260" s="21">
        <v>3511</v>
      </c>
      <c r="P260" s="21" t="s">
        <v>132</v>
      </c>
      <c r="Q260" s="8">
        <v>184000</v>
      </c>
      <c r="R260" s="8">
        <v>184000</v>
      </c>
      <c r="S260" s="8">
        <v>106404.88</v>
      </c>
      <c r="T260" s="7"/>
    </row>
    <row r="261" spans="15:20" ht="67.5" x14ac:dyDescent="0.25">
      <c r="O261" s="21">
        <v>3521</v>
      </c>
      <c r="P261" s="21" t="s">
        <v>133</v>
      </c>
      <c r="Q261" s="8">
        <v>90000</v>
      </c>
      <c r="R261" s="8">
        <v>100000</v>
      </c>
      <c r="S261" s="8">
        <v>29390.070000000003</v>
      </c>
      <c r="T261" s="7" t="s">
        <v>60</v>
      </c>
    </row>
    <row r="262" spans="15:20" ht="56.25" x14ac:dyDescent="0.25">
      <c r="O262" s="21">
        <v>3531</v>
      </c>
      <c r="P262" s="21" t="s">
        <v>134</v>
      </c>
      <c r="Q262" s="8">
        <v>255000</v>
      </c>
      <c r="R262" s="8">
        <v>335000</v>
      </c>
      <c r="S262" s="8">
        <v>214845.55</v>
      </c>
      <c r="T262" s="9" t="s">
        <v>60</v>
      </c>
    </row>
    <row r="263" spans="15:20" ht="67.5" x14ac:dyDescent="0.25">
      <c r="O263" s="21">
        <v>3553</v>
      </c>
      <c r="P263" s="21" t="s">
        <v>135</v>
      </c>
      <c r="Q263" s="8">
        <v>275000</v>
      </c>
      <c r="R263" s="8">
        <v>275000</v>
      </c>
      <c r="S263" s="8">
        <v>124051.7</v>
      </c>
      <c r="T263" s="7"/>
    </row>
    <row r="264" spans="15:20" ht="22.5" x14ac:dyDescent="0.25">
      <c r="O264" s="21">
        <v>3581</v>
      </c>
      <c r="P264" s="21" t="s">
        <v>136</v>
      </c>
      <c r="Q264" s="8">
        <v>267300</v>
      </c>
      <c r="R264" s="8">
        <v>267300</v>
      </c>
      <c r="S264" s="8">
        <v>155799.40000000002</v>
      </c>
      <c r="T264" s="7"/>
    </row>
    <row r="265" spans="15:20" ht="22.5" x14ac:dyDescent="0.25">
      <c r="O265" s="21">
        <v>3591</v>
      </c>
      <c r="P265" s="21" t="s">
        <v>137</v>
      </c>
      <c r="Q265" s="8">
        <v>48000</v>
      </c>
      <c r="R265" s="8">
        <v>48000</v>
      </c>
      <c r="S265" s="8">
        <v>29000</v>
      </c>
      <c r="T265" s="7"/>
    </row>
    <row r="266" spans="15:20" ht="67.5" x14ac:dyDescent="0.25">
      <c r="O266" s="21">
        <v>3611</v>
      </c>
      <c r="P266" s="21" t="s">
        <v>138</v>
      </c>
      <c r="Q266" s="8">
        <v>68317</v>
      </c>
      <c r="R266" s="8">
        <v>68317</v>
      </c>
      <c r="S266" s="8">
        <v>28023.200000000001</v>
      </c>
      <c r="T266" s="7"/>
    </row>
    <row r="267" spans="15:20" ht="22.5" x14ac:dyDescent="0.25">
      <c r="O267" s="21">
        <v>3721</v>
      </c>
      <c r="P267" s="21" t="s">
        <v>175</v>
      </c>
      <c r="Q267" s="8">
        <v>5000</v>
      </c>
      <c r="R267" s="8">
        <v>5000</v>
      </c>
      <c r="S267" s="8">
        <v>0</v>
      </c>
      <c r="T267" s="7"/>
    </row>
    <row r="268" spans="15:20" ht="33.75" x14ac:dyDescent="0.25">
      <c r="O268" s="21">
        <v>3722</v>
      </c>
      <c r="P268" s="21" t="s">
        <v>140</v>
      </c>
      <c r="Q268" s="8">
        <v>100000</v>
      </c>
      <c r="R268" s="8">
        <v>100000</v>
      </c>
      <c r="S268" s="8">
        <v>71426</v>
      </c>
      <c r="T268" s="7"/>
    </row>
    <row r="269" spans="15:20" x14ac:dyDescent="0.25">
      <c r="O269" s="21">
        <v>3751</v>
      </c>
      <c r="P269" s="21" t="s">
        <v>141</v>
      </c>
      <c r="Q269" s="8">
        <v>5000</v>
      </c>
      <c r="R269" s="8">
        <v>5000</v>
      </c>
      <c r="S269" s="8">
        <v>0</v>
      </c>
      <c r="T269" s="7"/>
    </row>
    <row r="270" spans="15:20" ht="22.5" x14ac:dyDescent="0.25">
      <c r="O270" s="21">
        <v>3921</v>
      </c>
      <c r="P270" s="21" t="s">
        <v>143</v>
      </c>
      <c r="Q270" s="8">
        <v>430000</v>
      </c>
      <c r="R270" s="8">
        <v>426454.05</v>
      </c>
      <c r="S270" s="8">
        <v>178244.74</v>
      </c>
      <c r="T270" s="7" t="s">
        <v>181</v>
      </c>
    </row>
    <row r="271" spans="15:20" ht="33.75" x14ac:dyDescent="0.25">
      <c r="O271" s="21">
        <v>3951</v>
      </c>
      <c r="P271" s="21" t="s">
        <v>144</v>
      </c>
      <c r="Q271" s="8">
        <v>20000</v>
      </c>
      <c r="R271" s="8">
        <v>23545.95</v>
      </c>
      <c r="S271" s="8">
        <v>13545.95</v>
      </c>
      <c r="T271" s="9" t="s">
        <v>60</v>
      </c>
    </row>
    <row r="272" spans="15:20" ht="22.5" x14ac:dyDescent="0.25">
      <c r="O272" s="21">
        <v>3969</v>
      </c>
      <c r="P272" s="21" t="s">
        <v>176</v>
      </c>
      <c r="Q272" s="8">
        <v>0</v>
      </c>
      <c r="R272" s="8">
        <v>13844.74</v>
      </c>
      <c r="S272" s="8">
        <v>1974</v>
      </c>
      <c r="T272" s="9" t="s">
        <v>60</v>
      </c>
    </row>
    <row r="273" spans="1:24" ht="22.5" x14ac:dyDescent="0.25">
      <c r="O273" s="21">
        <v>3981</v>
      </c>
      <c r="P273" s="21" t="s">
        <v>85</v>
      </c>
      <c r="Q273" s="8">
        <v>878844</v>
      </c>
      <c r="R273" s="8">
        <v>878844</v>
      </c>
      <c r="S273" s="8">
        <v>465592</v>
      </c>
      <c r="T273" s="7"/>
    </row>
    <row r="274" spans="1:24" ht="33.75" x14ac:dyDescent="0.25">
      <c r="O274" s="21">
        <v>3982</v>
      </c>
      <c r="P274" s="21" t="s">
        <v>86</v>
      </c>
      <c r="Q274" s="8">
        <v>810000</v>
      </c>
      <c r="R274" s="8">
        <v>988000</v>
      </c>
      <c r="S274" s="8">
        <v>2282.2399999999998</v>
      </c>
      <c r="T274" s="9" t="s">
        <v>60</v>
      </c>
    </row>
    <row r="275" spans="1:24" ht="22.5" x14ac:dyDescent="0.25">
      <c r="O275" s="21">
        <v>3991</v>
      </c>
      <c r="P275" s="21" t="s">
        <v>145</v>
      </c>
      <c r="Q275" s="8">
        <v>10000</v>
      </c>
      <c r="R275" s="8">
        <v>10000</v>
      </c>
      <c r="S275" s="8">
        <v>0</v>
      </c>
      <c r="T275" s="7"/>
    </row>
    <row r="276" spans="1:24" x14ac:dyDescent="0.25">
      <c r="O276" s="21"/>
      <c r="P276" s="21" t="s">
        <v>43</v>
      </c>
      <c r="Q276" s="11">
        <f>SUM(Q240:Q275)</f>
        <v>30789522</v>
      </c>
      <c r="R276" s="11">
        <f t="shared" ref="R276:S276" si="31">SUM(R240:R275)</f>
        <v>30789521.999999996</v>
      </c>
      <c r="S276" s="11">
        <f t="shared" si="31"/>
        <v>17893369.929999992</v>
      </c>
      <c r="T276" s="7"/>
    </row>
    <row r="277" spans="1:24" ht="22.5" x14ac:dyDescent="0.25">
      <c r="O277" s="21">
        <v>4419</v>
      </c>
      <c r="P277" s="21" t="s">
        <v>146</v>
      </c>
      <c r="Q277" s="8">
        <v>4429569</v>
      </c>
      <c r="R277" s="8">
        <v>4429569</v>
      </c>
      <c r="S277" s="8">
        <v>3322170</v>
      </c>
      <c r="T277" s="7"/>
    </row>
    <row r="278" spans="1:24" x14ac:dyDescent="0.25">
      <c r="O278" s="21"/>
      <c r="P278" s="21" t="s">
        <v>58</v>
      </c>
      <c r="Q278" s="8">
        <f>+Q277</f>
        <v>4429569</v>
      </c>
      <c r="R278" s="8">
        <f t="shared" ref="R278:S278" si="32">+R277</f>
        <v>4429569</v>
      </c>
      <c r="S278" s="8">
        <f t="shared" si="32"/>
        <v>3322170</v>
      </c>
      <c r="T278" s="7"/>
    </row>
    <row r="279" spans="1:24" ht="22.5" x14ac:dyDescent="0.25">
      <c r="O279" s="21">
        <v>5911</v>
      </c>
      <c r="P279" s="21" t="s">
        <v>152</v>
      </c>
      <c r="Q279" s="8">
        <v>0</v>
      </c>
      <c r="R279" s="8">
        <v>300000</v>
      </c>
      <c r="S279" s="8"/>
      <c r="T279" s="7" t="s">
        <v>169</v>
      </c>
    </row>
    <row r="280" spans="1:24" x14ac:dyDescent="0.25">
      <c r="O280" s="21"/>
      <c r="P280" s="21" t="s">
        <v>56</v>
      </c>
      <c r="Q280" s="8">
        <f>SUM(Q279:Q279)</f>
        <v>0</v>
      </c>
      <c r="R280" s="8">
        <f>SUM(R279:R279)</f>
        <v>300000</v>
      </c>
      <c r="S280" s="8">
        <f>SUM(S279:S279)</f>
        <v>0</v>
      </c>
      <c r="T280" s="7"/>
    </row>
    <row r="281" spans="1:24" x14ac:dyDescent="0.25">
      <c r="O281" s="21"/>
      <c r="P281" s="21" t="s">
        <v>57</v>
      </c>
      <c r="Q281" s="11">
        <f>+Q213+Q239+Q276+Q278+Q280</f>
        <v>78819879</v>
      </c>
      <c r="R281" s="11">
        <f>+R213+R239+R276+R278+R280</f>
        <v>82352040</v>
      </c>
      <c r="S281" s="11">
        <f>+S213+S239+S276+S278+S280</f>
        <v>47914030.089999996</v>
      </c>
      <c r="T281" s="11"/>
    </row>
    <row r="282" spans="1:24" x14ac:dyDescent="0.25">
      <c r="Q282" s="14">
        <f>+Q281-K223</f>
        <v>0</v>
      </c>
      <c r="R282" s="14">
        <f t="shared" ref="R282" si="33">+R281-L223</f>
        <v>0</v>
      </c>
      <c r="S282" s="14">
        <f t="shared" ref="S282" si="34">+S281-M223</f>
        <v>0</v>
      </c>
    </row>
    <row r="283" spans="1:24" ht="52.5" customHeight="1" x14ac:dyDescent="0.25">
      <c r="A283" s="78" t="s">
        <v>24</v>
      </c>
      <c r="B283" s="78"/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</row>
    <row r="284" spans="1:24" ht="22.5" customHeight="1" x14ac:dyDescent="0.25">
      <c r="A284" s="74" t="s">
        <v>0</v>
      </c>
      <c r="B284" s="74" t="s">
        <v>1</v>
      </c>
      <c r="C284" s="75" t="s">
        <v>2</v>
      </c>
      <c r="D284" s="75"/>
      <c r="E284" s="75"/>
      <c r="F284" s="75"/>
      <c r="G284" s="75"/>
      <c r="H284" s="30"/>
      <c r="I284" s="75" t="s">
        <v>8</v>
      </c>
      <c r="J284" s="75"/>
      <c r="K284" s="75"/>
      <c r="L284" s="75"/>
      <c r="M284" s="75"/>
      <c r="N284" s="30"/>
      <c r="O284" s="75" t="s">
        <v>14</v>
      </c>
      <c r="P284" s="75"/>
      <c r="Q284" s="75"/>
      <c r="R284" s="75"/>
      <c r="S284" s="75"/>
      <c r="T284" s="76" t="s">
        <v>19</v>
      </c>
      <c r="U284" s="76" t="s">
        <v>20</v>
      </c>
      <c r="V284" s="76" t="s">
        <v>21</v>
      </c>
      <c r="W284" s="76" t="s">
        <v>22</v>
      </c>
      <c r="X284" s="76" t="s">
        <v>294</v>
      </c>
    </row>
    <row r="285" spans="1:24" ht="68.25" customHeight="1" x14ac:dyDescent="0.25">
      <c r="A285" s="74"/>
      <c r="B285" s="74"/>
      <c r="C285" s="28" t="s">
        <v>3</v>
      </c>
      <c r="D285" s="28" t="s">
        <v>4</v>
      </c>
      <c r="E285" s="28" t="s">
        <v>5</v>
      </c>
      <c r="F285" s="28" t="s">
        <v>6</v>
      </c>
      <c r="G285" s="28" t="s">
        <v>7</v>
      </c>
      <c r="H285" s="28"/>
      <c r="I285" s="28" t="s">
        <v>9</v>
      </c>
      <c r="J285" s="28" t="s">
        <v>10</v>
      </c>
      <c r="K285" s="28" t="s">
        <v>11</v>
      </c>
      <c r="L285" s="28" t="s">
        <v>12</v>
      </c>
      <c r="M285" s="28" t="s">
        <v>13</v>
      </c>
      <c r="N285" s="28"/>
      <c r="O285" s="28" t="s">
        <v>15</v>
      </c>
      <c r="P285" s="28" t="s">
        <v>16</v>
      </c>
      <c r="Q285" s="28" t="s">
        <v>23</v>
      </c>
      <c r="R285" s="28" t="s">
        <v>17</v>
      </c>
      <c r="S285" s="28" t="s">
        <v>18</v>
      </c>
      <c r="T285" s="77"/>
      <c r="U285" s="77"/>
      <c r="V285" s="77"/>
      <c r="W285" s="77"/>
      <c r="X285" s="77"/>
    </row>
    <row r="286" spans="1:24" ht="81" customHeight="1" x14ac:dyDescent="0.25">
      <c r="A286" s="21">
        <v>2012</v>
      </c>
      <c r="B286" s="21" t="s">
        <v>64</v>
      </c>
      <c r="C286" s="21">
        <v>1000</v>
      </c>
      <c r="D286" s="7" t="s">
        <v>264</v>
      </c>
      <c r="E286" s="8">
        <v>41630715</v>
      </c>
      <c r="F286" s="8">
        <v>43201262.329999998</v>
      </c>
      <c r="G286" s="8">
        <v>39789885.329999998</v>
      </c>
      <c r="H286" s="8"/>
      <c r="I286" s="21">
        <v>1100</v>
      </c>
      <c r="J286" s="21" t="s">
        <v>31</v>
      </c>
      <c r="K286" s="8">
        <v>16796259</v>
      </c>
      <c r="L286" s="8">
        <v>16411064.09</v>
      </c>
      <c r="M286" s="8">
        <v>16319869.48</v>
      </c>
      <c r="N286" s="8"/>
      <c r="O286" s="21">
        <v>1131</v>
      </c>
      <c r="P286" s="21" t="s">
        <v>65</v>
      </c>
      <c r="Q286" s="8">
        <v>16796259</v>
      </c>
      <c r="R286" s="8">
        <v>16411064.09</v>
      </c>
      <c r="S286" s="8">
        <v>16319869.48</v>
      </c>
      <c r="T286" s="9" t="s">
        <v>179</v>
      </c>
      <c r="U286" s="34" t="s">
        <v>177</v>
      </c>
      <c r="V286" s="34" t="s">
        <v>178</v>
      </c>
      <c r="W286" s="34" t="s">
        <v>306</v>
      </c>
      <c r="X286" s="34" t="s">
        <v>296</v>
      </c>
    </row>
    <row r="287" spans="1:24" ht="33.75" customHeight="1" x14ac:dyDescent="0.25">
      <c r="A287" s="21"/>
      <c r="B287" s="21"/>
      <c r="C287" s="21">
        <v>2000</v>
      </c>
      <c r="D287" s="7" t="s">
        <v>265</v>
      </c>
      <c r="E287" s="8">
        <v>1970073</v>
      </c>
      <c r="F287" s="8">
        <v>1970073</v>
      </c>
      <c r="G287" s="8">
        <v>1612292.8299999998</v>
      </c>
      <c r="H287" s="8"/>
      <c r="I287" s="21">
        <v>1200</v>
      </c>
      <c r="J287" s="21" t="s">
        <v>32</v>
      </c>
      <c r="K287" s="8">
        <v>2903040</v>
      </c>
      <c r="L287" s="8">
        <v>2398374.48</v>
      </c>
      <c r="M287" s="8">
        <v>2270129.8400000003</v>
      </c>
      <c r="N287" s="8"/>
      <c r="O287" s="21">
        <v>1221</v>
      </c>
      <c r="P287" s="21" t="s">
        <v>67</v>
      </c>
      <c r="Q287" s="8">
        <v>2903040</v>
      </c>
      <c r="R287" s="8">
        <v>2398374.48</v>
      </c>
      <c r="S287" s="8">
        <v>2270129.8400000003</v>
      </c>
      <c r="T287" s="9" t="s">
        <v>181</v>
      </c>
      <c r="U287" s="21"/>
      <c r="V287" s="21"/>
      <c r="W287" s="21"/>
      <c r="X287" s="27"/>
    </row>
    <row r="288" spans="1:24" ht="51" customHeight="1" x14ac:dyDescent="0.25">
      <c r="A288" s="21"/>
      <c r="B288" s="21"/>
      <c r="C288" s="21">
        <v>3000</v>
      </c>
      <c r="D288" s="7" t="s">
        <v>266</v>
      </c>
      <c r="E288" s="8">
        <v>30789522</v>
      </c>
      <c r="F288" s="8">
        <v>30789521.999999996</v>
      </c>
      <c r="G288" s="8">
        <v>26589715.449999996</v>
      </c>
      <c r="H288" s="8"/>
      <c r="I288" s="21">
        <v>1300</v>
      </c>
      <c r="J288" s="21" t="s">
        <v>33</v>
      </c>
      <c r="K288" s="8">
        <v>1623476</v>
      </c>
      <c r="L288" s="8">
        <v>4855637</v>
      </c>
      <c r="M288" s="8">
        <v>4466466.28</v>
      </c>
      <c r="N288" s="8"/>
      <c r="O288" s="21">
        <v>1321</v>
      </c>
      <c r="P288" s="21" t="s">
        <v>68</v>
      </c>
      <c r="Q288" s="8">
        <v>693037</v>
      </c>
      <c r="R288" s="8">
        <v>693037</v>
      </c>
      <c r="S288" s="8">
        <v>677441.38</v>
      </c>
      <c r="T288" s="9"/>
      <c r="U288" s="21"/>
      <c r="V288" s="21"/>
      <c r="W288" s="21"/>
      <c r="X288" s="27"/>
    </row>
    <row r="289" spans="1:24" ht="47.25" customHeight="1" x14ac:dyDescent="0.25">
      <c r="A289" s="21"/>
      <c r="B289" s="21"/>
      <c r="C289" s="21">
        <v>4000</v>
      </c>
      <c r="D289" s="7" t="s">
        <v>268</v>
      </c>
      <c r="E289" s="8">
        <v>4429569</v>
      </c>
      <c r="F289" s="8">
        <v>4429569</v>
      </c>
      <c r="G289" s="8">
        <v>4429569</v>
      </c>
      <c r="H289" s="8"/>
      <c r="I289" s="21">
        <v>1400</v>
      </c>
      <c r="J289" s="21" t="s">
        <v>34</v>
      </c>
      <c r="K289" s="8">
        <v>6838074</v>
      </c>
      <c r="L289" s="8">
        <v>6923616.9100000001</v>
      </c>
      <c r="M289" s="8">
        <v>6832679.2000000002</v>
      </c>
      <c r="N289" s="8"/>
      <c r="O289" s="21">
        <v>1322</v>
      </c>
      <c r="P289" s="21" t="s">
        <v>69</v>
      </c>
      <c r="Q289" s="8">
        <v>6000</v>
      </c>
      <c r="R289" s="8">
        <v>6000</v>
      </c>
      <c r="S289" s="8">
        <v>0</v>
      </c>
      <c r="T289" s="9"/>
      <c r="U289" s="21"/>
      <c r="V289" s="21"/>
      <c r="W289" s="21"/>
      <c r="X289" s="27"/>
    </row>
    <row r="290" spans="1:24" ht="49.5" customHeight="1" x14ac:dyDescent="0.25">
      <c r="A290" s="21"/>
      <c r="B290" s="21"/>
      <c r="C290" s="21">
        <v>5000</v>
      </c>
      <c r="D290" s="7" t="s">
        <v>267</v>
      </c>
      <c r="E290" s="8">
        <v>0</v>
      </c>
      <c r="F290" s="8">
        <v>300000</v>
      </c>
      <c r="G290" s="8">
        <v>71360</v>
      </c>
      <c r="H290" s="8"/>
      <c r="I290" s="21">
        <v>1500</v>
      </c>
      <c r="J290" s="21" t="s">
        <v>35</v>
      </c>
      <c r="K290" s="8">
        <v>13469866</v>
      </c>
      <c r="L290" s="8">
        <v>12612569.85</v>
      </c>
      <c r="M290" s="8">
        <v>9900740.5300000012</v>
      </c>
      <c r="N290" s="8"/>
      <c r="O290" s="21">
        <v>1323</v>
      </c>
      <c r="P290" s="21" t="s">
        <v>70</v>
      </c>
      <c r="Q290" s="8">
        <v>869439</v>
      </c>
      <c r="R290" s="8">
        <v>4101600</v>
      </c>
      <c r="S290" s="8">
        <v>3789024.9</v>
      </c>
      <c r="T290" s="7" t="s">
        <v>180</v>
      </c>
      <c r="U290" s="21"/>
      <c r="V290" s="21"/>
      <c r="W290" s="21"/>
      <c r="X290" s="27"/>
    </row>
    <row r="291" spans="1:24" x14ac:dyDescent="0.25">
      <c r="A291" s="21"/>
      <c r="B291" s="21"/>
      <c r="C291" s="21"/>
      <c r="D291" s="21"/>
      <c r="E291" s="10">
        <f>SUM(E286:E290)</f>
        <v>78819879</v>
      </c>
      <c r="F291" s="10">
        <f t="shared" ref="F291:G291" si="35">SUM(F286:F290)</f>
        <v>80690426.329999998</v>
      </c>
      <c r="G291" s="10">
        <f t="shared" si="35"/>
        <v>72492822.609999985</v>
      </c>
      <c r="H291" s="10"/>
      <c r="I291" s="21"/>
      <c r="J291" s="21"/>
      <c r="K291" s="8"/>
      <c r="L291" s="8"/>
      <c r="M291" s="8"/>
      <c r="N291" s="8"/>
      <c r="O291" s="21">
        <v>1331</v>
      </c>
      <c r="P291" s="21" t="s">
        <v>71</v>
      </c>
      <c r="Q291" s="8">
        <v>40000</v>
      </c>
      <c r="R291" s="8">
        <v>40000</v>
      </c>
      <c r="S291" s="8">
        <v>0</v>
      </c>
      <c r="T291" s="9"/>
      <c r="U291" s="21"/>
      <c r="V291" s="21"/>
      <c r="W291" s="21"/>
      <c r="X291" s="27"/>
    </row>
    <row r="292" spans="1:24" ht="22.5" x14ac:dyDescent="0.25">
      <c r="A292" s="21"/>
      <c r="B292" s="21"/>
      <c r="C292" s="21"/>
      <c r="D292" s="21"/>
      <c r="E292" s="21"/>
      <c r="F292" s="21"/>
      <c r="G292" s="21"/>
      <c r="H292" s="21"/>
      <c r="I292" s="21"/>
      <c r="J292" s="20" t="s">
        <v>42</v>
      </c>
      <c r="K292" s="10">
        <f>SUM(K286:K291)</f>
        <v>41630715</v>
      </c>
      <c r="L292" s="10">
        <f t="shared" ref="L292:M292" si="36">SUM(L286:L291)</f>
        <v>43201262.329999998</v>
      </c>
      <c r="M292" s="10">
        <f t="shared" si="36"/>
        <v>39789885.329999998</v>
      </c>
      <c r="N292" s="10"/>
      <c r="O292" s="21">
        <v>1342</v>
      </c>
      <c r="P292" s="21" t="s">
        <v>72</v>
      </c>
      <c r="Q292" s="8">
        <v>15000</v>
      </c>
      <c r="R292" s="8">
        <v>15000</v>
      </c>
      <c r="S292" s="8">
        <v>0</v>
      </c>
      <c r="T292" s="7"/>
      <c r="U292" s="1"/>
      <c r="V292" s="1"/>
      <c r="W292" s="1"/>
      <c r="X292" s="1"/>
    </row>
    <row r="293" spans="1:24" ht="33.75" x14ac:dyDescent="0.25">
      <c r="I293" s="21">
        <v>2100</v>
      </c>
      <c r="J293" s="21" t="s">
        <v>36</v>
      </c>
      <c r="K293" s="8">
        <v>1380473</v>
      </c>
      <c r="L293" s="8">
        <v>1341500</v>
      </c>
      <c r="M293" s="8">
        <v>1263620.74</v>
      </c>
      <c r="N293" s="8"/>
      <c r="O293" s="21">
        <v>1412</v>
      </c>
      <c r="P293" s="21" t="s">
        <v>73</v>
      </c>
      <c r="Q293" s="8">
        <v>3009324</v>
      </c>
      <c r="R293" s="8">
        <v>3009324</v>
      </c>
      <c r="S293" s="8">
        <v>2973502.39</v>
      </c>
      <c r="T293" s="9"/>
    </row>
    <row r="294" spans="1:24" ht="33.75" x14ac:dyDescent="0.25">
      <c r="A294" s="2" t="s">
        <v>25</v>
      </c>
      <c r="I294" s="21">
        <v>2200</v>
      </c>
      <c r="J294" s="21" t="s">
        <v>37</v>
      </c>
      <c r="K294" s="8">
        <v>50000</v>
      </c>
      <c r="L294" s="8">
        <v>50000</v>
      </c>
      <c r="M294" s="8">
        <v>33207.189999999995</v>
      </c>
      <c r="N294" s="8"/>
      <c r="O294" s="21">
        <v>1422</v>
      </c>
      <c r="P294" s="21" t="s">
        <v>74</v>
      </c>
      <c r="Q294" s="8">
        <v>1495716</v>
      </c>
      <c r="R294" s="8">
        <v>1525716</v>
      </c>
      <c r="S294" s="8">
        <v>1518501.32</v>
      </c>
      <c r="T294" s="9"/>
    </row>
    <row r="295" spans="1:24" ht="56.25" x14ac:dyDescent="0.25">
      <c r="A295" s="2" t="s">
        <v>285</v>
      </c>
      <c r="I295" s="21">
        <v>2400</v>
      </c>
      <c r="J295" s="21" t="s">
        <v>38</v>
      </c>
      <c r="K295" s="8">
        <v>83600</v>
      </c>
      <c r="L295" s="8">
        <v>97573</v>
      </c>
      <c r="M295" s="8">
        <v>55174.399999999994</v>
      </c>
      <c r="N295" s="8"/>
      <c r="O295" s="21">
        <v>1431</v>
      </c>
      <c r="P295" s="21" t="s">
        <v>75</v>
      </c>
      <c r="Q295" s="8">
        <v>1877076</v>
      </c>
      <c r="R295" s="8">
        <v>1932618.91</v>
      </c>
      <c r="S295" s="8">
        <v>1890825.5899999999</v>
      </c>
      <c r="T295" s="9" t="s">
        <v>60</v>
      </c>
    </row>
    <row r="296" spans="1:24" ht="22.5" x14ac:dyDescent="0.25">
      <c r="A296" s="2" t="s">
        <v>318</v>
      </c>
      <c r="I296" s="21">
        <v>2500</v>
      </c>
      <c r="J296" s="21" t="s">
        <v>39</v>
      </c>
      <c r="K296" s="8">
        <v>22000</v>
      </c>
      <c r="L296" s="8">
        <v>22000</v>
      </c>
      <c r="M296" s="8">
        <v>10898.66</v>
      </c>
      <c r="N296" s="8"/>
      <c r="O296" s="21">
        <v>1441</v>
      </c>
      <c r="P296" s="21" t="s">
        <v>76</v>
      </c>
      <c r="Q296" s="8">
        <v>455958</v>
      </c>
      <c r="R296" s="8">
        <v>455958</v>
      </c>
      <c r="S296" s="8">
        <v>449849.9</v>
      </c>
      <c r="T296" s="9"/>
    </row>
    <row r="297" spans="1:24" ht="33.75" x14ac:dyDescent="0.25">
      <c r="A297" s="2" t="s">
        <v>63</v>
      </c>
      <c r="I297" s="21">
        <v>2600</v>
      </c>
      <c r="J297" s="21" t="s">
        <v>40</v>
      </c>
      <c r="K297" s="8">
        <v>306000</v>
      </c>
      <c r="L297" s="8">
        <v>306000</v>
      </c>
      <c r="M297" s="8">
        <v>165109.56999999998</v>
      </c>
      <c r="N297" s="8"/>
      <c r="O297" s="21">
        <v>1511</v>
      </c>
      <c r="P297" s="21" t="s">
        <v>77</v>
      </c>
      <c r="Q297" s="8">
        <v>675546</v>
      </c>
      <c r="R297" s="8">
        <v>675546</v>
      </c>
      <c r="S297" s="8">
        <v>651012.78</v>
      </c>
      <c r="T297" s="9"/>
    </row>
    <row r="298" spans="1:24" ht="45" x14ac:dyDescent="0.25">
      <c r="I298" s="21">
        <v>2700</v>
      </c>
      <c r="J298" s="21" t="s">
        <v>41</v>
      </c>
      <c r="K298" s="9">
        <v>26000</v>
      </c>
      <c r="L298" s="9">
        <v>51000</v>
      </c>
      <c r="M298" s="9">
        <v>24312</v>
      </c>
      <c r="N298" s="8"/>
      <c r="O298" s="21">
        <v>1521</v>
      </c>
      <c r="P298" s="21" t="s">
        <v>78</v>
      </c>
      <c r="Q298" s="8">
        <v>3600000</v>
      </c>
      <c r="R298" s="8">
        <v>2742703.85</v>
      </c>
      <c r="S298" s="8">
        <v>468183.73</v>
      </c>
      <c r="T298" s="9" t="s">
        <v>179</v>
      </c>
    </row>
    <row r="299" spans="1:24" ht="47.25" customHeight="1" x14ac:dyDescent="0.25">
      <c r="I299" s="21">
        <v>2900</v>
      </c>
      <c r="J299" s="21" t="s">
        <v>155</v>
      </c>
      <c r="K299" s="9">
        <v>102000</v>
      </c>
      <c r="L299" s="9">
        <v>102000</v>
      </c>
      <c r="M299" s="9">
        <v>59970.27</v>
      </c>
      <c r="N299" s="9"/>
      <c r="O299" s="21">
        <v>1541</v>
      </c>
      <c r="P299" s="21" t="s">
        <v>79</v>
      </c>
      <c r="Q299" s="8">
        <v>1125688</v>
      </c>
      <c r="R299" s="8">
        <v>1125688</v>
      </c>
      <c r="S299" s="8">
        <v>1056699.76</v>
      </c>
      <c r="T299" s="7"/>
    </row>
    <row r="300" spans="1:24" ht="21" customHeight="1" x14ac:dyDescent="0.25">
      <c r="I300" s="21"/>
      <c r="J300" s="20" t="s">
        <v>52</v>
      </c>
      <c r="K300" s="10">
        <f>SUM(K293:K299)</f>
        <v>1970073</v>
      </c>
      <c r="L300" s="10">
        <f t="shared" ref="L300:M300" si="37">SUM(L293:L299)</f>
        <v>1970073</v>
      </c>
      <c r="M300" s="10">
        <f t="shared" si="37"/>
        <v>1612292.8299999998</v>
      </c>
      <c r="N300" s="10"/>
      <c r="O300" s="21">
        <v>1542</v>
      </c>
      <c r="P300" s="21" t="s">
        <v>80</v>
      </c>
      <c r="Q300" s="8">
        <v>10000</v>
      </c>
      <c r="R300" s="8">
        <v>10000</v>
      </c>
      <c r="S300" s="8">
        <v>2500</v>
      </c>
      <c r="T300" s="7"/>
    </row>
    <row r="301" spans="1:24" ht="22.5" x14ac:dyDescent="0.25">
      <c r="I301" s="21">
        <v>3100</v>
      </c>
      <c r="J301" s="21" t="s">
        <v>44</v>
      </c>
      <c r="K301" s="8">
        <v>2994609</v>
      </c>
      <c r="L301" s="8">
        <v>3011040.5999999996</v>
      </c>
      <c r="M301" s="8">
        <v>2492948.5699999998</v>
      </c>
      <c r="N301" s="8"/>
      <c r="O301" s="21">
        <v>1547</v>
      </c>
      <c r="P301" s="21" t="s">
        <v>84</v>
      </c>
      <c r="Q301" s="8">
        <v>60000</v>
      </c>
      <c r="R301" s="8">
        <v>60000</v>
      </c>
      <c r="S301" s="8">
        <v>55200</v>
      </c>
      <c r="T301" s="7"/>
    </row>
    <row r="302" spans="1:24" ht="22.5" x14ac:dyDescent="0.25">
      <c r="I302" s="21">
        <v>3200</v>
      </c>
      <c r="J302" s="21" t="s">
        <v>45</v>
      </c>
      <c r="K302" s="8">
        <v>3235308</v>
      </c>
      <c r="L302" s="8">
        <v>3047308</v>
      </c>
      <c r="M302" s="8">
        <v>2927732.64</v>
      </c>
      <c r="N302" s="8"/>
      <c r="O302" s="21">
        <v>1548</v>
      </c>
      <c r="P302" s="21" t="s">
        <v>81</v>
      </c>
      <c r="Q302" s="8">
        <v>200000</v>
      </c>
      <c r="R302" s="8">
        <v>355881</v>
      </c>
      <c r="S302" s="8">
        <v>91404.87</v>
      </c>
      <c r="T302" s="9" t="s">
        <v>60</v>
      </c>
    </row>
    <row r="303" spans="1:24" ht="33.75" x14ac:dyDescent="0.25">
      <c r="I303" s="21">
        <v>3300</v>
      </c>
      <c r="J303" s="21" t="s">
        <v>46</v>
      </c>
      <c r="K303" s="8">
        <v>4999300</v>
      </c>
      <c r="L303" s="8">
        <v>4919300</v>
      </c>
      <c r="M303" s="8">
        <v>3887037.1399999997</v>
      </c>
      <c r="N303" s="8"/>
      <c r="O303" s="21">
        <v>1549</v>
      </c>
      <c r="P303" s="21" t="s">
        <v>82</v>
      </c>
      <c r="Q303" s="8">
        <v>120000</v>
      </c>
      <c r="R303" s="8">
        <v>120000</v>
      </c>
      <c r="S303" s="8">
        <v>110000</v>
      </c>
      <c r="T303" s="7"/>
    </row>
    <row r="304" spans="1:24" ht="78.75" x14ac:dyDescent="0.25">
      <c r="I304" s="21">
        <v>3400</v>
      </c>
      <c r="J304" s="21" t="s">
        <v>47</v>
      </c>
      <c r="K304" s="8">
        <v>16113844</v>
      </c>
      <c r="L304" s="8">
        <v>16083567.66</v>
      </c>
      <c r="M304" s="8">
        <v>14158317.500000002</v>
      </c>
      <c r="N304" s="8"/>
      <c r="O304" s="21">
        <v>1591</v>
      </c>
      <c r="P304" s="21" t="s">
        <v>83</v>
      </c>
      <c r="Q304" s="8">
        <v>7678632</v>
      </c>
      <c r="R304" s="8">
        <v>7522751</v>
      </c>
      <c r="S304" s="8">
        <v>7465739.3900000006</v>
      </c>
      <c r="T304" s="7"/>
    </row>
    <row r="305" spans="9:20" ht="33.75" x14ac:dyDescent="0.25">
      <c r="I305" s="21">
        <v>3500</v>
      </c>
      <c r="J305" s="21" t="s">
        <v>48</v>
      </c>
      <c r="K305" s="8">
        <v>1119300</v>
      </c>
      <c r="L305" s="8">
        <v>1209300</v>
      </c>
      <c r="M305" s="8">
        <v>1008484.34</v>
      </c>
      <c r="N305" s="8"/>
      <c r="O305" s="21"/>
      <c r="P305" s="21"/>
      <c r="Q305" s="11">
        <f>SUM(Q286:Q304)</f>
        <v>41630715</v>
      </c>
      <c r="R305" s="11">
        <f t="shared" ref="R305:S305" si="38">SUM(R286:R304)</f>
        <v>43201262.329999998</v>
      </c>
      <c r="S305" s="11">
        <f t="shared" si="38"/>
        <v>39789885.329999998</v>
      </c>
      <c r="T305" s="7"/>
    </row>
    <row r="306" spans="9:20" ht="33.75" x14ac:dyDescent="0.25">
      <c r="I306" s="21">
        <v>3600</v>
      </c>
      <c r="J306" s="21" t="s">
        <v>49</v>
      </c>
      <c r="K306" s="8">
        <v>68317</v>
      </c>
      <c r="L306" s="8">
        <v>68317</v>
      </c>
      <c r="M306" s="8">
        <v>56046.399999999994</v>
      </c>
      <c r="N306" s="8"/>
      <c r="O306" s="21">
        <v>2111</v>
      </c>
      <c r="P306" s="21" t="s">
        <v>87</v>
      </c>
      <c r="Q306" s="8">
        <v>560000</v>
      </c>
      <c r="R306" s="8">
        <v>560000</v>
      </c>
      <c r="S306" s="8">
        <v>521994.32000000007</v>
      </c>
      <c r="T306" s="7"/>
    </row>
    <row r="307" spans="9:20" ht="33.75" x14ac:dyDescent="0.25">
      <c r="I307" s="21">
        <v>3700</v>
      </c>
      <c r="J307" s="21" t="s">
        <v>50</v>
      </c>
      <c r="K307" s="8">
        <v>110000</v>
      </c>
      <c r="L307" s="8">
        <v>110000</v>
      </c>
      <c r="M307" s="8">
        <v>94655</v>
      </c>
      <c r="N307" s="8"/>
      <c r="O307" s="21">
        <v>2121</v>
      </c>
      <c r="P307" s="21" t="s">
        <v>88</v>
      </c>
      <c r="Q307" s="8">
        <v>40473</v>
      </c>
      <c r="R307" s="8">
        <v>1500</v>
      </c>
      <c r="S307" s="8">
        <v>0</v>
      </c>
      <c r="T307" s="7" t="s">
        <v>181</v>
      </c>
    </row>
    <row r="308" spans="9:20" ht="56.25" x14ac:dyDescent="0.25">
      <c r="I308" s="21">
        <v>3900</v>
      </c>
      <c r="J308" s="21" t="s">
        <v>156</v>
      </c>
      <c r="K308" s="8">
        <v>2148844</v>
      </c>
      <c r="L308" s="8">
        <v>2340688.7400000002</v>
      </c>
      <c r="M308" s="8">
        <v>1964493.8599999999</v>
      </c>
      <c r="N308" s="8"/>
      <c r="O308" s="21">
        <v>2141</v>
      </c>
      <c r="P308" s="21" t="s">
        <v>89</v>
      </c>
      <c r="Q308" s="8">
        <v>740000</v>
      </c>
      <c r="R308" s="8">
        <v>740000</v>
      </c>
      <c r="S308" s="8">
        <v>707801.67999999993</v>
      </c>
      <c r="T308" s="7"/>
    </row>
    <row r="309" spans="9:20" ht="22.5" x14ac:dyDescent="0.25">
      <c r="I309" s="21"/>
      <c r="J309" s="20" t="s">
        <v>43</v>
      </c>
      <c r="K309" s="10">
        <f>SUM(K301:K308)</f>
        <v>30789522</v>
      </c>
      <c r="L309" s="10">
        <f>SUM(L301:L308)</f>
        <v>30789522</v>
      </c>
      <c r="M309" s="10">
        <f>SUM(M301:M308)</f>
        <v>26589715.449999999</v>
      </c>
      <c r="N309" s="10"/>
      <c r="O309" s="21">
        <v>2151</v>
      </c>
      <c r="P309" s="21" t="s">
        <v>90</v>
      </c>
      <c r="Q309" s="8">
        <v>30000</v>
      </c>
      <c r="R309" s="8">
        <v>30000</v>
      </c>
      <c r="S309" s="8">
        <v>28469.4</v>
      </c>
      <c r="T309" s="7"/>
    </row>
    <row r="310" spans="9:20" x14ac:dyDescent="0.25">
      <c r="I310" s="21">
        <v>4400</v>
      </c>
      <c r="J310" s="21" t="s">
        <v>185</v>
      </c>
      <c r="K310" s="8">
        <v>4429569</v>
      </c>
      <c r="L310" s="8">
        <v>4429569</v>
      </c>
      <c r="M310" s="8">
        <v>4429569</v>
      </c>
      <c r="N310" s="8"/>
      <c r="O310" s="21">
        <v>2161</v>
      </c>
      <c r="P310" s="21" t="s">
        <v>91</v>
      </c>
      <c r="Q310" s="8">
        <v>10000</v>
      </c>
      <c r="R310" s="8">
        <v>10000</v>
      </c>
      <c r="S310" s="8">
        <v>5355.34</v>
      </c>
      <c r="T310" s="7"/>
    </row>
    <row r="311" spans="9:20" ht="33.75" x14ac:dyDescent="0.25">
      <c r="I311" s="21"/>
      <c r="J311" s="20" t="s">
        <v>53</v>
      </c>
      <c r="K311" s="10">
        <f>+K310</f>
        <v>4429569</v>
      </c>
      <c r="L311" s="10">
        <f t="shared" ref="L311:M311" si="39">+L310</f>
        <v>4429569</v>
      </c>
      <c r="M311" s="10">
        <f t="shared" si="39"/>
        <v>4429569</v>
      </c>
      <c r="N311" s="10"/>
      <c r="O311" s="21">
        <v>2211</v>
      </c>
      <c r="P311" s="21" t="s">
        <v>92</v>
      </c>
      <c r="Q311" s="8">
        <v>47000</v>
      </c>
      <c r="R311" s="8">
        <v>47000</v>
      </c>
      <c r="S311" s="8">
        <v>33017.539999999994</v>
      </c>
      <c r="T311" s="7"/>
    </row>
    <row r="312" spans="9:20" ht="33.75" x14ac:dyDescent="0.25">
      <c r="I312" s="21">
        <v>5900</v>
      </c>
      <c r="J312" s="21" t="s">
        <v>159</v>
      </c>
      <c r="K312" s="8">
        <v>0</v>
      </c>
      <c r="L312" s="8">
        <v>300000</v>
      </c>
      <c r="M312" s="8">
        <v>71360</v>
      </c>
      <c r="N312" s="8"/>
      <c r="O312" s="21">
        <v>2231</v>
      </c>
      <c r="P312" s="21" t="s">
        <v>93</v>
      </c>
      <c r="Q312" s="8">
        <v>3000</v>
      </c>
      <c r="R312" s="8">
        <v>3000</v>
      </c>
      <c r="S312" s="8">
        <v>189.65</v>
      </c>
      <c r="T312" s="7"/>
    </row>
    <row r="313" spans="9:20" ht="22.5" x14ac:dyDescent="0.25">
      <c r="I313" s="21"/>
      <c r="J313" s="21"/>
      <c r="K313" s="8"/>
      <c r="L313" s="8"/>
      <c r="M313" s="8"/>
      <c r="N313" s="8"/>
      <c r="O313" s="21">
        <v>2431</v>
      </c>
      <c r="P313" s="21" t="s">
        <v>94</v>
      </c>
      <c r="Q313" s="8">
        <v>5000</v>
      </c>
      <c r="R313" s="8">
        <v>5000</v>
      </c>
      <c r="S313" s="8">
        <v>0</v>
      </c>
      <c r="T313" s="7"/>
    </row>
    <row r="314" spans="9:20" ht="22.5" x14ac:dyDescent="0.25">
      <c r="I314" s="21"/>
      <c r="J314" s="21" t="s">
        <v>56</v>
      </c>
      <c r="K314" s="8">
        <f>+K312+K313</f>
        <v>0</v>
      </c>
      <c r="L314" s="8">
        <f t="shared" ref="L314:M314" si="40">+L312+L313</f>
        <v>300000</v>
      </c>
      <c r="M314" s="8">
        <f t="shared" si="40"/>
        <v>71360</v>
      </c>
      <c r="N314" s="8"/>
      <c r="O314" s="21">
        <v>2441</v>
      </c>
      <c r="P314" s="21" t="s">
        <v>95</v>
      </c>
      <c r="Q314" s="8">
        <v>6000</v>
      </c>
      <c r="R314" s="8">
        <v>6000</v>
      </c>
      <c r="S314" s="8">
        <v>0</v>
      </c>
      <c r="T314" s="7"/>
    </row>
    <row r="315" spans="9:20" ht="22.5" x14ac:dyDescent="0.25">
      <c r="I315" s="21"/>
      <c r="J315" s="20" t="s">
        <v>57</v>
      </c>
      <c r="K315" s="10">
        <f>+K292+K300+K309+K311+K314</f>
        <v>78819879</v>
      </c>
      <c r="L315" s="10">
        <f>+L292+L300+L309+L311+L314</f>
        <v>80690426.329999998</v>
      </c>
      <c r="M315" s="10">
        <f>+M292+M300+M309+M311+M314</f>
        <v>72492822.609999999</v>
      </c>
      <c r="N315" s="10"/>
      <c r="O315" s="21">
        <v>2451</v>
      </c>
      <c r="P315" s="21" t="s">
        <v>96</v>
      </c>
      <c r="Q315" s="8">
        <v>5000</v>
      </c>
      <c r="R315" s="8">
        <v>5000</v>
      </c>
      <c r="S315" s="8">
        <v>200</v>
      </c>
      <c r="T315" s="7"/>
    </row>
    <row r="316" spans="9:20" ht="22.5" x14ac:dyDescent="0.25">
      <c r="K316" s="14">
        <f>E291-K315</f>
        <v>0</v>
      </c>
      <c r="L316" s="14">
        <f t="shared" ref="L316" si="41">F291-L315</f>
        <v>0</v>
      </c>
      <c r="M316" s="14">
        <f t="shared" ref="M316" si="42">G291-M315</f>
        <v>0</v>
      </c>
      <c r="O316" s="21">
        <v>2461</v>
      </c>
      <c r="P316" s="21" t="s">
        <v>97</v>
      </c>
      <c r="Q316" s="8">
        <v>48000</v>
      </c>
      <c r="R316" s="8">
        <v>48000</v>
      </c>
      <c r="S316" s="8">
        <v>32164.45</v>
      </c>
      <c r="T316" s="7"/>
    </row>
    <row r="317" spans="9:20" ht="22.5" x14ac:dyDescent="0.25">
      <c r="O317" s="21">
        <v>2471</v>
      </c>
      <c r="P317" s="21" t="s">
        <v>98</v>
      </c>
      <c r="Q317" s="8">
        <v>5600</v>
      </c>
      <c r="R317" s="8">
        <v>5600</v>
      </c>
      <c r="S317" s="8">
        <v>1026</v>
      </c>
      <c r="T317" s="7"/>
    </row>
    <row r="318" spans="9:20" ht="22.5" x14ac:dyDescent="0.25">
      <c r="O318" s="21">
        <v>2481</v>
      </c>
      <c r="P318" s="21" t="s">
        <v>99</v>
      </c>
      <c r="Q318" s="8">
        <v>3000</v>
      </c>
      <c r="R318" s="8">
        <v>16973</v>
      </c>
      <c r="S318" s="8">
        <v>13312.5</v>
      </c>
      <c r="T318" s="9" t="s">
        <v>60</v>
      </c>
    </row>
    <row r="319" spans="9:20" ht="45" x14ac:dyDescent="0.25">
      <c r="O319" s="21">
        <v>2491</v>
      </c>
      <c r="P319" s="21" t="s">
        <v>100</v>
      </c>
      <c r="Q319" s="8">
        <v>11000</v>
      </c>
      <c r="R319" s="8">
        <v>11000</v>
      </c>
      <c r="S319" s="8">
        <v>8471.4500000000007</v>
      </c>
      <c r="T319" s="7"/>
    </row>
    <row r="320" spans="9:20" ht="22.5" x14ac:dyDescent="0.25">
      <c r="O320" s="21">
        <v>2531</v>
      </c>
      <c r="P320" s="21" t="s">
        <v>101</v>
      </c>
      <c r="Q320" s="8">
        <v>12000</v>
      </c>
      <c r="R320" s="8">
        <v>12000</v>
      </c>
      <c r="S320" s="8">
        <v>10898.66</v>
      </c>
      <c r="T320" s="7"/>
    </row>
    <row r="321" spans="15:20" ht="22.5" x14ac:dyDescent="0.25">
      <c r="O321" s="21">
        <v>2541</v>
      </c>
      <c r="P321" s="21" t="s">
        <v>102</v>
      </c>
      <c r="Q321" s="8">
        <v>10000</v>
      </c>
      <c r="R321" s="8">
        <v>10000</v>
      </c>
      <c r="S321" s="8">
        <v>0</v>
      </c>
      <c r="T321" s="7"/>
    </row>
    <row r="322" spans="15:20" ht="22.5" x14ac:dyDescent="0.25">
      <c r="O322" s="21">
        <v>2611</v>
      </c>
      <c r="P322" s="21" t="s">
        <v>103</v>
      </c>
      <c r="Q322" s="8">
        <v>306000</v>
      </c>
      <c r="R322" s="8">
        <v>306000</v>
      </c>
      <c r="S322" s="8">
        <v>165109.56999999998</v>
      </c>
      <c r="T322" s="7"/>
    </row>
    <row r="323" spans="15:20" x14ac:dyDescent="0.25">
      <c r="O323" s="21">
        <v>2711</v>
      </c>
      <c r="P323" s="21" t="s">
        <v>104</v>
      </c>
      <c r="Q323" s="8">
        <v>20000</v>
      </c>
      <c r="R323" s="8">
        <v>20000</v>
      </c>
      <c r="S323" s="8">
        <v>0</v>
      </c>
      <c r="T323" s="7"/>
    </row>
    <row r="324" spans="15:20" ht="22.5" x14ac:dyDescent="0.25">
      <c r="O324" s="21">
        <v>2721</v>
      </c>
      <c r="P324" s="21" t="s">
        <v>105</v>
      </c>
      <c r="Q324" s="8">
        <v>5000</v>
      </c>
      <c r="R324" s="8">
        <v>30000</v>
      </c>
      <c r="S324" s="8">
        <v>24312</v>
      </c>
      <c r="T324" s="7" t="s">
        <v>60</v>
      </c>
    </row>
    <row r="325" spans="15:20" x14ac:dyDescent="0.25">
      <c r="O325" s="21">
        <v>2731</v>
      </c>
      <c r="P325" s="21" t="s">
        <v>106</v>
      </c>
      <c r="Q325" s="8">
        <v>1000</v>
      </c>
      <c r="R325" s="8">
        <v>1000</v>
      </c>
      <c r="S325" s="8">
        <v>0</v>
      </c>
      <c r="T325" s="7"/>
    </row>
    <row r="326" spans="15:20" x14ac:dyDescent="0.25">
      <c r="O326" s="21">
        <v>2911</v>
      </c>
      <c r="P326" s="21" t="s">
        <v>107</v>
      </c>
      <c r="Q326" s="8">
        <v>20000</v>
      </c>
      <c r="R326" s="8">
        <v>20000</v>
      </c>
      <c r="S326" s="8">
        <v>18928.849999999999</v>
      </c>
      <c r="T326" s="7"/>
    </row>
    <row r="327" spans="15:20" ht="33.75" x14ac:dyDescent="0.25">
      <c r="O327" s="21">
        <v>2921</v>
      </c>
      <c r="P327" s="21" t="s">
        <v>108</v>
      </c>
      <c r="Q327" s="8">
        <v>7000</v>
      </c>
      <c r="R327" s="8">
        <v>7000</v>
      </c>
      <c r="S327" s="8">
        <v>2316.2799999999997</v>
      </c>
      <c r="T327" s="7"/>
    </row>
    <row r="328" spans="15:20" ht="67.5" x14ac:dyDescent="0.25">
      <c r="O328" s="21">
        <v>2931</v>
      </c>
      <c r="P328" s="21" t="s">
        <v>109</v>
      </c>
      <c r="Q328" s="8">
        <v>5000</v>
      </c>
      <c r="R328" s="8">
        <v>5000</v>
      </c>
      <c r="S328" s="8">
        <v>780</v>
      </c>
      <c r="T328" s="7"/>
    </row>
    <row r="329" spans="15:20" ht="56.25" x14ac:dyDescent="0.25">
      <c r="O329" s="21">
        <v>2941</v>
      </c>
      <c r="P329" s="21" t="s">
        <v>110</v>
      </c>
      <c r="Q329" s="8">
        <v>50000</v>
      </c>
      <c r="R329" s="8">
        <v>50000</v>
      </c>
      <c r="S329" s="8">
        <v>30256.14</v>
      </c>
      <c r="T329" s="7"/>
    </row>
    <row r="330" spans="15:20" ht="33.75" x14ac:dyDescent="0.25">
      <c r="O330" s="21">
        <v>2961</v>
      </c>
      <c r="P330" s="21" t="s">
        <v>111</v>
      </c>
      <c r="Q330" s="8">
        <v>20000</v>
      </c>
      <c r="R330" s="8">
        <v>20000</v>
      </c>
      <c r="S330" s="8">
        <v>7689</v>
      </c>
      <c r="T330" s="7"/>
    </row>
    <row r="331" spans="15:20" x14ac:dyDescent="0.25">
      <c r="O331" s="21"/>
      <c r="P331" s="21"/>
      <c r="Q331" s="10">
        <f>SUM(Q306:Q330)</f>
        <v>1970073</v>
      </c>
      <c r="R331" s="10">
        <f t="shared" ref="R331:S331" si="43">SUM(R306:R330)</f>
        <v>1970073</v>
      </c>
      <c r="S331" s="10">
        <f t="shared" si="43"/>
        <v>1612292.8299999998</v>
      </c>
      <c r="T331" s="7"/>
    </row>
    <row r="332" spans="15:20" ht="22.5" x14ac:dyDescent="0.25">
      <c r="O332" s="21">
        <v>3112</v>
      </c>
      <c r="P332" s="21" t="s">
        <v>112</v>
      </c>
      <c r="Q332" s="8">
        <v>540000</v>
      </c>
      <c r="R332" s="8">
        <v>540000</v>
      </c>
      <c r="S332" s="8">
        <v>419613.06</v>
      </c>
      <c r="T332" s="7"/>
    </row>
    <row r="333" spans="15:20" x14ac:dyDescent="0.25">
      <c r="O333" s="21">
        <v>3131</v>
      </c>
      <c r="P333" s="21" t="s">
        <v>113</v>
      </c>
      <c r="Q333" s="8">
        <v>120000</v>
      </c>
      <c r="R333" s="8">
        <v>120000</v>
      </c>
      <c r="S333" s="8">
        <v>72485.94</v>
      </c>
      <c r="T333" s="7"/>
    </row>
    <row r="334" spans="15:20" x14ac:dyDescent="0.25">
      <c r="O334" s="21">
        <v>3141</v>
      </c>
      <c r="P334" s="21" t="s">
        <v>114</v>
      </c>
      <c r="Q334" s="8">
        <v>525000</v>
      </c>
      <c r="R334" s="8">
        <v>525000</v>
      </c>
      <c r="S334" s="8">
        <v>426035.24</v>
      </c>
      <c r="T334" s="7"/>
    </row>
    <row r="335" spans="15:20" ht="22.5" x14ac:dyDescent="0.25">
      <c r="O335" s="21">
        <v>3141</v>
      </c>
      <c r="P335" s="21" t="s">
        <v>115</v>
      </c>
      <c r="Q335" s="8">
        <v>5000</v>
      </c>
      <c r="R335" s="8">
        <v>5000</v>
      </c>
      <c r="S335" s="8">
        <v>692.7299999999999</v>
      </c>
      <c r="T335" s="7"/>
    </row>
    <row r="336" spans="15:20" ht="45" x14ac:dyDescent="0.25">
      <c r="O336" s="21">
        <v>3171</v>
      </c>
      <c r="P336" s="21" t="s">
        <v>117</v>
      </c>
      <c r="Q336" s="8">
        <v>200409</v>
      </c>
      <c r="R336" s="8">
        <v>216840.6</v>
      </c>
      <c r="S336" s="8">
        <v>216550.08000000002</v>
      </c>
      <c r="T336" s="9" t="s">
        <v>60</v>
      </c>
    </row>
    <row r="337" spans="15:20" ht="22.5" x14ac:dyDescent="0.25">
      <c r="O337" s="21">
        <v>3181</v>
      </c>
      <c r="P337" s="21" t="s">
        <v>118</v>
      </c>
      <c r="Q337" s="8">
        <v>1361200</v>
      </c>
      <c r="R337" s="8">
        <v>1361199.9999999998</v>
      </c>
      <c r="S337" s="8">
        <v>1230781.92</v>
      </c>
      <c r="T337" s="7"/>
    </row>
    <row r="338" spans="15:20" ht="22.5" x14ac:dyDescent="0.25">
      <c r="O338" s="21">
        <v>3191</v>
      </c>
      <c r="P338" s="21" t="s">
        <v>119</v>
      </c>
      <c r="Q338" s="8">
        <v>243000</v>
      </c>
      <c r="R338" s="8">
        <v>243000</v>
      </c>
      <c r="S338" s="8">
        <v>126789.6</v>
      </c>
      <c r="T338" s="7"/>
    </row>
    <row r="339" spans="15:20" ht="22.5" x14ac:dyDescent="0.25">
      <c r="O339" s="21">
        <v>3221</v>
      </c>
      <c r="P339" s="21" t="s">
        <v>120</v>
      </c>
      <c r="Q339" s="8">
        <v>3175308</v>
      </c>
      <c r="R339" s="8">
        <v>2987308</v>
      </c>
      <c r="S339" s="8">
        <v>2886644.04</v>
      </c>
      <c r="T339" s="7" t="s">
        <v>181</v>
      </c>
    </row>
    <row r="340" spans="15:20" x14ac:dyDescent="0.25">
      <c r="O340" s="21">
        <v>3291</v>
      </c>
      <c r="P340" s="21" t="s">
        <v>121</v>
      </c>
      <c r="Q340" s="8">
        <v>60000</v>
      </c>
      <c r="R340" s="8">
        <v>59999.999999999993</v>
      </c>
      <c r="S340" s="8">
        <v>41088.6</v>
      </c>
      <c r="T340" s="7"/>
    </row>
    <row r="341" spans="15:20" ht="45" x14ac:dyDescent="0.25">
      <c r="O341" s="21">
        <v>3311</v>
      </c>
      <c r="P341" s="21" t="s">
        <v>122</v>
      </c>
      <c r="Q341" s="8">
        <v>3182300</v>
      </c>
      <c r="R341" s="8">
        <v>1887300</v>
      </c>
      <c r="S341" s="8">
        <v>1306459.68</v>
      </c>
      <c r="T341" s="7" t="s">
        <v>181</v>
      </c>
    </row>
    <row r="342" spans="15:20" ht="56.25" x14ac:dyDescent="0.25">
      <c r="O342" s="21">
        <v>3331</v>
      </c>
      <c r="P342" s="21" t="s">
        <v>123</v>
      </c>
      <c r="Q342" s="8">
        <v>585000</v>
      </c>
      <c r="R342" s="8">
        <v>1800000</v>
      </c>
      <c r="S342" s="8">
        <v>1798320</v>
      </c>
      <c r="T342" s="7" t="s">
        <v>60</v>
      </c>
    </row>
    <row r="343" spans="15:20" ht="22.5" x14ac:dyDescent="0.25">
      <c r="O343" s="21">
        <v>3341</v>
      </c>
      <c r="P343" s="21" t="s">
        <v>124</v>
      </c>
      <c r="Q343" s="8">
        <v>155000</v>
      </c>
      <c r="R343" s="8">
        <v>155000</v>
      </c>
      <c r="S343" s="8">
        <v>82010</v>
      </c>
      <c r="T343" s="7"/>
    </row>
    <row r="344" spans="15:20" ht="33.75" x14ac:dyDescent="0.25">
      <c r="O344" s="21">
        <v>3361</v>
      </c>
      <c r="P344" s="21" t="s">
        <v>173</v>
      </c>
      <c r="Q344" s="8">
        <v>155000</v>
      </c>
      <c r="R344" s="8">
        <v>190000</v>
      </c>
      <c r="S344" s="8">
        <v>179026.66</v>
      </c>
      <c r="T344" s="9" t="s">
        <v>60</v>
      </c>
    </row>
    <row r="345" spans="15:20" ht="22.5" x14ac:dyDescent="0.25">
      <c r="O345" s="21">
        <v>3362</v>
      </c>
      <c r="P345" s="21" t="s">
        <v>174</v>
      </c>
      <c r="Q345" s="8">
        <v>490000</v>
      </c>
      <c r="R345" s="8">
        <v>455000</v>
      </c>
      <c r="S345" s="8">
        <v>111193.60000000001</v>
      </c>
      <c r="T345" s="7" t="s">
        <v>181</v>
      </c>
    </row>
    <row r="346" spans="15:20" x14ac:dyDescent="0.25">
      <c r="O346" s="21">
        <v>3381</v>
      </c>
      <c r="P346" s="21" t="s">
        <v>126</v>
      </c>
      <c r="Q346" s="8">
        <v>432000</v>
      </c>
      <c r="R346" s="8">
        <v>432000</v>
      </c>
      <c r="S346" s="8">
        <v>410027.19999999995</v>
      </c>
      <c r="T346" s="7"/>
    </row>
    <row r="347" spans="15:20" ht="22.5" x14ac:dyDescent="0.25">
      <c r="O347" s="21">
        <v>3411</v>
      </c>
      <c r="P347" s="21" t="s">
        <v>127</v>
      </c>
      <c r="Q347" s="8">
        <v>13688844</v>
      </c>
      <c r="R347" s="8">
        <v>12937567.66</v>
      </c>
      <c r="S347" s="8">
        <v>11538396.020000001</v>
      </c>
      <c r="T347" s="7" t="s">
        <v>181</v>
      </c>
    </row>
    <row r="348" spans="15:20" ht="22.5" x14ac:dyDescent="0.25">
      <c r="O348" s="21">
        <v>3431</v>
      </c>
      <c r="P348" s="21" t="s">
        <v>128</v>
      </c>
      <c r="Q348" s="8">
        <v>2000000</v>
      </c>
      <c r="R348" s="8">
        <v>2700000</v>
      </c>
      <c r="S348" s="8">
        <v>2271239.7000000002</v>
      </c>
      <c r="T348" s="7" t="s">
        <v>60</v>
      </c>
    </row>
    <row r="349" spans="15:20" ht="22.5" x14ac:dyDescent="0.25">
      <c r="O349" s="21">
        <v>3451</v>
      </c>
      <c r="P349" s="21" t="s">
        <v>129</v>
      </c>
      <c r="Q349" s="8">
        <v>269500</v>
      </c>
      <c r="R349" s="8">
        <v>290500</v>
      </c>
      <c r="S349" s="8">
        <v>242654.28</v>
      </c>
      <c r="T349" s="7" t="s">
        <v>60</v>
      </c>
    </row>
    <row r="350" spans="15:20" ht="22.5" x14ac:dyDescent="0.25">
      <c r="O350" s="21">
        <v>3461</v>
      </c>
      <c r="P350" s="21" t="s">
        <v>130</v>
      </c>
      <c r="Q350" s="8">
        <v>150000</v>
      </c>
      <c r="R350" s="8">
        <v>150000</v>
      </c>
      <c r="S350" s="8">
        <v>106027.5</v>
      </c>
      <c r="T350" s="7"/>
    </row>
    <row r="351" spans="15:20" x14ac:dyDescent="0.25">
      <c r="O351" s="21">
        <v>3471</v>
      </c>
      <c r="P351" s="21" t="s">
        <v>131</v>
      </c>
      <c r="Q351" s="8">
        <v>5500</v>
      </c>
      <c r="R351" s="8">
        <v>5500</v>
      </c>
      <c r="S351" s="8">
        <v>0</v>
      </c>
      <c r="T351" s="7"/>
    </row>
    <row r="352" spans="15:20" ht="33.75" x14ac:dyDescent="0.25">
      <c r="O352" s="21">
        <v>3511</v>
      </c>
      <c r="P352" s="21" t="s">
        <v>132</v>
      </c>
      <c r="Q352" s="8">
        <v>184000</v>
      </c>
      <c r="R352" s="8">
        <v>184000</v>
      </c>
      <c r="S352" s="8">
        <v>160047.88</v>
      </c>
      <c r="T352" s="7"/>
    </row>
    <row r="353" spans="15:20" ht="67.5" x14ac:dyDescent="0.25">
      <c r="O353" s="21">
        <v>3521</v>
      </c>
      <c r="P353" s="21" t="s">
        <v>133</v>
      </c>
      <c r="Q353" s="8">
        <v>90000</v>
      </c>
      <c r="R353" s="8">
        <v>100000</v>
      </c>
      <c r="S353" s="8">
        <v>65340.25</v>
      </c>
      <c r="T353" s="7" t="s">
        <v>60</v>
      </c>
    </row>
    <row r="354" spans="15:20" ht="56.25" x14ac:dyDescent="0.25">
      <c r="O354" s="21">
        <v>3531</v>
      </c>
      <c r="P354" s="21" t="s">
        <v>134</v>
      </c>
      <c r="Q354" s="8">
        <v>255000</v>
      </c>
      <c r="R354" s="8">
        <v>335000</v>
      </c>
      <c r="S354" s="8">
        <v>300181.87</v>
      </c>
      <c r="T354" s="9" t="s">
        <v>60</v>
      </c>
    </row>
    <row r="355" spans="15:20" ht="67.5" x14ac:dyDescent="0.25">
      <c r="O355" s="21">
        <v>3553</v>
      </c>
      <c r="P355" s="21" t="s">
        <v>135</v>
      </c>
      <c r="Q355" s="8">
        <v>275000</v>
      </c>
      <c r="R355" s="8">
        <v>275000</v>
      </c>
      <c r="S355" s="8">
        <v>205822.7</v>
      </c>
      <c r="T355" s="7"/>
    </row>
    <row r="356" spans="15:20" ht="22.5" x14ac:dyDescent="0.25">
      <c r="O356" s="21">
        <v>3581</v>
      </c>
      <c r="P356" s="21" t="s">
        <v>136</v>
      </c>
      <c r="Q356" s="8">
        <v>267300</v>
      </c>
      <c r="R356" s="8">
        <v>267300</v>
      </c>
      <c r="S356" s="8">
        <v>233291.64</v>
      </c>
      <c r="T356" s="7"/>
    </row>
    <row r="357" spans="15:20" ht="22.5" x14ac:dyDescent="0.25">
      <c r="O357" s="21">
        <v>3591</v>
      </c>
      <c r="P357" s="21" t="s">
        <v>137</v>
      </c>
      <c r="Q357" s="8">
        <v>48000</v>
      </c>
      <c r="R357" s="8">
        <v>48000</v>
      </c>
      <c r="S357" s="8">
        <v>43800</v>
      </c>
      <c r="T357" s="7"/>
    </row>
    <row r="358" spans="15:20" ht="67.5" x14ac:dyDescent="0.25">
      <c r="O358" s="21">
        <v>3611</v>
      </c>
      <c r="P358" s="21" t="s">
        <v>138</v>
      </c>
      <c r="Q358" s="8">
        <v>68317</v>
      </c>
      <c r="R358" s="8">
        <v>68317</v>
      </c>
      <c r="S358" s="8">
        <v>56046.399999999994</v>
      </c>
      <c r="T358" s="7"/>
    </row>
    <row r="359" spans="15:20" ht="22.5" x14ac:dyDescent="0.25">
      <c r="O359" s="21">
        <v>3721</v>
      </c>
      <c r="P359" s="21" t="s">
        <v>175</v>
      </c>
      <c r="Q359" s="8">
        <v>5000</v>
      </c>
      <c r="R359" s="8">
        <v>5000</v>
      </c>
      <c r="S359" s="8">
        <v>0</v>
      </c>
      <c r="T359" s="7"/>
    </row>
    <row r="360" spans="15:20" ht="33.75" x14ac:dyDescent="0.25">
      <c r="O360" s="21">
        <v>3722</v>
      </c>
      <c r="P360" s="21" t="s">
        <v>140</v>
      </c>
      <c r="Q360" s="8">
        <v>100000</v>
      </c>
      <c r="R360" s="8">
        <v>100000</v>
      </c>
      <c r="S360" s="8">
        <v>94655</v>
      </c>
      <c r="T360" s="7"/>
    </row>
    <row r="361" spans="15:20" x14ac:dyDescent="0.25">
      <c r="O361" s="21">
        <v>3751</v>
      </c>
      <c r="P361" s="21" t="s">
        <v>141</v>
      </c>
      <c r="Q361" s="8">
        <v>5000</v>
      </c>
      <c r="R361" s="8">
        <v>5000</v>
      </c>
      <c r="S361" s="8">
        <v>0</v>
      </c>
      <c r="T361" s="7"/>
    </row>
    <row r="362" spans="15:20" ht="22.5" x14ac:dyDescent="0.25">
      <c r="O362" s="21">
        <v>3921</v>
      </c>
      <c r="P362" s="21" t="s">
        <v>143</v>
      </c>
      <c r="Q362" s="8">
        <v>430000</v>
      </c>
      <c r="R362" s="8">
        <v>426454.05</v>
      </c>
      <c r="S362" s="8">
        <v>223540.94</v>
      </c>
      <c r="T362" s="7" t="s">
        <v>181</v>
      </c>
    </row>
    <row r="363" spans="15:20" ht="33.75" x14ac:dyDescent="0.25">
      <c r="O363" s="21">
        <v>3951</v>
      </c>
      <c r="P363" s="21" t="s">
        <v>144</v>
      </c>
      <c r="Q363" s="8">
        <v>20000</v>
      </c>
      <c r="R363" s="8">
        <v>23545.95</v>
      </c>
      <c r="S363" s="8">
        <v>13545.95</v>
      </c>
      <c r="T363" s="9" t="s">
        <v>60</v>
      </c>
    </row>
    <row r="364" spans="15:20" ht="22.5" x14ac:dyDescent="0.25">
      <c r="O364" s="21">
        <v>3969</v>
      </c>
      <c r="P364" s="21" t="s">
        <v>176</v>
      </c>
      <c r="Q364" s="8">
        <v>0</v>
      </c>
      <c r="R364" s="8">
        <v>13844.74</v>
      </c>
      <c r="S364" s="8">
        <v>10557.550000000001</v>
      </c>
      <c r="T364" s="9" t="s">
        <v>60</v>
      </c>
    </row>
    <row r="365" spans="15:20" ht="22.5" x14ac:dyDescent="0.25">
      <c r="O365" s="21">
        <v>3981</v>
      </c>
      <c r="P365" s="21" t="s">
        <v>85</v>
      </c>
      <c r="Q365" s="8">
        <v>878844</v>
      </c>
      <c r="R365" s="8">
        <v>878844</v>
      </c>
      <c r="S365" s="8">
        <v>829705</v>
      </c>
      <c r="T365" s="7"/>
    </row>
    <row r="366" spans="15:20" ht="33.75" x14ac:dyDescent="0.25">
      <c r="O366" s="21">
        <v>3982</v>
      </c>
      <c r="P366" s="21" t="s">
        <v>86</v>
      </c>
      <c r="Q366" s="8">
        <v>810000</v>
      </c>
      <c r="R366" s="8">
        <v>988000</v>
      </c>
      <c r="S366" s="8">
        <v>887144.42</v>
      </c>
      <c r="T366" s="9" t="s">
        <v>60</v>
      </c>
    </row>
    <row r="367" spans="15:20" ht="22.5" x14ac:dyDescent="0.25">
      <c r="O367" s="21">
        <v>3991</v>
      </c>
      <c r="P367" s="21" t="s">
        <v>145</v>
      </c>
      <c r="Q367" s="8">
        <v>10000</v>
      </c>
      <c r="R367" s="8">
        <v>10000</v>
      </c>
      <c r="S367" s="8">
        <v>0</v>
      </c>
      <c r="T367" s="7"/>
    </row>
    <row r="368" spans="15:20" x14ac:dyDescent="0.25">
      <c r="O368" s="21"/>
      <c r="P368" s="21" t="s">
        <v>43</v>
      </c>
      <c r="Q368" s="11">
        <f>SUM(Q332:Q367)</f>
        <v>30789522</v>
      </c>
      <c r="R368" s="11">
        <f t="shared" ref="R368:S368" si="44">SUM(R332:R367)</f>
        <v>30789521.999999996</v>
      </c>
      <c r="S368" s="11">
        <f t="shared" si="44"/>
        <v>26589715.449999999</v>
      </c>
      <c r="T368" s="7"/>
    </row>
    <row r="369" spans="15:20" ht="22.5" x14ac:dyDescent="0.25">
      <c r="O369" s="21">
        <v>4419</v>
      </c>
      <c r="P369" s="21" t="s">
        <v>146</v>
      </c>
      <c r="Q369" s="8">
        <v>4429569</v>
      </c>
      <c r="R369" s="8">
        <v>4429569</v>
      </c>
      <c r="S369" s="8">
        <v>4429569</v>
      </c>
      <c r="T369" s="7"/>
    </row>
    <row r="370" spans="15:20" x14ac:dyDescent="0.25">
      <c r="O370" s="21"/>
      <c r="P370" s="21" t="s">
        <v>58</v>
      </c>
      <c r="Q370" s="8">
        <f>+Q369</f>
        <v>4429569</v>
      </c>
      <c r="R370" s="8">
        <f t="shared" ref="R370:S370" si="45">+R369</f>
        <v>4429569</v>
      </c>
      <c r="S370" s="8">
        <f t="shared" si="45"/>
        <v>4429569</v>
      </c>
      <c r="T370" s="7"/>
    </row>
    <row r="371" spans="15:20" ht="22.5" x14ac:dyDescent="0.25">
      <c r="O371" s="21">
        <v>5911</v>
      </c>
      <c r="P371" s="21" t="s">
        <v>152</v>
      </c>
      <c r="Q371" s="8">
        <v>0</v>
      </c>
      <c r="R371" s="8">
        <v>300000</v>
      </c>
      <c r="S371" s="8">
        <v>71360</v>
      </c>
      <c r="T371" s="7" t="s">
        <v>169</v>
      </c>
    </row>
    <row r="372" spans="15:20" x14ac:dyDescent="0.25">
      <c r="O372" s="21"/>
      <c r="P372" s="21" t="s">
        <v>56</v>
      </c>
      <c r="Q372" s="8">
        <f>SUM(Q371:Q371)</f>
        <v>0</v>
      </c>
      <c r="R372" s="8">
        <f>SUM(R371:R371)</f>
        <v>300000</v>
      </c>
      <c r="S372" s="8">
        <f>SUM(S371:S371)</f>
        <v>71360</v>
      </c>
      <c r="T372" s="7"/>
    </row>
    <row r="373" spans="15:20" x14ac:dyDescent="0.25">
      <c r="O373" s="21"/>
      <c r="P373" s="21" t="s">
        <v>57</v>
      </c>
      <c r="Q373" s="11">
        <f>+Q305+Q331+Q368+Q370+Q372</f>
        <v>78819879</v>
      </c>
      <c r="R373" s="11">
        <f>+R305+R331+R368+R370+R372</f>
        <v>80690426.329999998</v>
      </c>
      <c r="S373" s="11">
        <f>+S305+S331+S368+S370+S372</f>
        <v>72492822.609999999</v>
      </c>
      <c r="T373" s="11"/>
    </row>
    <row r="374" spans="15:20" x14ac:dyDescent="0.25">
      <c r="Q374" s="14">
        <f>+Q373-K315</f>
        <v>0</v>
      </c>
      <c r="R374" s="14">
        <f t="shared" ref="R374" si="46">+R373-L315</f>
        <v>0</v>
      </c>
      <c r="S374" s="14">
        <f t="shared" ref="S374" si="47">+S373-M315</f>
        <v>0</v>
      </c>
    </row>
  </sheetData>
  <mergeCells count="44">
    <mergeCell ref="A283:X283"/>
    <mergeCell ref="O5:S5"/>
    <mergeCell ref="V284:V285"/>
    <mergeCell ref="W284:W285"/>
    <mergeCell ref="A1:X4"/>
    <mergeCell ref="X5:X6"/>
    <mergeCell ref="X98:X99"/>
    <mergeCell ref="X192:X193"/>
    <mergeCell ref="X284:X285"/>
    <mergeCell ref="T5:T6"/>
    <mergeCell ref="U5:U6"/>
    <mergeCell ref="V5:V6"/>
    <mergeCell ref="W5:W6"/>
    <mergeCell ref="T98:T99"/>
    <mergeCell ref="U98:U99"/>
    <mergeCell ref="V98:V99"/>
    <mergeCell ref="W98:W99"/>
    <mergeCell ref="A191:X191"/>
    <mergeCell ref="A98:A99"/>
    <mergeCell ref="B98:B99"/>
    <mergeCell ref="C98:G98"/>
    <mergeCell ref="I98:M98"/>
    <mergeCell ref="O98:S98"/>
    <mergeCell ref="A97:X97"/>
    <mergeCell ref="A5:A6"/>
    <mergeCell ref="B5:B6"/>
    <mergeCell ref="C5:G5"/>
    <mergeCell ref="I5:M5"/>
    <mergeCell ref="T192:T193"/>
    <mergeCell ref="U192:U193"/>
    <mergeCell ref="V192:V193"/>
    <mergeCell ref="W192:W193"/>
    <mergeCell ref="A284:A285"/>
    <mergeCell ref="B284:B285"/>
    <mergeCell ref="C284:G284"/>
    <mergeCell ref="A192:A193"/>
    <mergeCell ref="B192:B193"/>
    <mergeCell ref="C192:G192"/>
    <mergeCell ref="I192:M192"/>
    <mergeCell ref="O192:S192"/>
    <mergeCell ref="I284:M284"/>
    <mergeCell ref="O284:S284"/>
    <mergeCell ref="T284:T285"/>
    <mergeCell ref="U284:U285"/>
  </mergeCells>
  <hyperlinks>
    <hyperlink ref="X7" r:id="rId1"/>
    <hyperlink ref="X100" r:id="rId2"/>
    <hyperlink ref="X194" r:id="rId3"/>
    <hyperlink ref="X286" r:id="rId4"/>
    <hyperlink ref="U7" r:id="rId5"/>
    <hyperlink ref="V7:W7" r:id="rId6" display="Balance General al 31 de marzo 2012"/>
    <hyperlink ref="U100" r:id="rId7"/>
    <hyperlink ref="V100:W100" r:id="rId8" display="Balance General al 30 de junio 2012"/>
    <hyperlink ref="U194" r:id="rId9"/>
    <hyperlink ref="V194:W194" r:id="rId10" display="Balance General al 30 de sept 2012"/>
    <hyperlink ref="U286" r:id="rId11"/>
    <hyperlink ref="V286:W286" r:id="rId12" display="Balance General al 31 de diciembre 2012"/>
  </hyperlinks>
  <pageMargins left="0.7" right="0.7" top="0.75" bottom="0.75" header="0.3" footer="0.3"/>
  <pageSetup paperSize="9" orientation="portrait" r:id="rId13"/>
  <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6"/>
  <sheetViews>
    <sheetView showGridLines="0" workbookViewId="0">
      <selection activeCell="A5" sqref="A5:A6"/>
    </sheetView>
  </sheetViews>
  <sheetFormatPr baseColWidth="10" defaultRowHeight="15" x14ac:dyDescent="0.25"/>
  <cols>
    <col min="1" max="1" width="9.85546875" customWidth="1"/>
    <col min="2" max="2" width="11" customWidth="1"/>
    <col min="3" max="3" width="9.140625" customWidth="1"/>
    <col min="4" max="4" width="60.85546875" customWidth="1"/>
    <col min="5" max="5" width="11.42578125" bestFit="1" customWidth="1"/>
    <col min="6" max="6" width="12.28515625" bestFit="1" customWidth="1"/>
    <col min="8" max="8" width="3.28515625" customWidth="1"/>
    <col min="10" max="10" width="23.85546875" customWidth="1"/>
    <col min="11" max="11" width="18" customWidth="1"/>
    <col min="12" max="12" width="12.42578125" customWidth="1"/>
    <col min="14" max="14" width="2.85546875" customWidth="1"/>
    <col min="16" max="16" width="17.42578125" customWidth="1"/>
    <col min="17" max="17" width="11.42578125" bestFit="1" customWidth="1"/>
    <col min="18" max="18" width="12" customWidth="1"/>
    <col min="20" max="20" width="26.140625" customWidth="1"/>
    <col min="21" max="21" width="17.28515625" customWidth="1"/>
    <col min="22" max="22" width="13.85546875" customWidth="1"/>
    <col min="23" max="23" width="14.42578125" customWidth="1"/>
    <col min="24" max="24" width="18.42578125" customWidth="1"/>
  </cols>
  <sheetData>
    <row r="1" spans="1:24" x14ac:dyDescent="0.25">
      <c r="A1" s="78" t="s">
        <v>24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4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</row>
    <row r="3" spans="1:24" x14ac:dyDescent="0.2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</row>
    <row r="4" spans="1:24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24" ht="22.5" customHeight="1" x14ac:dyDescent="0.25">
      <c r="A5" s="74" t="s">
        <v>0</v>
      </c>
      <c r="B5" s="74" t="s">
        <v>1</v>
      </c>
      <c r="C5" s="75" t="s">
        <v>2</v>
      </c>
      <c r="D5" s="75"/>
      <c r="E5" s="75"/>
      <c r="F5" s="75"/>
      <c r="G5" s="75"/>
      <c r="H5" s="12"/>
      <c r="I5" s="75" t="s">
        <v>8</v>
      </c>
      <c r="J5" s="75"/>
      <c r="K5" s="75"/>
      <c r="L5" s="75"/>
      <c r="M5" s="75"/>
      <c r="N5" s="12"/>
      <c r="O5" s="75" t="s">
        <v>14</v>
      </c>
      <c r="P5" s="75"/>
      <c r="Q5" s="75"/>
      <c r="R5" s="75"/>
      <c r="S5" s="75"/>
      <c r="T5" s="76" t="s">
        <v>19</v>
      </c>
      <c r="U5" s="76" t="s">
        <v>20</v>
      </c>
      <c r="V5" s="76" t="s">
        <v>21</v>
      </c>
      <c r="W5" s="76" t="s">
        <v>22</v>
      </c>
      <c r="X5" s="76" t="s">
        <v>294</v>
      </c>
    </row>
    <row r="6" spans="1:24" ht="33.75" x14ac:dyDescent="0.25">
      <c r="A6" s="74"/>
      <c r="B6" s="74"/>
      <c r="C6" s="28" t="s">
        <v>3</v>
      </c>
      <c r="D6" s="28" t="s">
        <v>4</v>
      </c>
      <c r="E6" s="28" t="s">
        <v>5</v>
      </c>
      <c r="F6" s="28" t="s">
        <v>6</v>
      </c>
      <c r="G6" s="28" t="s">
        <v>7</v>
      </c>
      <c r="H6" s="13"/>
      <c r="I6" s="28" t="s">
        <v>9</v>
      </c>
      <c r="J6" s="28" t="s">
        <v>10</v>
      </c>
      <c r="K6" s="28" t="s">
        <v>11</v>
      </c>
      <c r="L6" s="28" t="s">
        <v>12</v>
      </c>
      <c r="M6" s="28" t="s">
        <v>13</v>
      </c>
      <c r="N6" s="13"/>
      <c r="O6" s="28" t="s">
        <v>15</v>
      </c>
      <c r="P6" s="28" t="s">
        <v>16</v>
      </c>
      <c r="Q6" s="28" t="s">
        <v>23</v>
      </c>
      <c r="R6" s="28" t="s">
        <v>17</v>
      </c>
      <c r="S6" s="28" t="s">
        <v>18</v>
      </c>
      <c r="T6" s="77"/>
      <c r="U6" s="77"/>
      <c r="V6" s="77"/>
      <c r="W6" s="77"/>
      <c r="X6" s="77"/>
    </row>
    <row r="7" spans="1:24" ht="79.5" customHeight="1" x14ac:dyDescent="0.25">
      <c r="A7" s="13">
        <v>2013</v>
      </c>
      <c r="B7" s="13" t="s">
        <v>244</v>
      </c>
      <c r="C7" s="13">
        <v>1000</v>
      </c>
      <c r="D7" s="7" t="s">
        <v>264</v>
      </c>
      <c r="E7" s="8">
        <v>46356349</v>
      </c>
      <c r="F7" s="8">
        <v>46356349</v>
      </c>
      <c r="G7" s="8">
        <v>8198219.6800000006</v>
      </c>
      <c r="H7" s="8"/>
      <c r="I7" s="13">
        <v>1100</v>
      </c>
      <c r="J7" s="13" t="s">
        <v>31</v>
      </c>
      <c r="K7" s="8">
        <v>17388016</v>
      </c>
      <c r="L7" s="8">
        <v>17388016</v>
      </c>
      <c r="M7" s="8">
        <v>4097181.73</v>
      </c>
      <c r="N7" s="8"/>
      <c r="O7" s="13">
        <v>1131</v>
      </c>
      <c r="P7" s="13" t="s">
        <v>65</v>
      </c>
      <c r="Q7" s="8">
        <v>17388016</v>
      </c>
      <c r="R7" s="8">
        <v>17388016</v>
      </c>
      <c r="S7" s="8">
        <v>4097181.73</v>
      </c>
      <c r="T7" s="9"/>
      <c r="U7" s="34" t="s">
        <v>245</v>
      </c>
      <c r="V7" s="34" t="s">
        <v>246</v>
      </c>
      <c r="W7" s="34" t="s">
        <v>307</v>
      </c>
      <c r="X7" s="34" t="s">
        <v>296</v>
      </c>
    </row>
    <row r="8" spans="1:24" ht="33.75" customHeight="1" x14ac:dyDescent="0.25">
      <c r="A8" s="13"/>
      <c r="B8" s="13"/>
      <c r="C8" s="13">
        <v>2000</v>
      </c>
      <c r="D8" s="7" t="s">
        <v>265</v>
      </c>
      <c r="E8" s="8">
        <v>1761100</v>
      </c>
      <c r="F8" s="8">
        <v>1761100</v>
      </c>
      <c r="G8" s="8">
        <v>75830.450000000012</v>
      </c>
      <c r="H8" s="8"/>
      <c r="I8" s="13">
        <v>1200</v>
      </c>
      <c r="J8" s="13" t="s">
        <v>32</v>
      </c>
      <c r="K8" s="8">
        <v>3013171</v>
      </c>
      <c r="L8" s="8">
        <v>3013171</v>
      </c>
      <c r="M8" s="8">
        <v>450529.57000000007</v>
      </c>
      <c r="N8" s="8"/>
      <c r="O8" s="13">
        <v>1221</v>
      </c>
      <c r="P8" s="13" t="s">
        <v>67</v>
      </c>
      <c r="Q8" s="8">
        <v>3013171</v>
      </c>
      <c r="R8" s="8">
        <v>3013171</v>
      </c>
      <c r="S8" s="8">
        <v>450529.57000000007</v>
      </c>
      <c r="T8" s="9"/>
      <c r="U8" s="13"/>
      <c r="V8" s="13"/>
      <c r="W8" s="13"/>
      <c r="X8" s="27"/>
    </row>
    <row r="9" spans="1:24" ht="51" customHeight="1" x14ac:dyDescent="0.25">
      <c r="A9" s="13"/>
      <c r="B9" s="13"/>
      <c r="C9" s="13">
        <v>3000</v>
      </c>
      <c r="D9" s="7" t="s">
        <v>266</v>
      </c>
      <c r="E9" s="8">
        <v>28192440</v>
      </c>
      <c r="F9" s="8">
        <v>28192440</v>
      </c>
      <c r="G9" s="8">
        <v>4901283.9800000004</v>
      </c>
      <c r="H9" s="8"/>
      <c r="I9" s="13">
        <v>1300</v>
      </c>
      <c r="J9" s="13" t="s">
        <v>33</v>
      </c>
      <c r="K9" s="8">
        <v>7419671</v>
      </c>
      <c r="L9" s="8">
        <v>7419671</v>
      </c>
      <c r="M9" s="8">
        <v>28793.54</v>
      </c>
      <c r="N9" s="8"/>
      <c r="O9" s="13">
        <v>1321</v>
      </c>
      <c r="P9" s="13" t="s">
        <v>68</v>
      </c>
      <c r="Q9" s="8">
        <v>708819</v>
      </c>
      <c r="R9" s="8">
        <v>708819</v>
      </c>
      <c r="S9" s="8">
        <v>21301.66</v>
      </c>
      <c r="T9" s="9"/>
      <c r="U9" s="13"/>
      <c r="V9" s="13"/>
      <c r="W9" s="13"/>
      <c r="X9" s="27"/>
    </row>
    <row r="10" spans="1:24" ht="47.25" customHeight="1" x14ac:dyDescent="0.25">
      <c r="A10" s="13"/>
      <c r="B10" s="13"/>
      <c r="C10" s="13">
        <v>4000</v>
      </c>
      <c r="D10" s="7" t="s">
        <v>268</v>
      </c>
      <c r="E10" s="8">
        <v>4500000</v>
      </c>
      <c r="F10" s="8">
        <v>4500000</v>
      </c>
      <c r="G10" s="8">
        <v>1125000</v>
      </c>
      <c r="H10" s="8"/>
      <c r="I10" s="13">
        <v>1400</v>
      </c>
      <c r="J10" s="13" t="s">
        <v>34</v>
      </c>
      <c r="K10" s="8">
        <v>7004129</v>
      </c>
      <c r="L10" s="8">
        <v>7004129</v>
      </c>
      <c r="M10" s="8">
        <v>1330478.6599999999</v>
      </c>
      <c r="N10" s="8"/>
      <c r="O10" s="13">
        <v>1322</v>
      </c>
      <c r="P10" s="13" t="s">
        <v>69</v>
      </c>
      <c r="Q10" s="8">
        <v>6000</v>
      </c>
      <c r="R10" s="8">
        <v>6000</v>
      </c>
      <c r="S10" s="8">
        <v>0</v>
      </c>
      <c r="T10" s="9"/>
      <c r="U10" s="13"/>
      <c r="V10" s="13"/>
      <c r="W10" s="13"/>
      <c r="X10" s="27"/>
    </row>
    <row r="11" spans="1:24" ht="49.5" customHeight="1" x14ac:dyDescent="0.25">
      <c r="A11" s="13"/>
      <c r="B11" s="13"/>
      <c r="C11" s="13">
        <v>5000</v>
      </c>
      <c r="D11" s="7" t="s">
        <v>267</v>
      </c>
      <c r="E11" s="8">
        <v>0</v>
      </c>
      <c r="F11" s="8">
        <v>0</v>
      </c>
      <c r="G11" s="8">
        <v>0</v>
      </c>
      <c r="H11" s="8"/>
      <c r="I11" s="13">
        <v>1500</v>
      </c>
      <c r="J11" s="13" t="s">
        <v>35</v>
      </c>
      <c r="K11" s="8">
        <v>11531362</v>
      </c>
      <c r="L11" s="8">
        <v>11531362</v>
      </c>
      <c r="M11" s="8">
        <v>2291236.1799999997</v>
      </c>
      <c r="N11" s="8"/>
      <c r="O11" s="13">
        <v>1323</v>
      </c>
      <c r="P11" s="13" t="s">
        <v>70</v>
      </c>
      <c r="Q11" s="8">
        <v>6649852</v>
      </c>
      <c r="R11" s="8">
        <v>6649852</v>
      </c>
      <c r="S11" s="8">
        <v>7491.88</v>
      </c>
      <c r="T11" s="9"/>
      <c r="U11" s="13"/>
      <c r="V11" s="13"/>
      <c r="W11" s="13"/>
      <c r="X11" s="27"/>
    </row>
    <row r="12" spans="1:24" x14ac:dyDescent="0.25">
      <c r="A12" s="13"/>
      <c r="B12" s="13"/>
      <c r="C12" s="13"/>
      <c r="D12" s="13"/>
      <c r="E12" s="10">
        <f>SUM(E7:E11)</f>
        <v>80809889</v>
      </c>
      <c r="F12" s="10">
        <f>SUM(F7:F11)</f>
        <v>80809889</v>
      </c>
      <c r="G12" s="10">
        <f t="shared" ref="G12" si="0">SUM(G7:G11)</f>
        <v>14300334.110000001</v>
      </c>
      <c r="H12" s="10"/>
      <c r="I12" s="13"/>
      <c r="J12" s="13"/>
      <c r="K12" s="8"/>
      <c r="L12" s="8"/>
      <c r="M12" s="8"/>
      <c r="N12" s="8"/>
      <c r="O12" s="13">
        <v>1331</v>
      </c>
      <c r="P12" s="13" t="s">
        <v>71</v>
      </c>
      <c r="Q12" s="8">
        <v>40000</v>
      </c>
      <c r="R12" s="8">
        <v>40000</v>
      </c>
      <c r="S12" s="8">
        <v>0</v>
      </c>
      <c r="T12" s="9"/>
      <c r="U12" s="13"/>
      <c r="V12" s="13"/>
      <c r="W12" s="13"/>
      <c r="X12" s="27"/>
    </row>
    <row r="13" spans="1:24" ht="22.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2" t="s">
        <v>42</v>
      </c>
      <c r="K13" s="10">
        <f>SUM(K7:K12)</f>
        <v>46356349</v>
      </c>
      <c r="L13" s="10">
        <f t="shared" ref="L13:M13" si="1">SUM(L7:L12)</f>
        <v>46356349</v>
      </c>
      <c r="M13" s="10">
        <f t="shared" si="1"/>
        <v>8198219.6799999997</v>
      </c>
      <c r="N13" s="10"/>
      <c r="O13" s="13">
        <v>1342</v>
      </c>
      <c r="P13" s="13" t="s">
        <v>72</v>
      </c>
      <c r="Q13" s="8">
        <v>15000</v>
      </c>
      <c r="R13" s="8">
        <v>15000</v>
      </c>
      <c r="S13" s="8">
        <v>0</v>
      </c>
      <c r="T13" s="7"/>
      <c r="U13" s="1"/>
      <c r="V13" s="1"/>
      <c r="W13" s="1"/>
      <c r="X13" s="1"/>
    </row>
    <row r="14" spans="1:24" ht="33.75" x14ac:dyDescent="0.25">
      <c r="I14" s="13">
        <v>2100</v>
      </c>
      <c r="J14" s="13" t="s">
        <v>36</v>
      </c>
      <c r="K14" s="8">
        <v>1198500</v>
      </c>
      <c r="L14" s="8">
        <v>1198500</v>
      </c>
      <c r="M14" s="8">
        <v>22743.4</v>
      </c>
      <c r="N14" s="8"/>
      <c r="O14" s="13">
        <v>1412</v>
      </c>
      <c r="P14" s="13" t="s">
        <v>73</v>
      </c>
      <c r="Q14" s="8">
        <v>3059771</v>
      </c>
      <c r="R14" s="8">
        <v>3059771</v>
      </c>
      <c r="S14" s="8">
        <v>589257.40999999992</v>
      </c>
      <c r="T14" s="9"/>
    </row>
    <row r="15" spans="1:24" ht="33.75" x14ac:dyDescent="0.25">
      <c r="A15" s="2" t="s">
        <v>25</v>
      </c>
      <c r="I15" s="13">
        <v>2200</v>
      </c>
      <c r="J15" s="13" t="s">
        <v>37</v>
      </c>
      <c r="K15" s="8">
        <v>52000</v>
      </c>
      <c r="L15" s="8">
        <v>52000</v>
      </c>
      <c r="M15" s="8">
        <v>8121.6100000000006</v>
      </c>
      <c r="N15" s="8"/>
      <c r="O15" s="13">
        <v>1422</v>
      </c>
      <c r="P15" s="13" t="s">
        <v>74</v>
      </c>
      <c r="Q15" s="8">
        <v>1539221</v>
      </c>
      <c r="R15" s="8">
        <v>1539221</v>
      </c>
      <c r="S15" s="8">
        <v>312678.34999999998</v>
      </c>
      <c r="T15" s="9"/>
    </row>
    <row r="16" spans="1:24" ht="56.25" x14ac:dyDescent="0.25">
      <c r="A16" s="2" t="s">
        <v>285</v>
      </c>
      <c r="I16" s="13">
        <v>2400</v>
      </c>
      <c r="J16" s="13" t="s">
        <v>38</v>
      </c>
      <c r="K16" s="8">
        <v>79600</v>
      </c>
      <c r="L16" s="8">
        <v>79600</v>
      </c>
      <c r="M16" s="8">
        <v>655.56</v>
      </c>
      <c r="N16" s="8"/>
      <c r="O16" s="13">
        <v>1431</v>
      </c>
      <c r="P16" s="13" t="s">
        <v>75</v>
      </c>
      <c r="Q16" s="8">
        <v>1929458</v>
      </c>
      <c r="R16" s="8">
        <v>1929458</v>
      </c>
      <c r="S16" s="8">
        <v>391382.64</v>
      </c>
      <c r="T16" s="9"/>
    </row>
    <row r="17" spans="1:20" ht="27.75" customHeight="1" x14ac:dyDescent="0.25">
      <c r="A17" s="2" t="s">
        <v>318</v>
      </c>
      <c r="I17" s="13">
        <v>2500</v>
      </c>
      <c r="J17" s="13" t="s">
        <v>39</v>
      </c>
      <c r="K17" s="8">
        <v>22000</v>
      </c>
      <c r="L17" s="8">
        <v>22000</v>
      </c>
      <c r="M17" s="8">
        <v>905.12999999999988</v>
      </c>
      <c r="N17" s="8"/>
      <c r="O17" s="13">
        <v>1441</v>
      </c>
      <c r="P17" s="13" t="s">
        <v>76</v>
      </c>
      <c r="Q17" s="8">
        <v>475679</v>
      </c>
      <c r="R17" s="8">
        <v>475679</v>
      </c>
      <c r="S17" s="8">
        <v>37160.26</v>
      </c>
      <c r="T17" s="9"/>
    </row>
    <row r="18" spans="1:20" ht="33.75" x14ac:dyDescent="0.25">
      <c r="A18" s="2" t="s">
        <v>63</v>
      </c>
      <c r="I18" s="13">
        <v>2600</v>
      </c>
      <c r="J18" s="13" t="s">
        <v>40</v>
      </c>
      <c r="K18" s="8">
        <v>256000</v>
      </c>
      <c r="L18" s="8">
        <v>256000</v>
      </c>
      <c r="M18" s="8">
        <v>38144.19</v>
      </c>
      <c r="N18" s="8"/>
      <c r="O18" s="13">
        <v>1511</v>
      </c>
      <c r="P18" s="13" t="s">
        <v>77</v>
      </c>
      <c r="Q18" s="8">
        <v>691900</v>
      </c>
      <c r="R18" s="8">
        <v>691900</v>
      </c>
      <c r="S18" s="8">
        <v>161187.85</v>
      </c>
      <c r="T18" s="9"/>
    </row>
    <row r="19" spans="1:20" ht="45" x14ac:dyDescent="0.25">
      <c r="I19" s="13">
        <v>2700</v>
      </c>
      <c r="J19" s="13" t="s">
        <v>41</v>
      </c>
      <c r="K19" s="9">
        <v>51000</v>
      </c>
      <c r="L19" s="9">
        <v>48000</v>
      </c>
      <c r="M19" s="9">
        <v>0</v>
      </c>
      <c r="N19" s="8"/>
      <c r="O19" s="13">
        <v>1521</v>
      </c>
      <c r="P19" s="13" t="s">
        <v>78</v>
      </c>
      <c r="Q19" s="8">
        <v>1600000</v>
      </c>
      <c r="R19" s="8">
        <v>1600000</v>
      </c>
      <c r="S19" s="8">
        <v>259943.55</v>
      </c>
      <c r="T19" s="7"/>
    </row>
    <row r="20" spans="1:20" ht="47.25" customHeight="1" x14ac:dyDescent="0.25">
      <c r="I20" s="13">
        <v>2900</v>
      </c>
      <c r="J20" s="13" t="s">
        <v>155</v>
      </c>
      <c r="K20" s="9">
        <v>102000</v>
      </c>
      <c r="L20" s="9">
        <v>105000</v>
      </c>
      <c r="M20" s="9">
        <v>5260.56</v>
      </c>
      <c r="N20" s="9"/>
      <c r="O20" s="13">
        <v>1541</v>
      </c>
      <c r="P20" s="13" t="s">
        <v>79</v>
      </c>
      <c r="Q20" s="8">
        <v>1170715</v>
      </c>
      <c r="R20" s="8">
        <v>1170715</v>
      </c>
      <c r="S20" s="8">
        <v>0</v>
      </c>
      <c r="T20" s="9"/>
    </row>
    <row r="21" spans="1:20" ht="27.75" customHeight="1" x14ac:dyDescent="0.25">
      <c r="I21" s="13"/>
      <c r="J21" s="12" t="s">
        <v>52</v>
      </c>
      <c r="K21" s="10">
        <f>SUM(K14:K20)</f>
        <v>1761100</v>
      </c>
      <c r="L21" s="10">
        <f>SUM(L14:L20)</f>
        <v>1761100</v>
      </c>
      <c r="M21" s="10">
        <f>SUM(M14:M20)</f>
        <v>75830.450000000012</v>
      </c>
      <c r="N21" s="10"/>
      <c r="O21" s="13">
        <v>1542</v>
      </c>
      <c r="P21" s="13" t="s">
        <v>80</v>
      </c>
      <c r="Q21" s="8">
        <v>10000</v>
      </c>
      <c r="R21" s="8">
        <v>10000</v>
      </c>
      <c r="S21" s="8">
        <v>0</v>
      </c>
      <c r="T21" s="7"/>
    </row>
    <row r="22" spans="1:20" ht="26.25" customHeight="1" x14ac:dyDescent="0.25">
      <c r="I22" s="13">
        <v>3100</v>
      </c>
      <c r="J22" s="13" t="s">
        <v>44</v>
      </c>
      <c r="K22" s="8">
        <v>3038829</v>
      </c>
      <c r="L22" s="8">
        <v>3038829</v>
      </c>
      <c r="M22" s="8">
        <v>548729.41999999993</v>
      </c>
      <c r="N22" s="8"/>
      <c r="O22" s="13">
        <v>1547</v>
      </c>
      <c r="P22" s="13" t="s">
        <v>84</v>
      </c>
      <c r="Q22" s="8">
        <v>60000</v>
      </c>
      <c r="R22" s="8">
        <v>60000</v>
      </c>
      <c r="S22" s="8">
        <v>0</v>
      </c>
      <c r="T22" s="7"/>
    </row>
    <row r="23" spans="1:20" ht="22.5" x14ac:dyDescent="0.25">
      <c r="I23" s="13">
        <v>3200</v>
      </c>
      <c r="J23" s="13" t="s">
        <v>45</v>
      </c>
      <c r="K23" s="8">
        <v>3235309</v>
      </c>
      <c r="L23" s="8">
        <v>3235309</v>
      </c>
      <c r="M23" s="8">
        <v>255000</v>
      </c>
      <c r="N23" s="8"/>
      <c r="O23" s="13">
        <v>1548</v>
      </c>
      <c r="P23" s="13" t="s">
        <v>81</v>
      </c>
      <c r="Q23" s="8">
        <v>200000</v>
      </c>
      <c r="R23" s="8">
        <v>200000</v>
      </c>
      <c r="S23" s="8">
        <v>5637.85</v>
      </c>
      <c r="T23" s="7"/>
    </row>
    <row r="24" spans="1:20" ht="33.75" x14ac:dyDescent="0.25">
      <c r="I24" s="13">
        <v>3300</v>
      </c>
      <c r="J24" s="13" t="s">
        <v>46</v>
      </c>
      <c r="K24" s="8">
        <v>3887120</v>
      </c>
      <c r="L24" s="8">
        <v>3887120</v>
      </c>
      <c r="M24" s="8">
        <v>416274.27</v>
      </c>
      <c r="N24" s="8"/>
      <c r="O24" s="13">
        <v>1549</v>
      </c>
      <c r="P24" s="13" t="s">
        <v>82</v>
      </c>
      <c r="Q24" s="8">
        <v>120000</v>
      </c>
      <c r="R24" s="8">
        <v>120000</v>
      </c>
      <c r="S24" s="8">
        <v>0</v>
      </c>
      <c r="T24" s="7"/>
    </row>
    <row r="25" spans="1:20" ht="78.75" x14ac:dyDescent="0.25">
      <c r="I25" s="13">
        <v>3400</v>
      </c>
      <c r="J25" s="13" t="s">
        <v>47</v>
      </c>
      <c r="K25" s="8">
        <v>14337278</v>
      </c>
      <c r="L25" s="8">
        <v>14337278</v>
      </c>
      <c r="M25" s="8">
        <v>3473949.5300000003</v>
      </c>
      <c r="N25" s="8"/>
      <c r="O25" s="13">
        <v>1591</v>
      </c>
      <c r="P25" s="13" t="s">
        <v>83</v>
      </c>
      <c r="Q25" s="8">
        <v>7678747</v>
      </c>
      <c r="R25" s="8">
        <v>7678747</v>
      </c>
      <c r="S25" s="8">
        <v>1864466.93</v>
      </c>
      <c r="T25" s="7"/>
    </row>
    <row r="26" spans="1:20" ht="33.75" x14ac:dyDescent="0.25">
      <c r="I26" s="13">
        <v>3500</v>
      </c>
      <c r="J26" s="13" t="s">
        <v>48</v>
      </c>
      <c r="K26" s="8">
        <v>1204000</v>
      </c>
      <c r="L26" s="8">
        <v>1204000</v>
      </c>
      <c r="M26" s="8">
        <v>44313.64</v>
      </c>
      <c r="N26" s="8"/>
      <c r="O26" s="13"/>
      <c r="P26" s="13"/>
      <c r="Q26" s="11">
        <f>SUM(Q7:Q25)</f>
        <v>46356349</v>
      </c>
      <c r="R26" s="11">
        <f t="shared" ref="R26:S26" si="2">SUM(R7:R25)</f>
        <v>46356349</v>
      </c>
      <c r="S26" s="11">
        <f t="shared" si="2"/>
        <v>8198219.6799999978</v>
      </c>
      <c r="T26" s="7"/>
    </row>
    <row r="27" spans="1:20" ht="33.75" x14ac:dyDescent="0.25">
      <c r="I27" s="13">
        <v>3600</v>
      </c>
      <c r="J27" s="13" t="s">
        <v>49</v>
      </c>
      <c r="K27" s="8">
        <v>60000</v>
      </c>
      <c r="L27" s="8">
        <v>60000</v>
      </c>
      <c r="M27" s="8">
        <v>0</v>
      </c>
      <c r="N27" s="8"/>
      <c r="O27" s="13">
        <v>2111</v>
      </c>
      <c r="P27" s="13" t="s">
        <v>87</v>
      </c>
      <c r="Q27" s="8">
        <v>492000</v>
      </c>
      <c r="R27" s="8">
        <v>492000</v>
      </c>
      <c r="S27" s="8">
        <v>969.42000000000007</v>
      </c>
      <c r="T27" s="7"/>
    </row>
    <row r="28" spans="1:20" ht="33.75" x14ac:dyDescent="0.25">
      <c r="I28" s="13">
        <v>3700</v>
      </c>
      <c r="J28" s="13" t="s">
        <v>50</v>
      </c>
      <c r="K28" s="8">
        <v>110000</v>
      </c>
      <c r="L28" s="8">
        <v>110000</v>
      </c>
      <c r="M28" s="8">
        <v>20956</v>
      </c>
      <c r="N28" s="8"/>
      <c r="O28" s="13">
        <v>2121</v>
      </c>
      <c r="P28" s="13" t="s">
        <v>88</v>
      </c>
      <c r="Q28" s="8">
        <v>1500</v>
      </c>
      <c r="R28" s="8">
        <v>1500</v>
      </c>
      <c r="S28" s="8">
        <v>0</v>
      </c>
      <c r="T28" s="7"/>
    </row>
    <row r="29" spans="1:20" ht="56.25" x14ac:dyDescent="0.25">
      <c r="I29" s="13">
        <v>3900</v>
      </c>
      <c r="J29" s="13" t="s">
        <v>156</v>
      </c>
      <c r="K29" s="8">
        <v>2319904</v>
      </c>
      <c r="L29" s="8">
        <v>2319904</v>
      </c>
      <c r="M29" s="8">
        <v>142061.12</v>
      </c>
      <c r="N29" s="8"/>
      <c r="O29" s="13">
        <v>2141</v>
      </c>
      <c r="P29" s="13" t="s">
        <v>89</v>
      </c>
      <c r="Q29" s="8">
        <v>650000</v>
      </c>
      <c r="R29" s="8">
        <v>650000</v>
      </c>
      <c r="S29" s="8">
        <v>110</v>
      </c>
      <c r="T29" s="7"/>
    </row>
    <row r="30" spans="1:20" ht="22.5" x14ac:dyDescent="0.25">
      <c r="I30" s="13"/>
      <c r="J30" s="12" t="s">
        <v>43</v>
      </c>
      <c r="K30" s="10">
        <f>SUM(K22:K29)</f>
        <v>28192440</v>
      </c>
      <c r="L30" s="10">
        <f t="shared" ref="L30:M30" si="3">SUM(L22:L29)</f>
        <v>28192440</v>
      </c>
      <c r="M30" s="10">
        <f t="shared" si="3"/>
        <v>4901283.9800000004</v>
      </c>
      <c r="N30" s="10"/>
      <c r="O30" s="13">
        <v>2151</v>
      </c>
      <c r="P30" s="13" t="s">
        <v>90</v>
      </c>
      <c r="Q30" s="8">
        <v>45000</v>
      </c>
      <c r="R30" s="8">
        <v>45000</v>
      </c>
      <c r="S30" s="8">
        <v>20080.310000000001</v>
      </c>
      <c r="T30" s="7"/>
    </row>
    <row r="31" spans="1:20" x14ac:dyDescent="0.25">
      <c r="I31" s="13">
        <v>4400</v>
      </c>
      <c r="J31" s="13" t="s">
        <v>185</v>
      </c>
      <c r="K31" s="8">
        <v>4500000</v>
      </c>
      <c r="L31" s="8">
        <v>4500000</v>
      </c>
      <c r="M31" s="8">
        <v>1125000</v>
      </c>
      <c r="N31" s="8"/>
      <c r="O31" s="13">
        <v>2161</v>
      </c>
      <c r="P31" s="13" t="s">
        <v>91</v>
      </c>
      <c r="Q31" s="8">
        <v>10000</v>
      </c>
      <c r="R31" s="8">
        <v>10000</v>
      </c>
      <c r="S31" s="8">
        <v>1583.6699999999998</v>
      </c>
      <c r="T31" s="7"/>
    </row>
    <row r="32" spans="1:20" ht="33.75" x14ac:dyDescent="0.25">
      <c r="I32" s="13"/>
      <c r="J32" s="12" t="s">
        <v>53</v>
      </c>
      <c r="K32" s="10">
        <f>+K31</f>
        <v>4500000</v>
      </c>
      <c r="L32" s="10">
        <f t="shared" ref="L32:M32" si="4">+L31</f>
        <v>4500000</v>
      </c>
      <c r="M32" s="10">
        <f t="shared" si="4"/>
        <v>1125000</v>
      </c>
      <c r="N32" s="10"/>
      <c r="O32" s="13">
        <v>2211</v>
      </c>
      <c r="P32" s="13" t="s">
        <v>92</v>
      </c>
      <c r="Q32" s="8">
        <v>47000</v>
      </c>
      <c r="R32" s="8">
        <v>47000</v>
      </c>
      <c r="S32" s="8">
        <v>7345.8700000000008</v>
      </c>
      <c r="T32" s="7"/>
    </row>
    <row r="33" spans="9:20" ht="33.75" x14ac:dyDescent="0.25">
      <c r="I33" s="13"/>
      <c r="J33" s="13"/>
      <c r="K33" s="8"/>
      <c r="L33" s="8"/>
      <c r="M33" s="8"/>
      <c r="N33" s="8"/>
      <c r="O33" s="13">
        <v>2231</v>
      </c>
      <c r="P33" s="13" t="s">
        <v>93</v>
      </c>
      <c r="Q33" s="8">
        <v>5000</v>
      </c>
      <c r="R33" s="8">
        <v>5000</v>
      </c>
      <c r="S33" s="8">
        <v>775.74</v>
      </c>
      <c r="T33" s="7"/>
    </row>
    <row r="34" spans="9:20" ht="22.5" x14ac:dyDescent="0.25">
      <c r="I34" s="13"/>
      <c r="J34" s="13"/>
      <c r="K34" s="8"/>
      <c r="L34" s="8"/>
      <c r="M34" s="8"/>
      <c r="N34" s="8"/>
      <c r="O34" s="13">
        <v>2431</v>
      </c>
      <c r="P34" s="13" t="s">
        <v>94</v>
      </c>
      <c r="Q34" s="8">
        <v>1000</v>
      </c>
      <c r="R34" s="8">
        <v>1000</v>
      </c>
      <c r="S34" s="8">
        <v>0</v>
      </c>
      <c r="T34" s="7"/>
    </row>
    <row r="35" spans="9:20" ht="22.5" x14ac:dyDescent="0.25">
      <c r="I35" s="13"/>
      <c r="J35" s="13" t="s">
        <v>56</v>
      </c>
      <c r="K35" s="8">
        <f>+K33+K34</f>
        <v>0</v>
      </c>
      <c r="L35" s="8">
        <f t="shared" ref="L35:M35" si="5">+L33+L34</f>
        <v>0</v>
      </c>
      <c r="M35" s="8">
        <f t="shared" si="5"/>
        <v>0</v>
      </c>
      <c r="N35" s="8"/>
      <c r="O35" s="13">
        <v>2441</v>
      </c>
      <c r="P35" s="13" t="s">
        <v>95</v>
      </c>
      <c r="Q35" s="8">
        <v>6000</v>
      </c>
      <c r="R35" s="8">
        <v>6000</v>
      </c>
      <c r="S35" s="8">
        <v>0</v>
      </c>
      <c r="T35" s="7"/>
    </row>
    <row r="36" spans="9:20" ht="22.5" x14ac:dyDescent="0.25">
      <c r="I36" s="13"/>
      <c r="J36" s="12" t="s">
        <v>57</v>
      </c>
      <c r="K36" s="10">
        <f>+K13+K21+K30+K32+K35</f>
        <v>80809889</v>
      </c>
      <c r="L36" s="10">
        <f>+L13+L21+L30+L32+L35</f>
        <v>80809889</v>
      </c>
      <c r="M36" s="10">
        <f>+M13+M21+M30+M32+M35</f>
        <v>14300334.109999999</v>
      </c>
      <c r="N36" s="10"/>
      <c r="O36" s="13">
        <v>2451</v>
      </c>
      <c r="P36" s="13" t="s">
        <v>96</v>
      </c>
      <c r="Q36" s="8">
        <v>5000</v>
      </c>
      <c r="R36" s="8">
        <v>5000</v>
      </c>
      <c r="S36" s="8">
        <v>0</v>
      </c>
      <c r="T36" s="7"/>
    </row>
    <row r="37" spans="9:20" ht="22.5" x14ac:dyDescent="0.25">
      <c r="K37" s="14">
        <f>+K36-E12</f>
        <v>0</v>
      </c>
      <c r="L37" s="14">
        <f t="shared" ref="L37:M37" si="6">+L36-F12</f>
        <v>0</v>
      </c>
      <c r="M37" s="14">
        <f t="shared" si="6"/>
        <v>0</v>
      </c>
      <c r="O37" s="13">
        <v>2461</v>
      </c>
      <c r="P37" s="13" t="s">
        <v>97</v>
      </c>
      <c r="Q37" s="8">
        <v>48000</v>
      </c>
      <c r="R37" s="8">
        <v>48000</v>
      </c>
      <c r="S37" s="8">
        <v>453.45</v>
      </c>
      <c r="T37" s="7"/>
    </row>
    <row r="38" spans="9:20" ht="22.5" x14ac:dyDescent="0.25">
      <c r="O38" s="13">
        <v>2471</v>
      </c>
      <c r="P38" s="13" t="s">
        <v>98</v>
      </c>
      <c r="Q38" s="8">
        <v>5600</v>
      </c>
      <c r="R38" s="8">
        <v>5600</v>
      </c>
      <c r="S38" s="8">
        <v>0</v>
      </c>
      <c r="T38" s="7"/>
    </row>
    <row r="39" spans="9:20" ht="22.5" x14ac:dyDescent="0.25">
      <c r="O39" s="13">
        <v>2481</v>
      </c>
      <c r="P39" s="13" t="s">
        <v>99</v>
      </c>
      <c r="Q39" s="8">
        <v>3000</v>
      </c>
      <c r="R39" s="8">
        <v>3000</v>
      </c>
      <c r="S39" s="8">
        <v>0</v>
      </c>
      <c r="T39" s="9"/>
    </row>
    <row r="40" spans="9:20" ht="45" x14ac:dyDescent="0.25">
      <c r="O40" s="13">
        <v>2491</v>
      </c>
      <c r="P40" s="13" t="s">
        <v>100</v>
      </c>
      <c r="Q40" s="8">
        <v>11000</v>
      </c>
      <c r="R40" s="8">
        <v>11000</v>
      </c>
      <c r="S40" s="8">
        <v>202.11</v>
      </c>
      <c r="T40" s="7"/>
    </row>
    <row r="41" spans="9:20" ht="22.5" x14ac:dyDescent="0.25">
      <c r="O41" s="13">
        <v>2531</v>
      </c>
      <c r="P41" s="13" t="s">
        <v>101</v>
      </c>
      <c r="Q41" s="8">
        <v>12000</v>
      </c>
      <c r="R41" s="8">
        <v>12000</v>
      </c>
      <c r="S41" s="8">
        <v>905.12999999999988</v>
      </c>
      <c r="T41" s="7"/>
    </row>
    <row r="42" spans="9:20" ht="22.5" x14ac:dyDescent="0.25">
      <c r="O42" s="13">
        <v>2541</v>
      </c>
      <c r="P42" s="13" t="s">
        <v>102</v>
      </c>
      <c r="Q42" s="8">
        <v>10000</v>
      </c>
      <c r="R42" s="8">
        <v>10000</v>
      </c>
      <c r="S42" s="8">
        <v>0</v>
      </c>
      <c r="T42" s="7"/>
    </row>
    <row r="43" spans="9:20" ht="22.5" x14ac:dyDescent="0.25">
      <c r="O43" s="13">
        <v>2611</v>
      </c>
      <c r="P43" s="13" t="s">
        <v>103</v>
      </c>
      <c r="Q43" s="8">
        <v>256000</v>
      </c>
      <c r="R43" s="8">
        <v>256000</v>
      </c>
      <c r="S43" s="8">
        <v>38144.19</v>
      </c>
      <c r="T43" s="7"/>
    </row>
    <row r="44" spans="9:20" x14ac:dyDescent="0.25">
      <c r="O44" s="13">
        <v>2711</v>
      </c>
      <c r="P44" s="13" t="s">
        <v>104</v>
      </c>
      <c r="Q44" s="8">
        <v>20000</v>
      </c>
      <c r="R44" s="8">
        <v>17000</v>
      </c>
      <c r="S44" s="8">
        <v>0</v>
      </c>
      <c r="T44" s="7"/>
    </row>
    <row r="45" spans="9:20" x14ac:dyDescent="0.25">
      <c r="O45" s="13">
        <v>2721</v>
      </c>
      <c r="P45" s="13" t="s">
        <v>105</v>
      </c>
      <c r="Q45" s="8">
        <v>30000</v>
      </c>
      <c r="R45" s="8">
        <v>30000</v>
      </c>
      <c r="S45" s="8">
        <v>0</v>
      </c>
      <c r="T45" s="7"/>
    </row>
    <row r="46" spans="9:20" x14ac:dyDescent="0.25">
      <c r="O46" s="13">
        <v>2731</v>
      </c>
      <c r="P46" s="13" t="s">
        <v>106</v>
      </c>
      <c r="Q46" s="8">
        <v>1000</v>
      </c>
      <c r="R46" s="8">
        <v>1000</v>
      </c>
      <c r="S46" s="8">
        <v>0</v>
      </c>
      <c r="T46" s="7"/>
    </row>
    <row r="47" spans="9:20" x14ac:dyDescent="0.25">
      <c r="O47" s="13">
        <v>2911</v>
      </c>
      <c r="P47" s="13" t="s">
        <v>107</v>
      </c>
      <c r="Q47" s="8">
        <v>20000</v>
      </c>
      <c r="R47" s="8">
        <v>20000</v>
      </c>
      <c r="S47" s="8">
        <v>0</v>
      </c>
      <c r="T47" s="7"/>
    </row>
    <row r="48" spans="9:20" ht="33.75" x14ac:dyDescent="0.25">
      <c r="O48" s="13">
        <v>2921</v>
      </c>
      <c r="P48" s="13" t="s">
        <v>108</v>
      </c>
      <c r="Q48" s="8">
        <v>7000</v>
      </c>
      <c r="R48" s="8">
        <v>7000</v>
      </c>
      <c r="S48" s="8">
        <v>0</v>
      </c>
      <c r="T48" s="7"/>
    </row>
    <row r="49" spans="15:20" ht="67.5" x14ac:dyDescent="0.25">
      <c r="O49" s="13">
        <v>2931</v>
      </c>
      <c r="P49" s="13" t="s">
        <v>109</v>
      </c>
      <c r="Q49" s="8">
        <v>5000</v>
      </c>
      <c r="R49" s="8">
        <v>5000</v>
      </c>
      <c r="S49" s="8">
        <v>0</v>
      </c>
      <c r="T49" s="7"/>
    </row>
    <row r="50" spans="15:20" ht="56.25" x14ac:dyDescent="0.25">
      <c r="O50" s="13">
        <v>2941</v>
      </c>
      <c r="P50" s="13" t="s">
        <v>110</v>
      </c>
      <c r="Q50" s="8">
        <v>50000</v>
      </c>
      <c r="R50" s="8">
        <v>50000</v>
      </c>
      <c r="S50" s="8">
        <v>0</v>
      </c>
      <c r="T50" s="7"/>
    </row>
    <row r="51" spans="15:20" ht="33.75" x14ac:dyDescent="0.25">
      <c r="O51" s="13">
        <v>2961</v>
      </c>
      <c r="P51" s="13" t="s">
        <v>111</v>
      </c>
      <c r="Q51" s="8">
        <v>20000</v>
      </c>
      <c r="R51" s="8">
        <v>23000</v>
      </c>
      <c r="S51" s="8">
        <v>5260.56</v>
      </c>
      <c r="T51" s="7"/>
    </row>
    <row r="52" spans="15:20" x14ac:dyDescent="0.25">
      <c r="O52" s="13"/>
      <c r="P52" s="13"/>
      <c r="Q52" s="10">
        <f>SUM(Q27:Q51)</f>
        <v>1761100</v>
      </c>
      <c r="R52" s="10">
        <f t="shared" ref="R52:S52" si="7">SUM(R27:R51)</f>
        <v>1761100</v>
      </c>
      <c r="S52" s="10">
        <f t="shared" si="7"/>
        <v>75830.450000000012</v>
      </c>
      <c r="T52" s="7"/>
    </row>
    <row r="53" spans="15:20" ht="22.5" x14ac:dyDescent="0.25">
      <c r="O53" s="13">
        <v>3112</v>
      </c>
      <c r="P53" s="13" t="s">
        <v>112</v>
      </c>
      <c r="Q53" s="8">
        <v>559980</v>
      </c>
      <c r="R53" s="8">
        <v>559980</v>
      </c>
      <c r="S53" s="8">
        <v>99501.25</v>
      </c>
      <c r="T53" s="7"/>
    </row>
    <row r="54" spans="15:20" x14ac:dyDescent="0.25">
      <c r="O54" s="13">
        <v>3131</v>
      </c>
      <c r="P54" s="13" t="s">
        <v>113</v>
      </c>
      <c r="Q54" s="8">
        <v>124440</v>
      </c>
      <c r="R54" s="8">
        <v>124440</v>
      </c>
      <c r="S54" s="8">
        <v>0</v>
      </c>
      <c r="T54" s="9"/>
    </row>
    <row r="55" spans="15:20" x14ac:dyDescent="0.25">
      <c r="O55" s="13">
        <v>3141</v>
      </c>
      <c r="P55" s="13" t="s">
        <v>114</v>
      </c>
      <c r="Q55" s="8">
        <v>480000</v>
      </c>
      <c r="R55" s="8">
        <v>480000</v>
      </c>
      <c r="S55" s="8">
        <v>104667.22</v>
      </c>
      <c r="T55" s="7"/>
    </row>
    <row r="56" spans="15:20" ht="22.5" x14ac:dyDescent="0.25">
      <c r="O56" s="13">
        <v>3141</v>
      </c>
      <c r="P56" s="13" t="s">
        <v>115</v>
      </c>
      <c r="Q56" s="8">
        <v>5000</v>
      </c>
      <c r="R56" s="8">
        <v>5000</v>
      </c>
      <c r="S56" s="8">
        <v>0</v>
      </c>
      <c r="T56" s="7"/>
    </row>
    <row r="57" spans="15:20" ht="45" x14ac:dyDescent="0.25">
      <c r="O57" s="13">
        <v>3171</v>
      </c>
      <c r="P57" s="13" t="s">
        <v>117</v>
      </c>
      <c r="Q57" s="8">
        <v>200409</v>
      </c>
      <c r="R57" s="8">
        <v>200409</v>
      </c>
      <c r="S57" s="8">
        <v>44777.729999999996</v>
      </c>
      <c r="T57" s="9"/>
    </row>
    <row r="58" spans="15:20" ht="22.5" x14ac:dyDescent="0.25">
      <c r="O58" s="13">
        <v>3181</v>
      </c>
      <c r="P58" s="13" t="s">
        <v>118</v>
      </c>
      <c r="Q58" s="8">
        <v>1426000</v>
      </c>
      <c r="R58" s="8">
        <v>1426000</v>
      </c>
      <c r="S58" s="8">
        <v>299783.21999999997</v>
      </c>
      <c r="T58" s="9"/>
    </row>
    <row r="59" spans="15:20" ht="22.5" x14ac:dyDescent="0.25">
      <c r="O59" s="13">
        <v>3191</v>
      </c>
      <c r="P59" s="13" t="s">
        <v>119</v>
      </c>
      <c r="Q59" s="8">
        <v>243000</v>
      </c>
      <c r="R59" s="8">
        <v>243000</v>
      </c>
      <c r="S59" s="8">
        <v>0</v>
      </c>
      <c r="T59" s="7"/>
    </row>
    <row r="60" spans="15:20" ht="22.5" x14ac:dyDescent="0.25">
      <c r="O60" s="13">
        <v>3221</v>
      </c>
      <c r="P60" s="13" t="s">
        <v>120</v>
      </c>
      <c r="Q60" s="8">
        <v>3175309</v>
      </c>
      <c r="R60" s="8">
        <v>3175309</v>
      </c>
      <c r="S60" s="8">
        <v>255000</v>
      </c>
      <c r="T60" s="7"/>
    </row>
    <row r="61" spans="15:20" x14ac:dyDescent="0.25">
      <c r="O61" s="13">
        <v>3291</v>
      </c>
      <c r="P61" s="13" t="s">
        <v>121</v>
      </c>
      <c r="Q61" s="8">
        <v>60000</v>
      </c>
      <c r="R61" s="8">
        <v>60000</v>
      </c>
      <c r="S61" s="8">
        <v>0</v>
      </c>
      <c r="T61" s="7"/>
    </row>
    <row r="62" spans="15:20" ht="45" x14ac:dyDescent="0.25">
      <c r="O62" s="13">
        <v>3311</v>
      </c>
      <c r="P62" s="13" t="s">
        <v>122</v>
      </c>
      <c r="Q62" s="8">
        <v>1929200</v>
      </c>
      <c r="R62" s="8">
        <v>1929200</v>
      </c>
      <c r="S62" s="8">
        <v>315700</v>
      </c>
      <c r="T62" s="9"/>
    </row>
    <row r="63" spans="15:20" ht="56.25" x14ac:dyDescent="0.25">
      <c r="O63" s="13">
        <v>3331</v>
      </c>
      <c r="P63" s="13" t="s">
        <v>123</v>
      </c>
      <c r="Q63" s="8">
        <v>600000</v>
      </c>
      <c r="R63" s="8">
        <v>600000</v>
      </c>
      <c r="S63" s="8">
        <v>0</v>
      </c>
      <c r="T63" s="9"/>
    </row>
    <row r="64" spans="15:20" ht="22.5" x14ac:dyDescent="0.25">
      <c r="O64" s="13">
        <v>3341</v>
      </c>
      <c r="P64" s="13" t="s">
        <v>124</v>
      </c>
      <c r="Q64" s="8">
        <v>185000</v>
      </c>
      <c r="R64" s="8">
        <v>185000</v>
      </c>
      <c r="S64" s="8">
        <v>17995</v>
      </c>
      <c r="T64" s="7"/>
    </row>
    <row r="65" spans="15:20" ht="33.75" x14ac:dyDescent="0.25">
      <c r="O65" s="13">
        <v>3361</v>
      </c>
      <c r="P65" s="13" t="s">
        <v>173</v>
      </c>
      <c r="Q65" s="8">
        <v>240000</v>
      </c>
      <c r="R65" s="8">
        <v>240000</v>
      </c>
      <c r="S65" s="8">
        <v>6249.57</v>
      </c>
      <c r="T65" s="9"/>
    </row>
    <row r="66" spans="15:20" x14ac:dyDescent="0.25">
      <c r="O66" s="13">
        <v>3362</v>
      </c>
      <c r="P66" s="13" t="s">
        <v>174</v>
      </c>
      <c r="Q66" s="8">
        <v>475000</v>
      </c>
      <c r="R66" s="8">
        <v>475000</v>
      </c>
      <c r="S66" s="8">
        <v>3154</v>
      </c>
      <c r="T66" s="7"/>
    </row>
    <row r="67" spans="15:20" x14ac:dyDescent="0.25">
      <c r="O67" s="13">
        <v>3381</v>
      </c>
      <c r="P67" s="13" t="s">
        <v>126</v>
      </c>
      <c r="Q67" s="8">
        <v>457920</v>
      </c>
      <c r="R67" s="8">
        <v>457920</v>
      </c>
      <c r="S67" s="8">
        <v>73175.700000000012</v>
      </c>
      <c r="T67" s="7"/>
    </row>
    <row r="68" spans="15:20" ht="22.5" x14ac:dyDescent="0.25">
      <c r="O68" s="13">
        <v>3411</v>
      </c>
      <c r="P68" s="13" t="s">
        <v>127</v>
      </c>
      <c r="Q68" s="8">
        <v>11181778</v>
      </c>
      <c r="R68" s="8">
        <v>11181778</v>
      </c>
      <c r="S68" s="8">
        <v>2972456.68</v>
      </c>
      <c r="T68" s="7"/>
    </row>
    <row r="69" spans="15:20" ht="22.5" x14ac:dyDescent="0.25">
      <c r="O69" s="13">
        <v>3431</v>
      </c>
      <c r="P69" s="13" t="s">
        <v>128</v>
      </c>
      <c r="Q69" s="8">
        <v>2700000</v>
      </c>
      <c r="R69" s="8">
        <v>2700000</v>
      </c>
      <c r="S69" s="8">
        <v>463508.21</v>
      </c>
      <c r="T69" s="9"/>
    </row>
    <row r="70" spans="15:20" x14ac:dyDescent="0.25">
      <c r="O70" s="13">
        <v>3451</v>
      </c>
      <c r="P70" s="13" t="s">
        <v>129</v>
      </c>
      <c r="Q70" s="8">
        <v>300000</v>
      </c>
      <c r="R70" s="8">
        <v>300000</v>
      </c>
      <c r="S70" s="8">
        <v>13175.64</v>
      </c>
      <c r="T70" s="7"/>
    </row>
    <row r="71" spans="15:20" ht="22.5" x14ac:dyDescent="0.25">
      <c r="O71" s="13">
        <v>3461</v>
      </c>
      <c r="P71" s="13" t="s">
        <v>130</v>
      </c>
      <c r="Q71" s="8">
        <v>150000</v>
      </c>
      <c r="R71" s="8">
        <v>150000</v>
      </c>
      <c r="S71" s="8">
        <v>24809</v>
      </c>
      <c r="T71" s="7"/>
    </row>
    <row r="72" spans="15:20" x14ac:dyDescent="0.25">
      <c r="O72" s="13">
        <v>3471</v>
      </c>
      <c r="P72" s="13" t="s">
        <v>131</v>
      </c>
      <c r="Q72" s="8">
        <v>5500</v>
      </c>
      <c r="R72" s="8">
        <v>5500</v>
      </c>
      <c r="S72" s="8">
        <v>0</v>
      </c>
      <c r="T72" s="7"/>
    </row>
    <row r="73" spans="15:20" ht="33.75" x14ac:dyDescent="0.25">
      <c r="O73" s="13">
        <v>3511</v>
      </c>
      <c r="P73" s="13" t="s">
        <v>132</v>
      </c>
      <c r="Q73" s="8">
        <v>158000</v>
      </c>
      <c r="R73" s="8">
        <v>158000</v>
      </c>
      <c r="S73" s="8">
        <v>0</v>
      </c>
      <c r="T73" s="7"/>
    </row>
    <row r="74" spans="15:20" ht="67.5" x14ac:dyDescent="0.25">
      <c r="O74" s="13">
        <v>3521</v>
      </c>
      <c r="P74" s="13" t="s">
        <v>133</v>
      </c>
      <c r="Q74" s="8">
        <v>100000</v>
      </c>
      <c r="R74" s="8">
        <v>100000</v>
      </c>
      <c r="S74" s="8">
        <v>1000</v>
      </c>
      <c r="T74" s="7"/>
    </row>
    <row r="75" spans="15:20" ht="56.25" x14ac:dyDescent="0.25">
      <c r="O75" s="13">
        <v>3531</v>
      </c>
      <c r="P75" s="13" t="s">
        <v>134</v>
      </c>
      <c r="Q75" s="8">
        <v>335000</v>
      </c>
      <c r="R75" s="8">
        <v>335000</v>
      </c>
      <c r="S75" s="8">
        <v>0</v>
      </c>
      <c r="T75" s="9"/>
    </row>
    <row r="76" spans="15:20" ht="67.5" x14ac:dyDescent="0.25">
      <c r="O76" s="13">
        <v>3553</v>
      </c>
      <c r="P76" s="13" t="s">
        <v>135</v>
      </c>
      <c r="Q76" s="8">
        <v>275000</v>
      </c>
      <c r="R76" s="8">
        <v>275000</v>
      </c>
      <c r="S76" s="8">
        <v>23740.86</v>
      </c>
      <c r="T76" s="9"/>
    </row>
    <row r="77" spans="15:20" ht="22.5" x14ac:dyDescent="0.25">
      <c r="O77" s="13">
        <v>3581</v>
      </c>
      <c r="P77" s="13" t="s">
        <v>136</v>
      </c>
      <c r="Q77" s="8">
        <v>288000</v>
      </c>
      <c r="R77" s="8">
        <v>288000</v>
      </c>
      <c r="S77" s="8">
        <v>19572.780000000002</v>
      </c>
      <c r="T77" s="7"/>
    </row>
    <row r="78" spans="15:20" ht="22.5" x14ac:dyDescent="0.25">
      <c r="O78" s="13">
        <v>3591</v>
      </c>
      <c r="P78" s="13" t="s">
        <v>137</v>
      </c>
      <c r="Q78" s="8">
        <v>48000</v>
      </c>
      <c r="R78" s="8">
        <v>48000</v>
      </c>
      <c r="S78" s="8">
        <v>0</v>
      </c>
      <c r="T78" s="7"/>
    </row>
    <row r="79" spans="15:20" ht="67.5" x14ac:dyDescent="0.25">
      <c r="O79" s="13">
        <v>3611</v>
      </c>
      <c r="P79" s="13" t="s">
        <v>138</v>
      </c>
      <c r="Q79" s="8">
        <v>60000</v>
      </c>
      <c r="R79" s="8">
        <v>60000</v>
      </c>
      <c r="S79" s="8">
        <v>0</v>
      </c>
      <c r="T79" s="7"/>
    </row>
    <row r="80" spans="15:20" ht="22.5" x14ac:dyDescent="0.25">
      <c r="O80" s="13">
        <v>3721</v>
      </c>
      <c r="P80" s="13" t="s">
        <v>175</v>
      </c>
      <c r="Q80" s="8">
        <v>5000</v>
      </c>
      <c r="R80" s="8">
        <v>5000</v>
      </c>
      <c r="S80" s="8">
        <v>0</v>
      </c>
      <c r="T80" s="7"/>
    </row>
    <row r="81" spans="15:20" ht="33.75" x14ac:dyDescent="0.25">
      <c r="O81" s="13">
        <v>3722</v>
      </c>
      <c r="P81" s="13" t="s">
        <v>140</v>
      </c>
      <c r="Q81" s="8">
        <v>100000</v>
      </c>
      <c r="R81" s="8">
        <v>100000</v>
      </c>
      <c r="S81" s="8">
        <v>20956</v>
      </c>
      <c r="T81" s="7"/>
    </row>
    <row r="82" spans="15:20" x14ac:dyDescent="0.25">
      <c r="O82" s="13">
        <v>3751</v>
      </c>
      <c r="P82" s="13" t="s">
        <v>141</v>
      </c>
      <c r="Q82" s="8">
        <v>5000</v>
      </c>
      <c r="R82" s="8">
        <v>5000</v>
      </c>
      <c r="S82" s="8">
        <v>0</v>
      </c>
      <c r="T82" s="7"/>
    </row>
    <row r="83" spans="15:20" x14ac:dyDescent="0.25">
      <c r="O83" s="13">
        <v>3921</v>
      </c>
      <c r="P83" s="13" t="s">
        <v>143</v>
      </c>
      <c r="Q83" s="8">
        <v>430000</v>
      </c>
      <c r="R83" s="8">
        <v>430000</v>
      </c>
      <c r="S83" s="8">
        <v>29135.120000000003</v>
      </c>
      <c r="T83" s="9"/>
    </row>
    <row r="84" spans="15:20" ht="33.75" x14ac:dyDescent="0.25">
      <c r="O84" s="13">
        <v>3951</v>
      </c>
      <c r="P84" s="13" t="s">
        <v>144</v>
      </c>
      <c r="Q84" s="8">
        <v>20000</v>
      </c>
      <c r="R84" s="8">
        <v>20000</v>
      </c>
      <c r="S84" s="8">
        <v>0</v>
      </c>
      <c r="T84" s="9"/>
    </row>
    <row r="85" spans="15:20" ht="22.5" x14ac:dyDescent="0.25">
      <c r="O85" s="13">
        <v>3969</v>
      </c>
      <c r="P85" s="13" t="s">
        <v>176</v>
      </c>
      <c r="Q85" s="8">
        <v>15000</v>
      </c>
      <c r="R85" s="8">
        <v>15000</v>
      </c>
      <c r="S85" s="8">
        <v>0</v>
      </c>
      <c r="T85" s="9"/>
    </row>
    <row r="86" spans="15:20" ht="22.5" x14ac:dyDescent="0.25">
      <c r="O86" s="13">
        <v>3981</v>
      </c>
      <c r="P86" s="13" t="s">
        <v>85</v>
      </c>
      <c r="Q86" s="8">
        <v>879904</v>
      </c>
      <c r="R86" s="8">
        <v>879904</v>
      </c>
      <c r="S86" s="8">
        <v>112926</v>
      </c>
      <c r="T86" s="7"/>
    </row>
    <row r="87" spans="15:20" ht="33.75" x14ac:dyDescent="0.25">
      <c r="O87" s="13">
        <v>3982</v>
      </c>
      <c r="P87" s="13" t="s">
        <v>86</v>
      </c>
      <c r="Q87" s="8">
        <v>965000</v>
      </c>
      <c r="R87" s="8">
        <v>965000</v>
      </c>
      <c r="S87" s="8">
        <v>0</v>
      </c>
      <c r="T87" s="9"/>
    </row>
    <row r="88" spans="15:20" ht="22.5" x14ac:dyDescent="0.25">
      <c r="O88" s="13">
        <v>3991</v>
      </c>
      <c r="P88" s="13" t="s">
        <v>145</v>
      </c>
      <c r="Q88" s="8">
        <v>10000</v>
      </c>
      <c r="R88" s="8">
        <v>10000</v>
      </c>
      <c r="S88" s="8">
        <v>0</v>
      </c>
      <c r="T88" s="7"/>
    </row>
    <row r="89" spans="15:20" x14ac:dyDescent="0.25">
      <c r="O89" s="13"/>
      <c r="P89" s="13" t="s">
        <v>43</v>
      </c>
      <c r="Q89" s="11">
        <f>SUM(Q53:Q88)</f>
        <v>28192440</v>
      </c>
      <c r="R89" s="11">
        <f t="shared" ref="R89:S89" si="8">SUM(R53:R88)</f>
        <v>28192440</v>
      </c>
      <c r="S89" s="11">
        <f t="shared" si="8"/>
        <v>4901283.9800000004</v>
      </c>
      <c r="T89" s="7"/>
    </row>
    <row r="90" spans="15:20" ht="22.5" x14ac:dyDescent="0.25">
      <c r="O90" s="13">
        <v>4419</v>
      </c>
      <c r="P90" s="13" t="s">
        <v>146</v>
      </c>
      <c r="Q90" s="8">
        <v>4500000</v>
      </c>
      <c r="R90" s="8">
        <v>4500000</v>
      </c>
      <c r="S90" s="8">
        <v>1125000</v>
      </c>
      <c r="T90" s="7"/>
    </row>
    <row r="91" spans="15:20" x14ac:dyDescent="0.25">
      <c r="O91" s="13"/>
      <c r="P91" s="13" t="s">
        <v>58</v>
      </c>
      <c r="Q91" s="8">
        <f>+Q90</f>
        <v>4500000</v>
      </c>
      <c r="R91" s="8">
        <f t="shared" ref="R91:S91" si="9">+R90</f>
        <v>4500000</v>
      </c>
      <c r="S91" s="8">
        <f t="shared" si="9"/>
        <v>1125000</v>
      </c>
      <c r="T91" s="7"/>
    </row>
    <row r="92" spans="15:20" x14ac:dyDescent="0.25">
      <c r="O92" s="13">
        <v>5911</v>
      </c>
      <c r="P92" s="13" t="s">
        <v>152</v>
      </c>
      <c r="Q92" s="8"/>
      <c r="R92" s="8"/>
      <c r="S92" s="8"/>
      <c r="T92" s="7"/>
    </row>
    <row r="93" spans="15:20" x14ac:dyDescent="0.25">
      <c r="O93" s="13"/>
      <c r="P93" s="13" t="s">
        <v>56</v>
      </c>
      <c r="Q93" s="8">
        <f>SUM(Q92:Q92)</f>
        <v>0</v>
      </c>
      <c r="R93" s="8">
        <f>SUM(R92:R92)</f>
        <v>0</v>
      </c>
      <c r="S93" s="8">
        <f>SUM(S92:S92)</f>
        <v>0</v>
      </c>
      <c r="T93" s="7"/>
    </row>
    <row r="94" spans="15:20" x14ac:dyDescent="0.25">
      <c r="O94" s="13"/>
      <c r="P94" s="13" t="s">
        <v>57</v>
      </c>
      <c r="Q94" s="11">
        <f>+Q26+Q52+Q89+Q91+Q93</f>
        <v>80809889</v>
      </c>
      <c r="R94" s="11">
        <f>+R26+R52+R89+R91+R93</f>
        <v>80809889</v>
      </c>
      <c r="S94" s="11">
        <f>+S26+S52+S89+S91+S93</f>
        <v>14300334.109999999</v>
      </c>
      <c r="T94" s="11"/>
    </row>
    <row r="95" spans="15:20" ht="3.75" customHeight="1" x14ac:dyDescent="0.25">
      <c r="Q95" s="14">
        <f>+Q94-E12</f>
        <v>0</v>
      </c>
      <c r="R95" s="14">
        <f t="shared" ref="R95:S95" si="10">+R94-F12</f>
        <v>0</v>
      </c>
      <c r="S95" s="14">
        <f t="shared" si="10"/>
        <v>0</v>
      </c>
    </row>
    <row r="96" spans="15:20" hidden="1" x14ac:dyDescent="0.25"/>
    <row r="97" spans="1:24" ht="46.5" customHeight="1" x14ac:dyDescent="0.25">
      <c r="A97" s="78" t="s">
        <v>24</v>
      </c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</row>
    <row r="98" spans="1:24" ht="26.25" customHeight="1" x14ac:dyDescent="0.25">
      <c r="A98" s="74" t="s">
        <v>0</v>
      </c>
      <c r="B98" s="74" t="s">
        <v>1</v>
      </c>
      <c r="C98" s="75" t="s">
        <v>2</v>
      </c>
      <c r="D98" s="75"/>
      <c r="E98" s="75"/>
      <c r="F98" s="75"/>
      <c r="G98" s="75"/>
      <c r="H98" s="18"/>
      <c r="I98" s="75" t="s">
        <v>8</v>
      </c>
      <c r="J98" s="75"/>
      <c r="K98" s="75"/>
      <c r="L98" s="75"/>
      <c r="M98" s="75"/>
      <c r="N98" s="18"/>
      <c r="O98" s="75" t="s">
        <v>14</v>
      </c>
      <c r="P98" s="75"/>
      <c r="Q98" s="75"/>
      <c r="R98" s="75"/>
      <c r="S98" s="75"/>
      <c r="T98" s="76" t="s">
        <v>19</v>
      </c>
      <c r="U98" s="76" t="s">
        <v>20</v>
      </c>
      <c r="V98" s="76" t="s">
        <v>21</v>
      </c>
      <c r="W98" s="76" t="s">
        <v>22</v>
      </c>
      <c r="X98" s="76" t="s">
        <v>294</v>
      </c>
    </row>
    <row r="99" spans="1:24" ht="33.75" x14ac:dyDescent="0.25">
      <c r="A99" s="74"/>
      <c r="B99" s="74"/>
      <c r="C99" s="28" t="s">
        <v>3</v>
      </c>
      <c r="D99" s="28" t="s">
        <v>4</v>
      </c>
      <c r="E99" s="28" t="s">
        <v>5</v>
      </c>
      <c r="F99" s="28" t="s">
        <v>6</v>
      </c>
      <c r="G99" s="28" t="s">
        <v>7</v>
      </c>
      <c r="H99" s="19"/>
      <c r="I99" s="28" t="s">
        <v>9</v>
      </c>
      <c r="J99" s="28" t="s">
        <v>10</v>
      </c>
      <c r="K99" s="28" t="s">
        <v>11</v>
      </c>
      <c r="L99" s="28" t="s">
        <v>12</v>
      </c>
      <c r="M99" s="28" t="s">
        <v>13</v>
      </c>
      <c r="N99" s="19"/>
      <c r="O99" s="28" t="s">
        <v>15</v>
      </c>
      <c r="P99" s="28" t="s">
        <v>16</v>
      </c>
      <c r="Q99" s="28" t="s">
        <v>23</v>
      </c>
      <c r="R99" s="28" t="s">
        <v>17</v>
      </c>
      <c r="S99" s="28" t="s">
        <v>18</v>
      </c>
      <c r="T99" s="77"/>
      <c r="U99" s="77"/>
      <c r="V99" s="77"/>
      <c r="W99" s="77"/>
      <c r="X99" s="77"/>
    </row>
    <row r="100" spans="1:24" ht="73.5" customHeight="1" x14ac:dyDescent="0.25">
      <c r="A100" s="19">
        <v>2013</v>
      </c>
      <c r="B100" s="19" t="s">
        <v>247</v>
      </c>
      <c r="C100" s="19">
        <v>1000</v>
      </c>
      <c r="D100" s="7" t="s">
        <v>264</v>
      </c>
      <c r="E100" s="8">
        <v>46356349</v>
      </c>
      <c r="F100" s="8">
        <v>48356349</v>
      </c>
      <c r="G100" s="8">
        <v>17021455.869999997</v>
      </c>
      <c r="H100" s="8"/>
      <c r="I100" s="19">
        <v>1100</v>
      </c>
      <c r="J100" s="19" t="s">
        <v>31</v>
      </c>
      <c r="K100" s="8">
        <v>17388016</v>
      </c>
      <c r="L100" s="8">
        <v>17388016</v>
      </c>
      <c r="M100" s="8">
        <v>8121487.1600000001</v>
      </c>
      <c r="N100" s="8"/>
      <c r="O100" s="19">
        <v>1131</v>
      </c>
      <c r="P100" s="19" t="s">
        <v>65</v>
      </c>
      <c r="Q100" s="8">
        <v>17388016</v>
      </c>
      <c r="R100" s="8">
        <v>17388016</v>
      </c>
      <c r="S100" s="8">
        <v>8121487.1600000001</v>
      </c>
      <c r="T100" s="9"/>
      <c r="U100" s="34" t="s">
        <v>249</v>
      </c>
      <c r="V100" s="34" t="s">
        <v>250</v>
      </c>
      <c r="W100" s="34" t="s">
        <v>308</v>
      </c>
      <c r="X100" s="34" t="s">
        <v>296</v>
      </c>
    </row>
    <row r="101" spans="1:24" ht="33.75" customHeight="1" x14ac:dyDescent="0.25">
      <c r="A101" s="19"/>
      <c r="B101" s="19"/>
      <c r="C101" s="19">
        <v>2000</v>
      </c>
      <c r="D101" s="7" t="s">
        <v>265</v>
      </c>
      <c r="E101" s="8">
        <v>1761100</v>
      </c>
      <c r="F101" s="8">
        <v>1761100</v>
      </c>
      <c r="G101" s="8">
        <v>440639.16</v>
      </c>
      <c r="H101" s="8"/>
      <c r="I101" s="19">
        <v>1200</v>
      </c>
      <c r="J101" s="19" t="s">
        <v>32</v>
      </c>
      <c r="K101" s="8">
        <v>3013171</v>
      </c>
      <c r="L101" s="8">
        <v>3013171</v>
      </c>
      <c r="M101" s="8">
        <v>944961.35000000009</v>
      </c>
      <c r="N101" s="8"/>
      <c r="O101" s="19">
        <v>1221</v>
      </c>
      <c r="P101" s="19" t="s">
        <v>67</v>
      </c>
      <c r="Q101" s="8">
        <v>3013171</v>
      </c>
      <c r="R101" s="8">
        <v>3013171</v>
      </c>
      <c r="S101" s="8">
        <v>944961.35000000009</v>
      </c>
      <c r="T101" s="9"/>
      <c r="U101" s="19"/>
      <c r="V101" s="19"/>
      <c r="W101" s="19"/>
      <c r="X101" s="27"/>
    </row>
    <row r="102" spans="1:24" ht="51" customHeight="1" x14ac:dyDescent="0.25">
      <c r="A102" s="19"/>
      <c r="B102" s="19"/>
      <c r="C102" s="19">
        <v>3000</v>
      </c>
      <c r="D102" s="7" t="s">
        <v>266</v>
      </c>
      <c r="E102" s="8">
        <v>28192440</v>
      </c>
      <c r="F102" s="8">
        <v>29092440</v>
      </c>
      <c r="G102" s="8">
        <v>11118357.750000002</v>
      </c>
      <c r="H102" s="8"/>
      <c r="I102" s="19">
        <v>1300</v>
      </c>
      <c r="J102" s="19" t="s">
        <v>33</v>
      </c>
      <c r="K102" s="8">
        <v>7419671</v>
      </c>
      <c r="L102" s="8">
        <v>5219671</v>
      </c>
      <c r="M102" s="8">
        <v>713777.2</v>
      </c>
      <c r="N102" s="8"/>
      <c r="O102" s="19">
        <v>1321</v>
      </c>
      <c r="P102" s="19" t="s">
        <v>68</v>
      </c>
      <c r="Q102" s="8">
        <v>708819</v>
      </c>
      <c r="R102" s="8">
        <v>708819</v>
      </c>
      <c r="S102" s="8">
        <v>664846.88</v>
      </c>
      <c r="T102" s="9"/>
      <c r="U102" s="19"/>
      <c r="V102" s="19"/>
      <c r="W102" s="19"/>
      <c r="X102" s="27"/>
    </row>
    <row r="103" spans="1:24" ht="47.25" customHeight="1" x14ac:dyDescent="0.25">
      <c r="A103" s="19"/>
      <c r="B103" s="19"/>
      <c r="C103" s="19">
        <v>4000</v>
      </c>
      <c r="D103" s="7" t="s">
        <v>268</v>
      </c>
      <c r="E103" s="8">
        <v>4500000</v>
      </c>
      <c r="F103" s="8">
        <v>4500000</v>
      </c>
      <c r="G103" s="8">
        <v>2250000</v>
      </c>
      <c r="H103" s="8"/>
      <c r="I103" s="19">
        <v>1400</v>
      </c>
      <c r="J103" s="19" t="s">
        <v>34</v>
      </c>
      <c r="K103" s="8">
        <v>7004129</v>
      </c>
      <c r="L103" s="8">
        <v>7004129</v>
      </c>
      <c r="M103" s="8">
        <v>2685139.01</v>
      </c>
      <c r="N103" s="8"/>
      <c r="O103" s="19">
        <v>1322</v>
      </c>
      <c r="P103" s="19" t="s">
        <v>69</v>
      </c>
      <c r="Q103" s="8">
        <v>6000</v>
      </c>
      <c r="R103" s="8">
        <v>6000</v>
      </c>
      <c r="S103" s="8">
        <v>0</v>
      </c>
      <c r="T103" s="9"/>
      <c r="U103" s="19"/>
      <c r="V103" s="19"/>
      <c r="W103" s="19"/>
      <c r="X103" s="27"/>
    </row>
    <row r="104" spans="1:24" ht="49.5" customHeight="1" x14ac:dyDescent="0.25">
      <c r="A104" s="19"/>
      <c r="B104" s="19"/>
      <c r="C104" s="19">
        <v>5000</v>
      </c>
      <c r="D104" s="7" t="s">
        <v>267</v>
      </c>
      <c r="E104" s="8">
        <v>0</v>
      </c>
      <c r="F104" s="8">
        <v>200000</v>
      </c>
      <c r="G104" s="8">
        <v>0</v>
      </c>
      <c r="H104" s="8"/>
      <c r="I104" s="19">
        <v>1500</v>
      </c>
      <c r="J104" s="19" t="s">
        <v>35</v>
      </c>
      <c r="K104" s="8">
        <v>11531362</v>
      </c>
      <c r="L104" s="8">
        <v>15731362</v>
      </c>
      <c r="M104" s="8">
        <v>4556091.1499999994</v>
      </c>
      <c r="N104" s="8"/>
      <c r="O104" s="19">
        <v>1323</v>
      </c>
      <c r="P104" s="19" t="s">
        <v>70</v>
      </c>
      <c r="Q104" s="8">
        <v>6649852</v>
      </c>
      <c r="R104" s="8">
        <v>4449852</v>
      </c>
      <c r="S104" s="8">
        <v>48930.32</v>
      </c>
      <c r="T104" s="9" t="s">
        <v>248</v>
      </c>
      <c r="U104" s="19"/>
      <c r="V104" s="19"/>
      <c r="W104" s="19"/>
      <c r="X104" s="27"/>
    </row>
    <row r="105" spans="1:24" x14ac:dyDescent="0.25">
      <c r="A105" s="19"/>
      <c r="B105" s="19"/>
      <c r="C105" s="19"/>
      <c r="D105" s="19"/>
      <c r="E105" s="10">
        <f>SUM(E100:E104)</f>
        <v>80809889</v>
      </c>
      <c r="F105" s="10">
        <f>SUM(F100:F104)</f>
        <v>83909889</v>
      </c>
      <c r="G105" s="10">
        <f t="shared" ref="G105" si="11">SUM(G100:G104)</f>
        <v>30830452.780000001</v>
      </c>
      <c r="H105" s="10"/>
      <c r="I105" s="19"/>
      <c r="J105" s="19"/>
      <c r="K105" s="8"/>
      <c r="L105" s="8"/>
      <c r="M105" s="8"/>
      <c r="N105" s="8"/>
      <c r="O105" s="19">
        <v>1331</v>
      </c>
      <c r="P105" s="19" t="s">
        <v>71</v>
      </c>
      <c r="Q105" s="8">
        <v>40000</v>
      </c>
      <c r="R105" s="8">
        <v>40000</v>
      </c>
      <c r="S105" s="8">
        <v>0</v>
      </c>
      <c r="T105" s="9"/>
      <c r="U105" s="19"/>
      <c r="V105" s="19"/>
      <c r="W105" s="19"/>
      <c r="X105" s="27"/>
    </row>
    <row r="106" spans="1:24" ht="22.5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8" t="s">
        <v>42</v>
      </c>
      <c r="K106" s="10">
        <f>SUM(K100:K105)</f>
        <v>46356349</v>
      </c>
      <c r="L106" s="10">
        <f t="shared" ref="L106:M106" si="12">SUM(L100:L105)</f>
        <v>48356349</v>
      </c>
      <c r="M106" s="10">
        <f t="shared" si="12"/>
        <v>17021455.869999997</v>
      </c>
      <c r="N106" s="10"/>
      <c r="O106" s="19">
        <v>1342</v>
      </c>
      <c r="P106" s="19" t="s">
        <v>72</v>
      </c>
      <c r="Q106" s="8">
        <v>15000</v>
      </c>
      <c r="R106" s="8">
        <v>15000</v>
      </c>
      <c r="S106" s="8">
        <v>0</v>
      </c>
      <c r="T106" s="7"/>
      <c r="U106" s="1"/>
      <c r="V106" s="1"/>
      <c r="W106" s="1"/>
      <c r="X106" s="1"/>
    </row>
    <row r="107" spans="1:24" ht="33.75" x14ac:dyDescent="0.25">
      <c r="I107" s="19">
        <v>2100</v>
      </c>
      <c r="J107" s="19" t="s">
        <v>36</v>
      </c>
      <c r="K107" s="8">
        <v>1198500</v>
      </c>
      <c r="L107" s="8">
        <v>1198500</v>
      </c>
      <c r="M107" s="8">
        <v>326445.51999999996</v>
      </c>
      <c r="N107" s="8"/>
      <c r="O107" s="19">
        <v>1412</v>
      </c>
      <c r="P107" s="19" t="s">
        <v>73</v>
      </c>
      <c r="Q107" s="8">
        <v>3059771</v>
      </c>
      <c r="R107" s="8">
        <v>3059771</v>
      </c>
      <c r="S107" s="8">
        <v>1309906.68</v>
      </c>
      <c r="T107" s="9"/>
    </row>
    <row r="108" spans="1:24" ht="33.75" x14ac:dyDescent="0.25">
      <c r="A108" s="2" t="s">
        <v>25</v>
      </c>
      <c r="I108" s="19">
        <v>2200</v>
      </c>
      <c r="J108" s="19" t="s">
        <v>37</v>
      </c>
      <c r="K108" s="8">
        <v>52000</v>
      </c>
      <c r="L108" s="8">
        <v>52000</v>
      </c>
      <c r="M108" s="8">
        <v>18235.900000000001</v>
      </c>
      <c r="N108" s="8"/>
      <c r="O108" s="19">
        <v>1422</v>
      </c>
      <c r="P108" s="19" t="s">
        <v>74</v>
      </c>
      <c r="Q108" s="8">
        <v>1539221</v>
      </c>
      <c r="R108" s="8">
        <v>1539221</v>
      </c>
      <c r="S108" s="8">
        <v>544932.47</v>
      </c>
      <c r="T108" s="9"/>
    </row>
    <row r="109" spans="1:24" ht="56.25" x14ac:dyDescent="0.25">
      <c r="A109" s="2" t="s">
        <v>285</v>
      </c>
      <c r="I109" s="19">
        <v>2400</v>
      </c>
      <c r="J109" s="19" t="s">
        <v>38</v>
      </c>
      <c r="K109" s="8">
        <v>79600</v>
      </c>
      <c r="L109" s="8">
        <v>79600</v>
      </c>
      <c r="M109" s="8">
        <v>1676.66</v>
      </c>
      <c r="N109" s="8"/>
      <c r="O109" s="19">
        <v>1431</v>
      </c>
      <c r="P109" s="19" t="s">
        <v>75</v>
      </c>
      <c r="Q109" s="8">
        <v>1929458</v>
      </c>
      <c r="R109" s="8">
        <v>1929458</v>
      </c>
      <c r="S109" s="8">
        <v>681010.44</v>
      </c>
      <c r="T109" s="9"/>
    </row>
    <row r="110" spans="1:24" ht="27.75" customHeight="1" x14ac:dyDescent="0.25">
      <c r="A110" s="2" t="s">
        <v>318</v>
      </c>
      <c r="I110" s="19">
        <v>2500</v>
      </c>
      <c r="J110" s="19" t="s">
        <v>39</v>
      </c>
      <c r="K110" s="8">
        <v>22000</v>
      </c>
      <c r="L110" s="8">
        <v>22000</v>
      </c>
      <c r="M110" s="8">
        <v>2559.7199999999998</v>
      </c>
      <c r="N110" s="8"/>
      <c r="O110" s="19">
        <v>1441</v>
      </c>
      <c r="P110" s="19" t="s">
        <v>76</v>
      </c>
      <c r="Q110" s="8">
        <v>475679</v>
      </c>
      <c r="R110" s="8">
        <v>475679</v>
      </c>
      <c r="S110" s="8">
        <v>149289.41999999998</v>
      </c>
      <c r="T110" s="9"/>
    </row>
    <row r="111" spans="1:24" ht="33.75" x14ac:dyDescent="0.25">
      <c r="A111" s="2" t="s">
        <v>63</v>
      </c>
      <c r="I111" s="19">
        <v>2600</v>
      </c>
      <c r="J111" s="19" t="s">
        <v>40</v>
      </c>
      <c r="K111" s="8">
        <v>256000</v>
      </c>
      <c r="L111" s="8">
        <v>256000</v>
      </c>
      <c r="M111" s="8">
        <v>79667.78</v>
      </c>
      <c r="N111" s="8"/>
      <c r="O111" s="19">
        <v>1511</v>
      </c>
      <c r="P111" s="19" t="s">
        <v>77</v>
      </c>
      <c r="Q111" s="8">
        <v>691900</v>
      </c>
      <c r="R111" s="8">
        <v>691900</v>
      </c>
      <c r="S111" s="8">
        <v>315723.95</v>
      </c>
      <c r="T111" s="9"/>
    </row>
    <row r="112" spans="1:24" ht="45" x14ac:dyDescent="0.25">
      <c r="I112" s="19">
        <v>2700</v>
      </c>
      <c r="J112" s="19" t="s">
        <v>41</v>
      </c>
      <c r="K112" s="9">
        <v>51000</v>
      </c>
      <c r="L112" s="9">
        <v>48000</v>
      </c>
      <c r="M112" s="9">
        <v>0</v>
      </c>
      <c r="N112" s="8"/>
      <c r="O112" s="19">
        <v>1521</v>
      </c>
      <c r="P112" s="19" t="s">
        <v>78</v>
      </c>
      <c r="Q112" s="8">
        <v>1600000</v>
      </c>
      <c r="R112" s="8">
        <v>5800000</v>
      </c>
      <c r="S112" s="8">
        <v>675554.64999999991</v>
      </c>
      <c r="T112" s="7" t="s">
        <v>59</v>
      </c>
    </row>
    <row r="113" spans="9:20" ht="47.25" customHeight="1" x14ac:dyDescent="0.25">
      <c r="I113" s="19">
        <v>2900</v>
      </c>
      <c r="J113" s="19" t="s">
        <v>155</v>
      </c>
      <c r="K113" s="9">
        <v>102000</v>
      </c>
      <c r="L113" s="9">
        <v>105000</v>
      </c>
      <c r="M113" s="9">
        <v>12053.58</v>
      </c>
      <c r="N113" s="9"/>
      <c r="O113" s="19">
        <v>1541</v>
      </c>
      <c r="P113" s="19" t="s">
        <v>79</v>
      </c>
      <c r="Q113" s="8">
        <v>1170715</v>
      </c>
      <c r="R113" s="8">
        <v>1170715</v>
      </c>
      <c r="S113" s="8">
        <v>0</v>
      </c>
      <c r="T113" s="9" t="s">
        <v>179</v>
      </c>
    </row>
    <row r="114" spans="9:20" ht="27.75" customHeight="1" x14ac:dyDescent="0.25">
      <c r="I114" s="19"/>
      <c r="J114" s="18" t="s">
        <v>52</v>
      </c>
      <c r="K114" s="10">
        <f>SUM(K107:K113)</f>
        <v>1761100</v>
      </c>
      <c r="L114" s="10">
        <f>SUM(L107:L113)</f>
        <v>1761100</v>
      </c>
      <c r="M114" s="10">
        <f>SUM(M107:M113)</f>
        <v>440639.16</v>
      </c>
      <c r="N114" s="10"/>
      <c r="O114" s="19">
        <v>1542</v>
      </c>
      <c r="P114" s="19" t="s">
        <v>80</v>
      </c>
      <c r="Q114" s="8">
        <v>10000</v>
      </c>
      <c r="R114" s="8">
        <v>10000</v>
      </c>
      <c r="S114" s="8">
        <v>0</v>
      </c>
      <c r="T114" s="7"/>
    </row>
    <row r="115" spans="9:20" ht="26.25" customHeight="1" x14ac:dyDescent="0.25">
      <c r="I115" s="19">
        <v>3100</v>
      </c>
      <c r="J115" s="19" t="s">
        <v>44</v>
      </c>
      <c r="K115" s="8">
        <v>3038829</v>
      </c>
      <c r="L115" s="8">
        <v>3038829</v>
      </c>
      <c r="M115" s="8">
        <v>1125110.1600000001</v>
      </c>
      <c r="N115" s="8"/>
      <c r="O115" s="19">
        <v>1547</v>
      </c>
      <c r="P115" s="19" t="s">
        <v>84</v>
      </c>
      <c r="Q115" s="8">
        <v>60000</v>
      </c>
      <c r="R115" s="8">
        <v>60000</v>
      </c>
      <c r="S115" s="8">
        <v>54000</v>
      </c>
      <c r="T115" s="7"/>
    </row>
    <row r="116" spans="9:20" ht="22.5" x14ac:dyDescent="0.25">
      <c r="I116" s="19">
        <v>3200</v>
      </c>
      <c r="J116" s="19" t="s">
        <v>45</v>
      </c>
      <c r="K116" s="8">
        <v>3235309</v>
      </c>
      <c r="L116" s="8">
        <v>3155309</v>
      </c>
      <c r="M116" s="8">
        <v>1275000</v>
      </c>
      <c r="N116" s="8"/>
      <c r="O116" s="19">
        <v>1548</v>
      </c>
      <c r="P116" s="19" t="s">
        <v>81</v>
      </c>
      <c r="Q116" s="8">
        <v>200000</v>
      </c>
      <c r="R116" s="8">
        <v>200000</v>
      </c>
      <c r="S116" s="8">
        <v>13315.37</v>
      </c>
      <c r="T116" s="7"/>
    </row>
    <row r="117" spans="9:20" ht="33.75" x14ac:dyDescent="0.25">
      <c r="I117" s="19">
        <v>3300</v>
      </c>
      <c r="J117" s="19" t="s">
        <v>46</v>
      </c>
      <c r="K117" s="8">
        <v>3887120</v>
      </c>
      <c r="L117" s="8">
        <v>3967120</v>
      </c>
      <c r="M117" s="8">
        <v>1139301.04</v>
      </c>
      <c r="N117" s="8"/>
      <c r="O117" s="19">
        <v>1549</v>
      </c>
      <c r="P117" s="19" t="s">
        <v>82</v>
      </c>
      <c r="Q117" s="8">
        <v>120000</v>
      </c>
      <c r="R117" s="8">
        <v>120000</v>
      </c>
      <c r="S117" s="8">
        <v>0</v>
      </c>
      <c r="T117" s="7"/>
    </row>
    <row r="118" spans="9:20" ht="78.75" x14ac:dyDescent="0.25">
      <c r="I118" s="19">
        <v>3400</v>
      </c>
      <c r="J118" s="19" t="s">
        <v>47</v>
      </c>
      <c r="K118" s="8">
        <v>14337278</v>
      </c>
      <c r="L118" s="8">
        <v>15237278</v>
      </c>
      <c r="M118" s="8">
        <v>6869658.4000000004</v>
      </c>
      <c r="N118" s="8"/>
      <c r="O118" s="19">
        <v>1591</v>
      </c>
      <c r="P118" s="19" t="s">
        <v>83</v>
      </c>
      <c r="Q118" s="8">
        <v>7678747</v>
      </c>
      <c r="R118" s="8">
        <v>7678747</v>
      </c>
      <c r="S118" s="8">
        <v>3497497.1799999997</v>
      </c>
      <c r="T118" s="7"/>
    </row>
    <row r="119" spans="9:20" ht="33.75" x14ac:dyDescent="0.25">
      <c r="I119" s="19">
        <v>3500</v>
      </c>
      <c r="J119" s="19" t="s">
        <v>48</v>
      </c>
      <c r="K119" s="8">
        <v>1204000</v>
      </c>
      <c r="L119" s="8">
        <v>1204000</v>
      </c>
      <c r="M119" s="8">
        <v>289838.17</v>
      </c>
      <c r="N119" s="8"/>
      <c r="O119" s="19"/>
      <c r="P119" s="19"/>
      <c r="Q119" s="11">
        <f>SUM(Q100:Q118)</f>
        <v>46356349</v>
      </c>
      <c r="R119" s="11">
        <f t="shared" ref="R119:S119" si="13">SUM(R100:R118)</f>
        <v>48356349</v>
      </c>
      <c r="S119" s="11">
        <f t="shared" si="13"/>
        <v>17021455.869999997</v>
      </c>
      <c r="T119" s="7"/>
    </row>
    <row r="120" spans="9:20" ht="33.75" x14ac:dyDescent="0.25">
      <c r="I120" s="19">
        <v>3600</v>
      </c>
      <c r="J120" s="19" t="s">
        <v>49</v>
      </c>
      <c r="K120" s="8">
        <v>60000</v>
      </c>
      <c r="L120" s="8">
        <v>60000</v>
      </c>
      <c r="M120" s="8">
        <v>0</v>
      </c>
      <c r="N120" s="8"/>
      <c r="O120" s="19">
        <v>2111</v>
      </c>
      <c r="P120" s="19" t="s">
        <v>87</v>
      </c>
      <c r="Q120" s="8">
        <v>492000</v>
      </c>
      <c r="R120" s="8">
        <v>492000</v>
      </c>
      <c r="S120" s="8">
        <v>264857.48</v>
      </c>
      <c r="T120" s="7"/>
    </row>
    <row r="121" spans="9:20" ht="33.75" x14ac:dyDescent="0.25">
      <c r="I121" s="19">
        <v>3700</v>
      </c>
      <c r="J121" s="19" t="s">
        <v>50</v>
      </c>
      <c r="K121" s="8">
        <v>110000</v>
      </c>
      <c r="L121" s="8">
        <v>110000</v>
      </c>
      <c r="M121" s="8">
        <v>41053</v>
      </c>
      <c r="N121" s="8"/>
      <c r="O121" s="19">
        <v>2121</v>
      </c>
      <c r="P121" s="19" t="s">
        <v>88</v>
      </c>
      <c r="Q121" s="8">
        <v>1500</v>
      </c>
      <c r="R121" s="8">
        <v>1500</v>
      </c>
      <c r="S121" s="8">
        <v>0</v>
      </c>
      <c r="T121" s="7"/>
    </row>
    <row r="122" spans="9:20" ht="56.25" x14ac:dyDescent="0.25">
      <c r="I122" s="19">
        <v>3900</v>
      </c>
      <c r="J122" s="19" t="s">
        <v>156</v>
      </c>
      <c r="K122" s="8">
        <v>2319904</v>
      </c>
      <c r="L122" s="8">
        <v>2319904</v>
      </c>
      <c r="M122" s="8">
        <v>378396.98</v>
      </c>
      <c r="N122" s="8"/>
      <c r="O122" s="19">
        <v>2141</v>
      </c>
      <c r="P122" s="19" t="s">
        <v>89</v>
      </c>
      <c r="Q122" s="8">
        <v>650000</v>
      </c>
      <c r="R122" s="8">
        <v>650000</v>
      </c>
      <c r="S122" s="8">
        <v>33781</v>
      </c>
      <c r="T122" s="7"/>
    </row>
    <row r="123" spans="9:20" ht="22.5" x14ac:dyDescent="0.25">
      <c r="I123" s="19"/>
      <c r="J123" s="18" t="s">
        <v>43</v>
      </c>
      <c r="K123" s="10">
        <f>SUM(K115:K122)</f>
        <v>28192440</v>
      </c>
      <c r="L123" s="10">
        <f t="shared" ref="L123:M123" si="14">SUM(L115:L122)</f>
        <v>29092440</v>
      </c>
      <c r="M123" s="10">
        <f t="shared" si="14"/>
        <v>11118357.750000002</v>
      </c>
      <c r="N123" s="10"/>
      <c r="O123" s="19">
        <v>2151</v>
      </c>
      <c r="P123" s="19" t="s">
        <v>90</v>
      </c>
      <c r="Q123" s="8">
        <v>45000</v>
      </c>
      <c r="R123" s="8">
        <v>45000</v>
      </c>
      <c r="S123" s="8">
        <v>24955.309999999998</v>
      </c>
      <c r="T123" s="7"/>
    </row>
    <row r="124" spans="9:20" x14ac:dyDescent="0.25">
      <c r="I124" s="19">
        <v>4400</v>
      </c>
      <c r="J124" s="19" t="s">
        <v>185</v>
      </c>
      <c r="K124" s="8">
        <v>4500000</v>
      </c>
      <c r="L124" s="8">
        <v>4500000</v>
      </c>
      <c r="M124" s="8">
        <v>4500000</v>
      </c>
      <c r="N124" s="8"/>
      <c r="O124" s="19">
        <v>2161</v>
      </c>
      <c r="P124" s="19" t="s">
        <v>91</v>
      </c>
      <c r="Q124" s="8">
        <v>10000</v>
      </c>
      <c r="R124" s="8">
        <v>10000</v>
      </c>
      <c r="S124" s="8">
        <v>2851.7299999999996</v>
      </c>
      <c r="T124" s="7"/>
    </row>
    <row r="125" spans="9:20" ht="33.75" x14ac:dyDescent="0.25">
      <c r="I125" s="19"/>
      <c r="J125" s="18" t="s">
        <v>53</v>
      </c>
      <c r="K125" s="10">
        <f>+K124</f>
        <v>4500000</v>
      </c>
      <c r="L125" s="10">
        <f t="shared" ref="L125" si="15">+L124</f>
        <v>4500000</v>
      </c>
      <c r="M125" s="10">
        <v>2250000</v>
      </c>
      <c r="N125" s="10"/>
      <c r="O125" s="19">
        <v>2211</v>
      </c>
      <c r="P125" s="19" t="s">
        <v>92</v>
      </c>
      <c r="Q125" s="8">
        <v>47000</v>
      </c>
      <c r="R125" s="8">
        <v>47000</v>
      </c>
      <c r="S125" s="8">
        <v>16410.22</v>
      </c>
      <c r="T125" s="7"/>
    </row>
    <row r="126" spans="9:20" ht="33.75" x14ac:dyDescent="0.25">
      <c r="I126" s="19">
        <v>5900</v>
      </c>
      <c r="J126" s="19" t="s">
        <v>159</v>
      </c>
      <c r="K126" s="8">
        <v>0</v>
      </c>
      <c r="L126" s="8">
        <v>200000</v>
      </c>
      <c r="M126" s="8">
        <v>0</v>
      </c>
      <c r="N126" s="8"/>
      <c r="O126" s="19">
        <v>2231</v>
      </c>
      <c r="P126" s="19" t="s">
        <v>93</v>
      </c>
      <c r="Q126" s="8">
        <v>5000</v>
      </c>
      <c r="R126" s="8">
        <v>5000</v>
      </c>
      <c r="S126" s="8">
        <v>1825.6799999999998</v>
      </c>
      <c r="T126" s="7"/>
    </row>
    <row r="127" spans="9:20" ht="22.5" x14ac:dyDescent="0.25">
      <c r="I127" s="19"/>
      <c r="J127" s="19"/>
      <c r="K127" s="8"/>
      <c r="L127" s="8"/>
      <c r="M127" s="8"/>
      <c r="N127" s="8"/>
      <c r="O127" s="19">
        <v>2431</v>
      </c>
      <c r="P127" s="19" t="s">
        <v>94</v>
      </c>
      <c r="Q127" s="8">
        <v>1000</v>
      </c>
      <c r="R127" s="8">
        <v>1000</v>
      </c>
      <c r="S127" s="8">
        <v>0</v>
      </c>
      <c r="T127" s="7"/>
    </row>
    <row r="128" spans="9:20" ht="22.5" x14ac:dyDescent="0.25">
      <c r="I128" s="19"/>
      <c r="J128" s="19" t="s">
        <v>56</v>
      </c>
      <c r="K128" s="8">
        <f>+K126+K127</f>
        <v>0</v>
      </c>
      <c r="L128" s="8">
        <f t="shared" ref="L128:M128" si="16">+L126+L127</f>
        <v>200000</v>
      </c>
      <c r="M128" s="8">
        <f t="shared" si="16"/>
        <v>0</v>
      </c>
      <c r="N128" s="8"/>
      <c r="O128" s="19">
        <v>2441</v>
      </c>
      <c r="P128" s="19" t="s">
        <v>95</v>
      </c>
      <c r="Q128" s="8">
        <v>6000</v>
      </c>
      <c r="R128" s="8">
        <v>6000</v>
      </c>
      <c r="S128" s="8">
        <v>0</v>
      </c>
      <c r="T128" s="7"/>
    </row>
    <row r="129" spans="9:20" ht="22.5" x14ac:dyDescent="0.25">
      <c r="I129" s="19"/>
      <c r="J129" s="18" t="s">
        <v>57</v>
      </c>
      <c r="K129" s="10">
        <f>+K106+K114+K123+K125+K128</f>
        <v>80809889</v>
      </c>
      <c r="L129" s="10">
        <f>+L106+L114+L123+L125+L128</f>
        <v>83909889</v>
      </c>
      <c r="M129" s="10">
        <f>+M106+M114+M123+M125+M128</f>
        <v>30830452.780000001</v>
      </c>
      <c r="N129" s="10"/>
      <c r="O129" s="19">
        <v>2451</v>
      </c>
      <c r="P129" s="19" t="s">
        <v>96</v>
      </c>
      <c r="Q129" s="8">
        <v>5000</v>
      </c>
      <c r="R129" s="8">
        <v>5000</v>
      </c>
      <c r="S129" s="8">
        <v>900</v>
      </c>
      <c r="T129" s="7"/>
    </row>
    <row r="130" spans="9:20" ht="22.5" x14ac:dyDescent="0.25">
      <c r="K130" s="14">
        <f>+K129-E105</f>
        <v>0</v>
      </c>
      <c r="L130" s="14">
        <f t="shared" ref="L130" si="17">+L129-F105</f>
        <v>0</v>
      </c>
      <c r="M130" s="14">
        <f t="shared" ref="M130" si="18">+M129-G105</f>
        <v>0</v>
      </c>
      <c r="O130" s="19">
        <v>2461</v>
      </c>
      <c r="P130" s="19" t="s">
        <v>97</v>
      </c>
      <c r="Q130" s="8">
        <v>48000</v>
      </c>
      <c r="R130" s="8">
        <v>48000</v>
      </c>
      <c r="S130" s="8">
        <v>520.68999999999994</v>
      </c>
      <c r="T130" s="7"/>
    </row>
    <row r="131" spans="9:20" ht="22.5" x14ac:dyDescent="0.25">
      <c r="O131" s="19">
        <v>2471</v>
      </c>
      <c r="P131" s="19" t="s">
        <v>98</v>
      </c>
      <c r="Q131" s="8">
        <v>5600</v>
      </c>
      <c r="R131" s="8">
        <v>5600</v>
      </c>
      <c r="S131" s="8">
        <v>0</v>
      </c>
      <c r="T131" s="7"/>
    </row>
    <row r="132" spans="9:20" ht="22.5" x14ac:dyDescent="0.25">
      <c r="O132" s="19">
        <v>2481</v>
      </c>
      <c r="P132" s="19" t="s">
        <v>99</v>
      </c>
      <c r="Q132" s="8">
        <v>3000</v>
      </c>
      <c r="R132" s="8">
        <v>3000</v>
      </c>
      <c r="S132" s="8">
        <v>0</v>
      </c>
      <c r="T132" s="9"/>
    </row>
    <row r="133" spans="9:20" ht="45" x14ac:dyDescent="0.25">
      <c r="O133" s="19">
        <v>2491</v>
      </c>
      <c r="P133" s="19" t="s">
        <v>100</v>
      </c>
      <c r="Q133" s="8">
        <v>11000</v>
      </c>
      <c r="R133" s="8">
        <v>11000</v>
      </c>
      <c r="S133" s="8">
        <v>255.97000000000003</v>
      </c>
      <c r="T133" s="7"/>
    </row>
    <row r="134" spans="9:20" ht="22.5" x14ac:dyDescent="0.25">
      <c r="O134" s="19">
        <v>2531</v>
      </c>
      <c r="P134" s="19" t="s">
        <v>101</v>
      </c>
      <c r="Q134" s="8">
        <v>12000</v>
      </c>
      <c r="R134" s="8">
        <v>12000</v>
      </c>
      <c r="S134" s="8">
        <v>2559.7199999999998</v>
      </c>
      <c r="T134" s="7"/>
    </row>
    <row r="135" spans="9:20" ht="22.5" x14ac:dyDescent="0.25">
      <c r="O135" s="19">
        <v>2541</v>
      </c>
      <c r="P135" s="19" t="s">
        <v>102</v>
      </c>
      <c r="Q135" s="8">
        <v>10000</v>
      </c>
      <c r="R135" s="8">
        <v>10000</v>
      </c>
      <c r="S135" s="8">
        <v>0</v>
      </c>
      <c r="T135" s="7"/>
    </row>
    <row r="136" spans="9:20" ht="22.5" x14ac:dyDescent="0.25">
      <c r="O136" s="19">
        <v>2611</v>
      </c>
      <c r="P136" s="19" t="s">
        <v>103</v>
      </c>
      <c r="Q136" s="8">
        <v>256000</v>
      </c>
      <c r="R136" s="8">
        <v>256000</v>
      </c>
      <c r="S136" s="8">
        <v>79667.78</v>
      </c>
      <c r="T136" s="7"/>
    </row>
    <row r="137" spans="9:20" ht="22.5" x14ac:dyDescent="0.25">
      <c r="O137" s="19">
        <v>2711</v>
      </c>
      <c r="P137" s="19" t="s">
        <v>104</v>
      </c>
      <c r="Q137" s="8">
        <v>20000</v>
      </c>
      <c r="R137" s="8">
        <v>17000</v>
      </c>
      <c r="S137" s="8">
        <v>0</v>
      </c>
      <c r="T137" s="7" t="s">
        <v>181</v>
      </c>
    </row>
    <row r="138" spans="9:20" x14ac:dyDescent="0.25">
      <c r="O138" s="19">
        <v>2721</v>
      </c>
      <c r="P138" s="19" t="s">
        <v>105</v>
      </c>
      <c r="Q138" s="8">
        <v>30000</v>
      </c>
      <c r="R138" s="8">
        <v>30000</v>
      </c>
      <c r="S138" s="8">
        <v>0</v>
      </c>
      <c r="T138" s="7"/>
    </row>
    <row r="139" spans="9:20" x14ac:dyDescent="0.25">
      <c r="O139" s="19">
        <v>2731</v>
      </c>
      <c r="P139" s="19" t="s">
        <v>106</v>
      </c>
      <c r="Q139" s="8">
        <v>1000</v>
      </c>
      <c r="R139" s="8">
        <v>1000</v>
      </c>
      <c r="S139" s="8">
        <v>0</v>
      </c>
      <c r="T139" s="7"/>
    </row>
    <row r="140" spans="9:20" x14ac:dyDescent="0.25">
      <c r="O140" s="19">
        <v>2911</v>
      </c>
      <c r="P140" s="19" t="s">
        <v>107</v>
      </c>
      <c r="Q140" s="8">
        <v>20000</v>
      </c>
      <c r="R140" s="8">
        <v>20000</v>
      </c>
      <c r="S140" s="8">
        <v>0</v>
      </c>
      <c r="T140" s="7"/>
    </row>
    <row r="141" spans="9:20" ht="33.75" x14ac:dyDescent="0.25">
      <c r="O141" s="19">
        <v>2921</v>
      </c>
      <c r="P141" s="19" t="s">
        <v>108</v>
      </c>
      <c r="Q141" s="8">
        <v>7000</v>
      </c>
      <c r="R141" s="8">
        <v>7000</v>
      </c>
      <c r="S141" s="8">
        <v>0</v>
      </c>
      <c r="T141" s="7"/>
    </row>
    <row r="142" spans="9:20" ht="67.5" x14ac:dyDescent="0.25">
      <c r="O142" s="19">
        <v>2931</v>
      </c>
      <c r="P142" s="19" t="s">
        <v>109</v>
      </c>
      <c r="Q142" s="8">
        <v>5000</v>
      </c>
      <c r="R142" s="8">
        <v>5000</v>
      </c>
      <c r="S142" s="8">
        <v>209.4</v>
      </c>
      <c r="T142" s="7"/>
    </row>
    <row r="143" spans="9:20" ht="56.25" x14ac:dyDescent="0.25">
      <c r="O143" s="19">
        <v>2941</v>
      </c>
      <c r="P143" s="19" t="s">
        <v>110</v>
      </c>
      <c r="Q143" s="8">
        <v>50000</v>
      </c>
      <c r="R143" s="8">
        <v>50000</v>
      </c>
      <c r="S143" s="8">
        <v>5132.08</v>
      </c>
      <c r="T143" s="7"/>
    </row>
    <row r="144" spans="9:20" ht="33.75" x14ac:dyDescent="0.25">
      <c r="O144" s="19">
        <v>2961</v>
      </c>
      <c r="P144" s="19" t="s">
        <v>111</v>
      </c>
      <c r="Q144" s="8">
        <v>20000</v>
      </c>
      <c r="R144" s="8">
        <v>23000</v>
      </c>
      <c r="S144" s="8">
        <v>6712.1</v>
      </c>
      <c r="T144" s="7" t="s">
        <v>60</v>
      </c>
    </row>
    <row r="145" spans="15:20" x14ac:dyDescent="0.25">
      <c r="O145" s="19"/>
      <c r="P145" s="19"/>
      <c r="Q145" s="10">
        <f>SUM(Q120:Q144)</f>
        <v>1761100</v>
      </c>
      <c r="R145" s="10">
        <f t="shared" ref="R145:S145" si="19">SUM(R120:R144)</f>
        <v>1761100</v>
      </c>
      <c r="S145" s="10">
        <f t="shared" si="19"/>
        <v>440639.16</v>
      </c>
      <c r="T145" s="7"/>
    </row>
    <row r="146" spans="15:20" ht="22.5" x14ac:dyDescent="0.25">
      <c r="O146" s="19">
        <v>3112</v>
      </c>
      <c r="P146" s="19" t="s">
        <v>112</v>
      </c>
      <c r="Q146" s="8">
        <v>559980</v>
      </c>
      <c r="R146" s="8">
        <v>559980</v>
      </c>
      <c r="S146" s="8">
        <v>203900.58</v>
      </c>
      <c r="T146" s="7"/>
    </row>
    <row r="147" spans="15:20" x14ac:dyDescent="0.25">
      <c r="O147" s="19">
        <v>3131</v>
      </c>
      <c r="P147" s="19" t="s">
        <v>113</v>
      </c>
      <c r="Q147" s="8">
        <v>124440</v>
      </c>
      <c r="R147" s="8">
        <v>124440</v>
      </c>
      <c r="S147" s="8">
        <v>37426</v>
      </c>
      <c r="T147" s="9"/>
    </row>
    <row r="148" spans="15:20" x14ac:dyDescent="0.25">
      <c r="O148" s="19">
        <v>3141</v>
      </c>
      <c r="P148" s="19" t="s">
        <v>114</v>
      </c>
      <c r="Q148" s="8">
        <v>480000</v>
      </c>
      <c r="R148" s="8">
        <v>480000</v>
      </c>
      <c r="S148" s="8">
        <v>208424.13999999998</v>
      </c>
      <c r="T148" s="7"/>
    </row>
    <row r="149" spans="15:20" ht="22.5" x14ac:dyDescent="0.25">
      <c r="O149" s="19">
        <v>3141</v>
      </c>
      <c r="P149" s="19" t="s">
        <v>115</v>
      </c>
      <c r="Q149" s="8">
        <v>5000</v>
      </c>
      <c r="R149" s="8">
        <v>5000</v>
      </c>
      <c r="S149" s="8">
        <v>0.93</v>
      </c>
      <c r="T149" s="7"/>
    </row>
    <row r="150" spans="15:20" ht="45" x14ac:dyDescent="0.25">
      <c r="O150" s="19">
        <v>3171</v>
      </c>
      <c r="P150" s="19" t="s">
        <v>117</v>
      </c>
      <c r="Q150" s="8">
        <v>200409</v>
      </c>
      <c r="R150" s="8">
        <v>206409</v>
      </c>
      <c r="S150" s="8">
        <v>89555.459999999992</v>
      </c>
      <c r="T150" s="9" t="s">
        <v>60</v>
      </c>
    </row>
    <row r="151" spans="15:20" ht="22.5" x14ac:dyDescent="0.25">
      <c r="O151" s="19">
        <v>3181</v>
      </c>
      <c r="P151" s="19" t="s">
        <v>118</v>
      </c>
      <c r="Q151" s="8">
        <v>1426000</v>
      </c>
      <c r="R151" s="8">
        <v>1426000</v>
      </c>
      <c r="S151" s="8">
        <v>583372.01</v>
      </c>
      <c r="T151" s="9"/>
    </row>
    <row r="152" spans="15:20" ht="22.5" x14ac:dyDescent="0.25">
      <c r="O152" s="19">
        <v>3191</v>
      </c>
      <c r="P152" s="19" t="s">
        <v>119</v>
      </c>
      <c r="Q152" s="8">
        <v>243000</v>
      </c>
      <c r="R152" s="8">
        <v>237000</v>
      </c>
      <c r="S152" s="8">
        <v>2431.04</v>
      </c>
      <c r="T152" s="7" t="s">
        <v>181</v>
      </c>
    </row>
    <row r="153" spans="15:20" ht="22.5" x14ac:dyDescent="0.25">
      <c r="O153" s="19">
        <v>3221</v>
      </c>
      <c r="P153" s="19" t="s">
        <v>120</v>
      </c>
      <c r="Q153" s="8">
        <v>3175309</v>
      </c>
      <c r="R153" s="8">
        <v>3095309</v>
      </c>
      <c r="S153" s="8">
        <v>1275000</v>
      </c>
      <c r="T153" s="7" t="s">
        <v>181</v>
      </c>
    </row>
    <row r="154" spans="15:20" x14ac:dyDescent="0.25">
      <c r="O154" s="19">
        <v>3291</v>
      </c>
      <c r="P154" s="19" t="s">
        <v>121</v>
      </c>
      <c r="Q154" s="8">
        <v>60000</v>
      </c>
      <c r="R154" s="8">
        <v>60000</v>
      </c>
      <c r="S154" s="8">
        <v>0</v>
      </c>
      <c r="T154" s="7"/>
    </row>
    <row r="155" spans="15:20" ht="45" x14ac:dyDescent="0.25">
      <c r="O155" s="19">
        <v>3311</v>
      </c>
      <c r="P155" s="19" t="s">
        <v>122</v>
      </c>
      <c r="Q155" s="8">
        <v>1929200</v>
      </c>
      <c r="R155" s="8">
        <v>1929200</v>
      </c>
      <c r="S155" s="8">
        <v>789250</v>
      </c>
      <c r="T155" s="9"/>
    </row>
    <row r="156" spans="15:20" ht="56.25" x14ac:dyDescent="0.25">
      <c r="O156" s="19">
        <v>3331</v>
      </c>
      <c r="P156" s="19" t="s">
        <v>123</v>
      </c>
      <c r="Q156" s="8">
        <v>600000</v>
      </c>
      <c r="R156" s="8">
        <v>600000</v>
      </c>
      <c r="S156" s="8">
        <v>0</v>
      </c>
      <c r="T156" s="9"/>
    </row>
    <row r="157" spans="15:20" ht="22.5" x14ac:dyDescent="0.25">
      <c r="O157" s="19">
        <v>3341</v>
      </c>
      <c r="P157" s="19" t="s">
        <v>124</v>
      </c>
      <c r="Q157" s="8">
        <v>185000</v>
      </c>
      <c r="R157" s="8">
        <v>185000</v>
      </c>
      <c r="S157" s="8">
        <v>34345</v>
      </c>
      <c r="T157" s="7"/>
    </row>
    <row r="158" spans="15:20" ht="33.75" x14ac:dyDescent="0.25">
      <c r="O158" s="19">
        <v>3361</v>
      </c>
      <c r="P158" s="19" t="s">
        <v>173</v>
      </c>
      <c r="Q158" s="8">
        <v>240000</v>
      </c>
      <c r="R158" s="8">
        <v>240000</v>
      </c>
      <c r="S158" s="8">
        <v>34292.520000000004</v>
      </c>
      <c r="T158" s="9"/>
    </row>
    <row r="159" spans="15:20" x14ac:dyDescent="0.25">
      <c r="O159" s="19">
        <v>3362</v>
      </c>
      <c r="P159" s="19" t="s">
        <v>174</v>
      </c>
      <c r="Q159" s="8">
        <v>475000</v>
      </c>
      <c r="R159" s="8">
        <v>475000</v>
      </c>
      <c r="S159" s="8">
        <v>82852</v>
      </c>
      <c r="T159" s="7"/>
    </row>
    <row r="160" spans="15:20" ht="22.5" x14ac:dyDescent="0.25">
      <c r="O160" s="19">
        <v>3381</v>
      </c>
      <c r="P160" s="19" t="s">
        <v>126</v>
      </c>
      <c r="Q160" s="8">
        <v>457920</v>
      </c>
      <c r="R160" s="8">
        <v>537920</v>
      </c>
      <c r="S160" s="8">
        <v>198561.52</v>
      </c>
      <c r="T160" s="7" t="s">
        <v>60</v>
      </c>
    </row>
    <row r="161" spans="15:20" ht="22.5" x14ac:dyDescent="0.25">
      <c r="O161" s="19">
        <v>3411</v>
      </c>
      <c r="P161" s="19" t="s">
        <v>127</v>
      </c>
      <c r="Q161" s="8">
        <v>11181778</v>
      </c>
      <c r="R161" s="8">
        <v>12081778</v>
      </c>
      <c r="S161" s="8">
        <v>5816295.9600000009</v>
      </c>
      <c r="T161" s="7" t="s">
        <v>60</v>
      </c>
    </row>
    <row r="162" spans="15:20" ht="22.5" x14ac:dyDescent="0.25">
      <c r="O162" s="19">
        <v>3431</v>
      </c>
      <c r="P162" s="19" t="s">
        <v>128</v>
      </c>
      <c r="Q162" s="8">
        <v>2700000</v>
      </c>
      <c r="R162" s="8">
        <v>2700000</v>
      </c>
      <c r="S162" s="8">
        <v>989561.3</v>
      </c>
      <c r="T162" s="9"/>
    </row>
    <row r="163" spans="15:20" x14ac:dyDescent="0.25">
      <c r="O163" s="19">
        <v>3451</v>
      </c>
      <c r="P163" s="19" t="s">
        <v>129</v>
      </c>
      <c r="Q163" s="8">
        <v>300000</v>
      </c>
      <c r="R163" s="8">
        <v>300000</v>
      </c>
      <c r="S163" s="8">
        <v>13175.64</v>
      </c>
      <c r="T163" s="7"/>
    </row>
    <row r="164" spans="15:20" ht="22.5" x14ac:dyDescent="0.25">
      <c r="O164" s="19">
        <v>3461</v>
      </c>
      <c r="P164" s="19" t="s">
        <v>130</v>
      </c>
      <c r="Q164" s="8">
        <v>150000</v>
      </c>
      <c r="R164" s="8">
        <v>150000</v>
      </c>
      <c r="S164" s="8">
        <v>50625.5</v>
      </c>
      <c r="T164" s="7"/>
    </row>
    <row r="165" spans="15:20" x14ac:dyDescent="0.25">
      <c r="O165" s="19">
        <v>3471</v>
      </c>
      <c r="P165" s="19" t="s">
        <v>131</v>
      </c>
      <c r="Q165" s="8">
        <v>5500</v>
      </c>
      <c r="R165" s="8">
        <v>5500</v>
      </c>
      <c r="S165" s="8">
        <v>0</v>
      </c>
      <c r="T165" s="7"/>
    </row>
    <row r="166" spans="15:20" ht="33.75" x14ac:dyDescent="0.25">
      <c r="O166" s="19">
        <v>3511</v>
      </c>
      <c r="P166" s="19" t="s">
        <v>132</v>
      </c>
      <c r="Q166" s="8">
        <v>158000</v>
      </c>
      <c r="R166" s="8">
        <v>158000</v>
      </c>
      <c r="S166" s="8">
        <v>33803</v>
      </c>
      <c r="T166" s="7"/>
    </row>
    <row r="167" spans="15:20" ht="67.5" x14ac:dyDescent="0.25">
      <c r="O167" s="19">
        <v>3521</v>
      </c>
      <c r="P167" s="19" t="s">
        <v>133</v>
      </c>
      <c r="Q167" s="8">
        <v>100000</v>
      </c>
      <c r="R167" s="8">
        <v>100000</v>
      </c>
      <c r="S167" s="8">
        <v>10688.66</v>
      </c>
      <c r="T167" s="7"/>
    </row>
    <row r="168" spans="15:20" ht="56.25" x14ac:dyDescent="0.25">
      <c r="O168" s="19">
        <v>3531</v>
      </c>
      <c r="P168" s="19" t="s">
        <v>134</v>
      </c>
      <c r="Q168" s="8">
        <v>335000</v>
      </c>
      <c r="R168" s="8">
        <v>335000</v>
      </c>
      <c r="S168" s="8">
        <v>44429.61</v>
      </c>
      <c r="T168" s="9"/>
    </row>
    <row r="169" spans="15:20" ht="67.5" x14ac:dyDescent="0.25">
      <c r="O169" s="19">
        <v>3553</v>
      </c>
      <c r="P169" s="19" t="s">
        <v>135</v>
      </c>
      <c r="Q169" s="8">
        <v>275000</v>
      </c>
      <c r="R169" s="8">
        <v>275000</v>
      </c>
      <c r="S169" s="8">
        <v>89470.86</v>
      </c>
      <c r="T169" s="9"/>
    </row>
    <row r="170" spans="15:20" ht="22.5" x14ac:dyDescent="0.25">
      <c r="O170" s="19">
        <v>3581</v>
      </c>
      <c r="P170" s="19" t="s">
        <v>136</v>
      </c>
      <c r="Q170" s="8">
        <v>288000</v>
      </c>
      <c r="R170" s="8">
        <v>288000</v>
      </c>
      <c r="S170" s="8">
        <v>99846.04</v>
      </c>
      <c r="T170" s="7"/>
    </row>
    <row r="171" spans="15:20" ht="22.5" x14ac:dyDescent="0.25">
      <c r="O171" s="19">
        <v>3591</v>
      </c>
      <c r="P171" s="19" t="s">
        <v>137</v>
      </c>
      <c r="Q171" s="8">
        <v>48000</v>
      </c>
      <c r="R171" s="8">
        <v>48000</v>
      </c>
      <c r="S171" s="8">
        <v>11600</v>
      </c>
      <c r="T171" s="7"/>
    </row>
    <row r="172" spans="15:20" ht="67.5" x14ac:dyDescent="0.25">
      <c r="O172" s="19">
        <v>3611</v>
      </c>
      <c r="P172" s="19" t="s">
        <v>138</v>
      </c>
      <c r="Q172" s="8">
        <v>60000</v>
      </c>
      <c r="R172" s="8">
        <v>60000</v>
      </c>
      <c r="S172" s="8">
        <v>0</v>
      </c>
      <c r="T172" s="7"/>
    </row>
    <row r="173" spans="15:20" ht="22.5" x14ac:dyDescent="0.25">
      <c r="O173" s="19">
        <v>3721</v>
      </c>
      <c r="P173" s="19" t="s">
        <v>175</v>
      </c>
      <c r="Q173" s="8">
        <v>5000</v>
      </c>
      <c r="R173" s="8">
        <v>5000</v>
      </c>
      <c r="S173" s="8">
        <v>0</v>
      </c>
      <c r="T173" s="7"/>
    </row>
    <row r="174" spans="15:20" ht="33.75" x14ac:dyDescent="0.25">
      <c r="O174" s="19">
        <v>3722</v>
      </c>
      <c r="P174" s="19" t="s">
        <v>140</v>
      </c>
      <c r="Q174" s="8">
        <v>100000</v>
      </c>
      <c r="R174" s="8">
        <v>100000</v>
      </c>
      <c r="S174" s="8">
        <v>41053</v>
      </c>
      <c r="T174" s="7"/>
    </row>
    <row r="175" spans="15:20" x14ac:dyDescent="0.25">
      <c r="O175" s="19">
        <v>3751</v>
      </c>
      <c r="P175" s="19" t="s">
        <v>141</v>
      </c>
      <c r="Q175" s="8">
        <v>5000</v>
      </c>
      <c r="R175" s="8">
        <v>5000</v>
      </c>
      <c r="S175" s="8">
        <v>0</v>
      </c>
      <c r="T175" s="7"/>
    </row>
    <row r="176" spans="15:20" x14ac:dyDescent="0.25">
      <c r="O176" s="19">
        <v>3921</v>
      </c>
      <c r="P176" s="19" t="s">
        <v>143</v>
      </c>
      <c r="Q176" s="8">
        <v>430000</v>
      </c>
      <c r="R176" s="8">
        <v>430000</v>
      </c>
      <c r="S176" s="8">
        <v>97535.98000000001</v>
      </c>
      <c r="T176" s="9"/>
    </row>
    <row r="177" spans="1:24" ht="33.75" x14ac:dyDescent="0.25">
      <c r="O177" s="19">
        <v>3951</v>
      </c>
      <c r="P177" s="19" t="s">
        <v>144</v>
      </c>
      <c r="Q177" s="8">
        <v>20000</v>
      </c>
      <c r="R177" s="8">
        <v>20000</v>
      </c>
      <c r="S177" s="8">
        <v>0</v>
      </c>
      <c r="T177" s="9"/>
    </row>
    <row r="178" spans="1:24" ht="22.5" x14ac:dyDescent="0.25">
      <c r="O178" s="19">
        <v>3969</v>
      </c>
      <c r="P178" s="19" t="s">
        <v>176</v>
      </c>
      <c r="Q178" s="8">
        <v>15000</v>
      </c>
      <c r="R178" s="8">
        <v>15000</v>
      </c>
      <c r="S178" s="8">
        <v>0</v>
      </c>
      <c r="T178" s="9"/>
    </row>
    <row r="179" spans="1:24" ht="22.5" x14ac:dyDescent="0.25">
      <c r="O179" s="19">
        <v>3981</v>
      </c>
      <c r="P179" s="19" t="s">
        <v>85</v>
      </c>
      <c r="Q179" s="8">
        <v>879904</v>
      </c>
      <c r="R179" s="8">
        <v>879904</v>
      </c>
      <c r="S179" s="8">
        <v>280861</v>
      </c>
      <c r="T179" s="7"/>
    </row>
    <row r="180" spans="1:24" ht="33.75" x14ac:dyDescent="0.25">
      <c r="O180" s="19">
        <v>3982</v>
      </c>
      <c r="P180" s="19" t="s">
        <v>86</v>
      </c>
      <c r="Q180" s="8">
        <v>965000</v>
      </c>
      <c r="R180" s="8">
        <v>965000</v>
      </c>
      <c r="S180" s="8">
        <v>0</v>
      </c>
      <c r="T180" s="9"/>
    </row>
    <row r="181" spans="1:24" ht="22.5" x14ac:dyDescent="0.25">
      <c r="O181" s="19">
        <v>3991</v>
      </c>
      <c r="P181" s="19" t="s">
        <v>145</v>
      </c>
      <c r="Q181" s="8">
        <v>10000</v>
      </c>
      <c r="R181" s="8">
        <v>10000</v>
      </c>
      <c r="S181" s="8">
        <v>0</v>
      </c>
      <c r="T181" s="7"/>
    </row>
    <row r="182" spans="1:24" x14ac:dyDescent="0.25">
      <c r="O182" s="19"/>
      <c r="P182" s="19" t="s">
        <v>43</v>
      </c>
      <c r="Q182" s="11">
        <f>SUM(Q146:Q181)</f>
        <v>28192440</v>
      </c>
      <c r="R182" s="11">
        <f t="shared" ref="R182:S182" si="20">SUM(R146:R181)</f>
        <v>29092440</v>
      </c>
      <c r="S182" s="11">
        <f t="shared" si="20"/>
        <v>11118357.75</v>
      </c>
      <c r="T182" s="7"/>
    </row>
    <row r="183" spans="1:24" ht="22.5" x14ac:dyDescent="0.25">
      <c r="O183" s="19">
        <v>4419</v>
      </c>
      <c r="P183" s="19" t="s">
        <v>146</v>
      </c>
      <c r="Q183" s="8">
        <v>4500000</v>
      </c>
      <c r="R183" s="8">
        <v>4500000</v>
      </c>
      <c r="S183" s="8">
        <v>2250000</v>
      </c>
      <c r="T183" s="7"/>
    </row>
    <row r="184" spans="1:24" x14ac:dyDescent="0.25">
      <c r="O184" s="19"/>
      <c r="P184" s="19" t="s">
        <v>58</v>
      </c>
      <c r="Q184" s="8">
        <f>+Q183</f>
        <v>4500000</v>
      </c>
      <c r="R184" s="8">
        <f t="shared" ref="R184:S184" si="21">+R183</f>
        <v>4500000</v>
      </c>
      <c r="S184" s="8">
        <f t="shared" si="21"/>
        <v>2250000</v>
      </c>
      <c r="T184" s="7"/>
    </row>
    <row r="185" spans="1:24" ht="22.5" x14ac:dyDescent="0.25">
      <c r="O185" s="19">
        <v>5911</v>
      </c>
      <c r="P185" s="19" t="s">
        <v>152</v>
      </c>
      <c r="Q185" s="8">
        <v>0</v>
      </c>
      <c r="R185" s="8">
        <v>200000</v>
      </c>
      <c r="S185" s="8">
        <v>0</v>
      </c>
      <c r="T185" s="7" t="s">
        <v>169</v>
      </c>
    </row>
    <row r="186" spans="1:24" x14ac:dyDescent="0.25">
      <c r="O186" s="19"/>
      <c r="P186" s="19" t="s">
        <v>56</v>
      </c>
      <c r="Q186" s="8">
        <f>SUM(Q185:Q185)</f>
        <v>0</v>
      </c>
      <c r="R186" s="8">
        <f>SUM(R185:R185)</f>
        <v>200000</v>
      </c>
      <c r="S186" s="8">
        <f>SUM(S185:S185)</f>
        <v>0</v>
      </c>
      <c r="T186" s="7"/>
    </row>
    <row r="187" spans="1:24" x14ac:dyDescent="0.25">
      <c r="O187" s="19"/>
      <c r="P187" s="19" t="s">
        <v>57</v>
      </c>
      <c r="Q187" s="11">
        <f>+Q119+Q145+Q182+Q184+Q186</f>
        <v>80809889</v>
      </c>
      <c r="R187" s="11">
        <f>+R119+R145+R182+R184+R186</f>
        <v>83909889</v>
      </c>
      <c r="S187" s="11">
        <f>+S119+S145+S182+S184+S186</f>
        <v>30830452.779999997</v>
      </c>
      <c r="T187" s="11"/>
    </row>
    <row r="188" spans="1:24" x14ac:dyDescent="0.25">
      <c r="Q188" s="14">
        <f>+Q187-E105</f>
        <v>0</v>
      </c>
      <c r="R188" s="14">
        <f t="shared" ref="R188" si="22">+R187-F105</f>
        <v>0</v>
      </c>
      <c r="S188" s="14">
        <f t="shared" ref="S188" si="23">+S187-G105</f>
        <v>0</v>
      </c>
    </row>
    <row r="190" spans="1:24" ht="16.5" customHeight="1" x14ac:dyDescent="0.25"/>
    <row r="191" spans="1:24" ht="57.75" customHeight="1" x14ac:dyDescent="0.25">
      <c r="A191" s="73" t="s">
        <v>24</v>
      </c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</row>
    <row r="192" spans="1:24" ht="22.5" customHeight="1" x14ac:dyDescent="0.25">
      <c r="A192" s="74" t="s">
        <v>0</v>
      </c>
      <c r="B192" s="74" t="s">
        <v>1</v>
      </c>
      <c r="C192" s="75" t="s">
        <v>2</v>
      </c>
      <c r="D192" s="75"/>
      <c r="E192" s="75"/>
      <c r="F192" s="75"/>
      <c r="G192" s="75"/>
      <c r="H192" s="30"/>
      <c r="I192" s="75" t="s">
        <v>8</v>
      </c>
      <c r="J192" s="75"/>
      <c r="K192" s="75"/>
      <c r="L192" s="75"/>
      <c r="M192" s="75"/>
      <c r="N192" s="30"/>
      <c r="O192" s="75" t="s">
        <v>14</v>
      </c>
      <c r="P192" s="75"/>
      <c r="Q192" s="75"/>
      <c r="R192" s="75"/>
      <c r="S192" s="75"/>
      <c r="T192" s="76" t="s">
        <v>19</v>
      </c>
      <c r="U192" s="76" t="s">
        <v>20</v>
      </c>
      <c r="V192" s="76" t="s">
        <v>21</v>
      </c>
      <c r="W192" s="76" t="s">
        <v>22</v>
      </c>
      <c r="X192" s="76" t="s">
        <v>294</v>
      </c>
    </row>
    <row r="193" spans="1:24" ht="33.75" x14ac:dyDescent="0.25">
      <c r="A193" s="74"/>
      <c r="B193" s="74"/>
      <c r="C193" s="28" t="s">
        <v>3</v>
      </c>
      <c r="D193" s="28" t="s">
        <v>4</v>
      </c>
      <c r="E193" s="28" t="s">
        <v>5</v>
      </c>
      <c r="F193" s="28" t="s">
        <v>6</v>
      </c>
      <c r="G193" s="28" t="s">
        <v>7</v>
      </c>
      <c r="H193" s="28"/>
      <c r="I193" s="28" t="s">
        <v>9</v>
      </c>
      <c r="J193" s="28" t="s">
        <v>10</v>
      </c>
      <c r="K193" s="28" t="s">
        <v>11</v>
      </c>
      <c r="L193" s="28" t="s">
        <v>12</v>
      </c>
      <c r="M193" s="28" t="s">
        <v>13</v>
      </c>
      <c r="N193" s="28"/>
      <c r="O193" s="28" t="s">
        <v>15</v>
      </c>
      <c r="P193" s="28" t="s">
        <v>16</v>
      </c>
      <c r="Q193" s="28" t="s">
        <v>23</v>
      </c>
      <c r="R193" s="28" t="s">
        <v>17</v>
      </c>
      <c r="S193" s="28" t="s">
        <v>18</v>
      </c>
      <c r="T193" s="77"/>
      <c r="U193" s="77"/>
      <c r="V193" s="77"/>
      <c r="W193" s="77"/>
      <c r="X193" s="77"/>
    </row>
    <row r="194" spans="1:24" ht="72.75" customHeight="1" x14ac:dyDescent="0.25">
      <c r="A194" s="19">
        <v>2013</v>
      </c>
      <c r="B194" s="19" t="s">
        <v>251</v>
      </c>
      <c r="C194" s="19">
        <v>1000</v>
      </c>
      <c r="D194" s="7" t="s">
        <v>264</v>
      </c>
      <c r="E194" s="8">
        <v>46356349</v>
      </c>
      <c r="F194" s="8">
        <v>48356349</v>
      </c>
      <c r="G194" s="8">
        <v>25852591.350000001</v>
      </c>
      <c r="H194" s="8"/>
      <c r="I194" s="19">
        <v>1100</v>
      </c>
      <c r="J194" s="19" t="s">
        <v>31</v>
      </c>
      <c r="K194" s="8">
        <v>17388016</v>
      </c>
      <c r="L194" s="8">
        <v>17388016</v>
      </c>
      <c r="M194" s="8">
        <v>12487010.99</v>
      </c>
      <c r="N194" s="8"/>
      <c r="O194" s="19">
        <v>1131</v>
      </c>
      <c r="P194" s="19" t="s">
        <v>65</v>
      </c>
      <c r="Q194" s="8">
        <v>17388016</v>
      </c>
      <c r="R194" s="8">
        <v>17388016</v>
      </c>
      <c r="S194" s="8">
        <v>12487010.99</v>
      </c>
      <c r="T194" s="9"/>
      <c r="U194" s="34" t="s">
        <v>252</v>
      </c>
      <c r="V194" s="34" t="s">
        <v>253</v>
      </c>
      <c r="W194" s="34" t="s">
        <v>309</v>
      </c>
      <c r="X194" s="34" t="s">
        <v>296</v>
      </c>
    </row>
    <row r="195" spans="1:24" ht="33.75" customHeight="1" x14ac:dyDescent="0.25">
      <c r="A195" s="19"/>
      <c r="B195" s="19"/>
      <c r="C195" s="19">
        <v>2000</v>
      </c>
      <c r="D195" s="7" t="s">
        <v>265</v>
      </c>
      <c r="E195" s="8">
        <v>1761100</v>
      </c>
      <c r="F195" s="8">
        <v>1761100</v>
      </c>
      <c r="G195" s="8">
        <v>1026214.1800000002</v>
      </c>
      <c r="H195" s="8"/>
      <c r="I195" s="19">
        <v>1200</v>
      </c>
      <c r="J195" s="19" t="s">
        <v>32</v>
      </c>
      <c r="K195" s="8">
        <v>3013171</v>
      </c>
      <c r="L195" s="8">
        <v>3013171</v>
      </c>
      <c r="M195" s="8">
        <v>1499008.6800000002</v>
      </c>
      <c r="N195" s="8"/>
      <c r="O195" s="19">
        <v>1221</v>
      </c>
      <c r="P195" s="19" t="s">
        <v>67</v>
      </c>
      <c r="Q195" s="8">
        <v>3013171</v>
      </c>
      <c r="R195" s="8">
        <v>3013171</v>
      </c>
      <c r="S195" s="8">
        <v>1499008.6800000002</v>
      </c>
      <c r="T195" s="9"/>
      <c r="U195" s="19"/>
      <c r="V195" s="19"/>
      <c r="W195" s="19"/>
      <c r="X195" s="27"/>
    </row>
    <row r="196" spans="1:24" ht="51" customHeight="1" x14ac:dyDescent="0.25">
      <c r="A196" s="19"/>
      <c r="B196" s="19"/>
      <c r="C196" s="19">
        <v>3000</v>
      </c>
      <c r="D196" s="7" t="s">
        <v>266</v>
      </c>
      <c r="E196" s="8">
        <v>28192440</v>
      </c>
      <c r="F196" s="8">
        <v>29092440</v>
      </c>
      <c r="G196" s="8">
        <v>16796121.050000001</v>
      </c>
      <c r="H196" s="8"/>
      <c r="I196" s="19">
        <v>1300</v>
      </c>
      <c r="J196" s="19" t="s">
        <v>33</v>
      </c>
      <c r="K196" s="8">
        <v>7419671</v>
      </c>
      <c r="L196" s="8">
        <v>5219671</v>
      </c>
      <c r="M196" s="8">
        <v>750166.84000000008</v>
      </c>
      <c r="N196" s="8"/>
      <c r="O196" s="19">
        <v>1321</v>
      </c>
      <c r="P196" s="19" t="s">
        <v>68</v>
      </c>
      <c r="Q196" s="8">
        <v>708819</v>
      </c>
      <c r="R196" s="8">
        <v>708819</v>
      </c>
      <c r="S196" s="8">
        <v>670501.80000000005</v>
      </c>
      <c r="T196" s="9"/>
      <c r="U196" s="19"/>
      <c r="V196" s="19"/>
      <c r="W196" s="19"/>
      <c r="X196" s="27"/>
    </row>
    <row r="197" spans="1:24" ht="47.25" customHeight="1" x14ac:dyDescent="0.25">
      <c r="A197" s="19"/>
      <c r="B197" s="19"/>
      <c r="C197" s="19">
        <v>4000</v>
      </c>
      <c r="D197" s="7" t="s">
        <v>268</v>
      </c>
      <c r="E197" s="8">
        <v>4500000</v>
      </c>
      <c r="F197" s="8">
        <v>4500000</v>
      </c>
      <c r="G197" s="8">
        <v>3375000</v>
      </c>
      <c r="H197" s="8"/>
      <c r="I197" s="19">
        <v>1400</v>
      </c>
      <c r="J197" s="19" t="s">
        <v>34</v>
      </c>
      <c r="K197" s="8">
        <v>7004129</v>
      </c>
      <c r="L197" s="8">
        <v>7004129</v>
      </c>
      <c r="M197" s="8">
        <v>4531543.5599999996</v>
      </c>
      <c r="N197" s="8"/>
      <c r="O197" s="19">
        <v>1322</v>
      </c>
      <c r="P197" s="19" t="s">
        <v>69</v>
      </c>
      <c r="Q197" s="8">
        <v>6000</v>
      </c>
      <c r="R197" s="8">
        <v>6000</v>
      </c>
      <c r="S197" s="8">
        <v>0</v>
      </c>
      <c r="T197" s="9"/>
      <c r="U197" s="19"/>
      <c r="V197" s="19"/>
      <c r="W197" s="19"/>
      <c r="X197" s="27"/>
    </row>
    <row r="198" spans="1:24" ht="49.5" customHeight="1" x14ac:dyDescent="0.25">
      <c r="A198" s="19"/>
      <c r="B198" s="19"/>
      <c r="C198" s="19">
        <v>5000</v>
      </c>
      <c r="D198" s="7" t="s">
        <v>267</v>
      </c>
      <c r="E198" s="8">
        <v>0</v>
      </c>
      <c r="F198" s="8">
        <v>200000</v>
      </c>
      <c r="G198" s="8">
        <v>0</v>
      </c>
      <c r="H198" s="8"/>
      <c r="I198" s="19">
        <v>1500</v>
      </c>
      <c r="J198" s="19" t="s">
        <v>35</v>
      </c>
      <c r="K198" s="8">
        <v>11531362</v>
      </c>
      <c r="L198" s="8">
        <v>15731362</v>
      </c>
      <c r="M198" s="8">
        <v>6584861.2799999993</v>
      </c>
      <c r="N198" s="8"/>
      <c r="O198" s="19">
        <v>1323</v>
      </c>
      <c r="P198" s="19" t="s">
        <v>70</v>
      </c>
      <c r="Q198" s="8">
        <v>6649852</v>
      </c>
      <c r="R198" s="8">
        <v>4449852</v>
      </c>
      <c r="S198" s="8">
        <v>79665.040000000008</v>
      </c>
      <c r="T198" s="9" t="s">
        <v>254</v>
      </c>
      <c r="U198" s="19"/>
      <c r="V198" s="19"/>
      <c r="W198" s="19"/>
      <c r="X198" s="27"/>
    </row>
    <row r="199" spans="1:24" x14ac:dyDescent="0.25">
      <c r="A199" s="19"/>
      <c r="B199" s="19"/>
      <c r="C199" s="19"/>
      <c r="D199" s="19"/>
      <c r="E199" s="10">
        <f>SUM(E194:E198)</f>
        <v>80809889</v>
      </c>
      <c r="F199" s="10">
        <f>SUM(F194:F198)</f>
        <v>83909889</v>
      </c>
      <c r="G199" s="10">
        <f t="shared" ref="G199" si="24">SUM(G194:G198)</f>
        <v>47049926.579999998</v>
      </c>
      <c r="H199" s="10"/>
      <c r="I199" s="19"/>
      <c r="J199" s="19"/>
      <c r="K199" s="8"/>
      <c r="L199" s="8"/>
      <c r="M199" s="8"/>
      <c r="N199" s="8"/>
      <c r="O199" s="19">
        <v>1331</v>
      </c>
      <c r="P199" s="19" t="s">
        <v>71</v>
      </c>
      <c r="Q199" s="8">
        <v>40000</v>
      </c>
      <c r="R199" s="8">
        <v>40000</v>
      </c>
      <c r="S199" s="8">
        <v>0</v>
      </c>
      <c r="T199" s="9"/>
      <c r="U199" s="19"/>
      <c r="V199" s="19"/>
      <c r="W199" s="19"/>
      <c r="X199" s="27"/>
    </row>
    <row r="200" spans="1:24" ht="22.5" x14ac:dyDescent="0.25">
      <c r="A200" s="19"/>
      <c r="B200" s="19"/>
      <c r="C200" s="19"/>
      <c r="D200" s="19"/>
      <c r="E200" s="19"/>
      <c r="F200" s="19"/>
      <c r="G200" s="19"/>
      <c r="H200" s="19"/>
      <c r="I200" s="19"/>
      <c r="J200" s="18" t="s">
        <v>42</v>
      </c>
      <c r="K200" s="10">
        <f>SUM(K194:K199)</f>
        <v>46356349</v>
      </c>
      <c r="L200" s="10">
        <f t="shared" ref="L200:M200" si="25">SUM(L194:L199)</f>
        <v>48356349</v>
      </c>
      <c r="M200" s="10">
        <f t="shared" si="25"/>
        <v>25852591.350000001</v>
      </c>
      <c r="N200" s="10"/>
      <c r="O200" s="19">
        <v>1342</v>
      </c>
      <c r="P200" s="19" t="s">
        <v>72</v>
      </c>
      <c r="Q200" s="8">
        <v>15000</v>
      </c>
      <c r="R200" s="8">
        <v>15000</v>
      </c>
      <c r="S200" s="8">
        <v>0</v>
      </c>
      <c r="T200" s="7"/>
      <c r="U200" s="1"/>
      <c r="V200" s="1"/>
      <c r="W200" s="1"/>
      <c r="X200" s="1"/>
    </row>
    <row r="201" spans="1:24" ht="33.75" x14ac:dyDescent="0.25">
      <c r="I201" s="19">
        <v>2100</v>
      </c>
      <c r="J201" s="19" t="s">
        <v>36</v>
      </c>
      <c r="K201" s="8">
        <v>1198500</v>
      </c>
      <c r="L201" s="8">
        <v>1168500</v>
      </c>
      <c r="M201" s="8">
        <v>797760.18</v>
      </c>
      <c r="N201" s="8"/>
      <c r="O201" s="19">
        <v>1412</v>
      </c>
      <c r="P201" s="19" t="s">
        <v>73</v>
      </c>
      <c r="Q201" s="8">
        <v>3059771</v>
      </c>
      <c r="R201" s="8">
        <v>3059771</v>
      </c>
      <c r="S201" s="8">
        <v>2037112.94</v>
      </c>
      <c r="T201" s="9"/>
    </row>
    <row r="202" spans="1:24" ht="33.75" x14ac:dyDescent="0.25">
      <c r="A202" s="2" t="s">
        <v>25</v>
      </c>
      <c r="I202" s="19">
        <v>2200</v>
      </c>
      <c r="J202" s="19" t="s">
        <v>37</v>
      </c>
      <c r="K202" s="8">
        <v>52000</v>
      </c>
      <c r="L202" s="8">
        <v>52000</v>
      </c>
      <c r="M202" s="8">
        <v>28868.350000000002</v>
      </c>
      <c r="N202" s="8"/>
      <c r="O202" s="19">
        <v>1422</v>
      </c>
      <c r="P202" s="19" t="s">
        <v>74</v>
      </c>
      <c r="Q202" s="8">
        <v>1539221</v>
      </c>
      <c r="R202" s="8">
        <v>1539221</v>
      </c>
      <c r="S202" s="8">
        <v>1012784.5700000001</v>
      </c>
      <c r="T202" s="9"/>
    </row>
    <row r="203" spans="1:24" ht="56.25" x14ac:dyDescent="0.25">
      <c r="A203" s="2" t="s">
        <v>285</v>
      </c>
      <c r="I203" s="19">
        <v>2400</v>
      </c>
      <c r="J203" s="19" t="s">
        <v>38</v>
      </c>
      <c r="K203" s="8">
        <v>79600</v>
      </c>
      <c r="L203" s="8">
        <v>79600</v>
      </c>
      <c r="M203" s="8">
        <v>2133.5500000000002</v>
      </c>
      <c r="N203" s="8"/>
      <c r="O203" s="19">
        <v>1431</v>
      </c>
      <c r="P203" s="19" t="s">
        <v>75</v>
      </c>
      <c r="Q203" s="8">
        <v>1929458</v>
      </c>
      <c r="R203" s="8">
        <v>1929458</v>
      </c>
      <c r="S203" s="8">
        <v>1259436.8699999999</v>
      </c>
      <c r="T203" s="9"/>
    </row>
    <row r="204" spans="1:24" ht="27.75" customHeight="1" x14ac:dyDescent="0.25">
      <c r="A204" s="2" t="s">
        <v>318</v>
      </c>
      <c r="I204" s="19">
        <v>2500</v>
      </c>
      <c r="J204" s="19" t="s">
        <v>39</v>
      </c>
      <c r="K204" s="8">
        <v>22000</v>
      </c>
      <c r="L204" s="8">
        <v>22000</v>
      </c>
      <c r="M204" s="8">
        <v>3543.9399999999996</v>
      </c>
      <c r="N204" s="8"/>
      <c r="O204" s="19">
        <v>1441</v>
      </c>
      <c r="P204" s="19" t="s">
        <v>76</v>
      </c>
      <c r="Q204" s="8">
        <v>475679</v>
      </c>
      <c r="R204" s="8">
        <v>475679</v>
      </c>
      <c r="S204" s="8">
        <v>222209.18</v>
      </c>
      <c r="T204" s="9"/>
    </row>
    <row r="205" spans="1:24" ht="33.75" x14ac:dyDescent="0.25">
      <c r="A205" s="2" t="s">
        <v>63</v>
      </c>
      <c r="I205" s="19">
        <v>2600</v>
      </c>
      <c r="J205" s="19" t="s">
        <v>40</v>
      </c>
      <c r="K205" s="8">
        <v>256000</v>
      </c>
      <c r="L205" s="8">
        <v>256000</v>
      </c>
      <c r="M205" s="8">
        <v>124126.43000000001</v>
      </c>
      <c r="N205" s="8"/>
      <c r="O205" s="19">
        <v>1511</v>
      </c>
      <c r="P205" s="19" t="s">
        <v>77</v>
      </c>
      <c r="Q205" s="8">
        <v>691900</v>
      </c>
      <c r="R205" s="8">
        <v>691900</v>
      </c>
      <c r="S205" s="8">
        <v>485014.14999999997</v>
      </c>
      <c r="T205" s="9"/>
    </row>
    <row r="206" spans="1:24" ht="45" x14ac:dyDescent="0.25">
      <c r="I206" s="19">
        <v>2700</v>
      </c>
      <c r="J206" s="19" t="s">
        <v>41</v>
      </c>
      <c r="K206" s="9">
        <v>51000</v>
      </c>
      <c r="L206" s="9">
        <v>31000</v>
      </c>
      <c r="M206" s="9">
        <v>0</v>
      </c>
      <c r="N206" s="8"/>
      <c r="O206" s="19">
        <v>1521</v>
      </c>
      <c r="P206" s="19" t="s">
        <v>78</v>
      </c>
      <c r="Q206" s="8">
        <v>1600000</v>
      </c>
      <c r="R206" s="8">
        <v>5800000</v>
      </c>
      <c r="S206" s="8">
        <v>675554.64999999991</v>
      </c>
      <c r="T206" s="7" t="s">
        <v>59</v>
      </c>
    </row>
    <row r="207" spans="1:24" ht="47.25" customHeight="1" x14ac:dyDescent="0.25">
      <c r="I207" s="19">
        <v>2900</v>
      </c>
      <c r="J207" s="19" t="s">
        <v>155</v>
      </c>
      <c r="K207" s="9">
        <v>102000</v>
      </c>
      <c r="L207" s="9">
        <v>152000</v>
      </c>
      <c r="M207" s="9">
        <v>69781.73</v>
      </c>
      <c r="N207" s="9"/>
      <c r="O207" s="19">
        <v>1541</v>
      </c>
      <c r="P207" s="19" t="s">
        <v>79</v>
      </c>
      <c r="Q207" s="8">
        <v>1170715</v>
      </c>
      <c r="R207" s="8">
        <v>1170715</v>
      </c>
      <c r="S207" s="8">
        <v>0</v>
      </c>
      <c r="T207" s="9"/>
    </row>
    <row r="208" spans="1:24" ht="27.75" customHeight="1" x14ac:dyDescent="0.25">
      <c r="I208" s="19"/>
      <c r="J208" s="18" t="s">
        <v>52</v>
      </c>
      <c r="K208" s="10">
        <f>SUM(K201:K207)</f>
        <v>1761100</v>
      </c>
      <c r="L208" s="10">
        <f>SUM(L201:L207)</f>
        <v>1761100</v>
      </c>
      <c r="M208" s="10">
        <f>SUM(M201:M207)</f>
        <v>1026214.18</v>
      </c>
      <c r="N208" s="10"/>
      <c r="O208" s="19">
        <v>1542</v>
      </c>
      <c r="P208" s="19" t="s">
        <v>80</v>
      </c>
      <c r="Q208" s="8">
        <v>10000</v>
      </c>
      <c r="R208" s="8">
        <v>10000</v>
      </c>
      <c r="S208" s="8">
        <v>0</v>
      </c>
      <c r="T208" s="7"/>
    </row>
    <row r="209" spans="9:20" ht="26.25" customHeight="1" x14ac:dyDescent="0.25">
      <c r="I209" s="19">
        <v>3100</v>
      </c>
      <c r="J209" s="19" t="s">
        <v>44</v>
      </c>
      <c r="K209" s="8">
        <v>3038829</v>
      </c>
      <c r="L209" s="8">
        <v>3048438</v>
      </c>
      <c r="M209" s="8">
        <v>1768416.3</v>
      </c>
      <c r="N209" s="8"/>
      <c r="O209" s="19">
        <v>1547</v>
      </c>
      <c r="P209" s="19" t="s">
        <v>84</v>
      </c>
      <c r="Q209" s="8">
        <v>60000</v>
      </c>
      <c r="R209" s="8">
        <v>60000</v>
      </c>
      <c r="S209" s="8">
        <v>54000</v>
      </c>
      <c r="T209" s="7"/>
    </row>
    <row r="210" spans="9:20" ht="22.5" x14ac:dyDescent="0.25">
      <c r="I210" s="19">
        <v>3200</v>
      </c>
      <c r="J210" s="19" t="s">
        <v>45</v>
      </c>
      <c r="K210" s="8">
        <v>3235309</v>
      </c>
      <c r="L210" s="8">
        <v>3144700</v>
      </c>
      <c r="M210" s="8">
        <v>1785000</v>
      </c>
      <c r="N210" s="8"/>
      <c r="O210" s="19">
        <v>1548</v>
      </c>
      <c r="P210" s="19" t="s">
        <v>81</v>
      </c>
      <c r="Q210" s="8">
        <v>200000</v>
      </c>
      <c r="R210" s="8">
        <v>200000</v>
      </c>
      <c r="S210" s="8">
        <v>13315.37</v>
      </c>
      <c r="T210" s="7"/>
    </row>
    <row r="211" spans="9:20" ht="33.75" x14ac:dyDescent="0.25">
      <c r="I211" s="19">
        <v>3300</v>
      </c>
      <c r="J211" s="19" t="s">
        <v>46</v>
      </c>
      <c r="K211" s="8">
        <v>3887120</v>
      </c>
      <c r="L211" s="8">
        <v>3967120</v>
      </c>
      <c r="M211" s="8">
        <v>1715897.46</v>
      </c>
      <c r="N211" s="8"/>
      <c r="O211" s="19">
        <v>1549</v>
      </c>
      <c r="P211" s="19" t="s">
        <v>82</v>
      </c>
      <c r="Q211" s="8">
        <v>120000</v>
      </c>
      <c r="R211" s="8">
        <v>120000</v>
      </c>
      <c r="S211" s="8">
        <v>120000</v>
      </c>
      <c r="T211" s="7"/>
    </row>
    <row r="212" spans="9:20" ht="78.75" x14ac:dyDescent="0.25">
      <c r="I212" s="19">
        <v>3400</v>
      </c>
      <c r="J212" s="19" t="s">
        <v>47</v>
      </c>
      <c r="K212" s="8">
        <v>14337278</v>
      </c>
      <c r="L212" s="8">
        <v>15237278</v>
      </c>
      <c r="M212" s="8">
        <v>10255268.450000003</v>
      </c>
      <c r="N212" s="8"/>
      <c r="O212" s="19">
        <v>1591</v>
      </c>
      <c r="P212" s="19" t="s">
        <v>83</v>
      </c>
      <c r="Q212" s="8">
        <v>7678747</v>
      </c>
      <c r="R212" s="8">
        <v>7678747</v>
      </c>
      <c r="S212" s="8">
        <v>5236977.1099999994</v>
      </c>
      <c r="T212" s="7"/>
    </row>
    <row r="213" spans="9:20" ht="33.75" x14ac:dyDescent="0.25">
      <c r="I213" s="19">
        <v>3500</v>
      </c>
      <c r="J213" s="19" t="s">
        <v>48</v>
      </c>
      <c r="K213" s="8">
        <v>1204000</v>
      </c>
      <c r="L213" s="8">
        <v>1204000</v>
      </c>
      <c r="M213" s="8">
        <v>581553.41999999993</v>
      </c>
      <c r="N213" s="8"/>
      <c r="O213" s="19"/>
      <c r="P213" s="19"/>
      <c r="Q213" s="11">
        <f>SUM(Q194:Q212)</f>
        <v>46356349</v>
      </c>
      <c r="R213" s="11">
        <f t="shared" ref="R213:S213" si="26">SUM(R194:R212)</f>
        <v>48356349</v>
      </c>
      <c r="S213" s="11">
        <f t="shared" si="26"/>
        <v>25852591.349999998</v>
      </c>
      <c r="T213" s="7"/>
    </row>
    <row r="214" spans="9:20" ht="33.75" x14ac:dyDescent="0.25">
      <c r="I214" s="19">
        <v>3600</v>
      </c>
      <c r="J214" s="19" t="s">
        <v>49</v>
      </c>
      <c r="K214" s="8">
        <v>60000</v>
      </c>
      <c r="L214" s="8">
        <v>61000</v>
      </c>
      <c r="M214" s="8">
        <v>30260</v>
      </c>
      <c r="N214" s="8"/>
      <c r="O214" s="19">
        <v>2111</v>
      </c>
      <c r="P214" s="19" t="s">
        <v>87</v>
      </c>
      <c r="Q214" s="8">
        <v>492000</v>
      </c>
      <c r="R214" s="8">
        <v>462000</v>
      </c>
      <c r="S214" s="8">
        <v>362055.75</v>
      </c>
      <c r="T214" s="7" t="s">
        <v>181</v>
      </c>
    </row>
    <row r="215" spans="9:20" ht="33.75" x14ac:dyDescent="0.25">
      <c r="I215" s="19">
        <v>3700</v>
      </c>
      <c r="J215" s="19" t="s">
        <v>50</v>
      </c>
      <c r="K215" s="8">
        <v>110000</v>
      </c>
      <c r="L215" s="8">
        <v>110000</v>
      </c>
      <c r="M215" s="8">
        <v>64445.5</v>
      </c>
      <c r="N215" s="8"/>
      <c r="O215" s="19">
        <v>2121</v>
      </c>
      <c r="P215" s="19" t="s">
        <v>88</v>
      </c>
      <c r="Q215" s="8">
        <v>1500</v>
      </c>
      <c r="R215" s="8">
        <v>1500</v>
      </c>
      <c r="S215" s="8">
        <v>0</v>
      </c>
      <c r="T215" s="7"/>
    </row>
    <row r="216" spans="9:20" ht="56.25" x14ac:dyDescent="0.25">
      <c r="I216" s="19">
        <v>3900</v>
      </c>
      <c r="J216" s="19" t="s">
        <v>156</v>
      </c>
      <c r="K216" s="8">
        <v>2319904</v>
      </c>
      <c r="L216" s="8">
        <v>2319904</v>
      </c>
      <c r="M216" s="8">
        <v>595279.92000000004</v>
      </c>
      <c r="N216" s="8"/>
      <c r="O216" s="19">
        <v>2141</v>
      </c>
      <c r="P216" s="19" t="s">
        <v>89</v>
      </c>
      <c r="Q216" s="8">
        <v>650000</v>
      </c>
      <c r="R216" s="8">
        <v>650000</v>
      </c>
      <c r="S216" s="8">
        <v>404932</v>
      </c>
      <c r="T216" s="7"/>
    </row>
    <row r="217" spans="9:20" ht="22.5" x14ac:dyDescent="0.25">
      <c r="I217" s="19"/>
      <c r="J217" s="18" t="s">
        <v>43</v>
      </c>
      <c r="K217" s="10">
        <f>SUM(K209:K216)</f>
        <v>28192440</v>
      </c>
      <c r="L217" s="10">
        <f t="shared" ref="L217:M217" si="27">SUM(L209:L216)</f>
        <v>29092440</v>
      </c>
      <c r="M217" s="10">
        <f t="shared" si="27"/>
        <v>16796121.050000004</v>
      </c>
      <c r="N217" s="10"/>
      <c r="O217" s="19">
        <v>2151</v>
      </c>
      <c r="P217" s="19" t="s">
        <v>90</v>
      </c>
      <c r="Q217" s="8">
        <v>45000</v>
      </c>
      <c r="R217" s="8">
        <v>45000</v>
      </c>
      <c r="S217" s="8">
        <v>26437.309999999998</v>
      </c>
      <c r="T217" s="7"/>
    </row>
    <row r="218" spans="9:20" x14ac:dyDescent="0.25">
      <c r="I218" s="19">
        <v>4400</v>
      </c>
      <c r="J218" s="19" t="s">
        <v>185</v>
      </c>
      <c r="K218" s="8">
        <v>4500000</v>
      </c>
      <c r="L218" s="8">
        <v>4500000</v>
      </c>
      <c r="M218" s="8">
        <v>3375000</v>
      </c>
      <c r="N218" s="8"/>
      <c r="O218" s="19">
        <v>2161</v>
      </c>
      <c r="P218" s="19" t="s">
        <v>91</v>
      </c>
      <c r="Q218" s="8">
        <v>10000</v>
      </c>
      <c r="R218" s="8">
        <v>10000</v>
      </c>
      <c r="S218" s="8">
        <v>4335.12</v>
      </c>
      <c r="T218" s="7"/>
    </row>
    <row r="219" spans="9:20" ht="33.75" x14ac:dyDescent="0.25">
      <c r="I219" s="19"/>
      <c r="J219" s="18" t="s">
        <v>53</v>
      </c>
      <c r="K219" s="10">
        <f>+K218</f>
        <v>4500000</v>
      </c>
      <c r="L219" s="10">
        <f t="shared" ref="L219:M219" si="28">+L218</f>
        <v>4500000</v>
      </c>
      <c r="M219" s="10">
        <f t="shared" si="28"/>
        <v>3375000</v>
      </c>
      <c r="N219" s="10"/>
      <c r="O219" s="19">
        <v>2211</v>
      </c>
      <c r="P219" s="19" t="s">
        <v>92</v>
      </c>
      <c r="Q219" s="8">
        <v>47000</v>
      </c>
      <c r="R219" s="8">
        <v>47000</v>
      </c>
      <c r="S219" s="8">
        <v>26116.840000000004</v>
      </c>
      <c r="T219" s="7"/>
    </row>
    <row r="220" spans="9:20" ht="33.75" x14ac:dyDescent="0.25">
      <c r="I220" s="19">
        <v>5900</v>
      </c>
      <c r="J220" s="19" t="s">
        <v>159</v>
      </c>
      <c r="K220" s="8">
        <v>0</v>
      </c>
      <c r="L220" s="8">
        <v>200000</v>
      </c>
      <c r="M220" s="8">
        <v>0</v>
      </c>
      <c r="N220" s="8"/>
      <c r="O220" s="19">
        <v>2231</v>
      </c>
      <c r="P220" s="19" t="s">
        <v>93</v>
      </c>
      <c r="Q220" s="8">
        <v>5000</v>
      </c>
      <c r="R220" s="8">
        <v>5000</v>
      </c>
      <c r="S220" s="8">
        <v>2751.5099999999998</v>
      </c>
      <c r="T220" s="7"/>
    </row>
    <row r="221" spans="9:20" ht="22.5" x14ac:dyDescent="0.25">
      <c r="I221" s="19"/>
      <c r="J221" s="19"/>
      <c r="K221" s="8"/>
      <c r="L221" s="8"/>
      <c r="M221" s="8"/>
      <c r="N221" s="8"/>
      <c r="O221" s="19">
        <v>2431</v>
      </c>
      <c r="P221" s="19" t="s">
        <v>94</v>
      </c>
      <c r="Q221" s="8">
        <v>1000</v>
      </c>
      <c r="R221" s="8">
        <v>1000</v>
      </c>
      <c r="S221" s="8">
        <v>0</v>
      </c>
      <c r="T221" s="7"/>
    </row>
    <row r="222" spans="9:20" ht="22.5" x14ac:dyDescent="0.25">
      <c r="I222" s="19"/>
      <c r="J222" s="19" t="s">
        <v>56</v>
      </c>
      <c r="K222" s="8">
        <f>+K220+K221</f>
        <v>0</v>
      </c>
      <c r="L222" s="8">
        <f t="shared" ref="L222:M222" si="29">+L220+L221</f>
        <v>200000</v>
      </c>
      <c r="M222" s="8">
        <f t="shared" si="29"/>
        <v>0</v>
      </c>
      <c r="N222" s="8"/>
      <c r="O222" s="19">
        <v>2441</v>
      </c>
      <c r="P222" s="19" t="s">
        <v>95</v>
      </c>
      <c r="Q222" s="8">
        <v>6000</v>
      </c>
      <c r="R222" s="8">
        <v>6000</v>
      </c>
      <c r="S222" s="8">
        <v>0</v>
      </c>
      <c r="T222" s="7"/>
    </row>
    <row r="223" spans="9:20" ht="22.5" x14ac:dyDescent="0.25">
      <c r="I223" s="19"/>
      <c r="J223" s="18" t="s">
        <v>57</v>
      </c>
      <c r="K223" s="10">
        <f>+K200+K208+K217+K219+K222</f>
        <v>80809889</v>
      </c>
      <c r="L223" s="10">
        <f>+L200+L208+L217+L219+L222</f>
        <v>83909889</v>
      </c>
      <c r="M223" s="10">
        <f>+M200+M208+M217+M219+M222</f>
        <v>47049926.580000006</v>
      </c>
      <c r="N223" s="10"/>
      <c r="O223" s="19">
        <v>2451</v>
      </c>
      <c r="P223" s="19" t="s">
        <v>96</v>
      </c>
      <c r="Q223" s="8">
        <v>5000</v>
      </c>
      <c r="R223" s="8">
        <v>5000</v>
      </c>
      <c r="S223" s="8">
        <v>1025</v>
      </c>
      <c r="T223" s="7"/>
    </row>
    <row r="224" spans="9:20" ht="22.5" x14ac:dyDescent="0.25">
      <c r="K224" s="14">
        <f>+K223-E199</f>
        <v>0</v>
      </c>
      <c r="L224" s="14">
        <f t="shared" ref="L224" si="30">+L223-F199</f>
        <v>0</v>
      </c>
      <c r="M224" s="14">
        <f t="shared" ref="M224" si="31">+M223-G199</f>
        <v>0</v>
      </c>
      <c r="O224" s="19">
        <v>2461</v>
      </c>
      <c r="P224" s="19" t="s">
        <v>97</v>
      </c>
      <c r="Q224" s="8">
        <v>48000</v>
      </c>
      <c r="R224" s="8">
        <v>48000</v>
      </c>
      <c r="S224" s="8">
        <v>637.06999999999994</v>
      </c>
      <c r="T224" s="7"/>
    </row>
    <row r="225" spans="15:20" ht="22.5" x14ac:dyDescent="0.25">
      <c r="O225" s="19">
        <v>2471</v>
      </c>
      <c r="P225" s="19" t="s">
        <v>98</v>
      </c>
      <c r="Q225" s="8">
        <v>5600</v>
      </c>
      <c r="R225" s="8">
        <v>5600</v>
      </c>
      <c r="S225" s="8">
        <v>0</v>
      </c>
      <c r="T225" s="7"/>
    </row>
    <row r="226" spans="15:20" ht="22.5" x14ac:dyDescent="0.25">
      <c r="O226" s="19">
        <v>2481</v>
      </c>
      <c r="P226" s="19" t="s">
        <v>99</v>
      </c>
      <c r="Q226" s="8">
        <v>3000</v>
      </c>
      <c r="R226" s="8">
        <v>3000</v>
      </c>
      <c r="S226" s="8">
        <v>0</v>
      </c>
      <c r="T226" s="9"/>
    </row>
    <row r="227" spans="15:20" ht="45" x14ac:dyDescent="0.25">
      <c r="O227" s="19">
        <v>2491</v>
      </c>
      <c r="P227" s="19" t="s">
        <v>100</v>
      </c>
      <c r="Q227" s="8">
        <v>11000</v>
      </c>
      <c r="R227" s="8">
        <v>11000</v>
      </c>
      <c r="S227" s="8">
        <v>471.48</v>
      </c>
      <c r="T227" s="7"/>
    </row>
    <row r="228" spans="15:20" ht="22.5" x14ac:dyDescent="0.25">
      <c r="O228" s="19">
        <v>2531</v>
      </c>
      <c r="P228" s="19" t="s">
        <v>101</v>
      </c>
      <c r="Q228" s="8">
        <v>12000</v>
      </c>
      <c r="R228" s="8">
        <v>12000</v>
      </c>
      <c r="S228" s="8">
        <v>3543.9399999999996</v>
      </c>
      <c r="T228" s="7"/>
    </row>
    <row r="229" spans="15:20" ht="22.5" x14ac:dyDescent="0.25">
      <c r="O229" s="19">
        <v>2541</v>
      </c>
      <c r="P229" s="19" t="s">
        <v>102</v>
      </c>
      <c r="Q229" s="8">
        <v>10000</v>
      </c>
      <c r="R229" s="8">
        <v>10000</v>
      </c>
      <c r="S229" s="8">
        <v>0</v>
      </c>
      <c r="T229" s="7"/>
    </row>
    <row r="230" spans="15:20" ht="22.5" x14ac:dyDescent="0.25">
      <c r="O230" s="19">
        <v>2611</v>
      </c>
      <c r="P230" s="19" t="s">
        <v>103</v>
      </c>
      <c r="Q230" s="8">
        <v>256000</v>
      </c>
      <c r="R230" s="8">
        <v>256000</v>
      </c>
      <c r="S230" s="8">
        <v>124126.43000000001</v>
      </c>
      <c r="T230" s="7"/>
    </row>
    <row r="231" spans="15:20" ht="22.5" x14ac:dyDescent="0.25">
      <c r="O231" s="19">
        <v>2711</v>
      </c>
      <c r="P231" s="19" t="s">
        <v>104</v>
      </c>
      <c r="Q231" s="8">
        <v>20000</v>
      </c>
      <c r="R231" s="8">
        <v>0</v>
      </c>
      <c r="S231" s="8">
        <v>0</v>
      </c>
      <c r="T231" s="7" t="s">
        <v>181</v>
      </c>
    </row>
    <row r="232" spans="15:20" x14ac:dyDescent="0.25">
      <c r="O232" s="19">
        <v>2721</v>
      </c>
      <c r="P232" s="19" t="s">
        <v>105</v>
      </c>
      <c r="Q232" s="8">
        <v>30000</v>
      </c>
      <c r="R232" s="8">
        <v>30000</v>
      </c>
      <c r="S232" s="8">
        <v>0</v>
      </c>
      <c r="T232" s="7"/>
    </row>
    <row r="233" spans="15:20" x14ac:dyDescent="0.25">
      <c r="O233" s="19">
        <v>2731</v>
      </c>
      <c r="P233" s="19" t="s">
        <v>106</v>
      </c>
      <c r="Q233" s="8">
        <v>1000</v>
      </c>
      <c r="R233" s="8">
        <v>1000</v>
      </c>
      <c r="S233" s="8">
        <v>0</v>
      </c>
      <c r="T233" s="7"/>
    </row>
    <row r="234" spans="15:20" x14ac:dyDescent="0.25">
      <c r="O234" s="19">
        <v>2911</v>
      </c>
      <c r="P234" s="19" t="s">
        <v>107</v>
      </c>
      <c r="Q234" s="8">
        <v>20000</v>
      </c>
      <c r="R234" s="8">
        <v>20000</v>
      </c>
      <c r="S234" s="8">
        <v>0</v>
      </c>
      <c r="T234" s="7"/>
    </row>
    <row r="235" spans="15:20" ht="33.75" x14ac:dyDescent="0.25">
      <c r="O235" s="19">
        <v>2921</v>
      </c>
      <c r="P235" s="19" t="s">
        <v>108</v>
      </c>
      <c r="Q235" s="8">
        <v>7000</v>
      </c>
      <c r="R235" s="8">
        <v>7000</v>
      </c>
      <c r="S235" s="8">
        <v>65.52</v>
      </c>
      <c r="T235" s="7"/>
    </row>
    <row r="236" spans="15:20" ht="67.5" x14ac:dyDescent="0.25">
      <c r="O236" s="19">
        <v>2931</v>
      </c>
      <c r="P236" s="19" t="s">
        <v>109</v>
      </c>
      <c r="Q236" s="8">
        <v>5000</v>
      </c>
      <c r="R236" s="8">
        <v>5000</v>
      </c>
      <c r="S236" s="8">
        <v>209.4</v>
      </c>
      <c r="T236" s="7"/>
    </row>
    <row r="237" spans="15:20" ht="56.25" x14ac:dyDescent="0.25">
      <c r="O237" s="19">
        <v>2941</v>
      </c>
      <c r="P237" s="19" t="s">
        <v>110</v>
      </c>
      <c r="Q237" s="8">
        <v>50000</v>
      </c>
      <c r="R237" s="8">
        <v>97000</v>
      </c>
      <c r="S237" s="8">
        <v>62241.68</v>
      </c>
      <c r="T237" s="7" t="s">
        <v>60</v>
      </c>
    </row>
    <row r="238" spans="15:20" ht="33.75" x14ac:dyDescent="0.25">
      <c r="O238" s="19">
        <v>2961</v>
      </c>
      <c r="P238" s="19" t="s">
        <v>111</v>
      </c>
      <c r="Q238" s="8">
        <v>20000</v>
      </c>
      <c r="R238" s="8">
        <v>23000</v>
      </c>
      <c r="S238" s="8">
        <v>7265.13</v>
      </c>
      <c r="T238" s="7"/>
    </row>
    <row r="239" spans="15:20" x14ac:dyDescent="0.25">
      <c r="O239" s="19"/>
      <c r="P239" s="19"/>
      <c r="Q239" s="10">
        <f>SUM(Q214:Q238)</f>
        <v>1761100</v>
      </c>
      <c r="R239" s="10">
        <f t="shared" ref="R239:S239" si="32">SUM(R214:R238)</f>
        <v>1761100</v>
      </c>
      <c r="S239" s="10">
        <f t="shared" si="32"/>
        <v>1026214.18</v>
      </c>
      <c r="T239" s="7"/>
    </row>
    <row r="240" spans="15:20" ht="22.5" x14ac:dyDescent="0.25">
      <c r="O240" s="19">
        <v>3112</v>
      </c>
      <c r="P240" s="19" t="s">
        <v>112</v>
      </c>
      <c r="Q240" s="8">
        <v>559980</v>
      </c>
      <c r="R240" s="8">
        <v>559980</v>
      </c>
      <c r="S240" s="8">
        <v>292008.06999999995</v>
      </c>
      <c r="T240" s="7"/>
    </row>
    <row r="241" spans="15:20" ht="22.5" x14ac:dyDescent="0.25">
      <c r="O241" s="19">
        <v>3131</v>
      </c>
      <c r="P241" s="19" t="s">
        <v>113</v>
      </c>
      <c r="Q241" s="8">
        <v>124440</v>
      </c>
      <c r="R241" s="8">
        <v>134049</v>
      </c>
      <c r="S241" s="8">
        <v>79918.28</v>
      </c>
      <c r="T241" s="9" t="s">
        <v>60</v>
      </c>
    </row>
    <row r="242" spans="15:20" x14ac:dyDescent="0.25">
      <c r="O242" s="19">
        <v>3141</v>
      </c>
      <c r="P242" s="19" t="s">
        <v>114</v>
      </c>
      <c r="Q242" s="8">
        <v>480000</v>
      </c>
      <c r="R242" s="8">
        <v>480000</v>
      </c>
      <c r="S242" s="8">
        <v>318137.56999999995</v>
      </c>
      <c r="T242" s="7"/>
    </row>
    <row r="243" spans="15:20" ht="22.5" x14ac:dyDescent="0.25">
      <c r="O243" s="19">
        <v>3141</v>
      </c>
      <c r="P243" s="19" t="s">
        <v>115</v>
      </c>
      <c r="Q243" s="8">
        <v>5000</v>
      </c>
      <c r="R243" s="8">
        <v>5000</v>
      </c>
      <c r="S243" s="8">
        <v>7.41</v>
      </c>
      <c r="T243" s="7"/>
    </row>
    <row r="244" spans="15:20" ht="45" x14ac:dyDescent="0.25">
      <c r="O244" s="19">
        <v>3171</v>
      </c>
      <c r="P244" s="19" t="s">
        <v>117</v>
      </c>
      <c r="Q244" s="8">
        <v>200409</v>
      </c>
      <c r="R244" s="8">
        <v>206409</v>
      </c>
      <c r="S244" s="8">
        <v>138072.09</v>
      </c>
      <c r="T244" s="9" t="s">
        <v>60</v>
      </c>
    </row>
    <row r="245" spans="15:20" ht="22.5" x14ac:dyDescent="0.25">
      <c r="O245" s="19">
        <v>3181</v>
      </c>
      <c r="P245" s="19" t="s">
        <v>118</v>
      </c>
      <c r="Q245" s="8">
        <v>1426000</v>
      </c>
      <c r="R245" s="8">
        <v>1425999.9999999998</v>
      </c>
      <c r="S245" s="8">
        <v>936018.55999999994</v>
      </c>
      <c r="T245" s="9"/>
    </row>
    <row r="246" spans="15:20" ht="22.5" x14ac:dyDescent="0.25">
      <c r="O246" s="19">
        <v>3191</v>
      </c>
      <c r="P246" s="19" t="s">
        <v>119</v>
      </c>
      <c r="Q246" s="8">
        <v>243000</v>
      </c>
      <c r="R246" s="8">
        <v>237000</v>
      </c>
      <c r="S246" s="8">
        <v>4254.32</v>
      </c>
      <c r="T246" s="7" t="s">
        <v>181</v>
      </c>
    </row>
    <row r="247" spans="15:20" ht="22.5" x14ac:dyDescent="0.25">
      <c r="O247" s="19">
        <v>3221</v>
      </c>
      <c r="P247" s="19" t="s">
        <v>120</v>
      </c>
      <c r="Q247" s="8">
        <v>3175309</v>
      </c>
      <c r="R247" s="8">
        <v>3084700</v>
      </c>
      <c r="S247" s="8">
        <v>1785000</v>
      </c>
      <c r="T247" s="7" t="s">
        <v>181</v>
      </c>
    </row>
    <row r="248" spans="15:20" x14ac:dyDescent="0.25">
      <c r="O248" s="19">
        <v>3291</v>
      </c>
      <c r="P248" s="19" t="s">
        <v>121</v>
      </c>
      <c r="Q248" s="8">
        <v>60000</v>
      </c>
      <c r="R248" s="8">
        <v>60000</v>
      </c>
      <c r="S248" s="8">
        <v>0</v>
      </c>
      <c r="T248" s="7"/>
    </row>
    <row r="249" spans="15:20" ht="45" x14ac:dyDescent="0.25">
      <c r="O249" s="19">
        <v>3311</v>
      </c>
      <c r="P249" s="19" t="s">
        <v>122</v>
      </c>
      <c r="Q249" s="8">
        <v>1929200</v>
      </c>
      <c r="R249" s="8">
        <v>1929200</v>
      </c>
      <c r="S249" s="8">
        <v>982800</v>
      </c>
      <c r="T249" s="9"/>
    </row>
    <row r="250" spans="15:20" ht="56.25" x14ac:dyDescent="0.25">
      <c r="O250" s="19">
        <v>3331</v>
      </c>
      <c r="P250" s="19" t="s">
        <v>123</v>
      </c>
      <c r="Q250" s="8">
        <v>600000</v>
      </c>
      <c r="R250" s="8">
        <v>600000</v>
      </c>
      <c r="S250" s="8">
        <v>0</v>
      </c>
      <c r="T250" s="9"/>
    </row>
    <row r="251" spans="15:20" ht="22.5" x14ac:dyDescent="0.25">
      <c r="O251" s="19">
        <v>3341</v>
      </c>
      <c r="P251" s="19" t="s">
        <v>124</v>
      </c>
      <c r="Q251" s="8">
        <v>185000</v>
      </c>
      <c r="R251" s="8">
        <v>185000</v>
      </c>
      <c r="S251" s="8">
        <v>61666</v>
      </c>
      <c r="T251" s="7"/>
    </row>
    <row r="252" spans="15:20" ht="33.75" x14ac:dyDescent="0.25">
      <c r="O252" s="19">
        <v>3361</v>
      </c>
      <c r="P252" s="19" t="s">
        <v>173</v>
      </c>
      <c r="Q252" s="8">
        <v>240000</v>
      </c>
      <c r="R252" s="8">
        <v>240000</v>
      </c>
      <c r="S252" s="8">
        <v>94038.959999999992</v>
      </c>
      <c r="T252" s="9"/>
    </row>
    <row r="253" spans="15:20" x14ac:dyDescent="0.25">
      <c r="O253" s="19">
        <v>3362</v>
      </c>
      <c r="P253" s="19" t="s">
        <v>174</v>
      </c>
      <c r="Q253" s="8">
        <v>475000</v>
      </c>
      <c r="R253" s="8">
        <v>475000</v>
      </c>
      <c r="S253" s="8">
        <v>270084.71999999997</v>
      </c>
      <c r="T253" s="7"/>
    </row>
    <row r="254" spans="15:20" ht="22.5" x14ac:dyDescent="0.25">
      <c r="O254" s="19">
        <v>3381</v>
      </c>
      <c r="P254" s="19" t="s">
        <v>126</v>
      </c>
      <c r="Q254" s="8">
        <v>457920</v>
      </c>
      <c r="R254" s="8">
        <v>537920</v>
      </c>
      <c r="S254" s="8">
        <v>307307.78000000003</v>
      </c>
      <c r="T254" s="7" t="s">
        <v>60</v>
      </c>
    </row>
    <row r="255" spans="15:20" ht="22.5" x14ac:dyDescent="0.25">
      <c r="O255" s="19">
        <v>3411</v>
      </c>
      <c r="P255" s="19" t="s">
        <v>127</v>
      </c>
      <c r="Q255" s="8">
        <v>11181778</v>
      </c>
      <c r="R255" s="8">
        <v>12081778</v>
      </c>
      <c r="S255" s="8">
        <v>8574101.7400000021</v>
      </c>
      <c r="T255" s="7" t="s">
        <v>60</v>
      </c>
    </row>
    <row r="256" spans="15:20" ht="22.5" x14ac:dyDescent="0.25">
      <c r="O256" s="19">
        <v>3431</v>
      </c>
      <c r="P256" s="19" t="s">
        <v>128</v>
      </c>
      <c r="Q256" s="8">
        <v>2700000</v>
      </c>
      <c r="R256" s="8">
        <v>2700000</v>
      </c>
      <c r="S256" s="8">
        <v>1496393.48</v>
      </c>
      <c r="T256" s="9"/>
    </row>
    <row r="257" spans="15:20" x14ac:dyDescent="0.25">
      <c r="O257" s="19">
        <v>3451</v>
      </c>
      <c r="P257" s="19" t="s">
        <v>129</v>
      </c>
      <c r="Q257" s="8">
        <v>300000</v>
      </c>
      <c r="R257" s="8">
        <v>300000</v>
      </c>
      <c r="S257" s="8">
        <v>108969.73</v>
      </c>
      <c r="T257" s="7"/>
    </row>
    <row r="258" spans="15:20" ht="22.5" x14ac:dyDescent="0.25">
      <c r="O258" s="19">
        <v>3461</v>
      </c>
      <c r="P258" s="19" t="s">
        <v>130</v>
      </c>
      <c r="Q258" s="8">
        <v>150000</v>
      </c>
      <c r="R258" s="8">
        <v>150000</v>
      </c>
      <c r="S258" s="8">
        <v>75803.5</v>
      </c>
      <c r="T258" s="7"/>
    </row>
    <row r="259" spans="15:20" x14ac:dyDescent="0.25">
      <c r="O259" s="19">
        <v>3471</v>
      </c>
      <c r="P259" s="19" t="s">
        <v>131</v>
      </c>
      <c r="Q259" s="8">
        <v>5500</v>
      </c>
      <c r="R259" s="8">
        <v>5500</v>
      </c>
      <c r="S259" s="8">
        <v>0</v>
      </c>
      <c r="T259" s="7"/>
    </row>
    <row r="260" spans="15:20" ht="33.75" x14ac:dyDescent="0.25">
      <c r="O260" s="19">
        <v>3511</v>
      </c>
      <c r="P260" s="19" t="s">
        <v>132</v>
      </c>
      <c r="Q260" s="8">
        <v>158000</v>
      </c>
      <c r="R260" s="8">
        <v>158000</v>
      </c>
      <c r="S260" s="8">
        <v>80016</v>
      </c>
      <c r="T260" s="7"/>
    </row>
    <row r="261" spans="15:20" ht="67.5" x14ac:dyDescent="0.25">
      <c r="O261" s="19">
        <v>3521</v>
      </c>
      <c r="P261" s="19" t="s">
        <v>133</v>
      </c>
      <c r="Q261" s="8">
        <v>100000</v>
      </c>
      <c r="R261" s="8">
        <v>100000</v>
      </c>
      <c r="S261" s="8">
        <v>20137.32</v>
      </c>
      <c r="T261" s="7"/>
    </row>
    <row r="262" spans="15:20" ht="56.25" x14ac:dyDescent="0.25">
      <c r="O262" s="19">
        <v>3531</v>
      </c>
      <c r="P262" s="19" t="s">
        <v>134</v>
      </c>
      <c r="Q262" s="8">
        <v>335000</v>
      </c>
      <c r="R262" s="8">
        <v>335000</v>
      </c>
      <c r="S262" s="8">
        <v>162370.53999999998</v>
      </c>
      <c r="T262" s="9"/>
    </row>
    <row r="263" spans="15:20" ht="67.5" x14ac:dyDescent="0.25">
      <c r="O263" s="19">
        <v>3553</v>
      </c>
      <c r="P263" s="19" t="s">
        <v>135</v>
      </c>
      <c r="Q263" s="8">
        <v>275000</v>
      </c>
      <c r="R263" s="8">
        <v>275000</v>
      </c>
      <c r="S263" s="8">
        <v>142645.85999999999</v>
      </c>
      <c r="T263" s="9"/>
    </row>
    <row r="264" spans="15:20" ht="22.5" x14ac:dyDescent="0.25">
      <c r="O264" s="19">
        <v>3581</v>
      </c>
      <c r="P264" s="19" t="s">
        <v>136</v>
      </c>
      <c r="Q264" s="8">
        <v>288000</v>
      </c>
      <c r="R264" s="8">
        <v>288000</v>
      </c>
      <c r="S264" s="8">
        <v>158983.70000000001</v>
      </c>
      <c r="T264" s="7"/>
    </row>
    <row r="265" spans="15:20" ht="22.5" x14ac:dyDescent="0.25">
      <c r="O265" s="19">
        <v>3591</v>
      </c>
      <c r="P265" s="19" t="s">
        <v>137</v>
      </c>
      <c r="Q265" s="8">
        <v>48000</v>
      </c>
      <c r="R265" s="8">
        <v>48000</v>
      </c>
      <c r="S265" s="8">
        <v>17400</v>
      </c>
      <c r="T265" s="7"/>
    </row>
    <row r="266" spans="15:20" ht="67.5" x14ac:dyDescent="0.25">
      <c r="O266" s="19">
        <v>3611</v>
      </c>
      <c r="P266" s="19" t="s">
        <v>138</v>
      </c>
      <c r="Q266" s="8">
        <v>60000</v>
      </c>
      <c r="R266" s="8">
        <v>61000</v>
      </c>
      <c r="S266" s="8">
        <v>30260</v>
      </c>
      <c r="T266" s="7"/>
    </row>
    <row r="267" spans="15:20" ht="22.5" x14ac:dyDescent="0.25">
      <c r="O267" s="19">
        <v>3721</v>
      </c>
      <c r="P267" s="19" t="s">
        <v>175</v>
      </c>
      <c r="Q267" s="8">
        <v>5000</v>
      </c>
      <c r="R267" s="8">
        <v>5000</v>
      </c>
      <c r="S267" s="8">
        <v>0</v>
      </c>
      <c r="T267" s="7"/>
    </row>
    <row r="268" spans="15:20" ht="33.75" x14ac:dyDescent="0.25">
      <c r="O268" s="19">
        <v>3722</v>
      </c>
      <c r="P268" s="19" t="s">
        <v>140</v>
      </c>
      <c r="Q268" s="8">
        <v>100000</v>
      </c>
      <c r="R268" s="8">
        <v>100000</v>
      </c>
      <c r="S268" s="8">
        <v>64445.5</v>
      </c>
      <c r="T268" s="7"/>
    </row>
    <row r="269" spans="15:20" x14ac:dyDescent="0.25">
      <c r="O269" s="19">
        <v>3751</v>
      </c>
      <c r="P269" s="19" t="s">
        <v>141</v>
      </c>
      <c r="Q269" s="8">
        <v>5000</v>
      </c>
      <c r="R269" s="8">
        <v>5000</v>
      </c>
      <c r="S269" s="8">
        <v>0</v>
      </c>
      <c r="T269" s="7"/>
    </row>
    <row r="270" spans="15:20" x14ac:dyDescent="0.25">
      <c r="O270" s="19">
        <v>3921</v>
      </c>
      <c r="P270" s="19" t="s">
        <v>143</v>
      </c>
      <c r="Q270" s="8">
        <v>430000</v>
      </c>
      <c r="R270" s="8">
        <v>430000</v>
      </c>
      <c r="S270" s="8">
        <v>135946.97</v>
      </c>
      <c r="T270" s="9"/>
    </row>
    <row r="271" spans="15:20" ht="33.75" x14ac:dyDescent="0.25">
      <c r="O271" s="19">
        <v>3951</v>
      </c>
      <c r="P271" s="19" t="s">
        <v>144</v>
      </c>
      <c r="Q271" s="8">
        <v>20000</v>
      </c>
      <c r="R271" s="8">
        <v>20000</v>
      </c>
      <c r="S271" s="8">
        <v>337</v>
      </c>
      <c r="T271" s="9"/>
    </row>
    <row r="272" spans="15:20" ht="22.5" x14ac:dyDescent="0.25">
      <c r="O272" s="19">
        <v>3969</v>
      </c>
      <c r="P272" s="19" t="s">
        <v>176</v>
      </c>
      <c r="Q272" s="8">
        <v>15000</v>
      </c>
      <c r="R272" s="8">
        <v>15000</v>
      </c>
      <c r="S272" s="8">
        <v>0</v>
      </c>
      <c r="T272" s="9"/>
    </row>
    <row r="273" spans="1:24" ht="22.5" x14ac:dyDescent="0.25">
      <c r="O273" s="19">
        <v>3981</v>
      </c>
      <c r="P273" s="19" t="s">
        <v>85</v>
      </c>
      <c r="Q273" s="8">
        <v>879904</v>
      </c>
      <c r="R273" s="8">
        <v>879904</v>
      </c>
      <c r="S273" s="8">
        <v>458995.95</v>
      </c>
      <c r="T273" s="7"/>
    </row>
    <row r="274" spans="1:24" ht="33.75" x14ac:dyDescent="0.25">
      <c r="O274" s="19">
        <v>3982</v>
      </c>
      <c r="P274" s="19" t="s">
        <v>86</v>
      </c>
      <c r="Q274" s="8">
        <v>965000</v>
      </c>
      <c r="R274" s="8">
        <v>965000</v>
      </c>
      <c r="S274" s="8">
        <v>0</v>
      </c>
      <c r="T274" s="9"/>
    </row>
    <row r="275" spans="1:24" ht="22.5" x14ac:dyDescent="0.25">
      <c r="O275" s="19">
        <v>3991</v>
      </c>
      <c r="P275" s="19" t="s">
        <v>145</v>
      </c>
      <c r="Q275" s="8">
        <v>10000</v>
      </c>
      <c r="R275" s="8">
        <v>10000</v>
      </c>
      <c r="S275" s="8">
        <v>0</v>
      </c>
      <c r="T275" s="7"/>
    </row>
    <row r="276" spans="1:24" x14ac:dyDescent="0.25">
      <c r="O276" s="19"/>
      <c r="P276" s="19" t="s">
        <v>43</v>
      </c>
      <c r="Q276" s="11">
        <f>SUM(Q240:Q275)</f>
        <v>28192440</v>
      </c>
      <c r="R276" s="11">
        <f t="shared" ref="R276:S276" si="33">SUM(R240:R275)</f>
        <v>29092440</v>
      </c>
      <c r="S276" s="11">
        <f t="shared" si="33"/>
        <v>16796121.050000001</v>
      </c>
      <c r="T276" s="7"/>
    </row>
    <row r="277" spans="1:24" ht="22.5" x14ac:dyDescent="0.25">
      <c r="O277" s="19">
        <v>4419</v>
      </c>
      <c r="P277" s="19" t="s">
        <v>146</v>
      </c>
      <c r="Q277" s="8">
        <v>4500000</v>
      </c>
      <c r="R277" s="8">
        <v>4500000</v>
      </c>
      <c r="S277" s="8">
        <v>3375000</v>
      </c>
      <c r="T277" s="7"/>
    </row>
    <row r="278" spans="1:24" x14ac:dyDescent="0.25">
      <c r="O278" s="19"/>
      <c r="P278" s="19" t="s">
        <v>58</v>
      </c>
      <c r="Q278" s="8">
        <f>+Q277</f>
        <v>4500000</v>
      </c>
      <c r="R278" s="8">
        <f t="shared" ref="R278:S278" si="34">+R277</f>
        <v>4500000</v>
      </c>
      <c r="S278" s="8">
        <f t="shared" si="34"/>
        <v>3375000</v>
      </c>
      <c r="T278" s="7"/>
    </row>
    <row r="279" spans="1:24" ht="22.5" x14ac:dyDescent="0.25">
      <c r="O279" s="19">
        <v>5911</v>
      </c>
      <c r="P279" s="19" t="s">
        <v>152</v>
      </c>
      <c r="Q279" s="8">
        <v>0</v>
      </c>
      <c r="R279" s="8">
        <v>200000</v>
      </c>
      <c r="S279" s="8">
        <v>0</v>
      </c>
      <c r="T279" s="7" t="s">
        <v>169</v>
      </c>
    </row>
    <row r="280" spans="1:24" x14ac:dyDescent="0.25">
      <c r="O280" s="19"/>
      <c r="P280" s="19" t="s">
        <v>56</v>
      </c>
      <c r="Q280" s="8">
        <f>SUM(Q279:Q279)</f>
        <v>0</v>
      </c>
      <c r="R280" s="8">
        <f>SUM(R279:R279)</f>
        <v>200000</v>
      </c>
      <c r="S280" s="8">
        <f>SUM(S279:S279)</f>
        <v>0</v>
      </c>
      <c r="T280" s="7"/>
    </row>
    <row r="281" spans="1:24" x14ac:dyDescent="0.25">
      <c r="O281" s="19"/>
      <c r="P281" s="19" t="s">
        <v>57</v>
      </c>
      <c r="Q281" s="11">
        <f>+Q213+Q239+Q276+Q278+Q280</f>
        <v>80809889</v>
      </c>
      <c r="R281" s="11">
        <f>+R213+R239+R276+R278+R280</f>
        <v>83909889</v>
      </c>
      <c r="S281" s="11">
        <f>+S213+S239+S276+S278+S280</f>
        <v>47049926.579999998</v>
      </c>
      <c r="T281" s="11"/>
    </row>
    <row r="282" spans="1:24" x14ac:dyDescent="0.25">
      <c r="Q282" s="14">
        <f>+Q281-E199</f>
        <v>0</v>
      </c>
      <c r="R282" s="14">
        <f t="shared" ref="R282" si="35">+R281-F199</f>
        <v>0</v>
      </c>
      <c r="S282" s="14">
        <f t="shared" ref="S282" si="36">+S281-G199</f>
        <v>0</v>
      </c>
    </row>
    <row r="285" spans="1:24" ht="51.75" customHeight="1" x14ac:dyDescent="0.25">
      <c r="A285" s="79" t="s">
        <v>24</v>
      </c>
      <c r="B285" s="80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1"/>
    </row>
    <row r="286" spans="1:24" ht="22.5" customHeight="1" x14ac:dyDescent="0.25">
      <c r="A286" s="74" t="s">
        <v>0</v>
      </c>
      <c r="B286" s="74" t="s">
        <v>1</v>
      </c>
      <c r="C286" s="75" t="s">
        <v>2</v>
      </c>
      <c r="D286" s="75"/>
      <c r="E286" s="75"/>
      <c r="F286" s="75"/>
      <c r="G286" s="75"/>
      <c r="H286" s="30"/>
      <c r="I286" s="75" t="s">
        <v>8</v>
      </c>
      <c r="J286" s="75"/>
      <c r="K286" s="75"/>
      <c r="L286" s="75"/>
      <c r="M286" s="75"/>
      <c r="N286" s="30"/>
      <c r="O286" s="75" t="s">
        <v>14</v>
      </c>
      <c r="P286" s="75"/>
      <c r="Q286" s="75"/>
      <c r="R286" s="75"/>
      <c r="S286" s="75"/>
      <c r="T286" s="76" t="s">
        <v>19</v>
      </c>
      <c r="U286" s="76" t="s">
        <v>20</v>
      </c>
      <c r="V286" s="76" t="s">
        <v>21</v>
      </c>
      <c r="W286" s="76" t="s">
        <v>22</v>
      </c>
      <c r="X286" s="76" t="s">
        <v>294</v>
      </c>
    </row>
    <row r="287" spans="1:24" ht="33.75" x14ac:dyDescent="0.25">
      <c r="A287" s="74"/>
      <c r="B287" s="74"/>
      <c r="C287" s="28" t="s">
        <v>3</v>
      </c>
      <c r="D287" s="28" t="s">
        <v>4</v>
      </c>
      <c r="E287" s="28" t="s">
        <v>5</v>
      </c>
      <c r="F287" s="28" t="s">
        <v>6</v>
      </c>
      <c r="G287" s="28" t="s">
        <v>7</v>
      </c>
      <c r="H287" s="28"/>
      <c r="I287" s="28" t="s">
        <v>9</v>
      </c>
      <c r="J287" s="28" t="s">
        <v>10</v>
      </c>
      <c r="K287" s="28" t="s">
        <v>11</v>
      </c>
      <c r="L287" s="28" t="s">
        <v>12</v>
      </c>
      <c r="M287" s="28" t="s">
        <v>13</v>
      </c>
      <c r="N287" s="28"/>
      <c r="O287" s="28" t="s">
        <v>15</v>
      </c>
      <c r="P287" s="28" t="s">
        <v>16</v>
      </c>
      <c r="Q287" s="28" t="s">
        <v>23</v>
      </c>
      <c r="R287" s="28" t="s">
        <v>17</v>
      </c>
      <c r="S287" s="28" t="s">
        <v>18</v>
      </c>
      <c r="T287" s="77"/>
      <c r="U287" s="77"/>
      <c r="V287" s="77"/>
      <c r="W287" s="77"/>
      <c r="X287" s="77"/>
    </row>
    <row r="288" spans="1:24" ht="88.5" customHeight="1" x14ac:dyDescent="0.25">
      <c r="A288" s="19">
        <v>2013</v>
      </c>
      <c r="B288" s="19" t="s">
        <v>182</v>
      </c>
      <c r="C288" s="19">
        <v>1000</v>
      </c>
      <c r="D288" s="7" t="s">
        <v>264</v>
      </c>
      <c r="E288" s="8">
        <v>46356349</v>
      </c>
      <c r="F288" s="8">
        <v>42336979.460000008</v>
      </c>
      <c r="G288" s="8">
        <v>39920205.399999999</v>
      </c>
      <c r="H288" s="8"/>
      <c r="I288" s="19">
        <v>1100</v>
      </c>
      <c r="J288" s="19" t="s">
        <v>31</v>
      </c>
      <c r="K288" s="8">
        <v>17388016</v>
      </c>
      <c r="L288" s="8">
        <v>16574865.98</v>
      </c>
      <c r="M288" s="8">
        <v>16574865.98</v>
      </c>
      <c r="N288" s="8"/>
      <c r="O288" s="19">
        <v>1131</v>
      </c>
      <c r="P288" s="19" t="s">
        <v>65</v>
      </c>
      <c r="Q288" s="8">
        <v>17388016</v>
      </c>
      <c r="R288" s="8">
        <v>16574865.98</v>
      </c>
      <c r="S288" s="8">
        <v>16574865.98</v>
      </c>
      <c r="T288" s="9" t="s">
        <v>179</v>
      </c>
      <c r="U288" s="34" t="s">
        <v>183</v>
      </c>
      <c r="V288" s="34" t="s">
        <v>184</v>
      </c>
      <c r="W288" s="34" t="s">
        <v>310</v>
      </c>
      <c r="X288" s="34" t="s">
        <v>296</v>
      </c>
    </row>
    <row r="289" spans="1:24" ht="33.75" customHeight="1" x14ac:dyDescent="0.25">
      <c r="A289" s="19"/>
      <c r="B289" s="19"/>
      <c r="C289" s="19">
        <v>2000</v>
      </c>
      <c r="D289" s="7" t="s">
        <v>265</v>
      </c>
      <c r="E289" s="8">
        <v>1761100</v>
      </c>
      <c r="F289" s="8">
        <v>1585830.0999999999</v>
      </c>
      <c r="G289" s="8">
        <v>1298071.0700000003</v>
      </c>
      <c r="H289" s="8"/>
      <c r="I289" s="19">
        <v>1200</v>
      </c>
      <c r="J289" s="19" t="s">
        <v>32</v>
      </c>
      <c r="K289" s="8">
        <v>3013171</v>
      </c>
      <c r="L289" s="8">
        <v>2215867.79</v>
      </c>
      <c r="M289" s="8">
        <v>2215867.79</v>
      </c>
      <c r="N289" s="8"/>
      <c r="O289" s="19">
        <v>1221</v>
      </c>
      <c r="P289" s="19" t="s">
        <v>67</v>
      </c>
      <c r="Q289" s="8">
        <v>3013171</v>
      </c>
      <c r="R289" s="8">
        <v>2215867.79</v>
      </c>
      <c r="S289" s="8">
        <v>2215867.79</v>
      </c>
      <c r="T289" s="9" t="s">
        <v>179</v>
      </c>
      <c r="U289" s="19"/>
      <c r="V289" s="19"/>
      <c r="W289" s="19"/>
      <c r="X289" s="27"/>
    </row>
    <row r="290" spans="1:24" ht="51" customHeight="1" x14ac:dyDescent="0.25">
      <c r="A290" s="19"/>
      <c r="B290" s="19"/>
      <c r="C290" s="19">
        <v>3000</v>
      </c>
      <c r="D290" s="7" t="s">
        <v>266</v>
      </c>
      <c r="E290" s="8">
        <v>28192440</v>
      </c>
      <c r="F290" s="8">
        <v>26043523.519999996</v>
      </c>
      <c r="G290" s="8">
        <v>24931348.369999997</v>
      </c>
      <c r="H290" s="8"/>
      <c r="I290" s="19">
        <v>1300</v>
      </c>
      <c r="J290" s="19" t="s">
        <v>33</v>
      </c>
      <c r="K290" s="8">
        <v>7419671</v>
      </c>
      <c r="L290" s="8">
        <v>4621707.5600000005</v>
      </c>
      <c r="M290" s="8">
        <v>4454204.03</v>
      </c>
      <c r="N290" s="8"/>
      <c r="O290" s="19">
        <v>1321</v>
      </c>
      <c r="P290" s="19" t="s">
        <v>68</v>
      </c>
      <c r="Q290" s="8">
        <v>708819</v>
      </c>
      <c r="R290" s="8">
        <v>708819</v>
      </c>
      <c r="S290" s="8">
        <v>675086.61</v>
      </c>
      <c r="T290" s="9"/>
      <c r="U290" s="19"/>
      <c r="V290" s="19"/>
      <c r="W290" s="19"/>
      <c r="X290" s="27"/>
    </row>
    <row r="291" spans="1:24" ht="47.25" customHeight="1" x14ac:dyDescent="0.25">
      <c r="A291" s="19"/>
      <c r="B291" s="19"/>
      <c r="C291" s="19">
        <v>4000</v>
      </c>
      <c r="D291" s="7" t="s">
        <v>268</v>
      </c>
      <c r="E291" s="8">
        <v>4500000</v>
      </c>
      <c r="F291" s="8">
        <v>4500000</v>
      </c>
      <c r="G291" s="8">
        <v>4500000</v>
      </c>
      <c r="H291" s="8"/>
      <c r="I291" s="19">
        <v>1400</v>
      </c>
      <c r="J291" s="19" t="s">
        <v>34</v>
      </c>
      <c r="K291" s="8">
        <v>7004129</v>
      </c>
      <c r="L291" s="8">
        <v>7044129</v>
      </c>
      <c r="M291" s="8">
        <v>6914259.9199999999</v>
      </c>
      <c r="N291" s="8"/>
      <c r="O291" s="19">
        <v>1322</v>
      </c>
      <c r="P291" s="19" t="s">
        <v>69</v>
      </c>
      <c r="Q291" s="8">
        <v>6000</v>
      </c>
      <c r="R291" s="8">
        <v>6000</v>
      </c>
      <c r="S291" s="8">
        <v>0</v>
      </c>
      <c r="T291" s="9"/>
      <c r="U291" s="19"/>
      <c r="V291" s="19"/>
      <c r="W291" s="19"/>
      <c r="X291" s="27"/>
    </row>
    <row r="292" spans="1:24" ht="49.5" customHeight="1" x14ac:dyDescent="0.25">
      <c r="A292" s="19"/>
      <c r="B292" s="19"/>
      <c r="C292" s="19">
        <v>5000</v>
      </c>
      <c r="D292" s="7" t="s">
        <v>267</v>
      </c>
      <c r="E292" s="8">
        <v>0</v>
      </c>
      <c r="F292" s="8">
        <v>200000</v>
      </c>
      <c r="G292" s="8">
        <v>176081.8</v>
      </c>
      <c r="H292" s="8"/>
      <c r="I292" s="19">
        <v>1500</v>
      </c>
      <c r="J292" s="19" t="s">
        <v>35</v>
      </c>
      <c r="K292" s="8">
        <v>11531362</v>
      </c>
      <c r="L292" s="8">
        <v>11880409.129999999</v>
      </c>
      <c r="M292" s="8">
        <v>9761007.6799999997</v>
      </c>
      <c r="N292" s="8"/>
      <c r="O292" s="19">
        <v>1323</v>
      </c>
      <c r="P292" s="19" t="s">
        <v>70</v>
      </c>
      <c r="Q292" s="8">
        <v>6649852</v>
      </c>
      <c r="R292" s="8">
        <v>3851888.5600000005</v>
      </c>
      <c r="S292" s="8">
        <v>3779117.42</v>
      </c>
      <c r="T292" s="9" t="s">
        <v>248</v>
      </c>
      <c r="U292" s="19"/>
      <c r="V292" s="19"/>
      <c r="W292" s="19"/>
      <c r="X292" s="27"/>
    </row>
    <row r="293" spans="1:24" x14ac:dyDescent="0.25">
      <c r="A293" s="19"/>
      <c r="B293" s="19"/>
      <c r="C293" s="19"/>
      <c r="D293" s="19"/>
      <c r="E293" s="10">
        <f>SUM(E288:E292)</f>
        <v>80809889</v>
      </c>
      <c r="F293" s="10">
        <f>SUM(F288:F292)</f>
        <v>74666333.080000013</v>
      </c>
      <c r="G293" s="10">
        <f t="shared" ref="G293" si="37">SUM(G288:G292)</f>
        <v>70825706.640000001</v>
      </c>
      <c r="H293" s="10"/>
      <c r="I293" s="19"/>
      <c r="J293" s="19"/>
      <c r="K293" s="8"/>
      <c r="L293" s="8"/>
      <c r="M293" s="8"/>
      <c r="N293" s="8"/>
      <c r="O293" s="19">
        <v>1331</v>
      </c>
      <c r="P293" s="19" t="s">
        <v>71</v>
      </c>
      <c r="Q293" s="8">
        <v>40000</v>
      </c>
      <c r="R293" s="8">
        <v>40000</v>
      </c>
      <c r="S293" s="8">
        <v>0</v>
      </c>
      <c r="T293" s="9"/>
      <c r="U293" s="19"/>
      <c r="V293" s="19"/>
      <c r="W293" s="19"/>
      <c r="X293" s="27"/>
    </row>
    <row r="294" spans="1:24" ht="22.5" x14ac:dyDescent="0.25">
      <c r="A294" s="19"/>
      <c r="B294" s="19"/>
      <c r="C294" s="19"/>
      <c r="D294" s="19"/>
      <c r="E294" s="19"/>
      <c r="F294" s="19"/>
      <c r="G294" s="19"/>
      <c r="H294" s="19"/>
      <c r="I294" s="19"/>
      <c r="J294" s="18" t="s">
        <v>42</v>
      </c>
      <c r="K294" s="10">
        <f>SUM(K288:K293)</f>
        <v>46356349</v>
      </c>
      <c r="L294" s="10">
        <f t="shared" ref="L294:M294" si="38">SUM(L288:L293)</f>
        <v>42336979.459999993</v>
      </c>
      <c r="M294" s="10">
        <f t="shared" si="38"/>
        <v>39920205.399999999</v>
      </c>
      <c r="N294" s="10"/>
      <c r="O294" s="19">
        <v>1342</v>
      </c>
      <c r="P294" s="19" t="s">
        <v>72</v>
      </c>
      <c r="Q294" s="8">
        <v>15000</v>
      </c>
      <c r="R294" s="8">
        <v>15000</v>
      </c>
      <c r="S294" s="8">
        <v>0</v>
      </c>
      <c r="T294" s="7"/>
      <c r="U294" s="1"/>
      <c r="V294" s="1"/>
      <c r="W294" s="1"/>
      <c r="X294" s="1"/>
    </row>
    <row r="295" spans="1:24" ht="33.75" x14ac:dyDescent="0.25">
      <c r="I295" s="19">
        <v>2100</v>
      </c>
      <c r="J295" s="19" t="s">
        <v>36</v>
      </c>
      <c r="K295" s="8">
        <v>1198500</v>
      </c>
      <c r="L295" s="8">
        <v>1073351.2</v>
      </c>
      <c r="M295" s="8">
        <v>911990.08000000007</v>
      </c>
      <c r="N295" s="8"/>
      <c r="O295" s="19">
        <v>1412</v>
      </c>
      <c r="P295" s="19" t="s">
        <v>73</v>
      </c>
      <c r="Q295" s="8">
        <v>3059771</v>
      </c>
      <c r="R295" s="8">
        <v>3099771</v>
      </c>
      <c r="S295" s="8">
        <v>3068749.4699999997</v>
      </c>
      <c r="T295" s="9" t="s">
        <v>60</v>
      </c>
    </row>
    <row r="296" spans="1:24" ht="33.75" x14ac:dyDescent="0.25">
      <c r="A296" s="2" t="s">
        <v>25</v>
      </c>
      <c r="I296" s="19">
        <v>2200</v>
      </c>
      <c r="J296" s="19" t="s">
        <v>37</v>
      </c>
      <c r="K296" s="8">
        <v>52000</v>
      </c>
      <c r="L296" s="8">
        <v>52000</v>
      </c>
      <c r="M296" s="8">
        <v>48025.790000000008</v>
      </c>
      <c r="N296" s="8"/>
      <c r="O296" s="19">
        <v>1422</v>
      </c>
      <c r="P296" s="19" t="s">
        <v>74</v>
      </c>
      <c r="Q296" s="8">
        <v>1539221</v>
      </c>
      <c r="R296" s="8">
        <v>1539221</v>
      </c>
      <c r="S296" s="8">
        <v>1513409.8599999999</v>
      </c>
      <c r="T296" s="9"/>
    </row>
    <row r="297" spans="1:24" ht="56.25" x14ac:dyDescent="0.25">
      <c r="A297" s="2" t="s">
        <v>285</v>
      </c>
      <c r="I297" s="19">
        <v>2400</v>
      </c>
      <c r="J297" s="19" t="s">
        <v>38</v>
      </c>
      <c r="K297" s="8">
        <v>79600</v>
      </c>
      <c r="L297" s="8">
        <v>79600</v>
      </c>
      <c r="M297" s="8">
        <v>38032.480000000003</v>
      </c>
      <c r="N297" s="8"/>
      <c r="O297" s="19">
        <v>1431</v>
      </c>
      <c r="P297" s="19" t="s">
        <v>75</v>
      </c>
      <c r="Q297" s="8">
        <v>1929458</v>
      </c>
      <c r="R297" s="8">
        <v>1929458</v>
      </c>
      <c r="S297" s="8">
        <v>1881049.04</v>
      </c>
      <c r="T297" s="9"/>
    </row>
    <row r="298" spans="1:24" ht="27.75" customHeight="1" x14ac:dyDescent="0.25">
      <c r="A298" s="2" t="s">
        <v>318</v>
      </c>
      <c r="I298" s="19">
        <v>2500</v>
      </c>
      <c r="J298" s="19" t="s">
        <v>39</v>
      </c>
      <c r="K298" s="8">
        <v>22000</v>
      </c>
      <c r="L298" s="8">
        <v>22000</v>
      </c>
      <c r="M298" s="8">
        <v>4808.04</v>
      </c>
      <c r="N298" s="8"/>
      <c r="O298" s="19">
        <v>1441</v>
      </c>
      <c r="P298" s="19" t="s">
        <v>76</v>
      </c>
      <c r="Q298" s="8">
        <v>475679</v>
      </c>
      <c r="R298" s="8">
        <v>475679</v>
      </c>
      <c r="S298" s="8">
        <v>451051.55</v>
      </c>
      <c r="T298" s="9"/>
    </row>
    <row r="299" spans="1:24" ht="33.75" x14ac:dyDescent="0.25">
      <c r="A299" s="2" t="s">
        <v>63</v>
      </c>
      <c r="I299" s="19">
        <v>2600</v>
      </c>
      <c r="J299" s="19" t="s">
        <v>40</v>
      </c>
      <c r="K299" s="8">
        <v>256000</v>
      </c>
      <c r="L299" s="8">
        <v>175878.9</v>
      </c>
      <c r="M299" s="8">
        <v>175878.9</v>
      </c>
      <c r="N299" s="8"/>
      <c r="O299" s="19">
        <v>1511</v>
      </c>
      <c r="P299" s="19" t="s">
        <v>77</v>
      </c>
      <c r="Q299" s="8">
        <v>691900</v>
      </c>
      <c r="R299" s="8">
        <v>691900</v>
      </c>
      <c r="S299" s="8">
        <v>650183.18000000005</v>
      </c>
      <c r="T299" s="9"/>
    </row>
    <row r="300" spans="1:24" ht="45" x14ac:dyDescent="0.25">
      <c r="I300" s="19">
        <v>2700</v>
      </c>
      <c r="J300" s="19" t="s">
        <v>41</v>
      </c>
      <c r="K300" s="9">
        <v>51000</v>
      </c>
      <c r="L300" s="9">
        <v>31000</v>
      </c>
      <c r="M300" s="9">
        <v>8758.3700000000008</v>
      </c>
      <c r="N300" s="8"/>
      <c r="O300" s="19">
        <v>1521</v>
      </c>
      <c r="P300" s="19" t="s">
        <v>78</v>
      </c>
      <c r="Q300" s="8">
        <v>1600000</v>
      </c>
      <c r="R300" s="8">
        <v>2675554.65</v>
      </c>
      <c r="S300" s="8">
        <v>675554.65</v>
      </c>
      <c r="T300" s="7" t="s">
        <v>59</v>
      </c>
    </row>
    <row r="301" spans="1:24" ht="47.25" customHeight="1" x14ac:dyDescent="0.25">
      <c r="I301" s="19">
        <v>2900</v>
      </c>
      <c r="J301" s="19" t="s">
        <v>155</v>
      </c>
      <c r="K301" s="9">
        <v>102000</v>
      </c>
      <c r="L301" s="9">
        <v>152000</v>
      </c>
      <c r="M301" s="9">
        <v>110577.41</v>
      </c>
      <c r="N301" s="9"/>
      <c r="O301" s="19">
        <v>1541</v>
      </c>
      <c r="P301" s="19" t="s">
        <v>79</v>
      </c>
      <c r="Q301" s="8">
        <v>1170715</v>
      </c>
      <c r="R301" s="8">
        <v>1084274.17</v>
      </c>
      <c r="S301" s="8">
        <v>1084274.17</v>
      </c>
      <c r="T301" s="9" t="s">
        <v>179</v>
      </c>
    </row>
    <row r="302" spans="1:24" ht="27.75" customHeight="1" x14ac:dyDescent="0.25">
      <c r="I302" s="19"/>
      <c r="J302" s="18" t="s">
        <v>52</v>
      </c>
      <c r="K302" s="10">
        <f>SUM(K295:K301)</f>
        <v>1761100</v>
      </c>
      <c r="L302" s="10">
        <f>SUM(L295:L301)</f>
        <v>1585830.0999999999</v>
      </c>
      <c r="M302" s="10">
        <f>SUM(M295:M301)</f>
        <v>1298071.07</v>
      </c>
      <c r="N302" s="10"/>
      <c r="O302" s="19">
        <v>1542</v>
      </c>
      <c r="P302" s="19" t="s">
        <v>80</v>
      </c>
      <c r="Q302" s="8">
        <v>10000</v>
      </c>
      <c r="R302" s="8">
        <v>10000</v>
      </c>
      <c r="S302" s="8">
        <v>0</v>
      </c>
      <c r="T302" s="7"/>
    </row>
    <row r="303" spans="1:24" ht="26.25" customHeight="1" x14ac:dyDescent="0.25">
      <c r="I303" s="19">
        <v>3100</v>
      </c>
      <c r="J303" s="19" t="s">
        <v>44</v>
      </c>
      <c r="K303" s="8">
        <v>3038829</v>
      </c>
      <c r="L303" s="8">
        <v>2469084.7799999998</v>
      </c>
      <c r="M303" s="8">
        <v>2339505.9903448275</v>
      </c>
      <c r="N303" s="8"/>
      <c r="O303" s="19">
        <v>1547</v>
      </c>
      <c r="P303" s="19" t="s">
        <v>84</v>
      </c>
      <c r="Q303" s="8">
        <v>60000</v>
      </c>
      <c r="R303" s="8">
        <v>60000</v>
      </c>
      <c r="S303" s="8">
        <v>54000</v>
      </c>
      <c r="T303" s="7"/>
    </row>
    <row r="304" spans="1:24" ht="22.5" x14ac:dyDescent="0.25">
      <c r="I304" s="19">
        <v>3200</v>
      </c>
      <c r="J304" s="19" t="s">
        <v>45</v>
      </c>
      <c r="K304" s="8">
        <v>3235309</v>
      </c>
      <c r="L304" s="8">
        <v>3144700</v>
      </c>
      <c r="M304" s="8">
        <v>3060000</v>
      </c>
      <c r="N304" s="8"/>
      <c r="O304" s="19">
        <v>1548</v>
      </c>
      <c r="P304" s="19" t="s">
        <v>81</v>
      </c>
      <c r="Q304" s="8">
        <v>200000</v>
      </c>
      <c r="R304" s="8">
        <v>74999.999999999985</v>
      </c>
      <c r="S304" s="8">
        <v>13315.37</v>
      </c>
      <c r="T304" s="7" t="s">
        <v>181</v>
      </c>
    </row>
    <row r="305" spans="9:20" ht="33.75" x14ac:dyDescent="0.25">
      <c r="I305" s="19">
        <v>3300</v>
      </c>
      <c r="J305" s="19" t="s">
        <v>46</v>
      </c>
      <c r="K305" s="8">
        <v>3887120</v>
      </c>
      <c r="L305" s="8">
        <v>2990358.7299999995</v>
      </c>
      <c r="M305" s="8">
        <v>2836964.39</v>
      </c>
      <c r="N305" s="8"/>
      <c r="O305" s="19">
        <v>1549</v>
      </c>
      <c r="P305" s="19" t="s">
        <v>82</v>
      </c>
      <c r="Q305" s="8">
        <v>120000</v>
      </c>
      <c r="R305" s="8">
        <v>120000</v>
      </c>
      <c r="S305" s="8">
        <v>120000</v>
      </c>
      <c r="T305" s="7"/>
    </row>
    <row r="306" spans="9:20" ht="78.75" x14ac:dyDescent="0.25">
      <c r="I306" s="19">
        <v>3400</v>
      </c>
      <c r="J306" s="19" t="s">
        <v>47</v>
      </c>
      <c r="K306" s="8">
        <v>14337278</v>
      </c>
      <c r="L306" s="8">
        <v>14092431.240000002</v>
      </c>
      <c r="M306" s="8">
        <v>13744854.65</v>
      </c>
      <c r="N306" s="8"/>
      <c r="O306" s="19">
        <v>1591</v>
      </c>
      <c r="P306" s="19" t="s">
        <v>83</v>
      </c>
      <c r="Q306" s="8">
        <v>7678747</v>
      </c>
      <c r="R306" s="8">
        <v>7163680.3099999996</v>
      </c>
      <c r="S306" s="8">
        <v>7163680.3099999996</v>
      </c>
      <c r="T306" s="7" t="s">
        <v>179</v>
      </c>
    </row>
    <row r="307" spans="9:20" ht="33.75" x14ac:dyDescent="0.25">
      <c r="I307" s="19">
        <v>3500</v>
      </c>
      <c r="J307" s="19" t="s">
        <v>48</v>
      </c>
      <c r="K307" s="8">
        <v>1204000</v>
      </c>
      <c r="L307" s="8">
        <v>1098200.8599999999</v>
      </c>
      <c r="M307" s="8">
        <v>888524.01</v>
      </c>
      <c r="N307" s="8"/>
      <c r="O307" s="19"/>
      <c r="P307" s="19"/>
      <c r="Q307" s="11">
        <f>SUM(Q288:Q306)</f>
        <v>46356349</v>
      </c>
      <c r="R307" s="11">
        <f t="shared" ref="R307:S307" si="39">SUM(R288:R306)</f>
        <v>42336979.460000001</v>
      </c>
      <c r="S307" s="11">
        <f t="shared" si="39"/>
        <v>39920205.399999991</v>
      </c>
      <c r="T307" s="7"/>
    </row>
    <row r="308" spans="9:20" ht="33.75" x14ac:dyDescent="0.25">
      <c r="I308" s="19">
        <v>3600</v>
      </c>
      <c r="J308" s="19" t="s">
        <v>49</v>
      </c>
      <c r="K308" s="8">
        <v>60000</v>
      </c>
      <c r="L308" s="8">
        <v>61000</v>
      </c>
      <c r="M308" s="8">
        <v>48020</v>
      </c>
      <c r="N308" s="8"/>
      <c r="O308" s="19">
        <v>2111</v>
      </c>
      <c r="P308" s="19" t="s">
        <v>87</v>
      </c>
      <c r="Q308" s="8">
        <v>492000</v>
      </c>
      <c r="R308" s="8">
        <v>462000</v>
      </c>
      <c r="S308" s="8">
        <v>362722.56</v>
      </c>
      <c r="T308" s="7" t="s">
        <v>181</v>
      </c>
    </row>
    <row r="309" spans="9:20" ht="33.75" x14ac:dyDescent="0.25">
      <c r="I309" s="19">
        <v>3700</v>
      </c>
      <c r="J309" s="19" t="s">
        <v>50</v>
      </c>
      <c r="K309" s="8">
        <v>110000</v>
      </c>
      <c r="L309" s="8">
        <v>110000</v>
      </c>
      <c r="M309" s="8">
        <v>88607.5</v>
      </c>
      <c r="N309" s="8"/>
      <c r="O309" s="19">
        <v>2121</v>
      </c>
      <c r="P309" s="19" t="s">
        <v>88</v>
      </c>
      <c r="Q309" s="8">
        <v>1500</v>
      </c>
      <c r="R309" s="8">
        <v>1500</v>
      </c>
      <c r="S309" s="8">
        <v>0</v>
      </c>
      <c r="T309" s="7"/>
    </row>
    <row r="310" spans="9:20" ht="56.25" x14ac:dyDescent="0.25">
      <c r="I310" s="19">
        <v>3900</v>
      </c>
      <c r="J310" s="19" t="s">
        <v>156</v>
      </c>
      <c r="K310" s="8">
        <v>2319904</v>
      </c>
      <c r="L310" s="8">
        <v>2077747.9100000001</v>
      </c>
      <c r="M310" s="8">
        <v>1924871.83</v>
      </c>
      <c r="N310" s="8"/>
      <c r="O310" s="19">
        <v>2141</v>
      </c>
      <c r="P310" s="19" t="s">
        <v>89</v>
      </c>
      <c r="Q310" s="8">
        <v>650000</v>
      </c>
      <c r="R310" s="8">
        <v>554851.19999999995</v>
      </c>
      <c r="S310" s="8">
        <v>507487</v>
      </c>
      <c r="T310" s="7" t="s">
        <v>181</v>
      </c>
    </row>
    <row r="311" spans="9:20" ht="22.5" x14ac:dyDescent="0.25">
      <c r="I311" s="19"/>
      <c r="J311" s="18" t="s">
        <v>43</v>
      </c>
      <c r="K311" s="10">
        <f>SUM(K303:K310)</f>
        <v>28192440</v>
      </c>
      <c r="L311" s="10">
        <f t="shared" ref="L311:M311" si="40">SUM(L303:L310)</f>
        <v>26043523.52</v>
      </c>
      <c r="M311" s="10">
        <f t="shared" si="40"/>
        <v>24931348.370344833</v>
      </c>
      <c r="N311" s="10"/>
      <c r="O311" s="19">
        <v>2151</v>
      </c>
      <c r="P311" s="19" t="s">
        <v>90</v>
      </c>
      <c r="Q311" s="8">
        <v>45000</v>
      </c>
      <c r="R311" s="8">
        <v>45000</v>
      </c>
      <c r="S311" s="8">
        <v>35760.31</v>
      </c>
      <c r="T311" s="7"/>
    </row>
    <row r="312" spans="9:20" x14ac:dyDescent="0.25">
      <c r="I312" s="19">
        <v>4400</v>
      </c>
      <c r="J312" s="19" t="s">
        <v>185</v>
      </c>
      <c r="K312" s="8">
        <v>4500000</v>
      </c>
      <c r="L312" s="8">
        <v>4500000</v>
      </c>
      <c r="M312" s="8">
        <v>4500000</v>
      </c>
      <c r="N312" s="8"/>
      <c r="O312" s="19">
        <v>2161</v>
      </c>
      <c r="P312" s="19" t="s">
        <v>91</v>
      </c>
      <c r="Q312" s="8">
        <v>10000</v>
      </c>
      <c r="R312" s="8">
        <v>10000</v>
      </c>
      <c r="S312" s="8">
        <v>6020.21</v>
      </c>
      <c r="T312" s="7"/>
    </row>
    <row r="313" spans="9:20" ht="33.75" x14ac:dyDescent="0.25">
      <c r="I313" s="19"/>
      <c r="J313" s="18" t="s">
        <v>53</v>
      </c>
      <c r="K313" s="10">
        <f>+K312</f>
        <v>4500000</v>
      </c>
      <c r="L313" s="10">
        <f t="shared" ref="L313:M313" si="41">+L312</f>
        <v>4500000</v>
      </c>
      <c r="M313" s="10">
        <f t="shared" si="41"/>
        <v>4500000</v>
      </c>
      <c r="N313" s="10"/>
      <c r="O313" s="19">
        <v>2211</v>
      </c>
      <c r="P313" s="19" t="s">
        <v>92</v>
      </c>
      <c r="Q313" s="8">
        <v>47000</v>
      </c>
      <c r="R313" s="8">
        <v>47000</v>
      </c>
      <c r="S313" s="8">
        <v>44209.43</v>
      </c>
      <c r="T313" s="7"/>
    </row>
    <row r="314" spans="9:20" ht="33.75" x14ac:dyDescent="0.25">
      <c r="I314" s="19">
        <v>5900</v>
      </c>
      <c r="J314" s="19" t="s">
        <v>159</v>
      </c>
      <c r="K314" s="8">
        <v>0</v>
      </c>
      <c r="L314" s="8">
        <v>200000</v>
      </c>
      <c r="M314" s="8">
        <v>176081.8</v>
      </c>
      <c r="N314" s="8"/>
      <c r="O314" s="19">
        <v>2231</v>
      </c>
      <c r="P314" s="19" t="s">
        <v>93</v>
      </c>
      <c r="Q314" s="8">
        <v>5000</v>
      </c>
      <c r="R314" s="8">
        <v>5000</v>
      </c>
      <c r="S314" s="8">
        <v>3816.36</v>
      </c>
      <c r="T314" s="7"/>
    </row>
    <row r="315" spans="9:20" ht="22.5" x14ac:dyDescent="0.25">
      <c r="I315" s="19"/>
      <c r="J315" s="19"/>
      <c r="K315" s="8"/>
      <c r="L315" s="8"/>
      <c r="M315" s="8"/>
      <c r="N315" s="8"/>
      <c r="O315" s="19">
        <v>2431</v>
      </c>
      <c r="P315" s="19" t="s">
        <v>94</v>
      </c>
      <c r="Q315" s="8">
        <v>1000</v>
      </c>
      <c r="R315" s="8">
        <v>1000</v>
      </c>
      <c r="S315" s="8">
        <v>0</v>
      </c>
      <c r="T315" s="7"/>
    </row>
    <row r="316" spans="9:20" ht="22.5" x14ac:dyDescent="0.25">
      <c r="I316" s="19"/>
      <c r="J316" s="19" t="s">
        <v>56</v>
      </c>
      <c r="K316" s="8">
        <f>+K314+K315</f>
        <v>0</v>
      </c>
      <c r="L316" s="8">
        <f t="shared" ref="L316:M316" si="42">+L314+L315</f>
        <v>200000</v>
      </c>
      <c r="M316" s="8">
        <f t="shared" si="42"/>
        <v>176081.8</v>
      </c>
      <c r="N316" s="8"/>
      <c r="O316" s="19">
        <v>2441</v>
      </c>
      <c r="P316" s="19" t="s">
        <v>95</v>
      </c>
      <c r="Q316" s="8">
        <v>6000</v>
      </c>
      <c r="R316" s="8">
        <v>6000</v>
      </c>
      <c r="S316" s="8">
        <v>0</v>
      </c>
      <c r="T316" s="7"/>
    </row>
    <row r="317" spans="9:20" ht="22.5" x14ac:dyDescent="0.25">
      <c r="I317" s="19"/>
      <c r="J317" s="18" t="s">
        <v>57</v>
      </c>
      <c r="K317" s="10">
        <f>+K294+K302+K311+K313+K316</f>
        <v>80809889</v>
      </c>
      <c r="L317" s="10">
        <f>+L294+L302+L311+L313+L316</f>
        <v>74666333.079999998</v>
      </c>
      <c r="M317" s="10">
        <f>+M294+M302+M311+M313+M316</f>
        <v>70825706.640344828</v>
      </c>
      <c r="N317" s="10"/>
      <c r="O317" s="19">
        <v>2451</v>
      </c>
      <c r="P317" s="19" t="s">
        <v>96</v>
      </c>
      <c r="Q317" s="8">
        <v>5000</v>
      </c>
      <c r="R317" s="8">
        <v>5000</v>
      </c>
      <c r="S317" s="8">
        <v>1025</v>
      </c>
      <c r="T317" s="7"/>
    </row>
    <row r="318" spans="9:20" ht="22.5" x14ac:dyDescent="0.25">
      <c r="K318" s="14">
        <f>+K317-E293</f>
        <v>0</v>
      </c>
      <c r="L318" s="14">
        <f t="shared" ref="L318" si="43">+L317-F293</f>
        <v>0</v>
      </c>
      <c r="M318" s="14">
        <f t="shared" ref="M318" si="44">+M317-G293</f>
        <v>3.4482777118682861E-4</v>
      </c>
      <c r="O318" s="19">
        <v>2461</v>
      </c>
      <c r="P318" s="19" t="s">
        <v>97</v>
      </c>
      <c r="Q318" s="8">
        <v>48000</v>
      </c>
      <c r="R318" s="8">
        <v>48000</v>
      </c>
      <c r="S318" s="8">
        <v>25504.02</v>
      </c>
      <c r="T318" s="7"/>
    </row>
    <row r="319" spans="9:20" ht="22.5" x14ac:dyDescent="0.25">
      <c r="O319" s="19">
        <v>2471</v>
      </c>
      <c r="P319" s="19" t="s">
        <v>98</v>
      </c>
      <c r="Q319" s="8">
        <v>5600</v>
      </c>
      <c r="R319" s="8">
        <v>5600</v>
      </c>
      <c r="S319" s="8">
        <v>0</v>
      </c>
      <c r="T319" s="7"/>
    </row>
    <row r="320" spans="9:20" ht="22.5" x14ac:dyDescent="0.25">
      <c r="O320" s="19">
        <v>2481</v>
      </c>
      <c r="P320" s="19" t="s">
        <v>99</v>
      </c>
      <c r="Q320" s="8">
        <v>3000</v>
      </c>
      <c r="R320" s="8">
        <v>3000</v>
      </c>
      <c r="S320" s="8">
        <v>1610</v>
      </c>
      <c r="T320" s="9"/>
    </row>
    <row r="321" spans="15:20" ht="45" x14ac:dyDescent="0.25">
      <c r="O321" s="19">
        <v>2491</v>
      </c>
      <c r="P321" s="19" t="s">
        <v>100</v>
      </c>
      <c r="Q321" s="8">
        <v>11000</v>
      </c>
      <c r="R321" s="8">
        <v>11000</v>
      </c>
      <c r="S321" s="8">
        <v>9893.4599999999991</v>
      </c>
      <c r="T321" s="7"/>
    </row>
    <row r="322" spans="15:20" ht="22.5" x14ac:dyDescent="0.25">
      <c r="O322" s="19">
        <v>2531</v>
      </c>
      <c r="P322" s="19" t="s">
        <v>101</v>
      </c>
      <c r="Q322" s="8">
        <v>12000</v>
      </c>
      <c r="R322" s="8">
        <v>12000</v>
      </c>
      <c r="S322" s="8">
        <v>4808.04</v>
      </c>
      <c r="T322" s="7"/>
    </row>
    <row r="323" spans="15:20" ht="22.5" x14ac:dyDescent="0.25">
      <c r="O323" s="19">
        <v>2541</v>
      </c>
      <c r="P323" s="19" t="s">
        <v>102</v>
      </c>
      <c r="Q323" s="8">
        <v>10000</v>
      </c>
      <c r="R323" s="8">
        <v>10000</v>
      </c>
      <c r="S323" s="8">
        <v>0</v>
      </c>
      <c r="T323" s="7"/>
    </row>
    <row r="324" spans="15:20" ht="22.5" x14ac:dyDescent="0.25">
      <c r="O324" s="19">
        <v>2611</v>
      </c>
      <c r="P324" s="19" t="s">
        <v>103</v>
      </c>
      <c r="Q324" s="8">
        <v>256000</v>
      </c>
      <c r="R324" s="8">
        <v>175878.9</v>
      </c>
      <c r="S324" s="8">
        <v>175878.9</v>
      </c>
      <c r="T324" s="7" t="s">
        <v>179</v>
      </c>
    </row>
    <row r="325" spans="15:20" x14ac:dyDescent="0.25">
      <c r="O325" s="19">
        <v>2711</v>
      </c>
      <c r="P325" s="19" t="s">
        <v>104</v>
      </c>
      <c r="Q325" s="8">
        <v>20000</v>
      </c>
      <c r="R325" s="8">
        <v>0</v>
      </c>
      <c r="S325" s="8">
        <v>0</v>
      </c>
      <c r="T325" s="7"/>
    </row>
    <row r="326" spans="15:20" ht="22.5" x14ac:dyDescent="0.25">
      <c r="O326" s="19">
        <v>2721</v>
      </c>
      <c r="P326" s="19" t="s">
        <v>105</v>
      </c>
      <c r="Q326" s="8">
        <v>30000</v>
      </c>
      <c r="R326" s="8">
        <v>30000</v>
      </c>
      <c r="S326" s="8">
        <v>8758.3700000000008</v>
      </c>
      <c r="T326" s="7" t="s">
        <v>60</v>
      </c>
    </row>
    <row r="327" spans="15:20" x14ac:dyDescent="0.25">
      <c r="O327" s="19">
        <v>2731</v>
      </c>
      <c r="P327" s="19" t="s">
        <v>106</v>
      </c>
      <c r="Q327" s="8">
        <v>1000</v>
      </c>
      <c r="R327" s="8">
        <v>1000</v>
      </c>
      <c r="S327" s="8">
        <v>0</v>
      </c>
      <c r="T327" s="7"/>
    </row>
    <row r="328" spans="15:20" x14ac:dyDescent="0.25">
      <c r="O328" s="19">
        <v>2911</v>
      </c>
      <c r="P328" s="19" t="s">
        <v>107</v>
      </c>
      <c r="Q328" s="8">
        <v>20000</v>
      </c>
      <c r="R328" s="8">
        <v>20000</v>
      </c>
      <c r="S328" s="8">
        <v>0</v>
      </c>
      <c r="T328" s="7"/>
    </row>
    <row r="329" spans="15:20" ht="33.75" x14ac:dyDescent="0.25">
      <c r="O329" s="19">
        <v>2921</v>
      </c>
      <c r="P329" s="19" t="s">
        <v>108</v>
      </c>
      <c r="Q329" s="8">
        <v>7000</v>
      </c>
      <c r="R329" s="8">
        <v>7000</v>
      </c>
      <c r="S329" s="8">
        <v>234.48</v>
      </c>
      <c r="T329" s="7"/>
    </row>
    <row r="330" spans="15:20" ht="67.5" x14ac:dyDescent="0.25">
      <c r="O330" s="19">
        <v>2931</v>
      </c>
      <c r="P330" s="19" t="s">
        <v>109</v>
      </c>
      <c r="Q330" s="8">
        <v>5000</v>
      </c>
      <c r="R330" s="8">
        <v>5000</v>
      </c>
      <c r="S330" s="8">
        <v>209.4</v>
      </c>
      <c r="T330" s="7"/>
    </row>
    <row r="331" spans="15:20" ht="56.25" x14ac:dyDescent="0.25">
      <c r="O331" s="19">
        <v>2941</v>
      </c>
      <c r="P331" s="19" t="s">
        <v>110</v>
      </c>
      <c r="Q331" s="8">
        <v>50000</v>
      </c>
      <c r="R331" s="8">
        <v>97000</v>
      </c>
      <c r="S331" s="8">
        <v>92341.68</v>
      </c>
      <c r="T331" s="7" t="s">
        <v>60</v>
      </c>
    </row>
    <row r="332" spans="15:20" ht="33.75" x14ac:dyDescent="0.25">
      <c r="O332" s="19">
        <v>2961</v>
      </c>
      <c r="P332" s="19" t="s">
        <v>111</v>
      </c>
      <c r="Q332" s="8">
        <v>20000</v>
      </c>
      <c r="R332" s="8">
        <v>23000</v>
      </c>
      <c r="S332" s="8">
        <v>17791.849999999999</v>
      </c>
      <c r="T332" s="7" t="s">
        <v>60</v>
      </c>
    </row>
    <row r="333" spans="15:20" x14ac:dyDescent="0.25">
      <c r="O333" s="19"/>
      <c r="P333" s="19"/>
      <c r="Q333" s="10">
        <f>SUM(Q308:Q332)</f>
        <v>1761100</v>
      </c>
      <c r="R333" s="10">
        <f t="shared" ref="R333:S333" si="45">SUM(R308:R332)</f>
        <v>1585830.0999999999</v>
      </c>
      <c r="S333" s="10">
        <f t="shared" si="45"/>
        <v>1298071.07</v>
      </c>
      <c r="T333" s="7"/>
    </row>
    <row r="334" spans="15:20" ht="22.5" x14ac:dyDescent="0.25">
      <c r="O334" s="19">
        <v>3112</v>
      </c>
      <c r="P334" s="19" t="s">
        <v>112</v>
      </c>
      <c r="Q334" s="8">
        <v>559980</v>
      </c>
      <c r="R334" s="8">
        <v>327648.74</v>
      </c>
      <c r="S334" s="8">
        <v>297648.74</v>
      </c>
      <c r="T334" s="7" t="s">
        <v>181</v>
      </c>
    </row>
    <row r="335" spans="15:20" ht="22.5" x14ac:dyDescent="0.25">
      <c r="O335" s="19">
        <v>3131</v>
      </c>
      <c r="P335" s="19" t="s">
        <v>113</v>
      </c>
      <c r="Q335" s="8">
        <v>124440</v>
      </c>
      <c r="R335" s="8">
        <v>134049</v>
      </c>
      <c r="S335" s="8">
        <v>111843.12</v>
      </c>
      <c r="T335" s="9" t="s">
        <v>60</v>
      </c>
    </row>
    <row r="336" spans="15:20" x14ac:dyDescent="0.25">
      <c r="O336" s="19">
        <v>3141</v>
      </c>
      <c r="P336" s="19" t="s">
        <v>114</v>
      </c>
      <c r="Q336" s="8">
        <v>480000</v>
      </c>
      <c r="R336" s="8">
        <v>480000</v>
      </c>
      <c r="S336" s="8">
        <v>439684.51</v>
      </c>
      <c r="T336" s="7"/>
    </row>
    <row r="337" spans="15:20" ht="22.5" x14ac:dyDescent="0.25">
      <c r="O337" s="19">
        <v>3141</v>
      </c>
      <c r="P337" s="19" t="s">
        <v>115</v>
      </c>
      <c r="Q337" s="8">
        <v>5000</v>
      </c>
      <c r="R337" s="8">
        <v>5000</v>
      </c>
      <c r="S337" s="8">
        <v>358.93</v>
      </c>
      <c r="T337" s="7"/>
    </row>
    <row r="338" spans="15:20" ht="45" x14ac:dyDescent="0.25">
      <c r="O338" s="19">
        <v>3171</v>
      </c>
      <c r="P338" s="19" t="s">
        <v>117</v>
      </c>
      <c r="Q338" s="8">
        <v>200409</v>
      </c>
      <c r="R338" s="8">
        <v>244909</v>
      </c>
      <c r="S338" s="8">
        <v>217199.53</v>
      </c>
      <c r="T338" s="9" t="s">
        <v>60</v>
      </c>
    </row>
    <row r="339" spans="15:20" ht="22.5" x14ac:dyDescent="0.25">
      <c r="O339" s="19">
        <v>3181</v>
      </c>
      <c r="P339" s="19" t="s">
        <v>118</v>
      </c>
      <c r="Q339" s="8">
        <v>1426000</v>
      </c>
      <c r="R339" s="8">
        <v>1265478.0399999998</v>
      </c>
      <c r="S339" s="8">
        <v>1265478.04</v>
      </c>
      <c r="T339" s="9" t="s">
        <v>179</v>
      </c>
    </row>
    <row r="340" spans="15:20" ht="22.5" x14ac:dyDescent="0.25">
      <c r="O340" s="19">
        <v>3191</v>
      </c>
      <c r="P340" s="19" t="s">
        <v>119</v>
      </c>
      <c r="Q340" s="8">
        <v>243000</v>
      </c>
      <c r="R340" s="8">
        <v>12000</v>
      </c>
      <c r="S340" s="8">
        <v>7293.12</v>
      </c>
      <c r="T340" s="7" t="s">
        <v>181</v>
      </c>
    </row>
    <row r="341" spans="15:20" ht="22.5" x14ac:dyDescent="0.25">
      <c r="O341" s="19">
        <v>3221</v>
      </c>
      <c r="P341" s="19" t="s">
        <v>120</v>
      </c>
      <c r="Q341" s="8">
        <v>3175309</v>
      </c>
      <c r="R341" s="8">
        <v>3084700</v>
      </c>
      <c r="S341" s="8">
        <v>3060000</v>
      </c>
      <c r="T341" s="7" t="s">
        <v>181</v>
      </c>
    </row>
    <row r="342" spans="15:20" x14ac:dyDescent="0.25">
      <c r="O342" s="19">
        <v>3291</v>
      </c>
      <c r="P342" s="19" t="s">
        <v>121</v>
      </c>
      <c r="Q342" s="8">
        <v>60000</v>
      </c>
      <c r="R342" s="8">
        <v>60000</v>
      </c>
      <c r="S342" s="8">
        <v>0</v>
      </c>
      <c r="T342" s="7"/>
    </row>
    <row r="343" spans="15:20" ht="45" x14ac:dyDescent="0.25">
      <c r="O343" s="19">
        <v>3311</v>
      </c>
      <c r="P343" s="19" t="s">
        <v>122</v>
      </c>
      <c r="Q343" s="8">
        <v>1929200</v>
      </c>
      <c r="R343" s="8">
        <v>1641034</v>
      </c>
      <c r="S343" s="8">
        <v>1641034</v>
      </c>
      <c r="T343" s="9" t="s">
        <v>179</v>
      </c>
    </row>
    <row r="344" spans="15:20" ht="56.25" x14ac:dyDescent="0.25">
      <c r="O344" s="19">
        <v>3331</v>
      </c>
      <c r="P344" s="19" t="s">
        <v>123</v>
      </c>
      <c r="Q344" s="8">
        <v>600000</v>
      </c>
      <c r="R344" s="8">
        <v>60000</v>
      </c>
      <c r="S344" s="8">
        <v>60000</v>
      </c>
      <c r="T344" s="9" t="s">
        <v>179</v>
      </c>
    </row>
    <row r="345" spans="15:20" ht="22.5" x14ac:dyDescent="0.25">
      <c r="O345" s="19">
        <v>3341</v>
      </c>
      <c r="P345" s="19" t="s">
        <v>124</v>
      </c>
      <c r="Q345" s="8">
        <v>185000</v>
      </c>
      <c r="R345" s="8">
        <v>185000</v>
      </c>
      <c r="S345" s="8">
        <v>166104</v>
      </c>
      <c r="T345" s="7" t="s">
        <v>181</v>
      </c>
    </row>
    <row r="346" spans="15:20" ht="33.75" x14ac:dyDescent="0.25">
      <c r="O346" s="19">
        <v>3361</v>
      </c>
      <c r="P346" s="19" t="s">
        <v>173</v>
      </c>
      <c r="Q346" s="8">
        <v>240000</v>
      </c>
      <c r="R346" s="8">
        <v>240000</v>
      </c>
      <c r="S346" s="8">
        <v>162363.53</v>
      </c>
      <c r="T346" s="9"/>
    </row>
    <row r="347" spans="15:20" ht="22.5" x14ac:dyDescent="0.25">
      <c r="O347" s="19">
        <v>3362</v>
      </c>
      <c r="P347" s="19" t="s">
        <v>174</v>
      </c>
      <c r="Q347" s="8">
        <v>475000</v>
      </c>
      <c r="R347" s="8">
        <v>376237.75999999995</v>
      </c>
      <c r="S347" s="8">
        <v>355838.26</v>
      </c>
      <c r="T347" s="7" t="s">
        <v>181</v>
      </c>
    </row>
    <row r="348" spans="15:20" ht="22.5" x14ac:dyDescent="0.25">
      <c r="O348" s="19">
        <v>3381</v>
      </c>
      <c r="P348" s="19" t="s">
        <v>126</v>
      </c>
      <c r="Q348" s="8">
        <v>457920</v>
      </c>
      <c r="R348" s="8">
        <v>488086.97</v>
      </c>
      <c r="S348" s="8">
        <v>451624.6</v>
      </c>
      <c r="T348" s="7" t="s">
        <v>60</v>
      </c>
    </row>
    <row r="349" spans="15:20" ht="22.5" x14ac:dyDescent="0.25">
      <c r="O349" s="19">
        <v>3411</v>
      </c>
      <c r="P349" s="19" t="s">
        <v>127</v>
      </c>
      <c r="Q349" s="8">
        <v>11181778</v>
      </c>
      <c r="R349" s="8">
        <v>11408634.960000001</v>
      </c>
      <c r="S349" s="8">
        <v>11258363.82</v>
      </c>
      <c r="T349" s="7" t="s">
        <v>60</v>
      </c>
    </row>
    <row r="350" spans="15:20" ht="22.5" x14ac:dyDescent="0.25">
      <c r="O350" s="19">
        <v>3431</v>
      </c>
      <c r="P350" s="19" t="s">
        <v>128</v>
      </c>
      <c r="Q350" s="8">
        <v>2700000</v>
      </c>
      <c r="R350" s="8">
        <v>2228296.2800000003</v>
      </c>
      <c r="S350" s="8">
        <v>2228296.2799999998</v>
      </c>
      <c r="T350" s="9" t="s">
        <v>179</v>
      </c>
    </row>
    <row r="351" spans="15:20" x14ac:dyDescent="0.25">
      <c r="O351" s="19">
        <v>3451</v>
      </c>
      <c r="P351" s="19" t="s">
        <v>129</v>
      </c>
      <c r="Q351" s="8">
        <v>300000</v>
      </c>
      <c r="R351" s="8">
        <v>300000</v>
      </c>
      <c r="S351" s="8">
        <v>147362.65</v>
      </c>
      <c r="T351" s="7"/>
    </row>
    <row r="352" spans="15:20" ht="22.5" x14ac:dyDescent="0.25">
      <c r="O352" s="19">
        <v>3461</v>
      </c>
      <c r="P352" s="19" t="s">
        <v>130</v>
      </c>
      <c r="Q352" s="8">
        <v>150000</v>
      </c>
      <c r="R352" s="8">
        <v>150000</v>
      </c>
      <c r="S352" s="8">
        <v>110831.9</v>
      </c>
      <c r="T352" s="7"/>
    </row>
    <row r="353" spans="15:20" x14ac:dyDescent="0.25">
      <c r="O353" s="19">
        <v>3471</v>
      </c>
      <c r="P353" s="19" t="s">
        <v>131</v>
      </c>
      <c r="Q353" s="8">
        <v>5500</v>
      </c>
      <c r="R353" s="8">
        <v>5500</v>
      </c>
      <c r="S353" s="8">
        <v>0</v>
      </c>
      <c r="T353" s="7"/>
    </row>
    <row r="354" spans="15:20" ht="33.75" x14ac:dyDescent="0.25">
      <c r="O354" s="19">
        <v>3511</v>
      </c>
      <c r="P354" s="19" t="s">
        <v>132</v>
      </c>
      <c r="Q354" s="8">
        <v>158000</v>
      </c>
      <c r="R354" s="8">
        <v>158000</v>
      </c>
      <c r="S354" s="8">
        <v>135154</v>
      </c>
      <c r="T354" s="7"/>
    </row>
    <row r="355" spans="15:20" ht="67.5" x14ac:dyDescent="0.25">
      <c r="O355" s="19">
        <v>3521</v>
      </c>
      <c r="P355" s="19" t="s">
        <v>133</v>
      </c>
      <c r="Q355" s="8">
        <v>100000</v>
      </c>
      <c r="R355" s="8">
        <v>100000</v>
      </c>
      <c r="S355" s="8">
        <v>51155.48</v>
      </c>
      <c r="T355" s="7"/>
    </row>
    <row r="356" spans="15:20" ht="56.25" x14ac:dyDescent="0.25">
      <c r="O356" s="19">
        <v>3531</v>
      </c>
      <c r="P356" s="19" t="s">
        <v>134</v>
      </c>
      <c r="Q356" s="8">
        <v>335000</v>
      </c>
      <c r="R356" s="8">
        <v>335000</v>
      </c>
      <c r="S356" s="8">
        <v>270373.91000000003</v>
      </c>
      <c r="T356" s="9"/>
    </row>
    <row r="357" spans="15:20" ht="67.5" x14ac:dyDescent="0.25">
      <c r="O357" s="19">
        <v>3553</v>
      </c>
      <c r="P357" s="19" t="s">
        <v>135</v>
      </c>
      <c r="Q357" s="8">
        <v>275000</v>
      </c>
      <c r="R357" s="8">
        <v>169200.86</v>
      </c>
      <c r="S357" s="8">
        <v>169200.86</v>
      </c>
      <c r="T357" s="9" t="s">
        <v>179</v>
      </c>
    </row>
    <row r="358" spans="15:20" ht="22.5" x14ac:dyDescent="0.25">
      <c r="O358" s="19">
        <v>3581</v>
      </c>
      <c r="P358" s="19" t="s">
        <v>136</v>
      </c>
      <c r="Q358" s="8">
        <v>288000</v>
      </c>
      <c r="R358" s="8">
        <v>288000</v>
      </c>
      <c r="S358" s="8">
        <v>233639.76</v>
      </c>
      <c r="T358" s="7"/>
    </row>
    <row r="359" spans="15:20" ht="22.5" x14ac:dyDescent="0.25">
      <c r="O359" s="19">
        <v>3591</v>
      </c>
      <c r="P359" s="19" t="s">
        <v>137</v>
      </c>
      <c r="Q359" s="8">
        <v>48000</v>
      </c>
      <c r="R359" s="8">
        <v>48000</v>
      </c>
      <c r="S359" s="8">
        <v>29000</v>
      </c>
      <c r="T359" s="7"/>
    </row>
    <row r="360" spans="15:20" ht="67.5" x14ac:dyDescent="0.25">
      <c r="O360" s="19">
        <v>3611</v>
      </c>
      <c r="P360" s="19" t="s">
        <v>138</v>
      </c>
      <c r="Q360" s="8">
        <v>60000</v>
      </c>
      <c r="R360" s="8">
        <v>61000</v>
      </c>
      <c r="S360" s="8">
        <v>48020</v>
      </c>
      <c r="T360" s="7"/>
    </row>
    <row r="361" spans="15:20" ht="22.5" x14ac:dyDescent="0.25">
      <c r="O361" s="19">
        <v>3721</v>
      </c>
      <c r="P361" s="19" t="s">
        <v>175</v>
      </c>
      <c r="Q361" s="8">
        <v>5000</v>
      </c>
      <c r="R361" s="8">
        <v>5000</v>
      </c>
      <c r="S361" s="8">
        <v>0</v>
      </c>
      <c r="T361" s="7"/>
    </row>
    <row r="362" spans="15:20" ht="33.75" x14ac:dyDescent="0.25">
      <c r="O362" s="19">
        <v>3722</v>
      </c>
      <c r="P362" s="19" t="s">
        <v>140</v>
      </c>
      <c r="Q362" s="8">
        <v>100000</v>
      </c>
      <c r="R362" s="8">
        <v>100000</v>
      </c>
      <c r="S362" s="8">
        <v>88607.5</v>
      </c>
      <c r="T362" s="7"/>
    </row>
    <row r="363" spans="15:20" x14ac:dyDescent="0.25">
      <c r="O363" s="19">
        <v>3751</v>
      </c>
      <c r="P363" s="19" t="s">
        <v>141</v>
      </c>
      <c r="Q363" s="8">
        <v>5000</v>
      </c>
      <c r="R363" s="8">
        <v>5000</v>
      </c>
      <c r="S363" s="8">
        <v>0</v>
      </c>
      <c r="T363" s="7"/>
    </row>
    <row r="364" spans="15:20" ht="22.5" x14ac:dyDescent="0.25">
      <c r="O364" s="19">
        <v>3921</v>
      </c>
      <c r="P364" s="19" t="s">
        <v>143</v>
      </c>
      <c r="Q364" s="8">
        <v>430000</v>
      </c>
      <c r="R364" s="8">
        <v>187843.91000000003</v>
      </c>
      <c r="S364" s="8">
        <v>187843.91</v>
      </c>
      <c r="T364" s="9" t="s">
        <v>179</v>
      </c>
    </row>
    <row r="365" spans="15:20" ht="33.75" x14ac:dyDescent="0.25">
      <c r="O365" s="19">
        <v>3951</v>
      </c>
      <c r="P365" s="19" t="s">
        <v>144</v>
      </c>
      <c r="Q365" s="8">
        <v>20000</v>
      </c>
      <c r="R365" s="8">
        <v>20000</v>
      </c>
      <c r="S365" s="8">
        <v>337</v>
      </c>
      <c r="T365" s="9"/>
    </row>
    <row r="366" spans="15:20" ht="22.5" x14ac:dyDescent="0.25">
      <c r="O366" s="19">
        <v>3969</v>
      </c>
      <c r="P366" s="19" t="s">
        <v>176</v>
      </c>
      <c r="Q366" s="8">
        <v>15000</v>
      </c>
      <c r="R366" s="8">
        <v>15000</v>
      </c>
      <c r="S366" s="8">
        <v>6530.48</v>
      </c>
      <c r="T366" s="9"/>
    </row>
    <row r="367" spans="15:20" ht="22.5" x14ac:dyDescent="0.25">
      <c r="O367" s="19">
        <v>3981</v>
      </c>
      <c r="P367" s="19" t="s">
        <v>85</v>
      </c>
      <c r="Q367" s="8">
        <v>879904</v>
      </c>
      <c r="R367" s="8">
        <v>879904</v>
      </c>
      <c r="S367" s="8">
        <v>832908</v>
      </c>
      <c r="T367" s="7"/>
    </row>
    <row r="368" spans="15:20" ht="33.75" x14ac:dyDescent="0.25">
      <c r="O368" s="19">
        <v>3982</v>
      </c>
      <c r="P368" s="19" t="s">
        <v>86</v>
      </c>
      <c r="Q368" s="8">
        <v>965000</v>
      </c>
      <c r="R368" s="8">
        <v>965000</v>
      </c>
      <c r="S368" s="8">
        <v>897252.44000000006</v>
      </c>
      <c r="T368" s="9"/>
    </row>
    <row r="369" spans="15:20" ht="22.5" x14ac:dyDescent="0.25">
      <c r="O369" s="19">
        <v>3991</v>
      </c>
      <c r="P369" s="19" t="s">
        <v>145</v>
      </c>
      <c r="Q369" s="8">
        <v>10000</v>
      </c>
      <c r="R369" s="8">
        <v>10000</v>
      </c>
      <c r="S369" s="8">
        <v>0</v>
      </c>
      <c r="T369" s="7"/>
    </row>
    <row r="370" spans="15:20" x14ac:dyDescent="0.25">
      <c r="O370" s="19"/>
      <c r="P370" s="19" t="s">
        <v>43</v>
      </c>
      <c r="Q370" s="11">
        <f>SUM(Q334:Q369)</f>
        <v>28192440</v>
      </c>
      <c r="R370" s="11">
        <f t="shared" ref="R370:S370" si="46">SUM(R334:R369)</f>
        <v>26043523.52</v>
      </c>
      <c r="S370" s="11">
        <f t="shared" si="46"/>
        <v>24931348.370000001</v>
      </c>
      <c r="T370" s="7"/>
    </row>
    <row r="371" spans="15:20" ht="22.5" x14ac:dyDescent="0.25">
      <c r="O371" s="19">
        <v>4419</v>
      </c>
      <c r="P371" s="19" t="s">
        <v>146</v>
      </c>
      <c r="Q371" s="8">
        <v>4500000</v>
      </c>
      <c r="R371" s="8">
        <v>4500000</v>
      </c>
      <c r="S371" s="8">
        <v>4500000</v>
      </c>
      <c r="T371" s="7"/>
    </row>
    <row r="372" spans="15:20" x14ac:dyDescent="0.25">
      <c r="O372" s="19"/>
      <c r="P372" s="19" t="s">
        <v>58</v>
      </c>
      <c r="Q372" s="8">
        <f>+Q371</f>
        <v>4500000</v>
      </c>
      <c r="R372" s="8">
        <f t="shared" ref="R372:S372" si="47">+R371</f>
        <v>4500000</v>
      </c>
      <c r="S372" s="8">
        <f t="shared" si="47"/>
        <v>4500000</v>
      </c>
      <c r="T372" s="7"/>
    </row>
    <row r="373" spans="15:20" ht="22.5" x14ac:dyDescent="0.25">
      <c r="O373" s="19">
        <v>5911</v>
      </c>
      <c r="P373" s="19" t="s">
        <v>152</v>
      </c>
      <c r="Q373" s="8">
        <v>0</v>
      </c>
      <c r="R373" s="8">
        <v>200000</v>
      </c>
      <c r="S373" s="8">
        <v>176081.8</v>
      </c>
      <c r="T373" s="7" t="s">
        <v>169</v>
      </c>
    </row>
    <row r="374" spans="15:20" x14ac:dyDescent="0.25">
      <c r="O374" s="19"/>
      <c r="P374" s="19" t="s">
        <v>56</v>
      </c>
      <c r="Q374" s="8">
        <f>SUM(Q373:Q373)</f>
        <v>0</v>
      </c>
      <c r="R374" s="8">
        <f>SUM(R373:R373)</f>
        <v>200000</v>
      </c>
      <c r="S374" s="8">
        <f>SUM(S373:S373)</f>
        <v>176081.8</v>
      </c>
      <c r="T374" s="7"/>
    </row>
    <row r="375" spans="15:20" x14ac:dyDescent="0.25">
      <c r="O375" s="19"/>
      <c r="P375" s="19" t="s">
        <v>57</v>
      </c>
      <c r="Q375" s="11">
        <f>+Q307+Q333+Q370+Q372+Q374</f>
        <v>80809889</v>
      </c>
      <c r="R375" s="11">
        <f>+R307+R333+R370+R372+R374</f>
        <v>74666333.079999998</v>
      </c>
      <c r="S375" s="11">
        <f>+S307+S333+S370+S372+S374</f>
        <v>70825706.639999986</v>
      </c>
      <c r="T375" s="11"/>
    </row>
    <row r="376" spans="15:20" x14ac:dyDescent="0.25">
      <c r="Q376" s="14">
        <f>+Q375-E293</f>
        <v>0</v>
      </c>
      <c r="R376" s="14">
        <f t="shared" ref="R376" si="48">+R375-F293</f>
        <v>0</v>
      </c>
      <c r="S376" s="14">
        <f t="shared" ref="S376" si="49">+S375-G293</f>
        <v>0</v>
      </c>
    </row>
  </sheetData>
  <mergeCells count="44">
    <mergeCell ref="X5:X6"/>
    <mergeCell ref="X98:X99"/>
    <mergeCell ref="X192:X193"/>
    <mergeCell ref="O286:S286"/>
    <mergeCell ref="T286:T287"/>
    <mergeCell ref="U286:U287"/>
    <mergeCell ref="V286:V287"/>
    <mergeCell ref="W286:W287"/>
    <mergeCell ref="O192:S192"/>
    <mergeCell ref="T192:T193"/>
    <mergeCell ref="U192:U193"/>
    <mergeCell ref="V192:V193"/>
    <mergeCell ref="W192:W193"/>
    <mergeCell ref="O98:S98"/>
    <mergeCell ref="T98:T99"/>
    <mergeCell ref="A286:A287"/>
    <mergeCell ref="B286:B287"/>
    <mergeCell ref="C286:G286"/>
    <mergeCell ref="I286:M286"/>
    <mergeCell ref="A285:X285"/>
    <mergeCell ref="X286:X287"/>
    <mergeCell ref="B98:B99"/>
    <mergeCell ref="C98:G98"/>
    <mergeCell ref="I98:M98"/>
    <mergeCell ref="A192:A193"/>
    <mergeCell ref="B192:B193"/>
    <mergeCell ref="C192:G192"/>
    <mergeCell ref="I192:M192"/>
    <mergeCell ref="A1:X4"/>
    <mergeCell ref="A97:X97"/>
    <mergeCell ref="A191:X191"/>
    <mergeCell ref="T5:T6"/>
    <mergeCell ref="U5:U6"/>
    <mergeCell ref="V5:V6"/>
    <mergeCell ref="W5:W6"/>
    <mergeCell ref="A5:A6"/>
    <mergeCell ref="B5:B6"/>
    <mergeCell ref="C5:G5"/>
    <mergeCell ref="I5:M5"/>
    <mergeCell ref="O5:S5"/>
    <mergeCell ref="U98:U99"/>
    <mergeCell ref="V98:V99"/>
    <mergeCell ref="W98:W99"/>
    <mergeCell ref="A98:A99"/>
  </mergeCells>
  <hyperlinks>
    <hyperlink ref="X288" r:id="rId1"/>
    <hyperlink ref="X194" r:id="rId2"/>
    <hyperlink ref="X100" r:id="rId3"/>
    <hyperlink ref="X7" r:id="rId4"/>
    <hyperlink ref="U7" r:id="rId5"/>
    <hyperlink ref="V7" r:id="rId6"/>
    <hyperlink ref="W7" r:id="rId7"/>
    <hyperlink ref="U100" r:id="rId8"/>
    <hyperlink ref="V100" r:id="rId9"/>
    <hyperlink ref="W100" r:id="rId10"/>
    <hyperlink ref="U194" r:id="rId11"/>
    <hyperlink ref="V194" r:id="rId12"/>
    <hyperlink ref="W194" r:id="rId13"/>
    <hyperlink ref="U288" r:id="rId14"/>
    <hyperlink ref="V288" r:id="rId15"/>
    <hyperlink ref="W288" r:id="rId16"/>
  </hyperlinks>
  <pageMargins left="0.7" right="0.7" top="0.75" bottom="0.75" header="0.3" footer="0.3"/>
  <pageSetup paperSize="9" orientation="portrait" r:id="rId17"/>
  <drawing r:id="rId1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3"/>
  <sheetViews>
    <sheetView showGridLines="0" topLeftCell="I1" workbookViewId="0">
      <selection activeCell="U5" sqref="U5"/>
    </sheetView>
  </sheetViews>
  <sheetFormatPr baseColWidth="10" defaultRowHeight="15" x14ac:dyDescent="0.25"/>
  <cols>
    <col min="1" max="1" width="9.85546875" customWidth="1"/>
    <col min="2" max="2" width="11" customWidth="1"/>
    <col min="3" max="3" width="9.140625" customWidth="1"/>
    <col min="4" max="4" width="60.85546875" customWidth="1"/>
    <col min="5" max="5" width="11.42578125" bestFit="1" customWidth="1"/>
    <col min="6" max="6" width="12.28515625" bestFit="1" customWidth="1"/>
    <col min="8" max="8" width="3.28515625" customWidth="1"/>
    <col min="10" max="10" width="23.85546875" customWidth="1"/>
    <col min="11" max="11" width="18" customWidth="1"/>
    <col min="12" max="12" width="12.42578125" customWidth="1"/>
    <col min="14" max="14" width="2.85546875" customWidth="1"/>
    <col min="16" max="16" width="17.42578125" customWidth="1"/>
    <col min="17" max="17" width="14.140625" bestFit="1" customWidth="1"/>
    <col min="18" max="18" width="12" customWidth="1"/>
    <col min="19" max="19" width="14.140625" bestFit="1" customWidth="1"/>
    <col min="20" max="20" width="26.140625" customWidth="1"/>
    <col min="21" max="21" width="17.28515625" customWidth="1"/>
    <col min="22" max="22" width="13.85546875" customWidth="1"/>
    <col min="23" max="23" width="14.42578125" customWidth="1"/>
    <col min="24" max="24" width="23.85546875" customWidth="1"/>
  </cols>
  <sheetData>
    <row r="1" spans="1:24" x14ac:dyDescent="0.25">
      <c r="A1" s="78" t="s">
        <v>24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4" ht="28.5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</row>
    <row r="3" spans="1:24" ht="22.5" customHeight="1" x14ac:dyDescent="0.25">
      <c r="A3" s="74" t="s">
        <v>0</v>
      </c>
      <c r="B3" s="74" t="s">
        <v>1</v>
      </c>
      <c r="C3" s="75" t="s">
        <v>2</v>
      </c>
      <c r="D3" s="75"/>
      <c r="E3" s="75"/>
      <c r="F3" s="75"/>
      <c r="G3" s="75"/>
      <c r="H3" s="30"/>
      <c r="I3" s="75" t="s">
        <v>8</v>
      </c>
      <c r="J3" s="75"/>
      <c r="K3" s="75"/>
      <c r="L3" s="75"/>
      <c r="M3" s="75"/>
      <c r="N3" s="30"/>
      <c r="O3" s="75" t="s">
        <v>14</v>
      </c>
      <c r="P3" s="75"/>
      <c r="Q3" s="75"/>
      <c r="R3" s="75"/>
      <c r="S3" s="75"/>
      <c r="T3" s="76" t="s">
        <v>19</v>
      </c>
      <c r="U3" s="76" t="s">
        <v>20</v>
      </c>
      <c r="V3" s="76" t="s">
        <v>21</v>
      </c>
      <c r="W3" s="76" t="s">
        <v>22</v>
      </c>
      <c r="X3" s="76" t="s">
        <v>294</v>
      </c>
    </row>
    <row r="4" spans="1:24" ht="33.75" x14ac:dyDescent="0.25">
      <c r="A4" s="74"/>
      <c r="B4" s="74"/>
      <c r="C4" s="28" t="s">
        <v>3</v>
      </c>
      <c r="D4" s="28" t="s">
        <v>4</v>
      </c>
      <c r="E4" s="28" t="s">
        <v>5</v>
      </c>
      <c r="F4" s="28" t="s">
        <v>6</v>
      </c>
      <c r="G4" s="28" t="s">
        <v>7</v>
      </c>
      <c r="H4" s="28"/>
      <c r="I4" s="28" t="s">
        <v>9</v>
      </c>
      <c r="J4" s="28" t="s">
        <v>10</v>
      </c>
      <c r="K4" s="28" t="s">
        <v>11</v>
      </c>
      <c r="L4" s="28" t="s">
        <v>12</v>
      </c>
      <c r="M4" s="28" t="s">
        <v>13</v>
      </c>
      <c r="N4" s="28"/>
      <c r="O4" s="28" t="s">
        <v>15</v>
      </c>
      <c r="P4" s="28" t="s">
        <v>16</v>
      </c>
      <c r="Q4" s="28" t="s">
        <v>23</v>
      </c>
      <c r="R4" s="28" t="s">
        <v>17</v>
      </c>
      <c r="S4" s="28" t="s">
        <v>18</v>
      </c>
      <c r="T4" s="77"/>
      <c r="U4" s="77"/>
      <c r="V4" s="77"/>
      <c r="W4" s="77"/>
      <c r="X4" s="77"/>
    </row>
    <row r="5" spans="1:24" ht="74.25" customHeight="1" x14ac:dyDescent="0.25">
      <c r="A5" s="13">
        <v>2014</v>
      </c>
      <c r="B5" s="13" t="s">
        <v>235</v>
      </c>
      <c r="C5" s="13">
        <v>1000</v>
      </c>
      <c r="D5" s="7" t="s">
        <v>264</v>
      </c>
      <c r="E5" s="8">
        <v>47775759</v>
      </c>
      <c r="F5" s="8">
        <v>47799584.269999996</v>
      </c>
      <c r="G5" s="8">
        <v>8152581.2400000002</v>
      </c>
      <c r="H5" s="8"/>
      <c r="I5" s="13">
        <v>1100</v>
      </c>
      <c r="J5" s="13" t="s">
        <v>31</v>
      </c>
      <c r="K5" s="8">
        <v>21039472</v>
      </c>
      <c r="L5" s="8">
        <v>21039472</v>
      </c>
      <c r="M5" s="8">
        <v>4104323.8000000007</v>
      </c>
      <c r="N5" s="8"/>
      <c r="O5" s="13">
        <v>1131</v>
      </c>
      <c r="P5" s="13" t="s">
        <v>189</v>
      </c>
      <c r="Q5" s="8">
        <v>20586472</v>
      </c>
      <c r="R5" s="8">
        <v>20586472</v>
      </c>
      <c r="S5" s="8">
        <v>3651323.8000000007</v>
      </c>
      <c r="T5" s="9"/>
      <c r="U5" s="34" t="s">
        <v>236</v>
      </c>
      <c r="V5" s="34" t="s">
        <v>237</v>
      </c>
      <c r="W5" s="34" t="s">
        <v>311</v>
      </c>
      <c r="X5" s="34" t="s">
        <v>296</v>
      </c>
    </row>
    <row r="6" spans="1:24" ht="33.75" customHeight="1" x14ac:dyDescent="0.25">
      <c r="A6" s="13"/>
      <c r="B6" s="13"/>
      <c r="C6" s="13">
        <v>2000</v>
      </c>
      <c r="D6" s="7" t="s">
        <v>265</v>
      </c>
      <c r="E6" s="8">
        <v>1532100</v>
      </c>
      <c r="F6" s="8">
        <v>1532100</v>
      </c>
      <c r="G6" s="8">
        <v>84639.599999999991</v>
      </c>
      <c r="H6" s="8"/>
      <c r="I6" s="13">
        <v>1200</v>
      </c>
      <c r="J6" s="13" t="s">
        <v>32</v>
      </c>
      <c r="K6" s="8">
        <v>3133440</v>
      </c>
      <c r="L6" s="8">
        <v>3133440</v>
      </c>
      <c r="M6" s="8">
        <v>552188.64999999991</v>
      </c>
      <c r="N6" s="8"/>
      <c r="O6" s="16">
        <v>1131</v>
      </c>
      <c r="P6" s="16" t="s">
        <v>190</v>
      </c>
      <c r="Q6" s="8">
        <v>453000</v>
      </c>
      <c r="R6" s="8">
        <v>453000</v>
      </c>
      <c r="S6" s="8">
        <v>453000</v>
      </c>
      <c r="T6" s="9"/>
      <c r="U6" s="13"/>
      <c r="V6" s="13"/>
      <c r="W6" s="13"/>
      <c r="X6" s="27"/>
    </row>
    <row r="7" spans="1:24" ht="51" customHeight="1" x14ac:dyDescent="0.25">
      <c r="A7" s="13"/>
      <c r="B7" s="13"/>
      <c r="C7" s="13">
        <v>3000</v>
      </c>
      <c r="D7" s="7" t="s">
        <v>266</v>
      </c>
      <c r="E7" s="8">
        <v>27455030</v>
      </c>
      <c r="F7" s="8">
        <v>27431204.73</v>
      </c>
      <c r="G7" s="8">
        <v>4804760.59</v>
      </c>
      <c r="H7" s="8"/>
      <c r="I7" s="13">
        <v>1300</v>
      </c>
      <c r="J7" s="13" t="s">
        <v>33</v>
      </c>
      <c r="K7" s="8">
        <v>5800904</v>
      </c>
      <c r="L7" s="8">
        <v>5800904</v>
      </c>
      <c r="M7" s="8">
        <v>4408.7</v>
      </c>
      <c r="N7" s="8"/>
      <c r="O7" s="13">
        <v>1221</v>
      </c>
      <c r="P7" s="13" t="s">
        <v>67</v>
      </c>
      <c r="Q7" s="8">
        <v>3133440</v>
      </c>
      <c r="R7" s="8">
        <v>3133440</v>
      </c>
      <c r="S7" s="8">
        <v>552188.64999999991</v>
      </c>
      <c r="T7" s="9"/>
      <c r="U7" s="13"/>
      <c r="V7" s="13"/>
      <c r="W7" s="13"/>
      <c r="X7" s="27"/>
    </row>
    <row r="8" spans="1:24" ht="47.25" customHeight="1" x14ac:dyDescent="0.25">
      <c r="A8" s="13"/>
      <c r="B8" s="13"/>
      <c r="C8" s="13">
        <v>4000</v>
      </c>
      <c r="D8" s="7" t="s">
        <v>268</v>
      </c>
      <c r="E8" s="8">
        <v>4547000</v>
      </c>
      <c r="F8" s="8">
        <v>4547000</v>
      </c>
      <c r="G8" s="8">
        <v>796999</v>
      </c>
      <c r="H8" s="8"/>
      <c r="I8" s="13">
        <v>1400</v>
      </c>
      <c r="J8" s="13" t="s">
        <v>34</v>
      </c>
      <c r="K8" s="8">
        <v>7381926</v>
      </c>
      <c r="L8" s="8">
        <v>7381926</v>
      </c>
      <c r="M8" s="8">
        <v>1391682.59</v>
      </c>
      <c r="N8" s="8"/>
      <c r="O8" s="13">
        <v>1321</v>
      </c>
      <c r="P8" s="13" t="s">
        <v>68</v>
      </c>
      <c r="Q8" s="8">
        <v>739012</v>
      </c>
      <c r="R8" s="8">
        <v>739012</v>
      </c>
      <c r="S8" s="8">
        <v>416.78999999999996</v>
      </c>
      <c r="T8" s="9"/>
      <c r="U8" s="13"/>
      <c r="V8" s="13"/>
      <c r="W8" s="13"/>
      <c r="X8" s="27"/>
    </row>
    <row r="9" spans="1:24" ht="49.5" customHeight="1" x14ac:dyDescent="0.25">
      <c r="A9" s="13"/>
      <c r="B9" s="13"/>
      <c r="C9" s="13">
        <v>5000</v>
      </c>
      <c r="D9" s="7" t="s">
        <v>267</v>
      </c>
      <c r="E9" s="8">
        <v>0</v>
      </c>
      <c r="F9" s="8">
        <v>0</v>
      </c>
      <c r="G9" s="8">
        <v>0</v>
      </c>
      <c r="H9" s="8"/>
      <c r="I9" s="13">
        <v>1500</v>
      </c>
      <c r="J9" s="13" t="s">
        <v>35</v>
      </c>
      <c r="K9" s="8">
        <v>10420017</v>
      </c>
      <c r="L9" s="8">
        <v>10443842.27</v>
      </c>
      <c r="M9" s="8">
        <v>2099977.5</v>
      </c>
      <c r="N9" s="8"/>
      <c r="O9" s="13">
        <v>1322</v>
      </c>
      <c r="P9" s="13" t="s">
        <v>69</v>
      </c>
      <c r="Q9" s="8">
        <v>6000</v>
      </c>
      <c r="R9" s="8">
        <v>6000</v>
      </c>
      <c r="S9" s="8">
        <v>0</v>
      </c>
      <c r="T9" s="9"/>
      <c r="U9" s="13"/>
      <c r="V9" s="13"/>
      <c r="W9" s="13"/>
      <c r="X9" s="27"/>
    </row>
    <row r="10" spans="1:24" ht="22.5" x14ac:dyDescent="0.25">
      <c r="A10" s="13"/>
      <c r="B10" s="13"/>
      <c r="C10" s="13"/>
      <c r="D10" s="13"/>
      <c r="E10" s="10">
        <f>SUM(E5:E9)</f>
        <v>81309889</v>
      </c>
      <c r="F10" s="10">
        <f>SUM(F5:F9)</f>
        <v>81309889</v>
      </c>
      <c r="G10" s="10">
        <f t="shared" ref="G10" si="0">SUM(G5:G9)</f>
        <v>13838980.43</v>
      </c>
      <c r="H10" s="10"/>
      <c r="I10" s="13"/>
      <c r="J10" s="13"/>
      <c r="K10" s="8"/>
      <c r="L10" s="8"/>
      <c r="M10" s="8"/>
      <c r="N10" s="8"/>
      <c r="O10" s="13">
        <v>1323</v>
      </c>
      <c r="P10" s="13" t="s">
        <v>70</v>
      </c>
      <c r="Q10" s="8">
        <v>5015892</v>
      </c>
      <c r="R10" s="8">
        <v>5015892</v>
      </c>
      <c r="S10" s="8">
        <v>3991.91</v>
      </c>
      <c r="T10" s="9"/>
      <c r="U10" s="13"/>
      <c r="V10" s="13"/>
      <c r="W10" s="13"/>
      <c r="X10" s="27"/>
    </row>
    <row r="11" spans="1:24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2" t="s">
        <v>42</v>
      </c>
      <c r="K11" s="10">
        <f>SUM(K5:K10)</f>
        <v>47775759</v>
      </c>
      <c r="L11" s="10">
        <f t="shared" ref="L11:M11" si="1">SUM(L5:L10)</f>
        <v>47799584.269999996</v>
      </c>
      <c r="M11" s="10">
        <f t="shared" si="1"/>
        <v>8152581.2400000012</v>
      </c>
      <c r="N11" s="10"/>
      <c r="O11" s="13">
        <v>1331</v>
      </c>
      <c r="P11" s="13" t="s">
        <v>71</v>
      </c>
      <c r="Q11" s="8">
        <v>25000</v>
      </c>
      <c r="R11" s="8">
        <v>25000</v>
      </c>
      <c r="S11" s="8">
        <v>0</v>
      </c>
      <c r="T11" s="7"/>
      <c r="X11" s="1"/>
    </row>
    <row r="12" spans="1:24" ht="33.75" x14ac:dyDescent="0.25">
      <c r="I12" s="13">
        <v>2100</v>
      </c>
      <c r="J12" s="13" t="s">
        <v>36</v>
      </c>
      <c r="K12" s="8">
        <v>962500</v>
      </c>
      <c r="L12" s="8">
        <v>962500</v>
      </c>
      <c r="M12" s="8">
        <v>18836.240000000002</v>
      </c>
      <c r="N12" s="8"/>
      <c r="O12" s="13">
        <v>1342</v>
      </c>
      <c r="P12" s="13" t="s">
        <v>72</v>
      </c>
      <c r="Q12" s="8">
        <v>15000</v>
      </c>
      <c r="R12" s="8">
        <v>15000</v>
      </c>
      <c r="S12" s="8">
        <v>0</v>
      </c>
      <c r="T12" s="9"/>
    </row>
    <row r="13" spans="1:24" ht="33.75" x14ac:dyDescent="0.25">
      <c r="A13" s="2" t="s">
        <v>25</v>
      </c>
      <c r="I13" s="13">
        <v>2200</v>
      </c>
      <c r="J13" s="13" t="s">
        <v>37</v>
      </c>
      <c r="K13" s="8">
        <v>52000</v>
      </c>
      <c r="L13" s="8">
        <v>52000</v>
      </c>
      <c r="M13" s="8">
        <v>5225.37</v>
      </c>
      <c r="N13" s="8"/>
      <c r="O13" s="13">
        <v>1412</v>
      </c>
      <c r="P13" s="13" t="s">
        <v>73</v>
      </c>
      <c r="Q13" s="8">
        <v>3292104</v>
      </c>
      <c r="R13" s="8">
        <v>3292104</v>
      </c>
      <c r="S13" s="8">
        <v>649664.55000000005</v>
      </c>
      <c r="T13" s="9"/>
    </row>
    <row r="14" spans="1:24" ht="33.75" x14ac:dyDescent="0.25">
      <c r="A14" s="2" t="s">
        <v>285</v>
      </c>
      <c r="I14" s="13">
        <v>2400</v>
      </c>
      <c r="J14" s="13" t="s">
        <v>38</v>
      </c>
      <c r="K14" s="8">
        <v>71600</v>
      </c>
      <c r="L14" s="8">
        <v>71600</v>
      </c>
      <c r="M14" s="8">
        <v>250.85</v>
      </c>
      <c r="N14" s="8"/>
      <c r="O14" s="13">
        <v>1422</v>
      </c>
      <c r="P14" s="13" t="s">
        <v>74</v>
      </c>
      <c r="Q14" s="8">
        <v>1593612</v>
      </c>
      <c r="R14" s="8">
        <v>1593612</v>
      </c>
      <c r="S14" s="8">
        <v>330759.54000000004</v>
      </c>
      <c r="T14" s="9"/>
    </row>
    <row r="15" spans="1:24" ht="27.75" customHeight="1" x14ac:dyDescent="0.25">
      <c r="A15" s="2" t="s">
        <v>318</v>
      </c>
      <c r="I15" s="13">
        <v>2500</v>
      </c>
      <c r="J15" s="13" t="s">
        <v>39</v>
      </c>
      <c r="K15" s="8">
        <v>22000</v>
      </c>
      <c r="L15" s="8">
        <v>22000</v>
      </c>
      <c r="M15" s="8">
        <v>258</v>
      </c>
      <c r="N15" s="8"/>
      <c r="O15" s="13">
        <v>1431</v>
      </c>
      <c r="P15" s="13" t="s">
        <v>75</v>
      </c>
      <c r="Q15" s="8">
        <v>1999656</v>
      </c>
      <c r="R15" s="8">
        <v>1999656</v>
      </c>
      <c r="S15" s="8">
        <v>411258.5</v>
      </c>
      <c r="T15" s="9"/>
    </row>
    <row r="16" spans="1:24" ht="22.5" x14ac:dyDescent="0.25">
      <c r="A16" s="2" t="s">
        <v>63</v>
      </c>
      <c r="I16" s="13">
        <v>2600</v>
      </c>
      <c r="J16" s="13" t="s">
        <v>40</v>
      </c>
      <c r="K16" s="8">
        <v>256000</v>
      </c>
      <c r="L16" s="8">
        <v>256000</v>
      </c>
      <c r="M16" s="8">
        <v>57553.209999999992</v>
      </c>
      <c r="N16" s="8"/>
      <c r="O16" s="13">
        <v>1441</v>
      </c>
      <c r="P16" s="13" t="s">
        <v>76</v>
      </c>
      <c r="Q16" s="8">
        <v>496554</v>
      </c>
      <c r="R16" s="8">
        <v>496554</v>
      </c>
      <c r="S16" s="8">
        <v>0</v>
      </c>
      <c r="T16" s="9"/>
    </row>
    <row r="17" spans="9:20" ht="33.75" x14ac:dyDescent="0.25">
      <c r="I17" s="13">
        <v>2700</v>
      </c>
      <c r="J17" s="13" t="s">
        <v>41</v>
      </c>
      <c r="K17" s="9">
        <v>36000</v>
      </c>
      <c r="L17" s="9">
        <v>36000</v>
      </c>
      <c r="M17" s="9">
        <v>0</v>
      </c>
      <c r="N17" s="8"/>
      <c r="O17" s="13">
        <v>1511</v>
      </c>
      <c r="P17" s="13" t="s">
        <v>77</v>
      </c>
      <c r="Q17" s="8">
        <v>720413</v>
      </c>
      <c r="R17" s="8">
        <v>720413</v>
      </c>
      <c r="S17" s="8">
        <v>165779.51999999999</v>
      </c>
      <c r="T17" s="7"/>
    </row>
    <row r="18" spans="9:20" ht="47.25" customHeight="1" x14ac:dyDescent="0.25">
      <c r="I18" s="13">
        <v>2900</v>
      </c>
      <c r="J18" s="13" t="s">
        <v>155</v>
      </c>
      <c r="K18" s="9">
        <v>132000</v>
      </c>
      <c r="L18" s="9">
        <v>132000</v>
      </c>
      <c r="M18" s="9">
        <v>2515.9300000000003</v>
      </c>
      <c r="N18" s="9"/>
      <c r="O18" s="13">
        <v>1521</v>
      </c>
      <c r="P18" s="13" t="s">
        <v>78</v>
      </c>
      <c r="Q18" s="8">
        <v>0</v>
      </c>
      <c r="R18" s="8">
        <v>23825.27</v>
      </c>
      <c r="S18" s="8">
        <v>0</v>
      </c>
      <c r="T18" s="9" t="s">
        <v>196</v>
      </c>
    </row>
    <row r="19" spans="9:20" ht="40.5" customHeight="1" x14ac:dyDescent="0.25">
      <c r="I19" s="13"/>
      <c r="J19" s="12" t="s">
        <v>52</v>
      </c>
      <c r="K19" s="10">
        <f>SUM(K12:K18)</f>
        <v>1532100</v>
      </c>
      <c r="L19" s="10">
        <f>SUM(L12:L18)</f>
        <v>1532100</v>
      </c>
      <c r="M19" s="10">
        <f>SUM(M12:M18)</f>
        <v>84639.599999999977</v>
      </c>
      <c r="N19" s="10"/>
      <c r="O19" s="13">
        <v>1541</v>
      </c>
      <c r="P19" s="13" t="s">
        <v>79</v>
      </c>
      <c r="Q19" s="8">
        <v>1229660</v>
      </c>
      <c r="R19" s="8">
        <v>1229660</v>
      </c>
      <c r="S19" s="8">
        <v>0</v>
      </c>
      <c r="T19" s="7"/>
    </row>
    <row r="20" spans="9:20" ht="26.25" customHeight="1" x14ac:dyDescent="0.25">
      <c r="I20" s="13">
        <v>3100</v>
      </c>
      <c r="J20" s="13" t="s">
        <v>44</v>
      </c>
      <c r="K20" s="8">
        <v>3140410</v>
      </c>
      <c r="L20" s="8">
        <v>3140410</v>
      </c>
      <c r="M20" s="8">
        <v>521098.39</v>
      </c>
      <c r="N20" s="8"/>
      <c r="O20" s="13">
        <v>1542</v>
      </c>
      <c r="P20" s="13" t="s">
        <v>80</v>
      </c>
      <c r="Q20" s="8">
        <v>10000</v>
      </c>
      <c r="R20" s="8">
        <v>10000</v>
      </c>
      <c r="S20" s="8">
        <v>0</v>
      </c>
      <c r="T20" s="7"/>
    </row>
    <row r="21" spans="9:20" ht="22.5" x14ac:dyDescent="0.25">
      <c r="I21" s="13">
        <v>3200</v>
      </c>
      <c r="J21" s="13" t="s">
        <v>45</v>
      </c>
      <c r="K21" s="8">
        <v>3075000</v>
      </c>
      <c r="L21" s="8">
        <v>3075000</v>
      </c>
      <c r="M21" s="8">
        <v>510000</v>
      </c>
      <c r="N21" s="8"/>
      <c r="O21" s="13">
        <v>1547</v>
      </c>
      <c r="P21" s="13" t="s">
        <v>84</v>
      </c>
      <c r="Q21" s="8">
        <v>80000</v>
      </c>
      <c r="R21" s="8">
        <v>80000</v>
      </c>
      <c r="S21" s="8">
        <v>0</v>
      </c>
      <c r="T21" s="7"/>
    </row>
    <row r="22" spans="9:20" ht="33.75" x14ac:dyDescent="0.25">
      <c r="I22" s="13">
        <v>3300</v>
      </c>
      <c r="J22" s="13" t="s">
        <v>46</v>
      </c>
      <c r="K22" s="8">
        <v>1909200</v>
      </c>
      <c r="L22" s="8">
        <v>1909200</v>
      </c>
      <c r="M22" s="8">
        <v>163402.83000000002</v>
      </c>
      <c r="N22" s="8"/>
      <c r="O22" s="13">
        <v>1548</v>
      </c>
      <c r="P22" s="13" t="s">
        <v>81</v>
      </c>
      <c r="Q22" s="8">
        <v>200000</v>
      </c>
      <c r="R22" s="8">
        <v>200000</v>
      </c>
      <c r="S22" s="8">
        <v>0</v>
      </c>
      <c r="T22" s="7"/>
    </row>
    <row r="23" spans="9:20" ht="22.5" x14ac:dyDescent="0.25">
      <c r="I23" s="13">
        <v>3400</v>
      </c>
      <c r="J23" s="13" t="s">
        <v>47</v>
      </c>
      <c r="K23" s="8">
        <v>15695500</v>
      </c>
      <c r="L23" s="8">
        <v>15671674.73</v>
      </c>
      <c r="M23" s="8">
        <v>3374000.49</v>
      </c>
      <c r="N23" s="8"/>
      <c r="O23" s="16">
        <v>1549</v>
      </c>
      <c r="P23" s="16" t="s">
        <v>82</v>
      </c>
      <c r="Q23" s="8">
        <v>132000</v>
      </c>
      <c r="R23" s="8">
        <v>132000</v>
      </c>
      <c r="S23" s="8">
        <v>0</v>
      </c>
      <c r="T23" s="7"/>
    </row>
    <row r="24" spans="9:20" ht="78.75" x14ac:dyDescent="0.25">
      <c r="I24" s="13">
        <v>3500</v>
      </c>
      <c r="J24" s="13" t="s">
        <v>48</v>
      </c>
      <c r="K24" s="8">
        <v>1034000</v>
      </c>
      <c r="L24" s="8">
        <v>1034000</v>
      </c>
      <c r="M24" s="8">
        <v>43964.08</v>
      </c>
      <c r="N24" s="8"/>
      <c r="O24" s="16">
        <v>1591</v>
      </c>
      <c r="P24" s="16" t="s">
        <v>83</v>
      </c>
      <c r="Q24" s="8">
        <v>8047944</v>
      </c>
      <c r="R24" s="8">
        <v>8047944</v>
      </c>
      <c r="S24" s="8">
        <v>1934197.98</v>
      </c>
      <c r="T24" s="7"/>
    </row>
    <row r="25" spans="9:20" ht="22.5" x14ac:dyDescent="0.25">
      <c r="I25" s="13">
        <v>3600</v>
      </c>
      <c r="J25" s="13" t="s">
        <v>49</v>
      </c>
      <c r="K25" s="8">
        <v>70000</v>
      </c>
      <c r="L25" s="8">
        <v>70000</v>
      </c>
      <c r="M25" s="8">
        <v>12500</v>
      </c>
      <c r="N25" s="8"/>
      <c r="O25" s="13"/>
      <c r="P25" s="13"/>
      <c r="Q25" s="11">
        <f>SUM(Q5:Q24)</f>
        <v>47775759</v>
      </c>
      <c r="R25" s="11">
        <f>SUM(R5:R24)</f>
        <v>47799584.270000003</v>
      </c>
      <c r="S25" s="11">
        <f>SUM(S5:S24)</f>
        <v>8152581.2400000002</v>
      </c>
      <c r="T25" s="7"/>
    </row>
    <row r="26" spans="9:20" ht="33.75" x14ac:dyDescent="0.25">
      <c r="I26" s="13">
        <v>3700</v>
      </c>
      <c r="J26" s="13" t="s">
        <v>50</v>
      </c>
      <c r="K26" s="8">
        <v>110000</v>
      </c>
      <c r="L26" s="8">
        <v>110000</v>
      </c>
      <c r="M26" s="8">
        <v>24976</v>
      </c>
      <c r="N26" s="8"/>
      <c r="O26" s="13">
        <v>2111</v>
      </c>
      <c r="P26" s="13" t="s">
        <v>87</v>
      </c>
      <c r="Q26" s="8">
        <v>410000</v>
      </c>
      <c r="R26" s="8">
        <v>410000</v>
      </c>
      <c r="S26" s="8">
        <v>375.30999999999995</v>
      </c>
      <c r="T26" s="7"/>
    </row>
    <row r="27" spans="9:20" ht="33.75" x14ac:dyDescent="0.25">
      <c r="I27" s="13">
        <v>3900</v>
      </c>
      <c r="J27" s="13" t="s">
        <v>156</v>
      </c>
      <c r="K27" s="8">
        <v>2420920</v>
      </c>
      <c r="L27" s="8">
        <v>2420920</v>
      </c>
      <c r="M27" s="8">
        <v>154818.79999999999</v>
      </c>
      <c r="N27" s="8"/>
      <c r="O27" s="13">
        <v>2121</v>
      </c>
      <c r="P27" s="13" t="s">
        <v>88</v>
      </c>
      <c r="Q27" s="8">
        <v>1500</v>
      </c>
      <c r="R27" s="8">
        <v>1500</v>
      </c>
      <c r="S27" s="8">
        <v>0</v>
      </c>
      <c r="T27" s="7"/>
    </row>
    <row r="28" spans="9:20" ht="56.25" x14ac:dyDescent="0.25">
      <c r="I28" s="13"/>
      <c r="J28" s="12" t="s">
        <v>43</v>
      </c>
      <c r="K28" s="10">
        <f>SUM(K20:K27)</f>
        <v>27455030</v>
      </c>
      <c r="L28" s="10">
        <f t="shared" ref="L28:M28" si="2">SUM(L20:L27)</f>
        <v>27431204.73</v>
      </c>
      <c r="M28" s="10">
        <f t="shared" si="2"/>
        <v>4804760.59</v>
      </c>
      <c r="N28" s="10"/>
      <c r="O28" s="13">
        <v>2141</v>
      </c>
      <c r="P28" s="13" t="s">
        <v>89</v>
      </c>
      <c r="Q28" s="8">
        <v>500000</v>
      </c>
      <c r="R28" s="8">
        <v>500000</v>
      </c>
      <c r="S28" s="8">
        <v>73.819999999999993</v>
      </c>
      <c r="T28" s="7"/>
    </row>
    <row r="29" spans="9:20" ht="22.5" x14ac:dyDescent="0.25">
      <c r="I29" s="13">
        <v>4400</v>
      </c>
      <c r="J29" s="13" t="s">
        <v>185</v>
      </c>
      <c r="K29" s="8">
        <v>4547000</v>
      </c>
      <c r="L29" s="8">
        <v>4547000</v>
      </c>
      <c r="M29" s="8">
        <v>796999</v>
      </c>
      <c r="N29" s="8"/>
      <c r="O29" s="13">
        <v>2151</v>
      </c>
      <c r="P29" s="13" t="s">
        <v>90</v>
      </c>
      <c r="Q29" s="8">
        <v>45000</v>
      </c>
      <c r="R29" s="8">
        <v>45000</v>
      </c>
      <c r="S29" s="8">
        <v>17101</v>
      </c>
      <c r="T29" s="7"/>
    </row>
    <row r="30" spans="9:20" x14ac:dyDescent="0.25">
      <c r="I30" s="13"/>
      <c r="J30" s="12" t="s">
        <v>53</v>
      </c>
      <c r="K30" s="10">
        <f>+K29</f>
        <v>4547000</v>
      </c>
      <c r="L30" s="10">
        <f t="shared" ref="L30:M30" si="3">+L29</f>
        <v>4547000</v>
      </c>
      <c r="M30" s="10">
        <f t="shared" si="3"/>
        <v>796999</v>
      </c>
      <c r="N30" s="10"/>
      <c r="O30" s="13">
        <v>2161</v>
      </c>
      <c r="P30" s="13" t="s">
        <v>91</v>
      </c>
      <c r="Q30" s="8">
        <v>6000</v>
      </c>
      <c r="R30" s="8">
        <v>6000</v>
      </c>
      <c r="S30" s="8">
        <v>1286.1100000000001</v>
      </c>
      <c r="T30" s="7"/>
    </row>
    <row r="31" spans="9:20" ht="33.75" x14ac:dyDescent="0.25">
      <c r="I31" s="13"/>
      <c r="J31" s="13"/>
      <c r="K31" s="8"/>
      <c r="L31" s="8"/>
      <c r="M31" s="8"/>
      <c r="N31" s="8"/>
      <c r="O31" s="13">
        <v>2211</v>
      </c>
      <c r="P31" s="13" t="s">
        <v>92</v>
      </c>
      <c r="Q31" s="8">
        <v>47000</v>
      </c>
      <c r="R31" s="8">
        <v>47000</v>
      </c>
      <c r="S31" s="8">
        <v>4332.08</v>
      </c>
      <c r="T31" s="7"/>
    </row>
    <row r="32" spans="9:20" ht="33.75" x14ac:dyDescent="0.25">
      <c r="I32" s="13"/>
      <c r="J32" s="13"/>
      <c r="K32" s="8"/>
      <c r="L32" s="8"/>
      <c r="M32" s="8"/>
      <c r="N32" s="8"/>
      <c r="O32" s="13">
        <v>2231</v>
      </c>
      <c r="P32" s="13" t="s">
        <v>93</v>
      </c>
      <c r="Q32" s="8">
        <v>5000</v>
      </c>
      <c r="R32" s="8">
        <v>5000</v>
      </c>
      <c r="S32" s="8">
        <v>893.29</v>
      </c>
      <c r="T32" s="7"/>
    </row>
    <row r="33" spans="9:20" ht="22.5" x14ac:dyDescent="0.25">
      <c r="I33" s="13"/>
      <c r="J33" s="13" t="s">
        <v>56</v>
      </c>
      <c r="K33" s="8">
        <f>+K31+K32</f>
        <v>0</v>
      </c>
      <c r="L33" s="8">
        <f t="shared" ref="L33:M33" si="4">+L31+L32</f>
        <v>0</v>
      </c>
      <c r="M33" s="8">
        <f t="shared" si="4"/>
        <v>0</v>
      </c>
      <c r="N33" s="8"/>
      <c r="O33" s="13">
        <v>2431</v>
      </c>
      <c r="P33" s="13" t="s">
        <v>94</v>
      </c>
      <c r="Q33" s="8">
        <v>1000</v>
      </c>
      <c r="R33" s="8">
        <v>1000</v>
      </c>
      <c r="S33" s="8">
        <v>0</v>
      </c>
      <c r="T33" s="7"/>
    </row>
    <row r="34" spans="9:20" ht="22.5" x14ac:dyDescent="0.25">
      <c r="I34" s="13"/>
      <c r="J34" s="12" t="s">
        <v>57</v>
      </c>
      <c r="K34" s="10">
        <f>+K11+K19+K28+K30+K33</f>
        <v>81309889</v>
      </c>
      <c r="L34" s="10">
        <f>+L11+L19+L28+L30+L33</f>
        <v>81309889</v>
      </c>
      <c r="M34" s="10">
        <f>+M11+M19+M28+M30+M33</f>
        <v>13838980.43</v>
      </c>
      <c r="N34" s="10"/>
      <c r="O34" s="13">
        <v>2441</v>
      </c>
      <c r="P34" s="13" t="s">
        <v>95</v>
      </c>
      <c r="Q34" s="8">
        <v>6000</v>
      </c>
      <c r="R34" s="8">
        <v>6000</v>
      </c>
      <c r="S34" s="8">
        <v>0</v>
      </c>
      <c r="T34" s="7"/>
    </row>
    <row r="35" spans="9:20" ht="22.5" x14ac:dyDescent="0.25">
      <c r="K35" s="14">
        <f>+K34-E10</f>
        <v>0</v>
      </c>
      <c r="L35" s="14">
        <f t="shared" ref="L35:M35" si="5">+L34-F10</f>
        <v>0</v>
      </c>
      <c r="M35" s="14">
        <f t="shared" si="5"/>
        <v>0</v>
      </c>
      <c r="O35" s="13">
        <v>2451</v>
      </c>
      <c r="P35" s="13" t="s">
        <v>96</v>
      </c>
      <c r="Q35" s="8">
        <v>5000</v>
      </c>
      <c r="R35" s="8">
        <v>5000</v>
      </c>
      <c r="S35" s="8">
        <v>0</v>
      </c>
      <c r="T35" s="7"/>
    </row>
    <row r="36" spans="9:20" ht="22.5" x14ac:dyDescent="0.25">
      <c r="O36" s="13">
        <v>2461</v>
      </c>
      <c r="P36" s="13" t="s">
        <v>97</v>
      </c>
      <c r="Q36" s="8">
        <v>40000</v>
      </c>
      <c r="R36" s="8">
        <v>40000</v>
      </c>
      <c r="S36" s="8">
        <v>199.13</v>
      </c>
      <c r="T36" s="7"/>
    </row>
    <row r="37" spans="9:20" ht="22.5" x14ac:dyDescent="0.25">
      <c r="O37" s="13">
        <v>2471</v>
      </c>
      <c r="P37" s="13" t="s">
        <v>98</v>
      </c>
      <c r="Q37" s="8">
        <v>5600</v>
      </c>
      <c r="R37" s="8">
        <v>5600</v>
      </c>
      <c r="S37" s="8">
        <v>0</v>
      </c>
      <c r="T37" s="7"/>
    </row>
    <row r="38" spans="9:20" ht="22.5" x14ac:dyDescent="0.25">
      <c r="O38" s="13">
        <v>2481</v>
      </c>
      <c r="P38" s="13" t="s">
        <v>99</v>
      </c>
      <c r="Q38" s="8">
        <v>3000</v>
      </c>
      <c r="R38" s="8">
        <v>3000</v>
      </c>
      <c r="S38" s="8">
        <v>0</v>
      </c>
      <c r="T38" s="9"/>
    </row>
    <row r="39" spans="9:20" ht="45" x14ac:dyDescent="0.25">
      <c r="O39" s="13">
        <v>2491</v>
      </c>
      <c r="P39" s="13" t="s">
        <v>100</v>
      </c>
      <c r="Q39" s="8">
        <v>11000</v>
      </c>
      <c r="R39" s="8">
        <v>11000</v>
      </c>
      <c r="S39" s="8">
        <v>51.72</v>
      </c>
      <c r="T39" s="7"/>
    </row>
    <row r="40" spans="9:20" ht="22.5" x14ac:dyDescent="0.25">
      <c r="O40" s="13">
        <v>2531</v>
      </c>
      <c r="P40" s="13" t="s">
        <v>101</v>
      </c>
      <c r="Q40" s="8">
        <v>12000</v>
      </c>
      <c r="R40" s="8">
        <v>12000</v>
      </c>
      <c r="S40" s="8">
        <v>258</v>
      </c>
      <c r="T40" s="7"/>
    </row>
    <row r="41" spans="9:20" ht="22.5" x14ac:dyDescent="0.25">
      <c r="O41" s="13">
        <v>2541</v>
      </c>
      <c r="P41" s="13" t="s">
        <v>102</v>
      </c>
      <c r="Q41" s="8">
        <v>10000</v>
      </c>
      <c r="R41" s="8">
        <v>10000</v>
      </c>
      <c r="S41" s="8">
        <v>0</v>
      </c>
      <c r="T41" s="7"/>
    </row>
    <row r="42" spans="9:20" ht="22.5" x14ac:dyDescent="0.25">
      <c r="O42" s="13">
        <v>2611</v>
      </c>
      <c r="P42" s="13" t="s">
        <v>103</v>
      </c>
      <c r="Q42" s="8">
        <v>256000</v>
      </c>
      <c r="R42" s="8">
        <v>256000</v>
      </c>
      <c r="S42" s="8">
        <v>57553.209999999992</v>
      </c>
      <c r="T42" s="7"/>
    </row>
    <row r="43" spans="9:20" x14ac:dyDescent="0.25">
      <c r="O43" s="13">
        <v>2711</v>
      </c>
      <c r="P43" s="13" t="s">
        <v>104</v>
      </c>
      <c r="Q43" s="8">
        <v>5000</v>
      </c>
      <c r="R43" s="8">
        <v>5000</v>
      </c>
      <c r="S43" s="8">
        <v>0</v>
      </c>
      <c r="T43" s="7"/>
    </row>
    <row r="44" spans="9:20" x14ac:dyDescent="0.25">
      <c r="O44" s="13">
        <v>2721</v>
      </c>
      <c r="P44" s="13" t="s">
        <v>105</v>
      </c>
      <c r="Q44" s="8">
        <v>30000</v>
      </c>
      <c r="R44" s="8">
        <v>30000</v>
      </c>
      <c r="S44" s="8">
        <v>0</v>
      </c>
      <c r="T44" s="7"/>
    </row>
    <row r="45" spans="9:20" x14ac:dyDescent="0.25">
      <c r="O45" s="13">
        <v>2731</v>
      </c>
      <c r="P45" s="13" t="s">
        <v>106</v>
      </c>
      <c r="Q45" s="8">
        <v>1000</v>
      </c>
      <c r="R45" s="8">
        <v>1000</v>
      </c>
      <c r="S45" s="8">
        <v>0</v>
      </c>
      <c r="T45" s="7"/>
    </row>
    <row r="46" spans="9:20" x14ac:dyDescent="0.25">
      <c r="O46" s="13">
        <v>2911</v>
      </c>
      <c r="P46" s="13" t="s">
        <v>107</v>
      </c>
      <c r="Q46" s="8">
        <v>20000</v>
      </c>
      <c r="R46" s="8">
        <v>20000</v>
      </c>
      <c r="S46" s="8">
        <v>0</v>
      </c>
      <c r="T46" s="7"/>
    </row>
    <row r="47" spans="9:20" ht="33.75" x14ac:dyDescent="0.25">
      <c r="O47" s="13">
        <v>2921</v>
      </c>
      <c r="P47" s="13" t="s">
        <v>108</v>
      </c>
      <c r="Q47" s="8">
        <v>7000</v>
      </c>
      <c r="R47" s="8">
        <v>7000</v>
      </c>
      <c r="S47" s="8">
        <v>59.48</v>
      </c>
      <c r="T47" s="7"/>
    </row>
    <row r="48" spans="9:20" ht="67.5" x14ac:dyDescent="0.25">
      <c r="O48" s="13">
        <v>2931</v>
      </c>
      <c r="P48" s="13" t="s">
        <v>109</v>
      </c>
      <c r="Q48" s="8">
        <v>5000</v>
      </c>
      <c r="R48" s="8">
        <v>5000</v>
      </c>
      <c r="S48" s="8">
        <v>0</v>
      </c>
      <c r="T48" s="7"/>
    </row>
    <row r="49" spans="15:20" ht="56.25" x14ac:dyDescent="0.25">
      <c r="O49" s="13">
        <v>2941</v>
      </c>
      <c r="P49" s="13" t="s">
        <v>110</v>
      </c>
      <c r="Q49" s="8">
        <v>80000</v>
      </c>
      <c r="R49" s="8">
        <v>80000</v>
      </c>
      <c r="S49" s="8">
        <v>1258.17</v>
      </c>
      <c r="T49" s="7"/>
    </row>
    <row r="50" spans="15:20" ht="33.75" x14ac:dyDescent="0.25">
      <c r="O50" s="13">
        <v>2961</v>
      </c>
      <c r="P50" s="13" t="s">
        <v>111</v>
      </c>
      <c r="Q50" s="8">
        <v>20000</v>
      </c>
      <c r="R50" s="8">
        <v>20000</v>
      </c>
      <c r="S50" s="8">
        <v>1198.28</v>
      </c>
      <c r="T50" s="7"/>
    </row>
    <row r="51" spans="15:20" x14ac:dyDescent="0.25">
      <c r="O51" s="13"/>
      <c r="P51" s="13"/>
      <c r="Q51" s="10">
        <f>SUM(Q26:Q50)</f>
        <v>1532100</v>
      </c>
      <c r="R51" s="10">
        <f t="shared" ref="R51:S51" si="6">SUM(R26:R50)</f>
        <v>1532100</v>
      </c>
      <c r="S51" s="10">
        <f t="shared" si="6"/>
        <v>84639.599999999991</v>
      </c>
      <c r="T51" s="7"/>
    </row>
    <row r="52" spans="15:20" ht="22.5" x14ac:dyDescent="0.25">
      <c r="O52" s="13">
        <v>3112</v>
      </c>
      <c r="P52" s="13" t="s">
        <v>112</v>
      </c>
      <c r="Q52" s="8">
        <v>606234</v>
      </c>
      <c r="R52" s="8">
        <v>606234</v>
      </c>
      <c r="S52" s="8">
        <v>5646.32</v>
      </c>
      <c r="T52" s="7"/>
    </row>
    <row r="53" spans="15:20" x14ac:dyDescent="0.25">
      <c r="O53" s="13">
        <v>3131</v>
      </c>
      <c r="P53" s="13" t="s">
        <v>113</v>
      </c>
      <c r="Q53" s="8">
        <v>135000</v>
      </c>
      <c r="R53" s="8">
        <v>135000</v>
      </c>
      <c r="S53" s="8">
        <v>11627.039999999999</v>
      </c>
      <c r="T53" s="9"/>
    </row>
    <row r="54" spans="15:20" x14ac:dyDescent="0.25">
      <c r="O54" s="13">
        <v>3141</v>
      </c>
      <c r="P54" s="13" t="s">
        <v>114</v>
      </c>
      <c r="Q54" s="8">
        <v>492176</v>
      </c>
      <c r="R54" s="8">
        <v>492176</v>
      </c>
      <c r="S54" s="8">
        <v>113489.41</v>
      </c>
      <c r="T54" s="7"/>
    </row>
    <row r="55" spans="15:20" ht="22.5" x14ac:dyDescent="0.25">
      <c r="O55" s="13">
        <v>3141</v>
      </c>
      <c r="P55" s="13" t="s">
        <v>115</v>
      </c>
      <c r="Q55" s="8">
        <v>5000</v>
      </c>
      <c r="R55" s="8">
        <v>5000</v>
      </c>
      <c r="S55" s="8">
        <v>29.07</v>
      </c>
      <c r="T55" s="7"/>
    </row>
    <row r="56" spans="15:20" ht="45" x14ac:dyDescent="0.25">
      <c r="O56" s="13">
        <v>3171</v>
      </c>
      <c r="P56" s="13" t="s">
        <v>117</v>
      </c>
      <c r="Q56" s="8">
        <v>464000</v>
      </c>
      <c r="R56" s="8">
        <v>464000</v>
      </c>
      <c r="S56" s="8">
        <v>67857.81</v>
      </c>
      <c r="T56" s="9"/>
    </row>
    <row r="57" spans="15:20" ht="22.5" x14ac:dyDescent="0.25">
      <c r="O57" s="13">
        <v>3181</v>
      </c>
      <c r="P57" s="13" t="s">
        <v>118</v>
      </c>
      <c r="Q57" s="8">
        <v>1426000</v>
      </c>
      <c r="R57" s="8">
        <v>1426000</v>
      </c>
      <c r="S57" s="8">
        <v>322448.74</v>
      </c>
      <c r="T57" s="9"/>
    </row>
    <row r="58" spans="15:20" ht="22.5" x14ac:dyDescent="0.25">
      <c r="O58" s="13">
        <v>3191</v>
      </c>
      <c r="P58" s="13" t="s">
        <v>119</v>
      </c>
      <c r="Q58" s="8">
        <v>12000</v>
      </c>
      <c r="R58" s="8">
        <v>12000</v>
      </c>
      <c r="S58" s="8">
        <v>0</v>
      </c>
      <c r="T58" s="7"/>
    </row>
    <row r="59" spans="15:20" ht="22.5" x14ac:dyDescent="0.25">
      <c r="O59" s="13">
        <v>3221</v>
      </c>
      <c r="P59" s="13" t="s">
        <v>120</v>
      </c>
      <c r="Q59" s="8">
        <v>3060000</v>
      </c>
      <c r="R59" s="8">
        <v>3060000</v>
      </c>
      <c r="S59" s="8">
        <v>510000</v>
      </c>
      <c r="T59" s="7"/>
    </row>
    <row r="60" spans="15:20" x14ac:dyDescent="0.25">
      <c r="O60" s="13">
        <v>3291</v>
      </c>
      <c r="P60" s="13" t="s">
        <v>121</v>
      </c>
      <c r="Q60" s="8">
        <v>15000</v>
      </c>
      <c r="R60" s="8">
        <v>15000</v>
      </c>
      <c r="S60" s="8">
        <v>0</v>
      </c>
      <c r="T60" s="7"/>
    </row>
    <row r="61" spans="15:20" ht="45" x14ac:dyDescent="0.25">
      <c r="O61" s="13">
        <v>3311</v>
      </c>
      <c r="P61" s="13" t="s">
        <v>122</v>
      </c>
      <c r="Q61" s="8">
        <v>249200</v>
      </c>
      <c r="R61" s="8">
        <v>249200</v>
      </c>
      <c r="S61" s="8">
        <v>0</v>
      </c>
      <c r="T61" s="9"/>
    </row>
    <row r="62" spans="15:20" ht="56.25" x14ac:dyDescent="0.25">
      <c r="O62" s="13">
        <v>3331</v>
      </c>
      <c r="P62" s="13" t="s">
        <v>123</v>
      </c>
      <c r="Q62" s="8">
        <v>230000</v>
      </c>
      <c r="R62" s="8">
        <v>230000</v>
      </c>
      <c r="S62" s="8">
        <v>0</v>
      </c>
      <c r="T62" s="9"/>
    </row>
    <row r="63" spans="15:20" ht="22.5" x14ac:dyDescent="0.25">
      <c r="O63" s="13">
        <v>3341</v>
      </c>
      <c r="P63" s="13" t="s">
        <v>124</v>
      </c>
      <c r="Q63" s="8">
        <v>175000</v>
      </c>
      <c r="R63" s="8">
        <v>175000</v>
      </c>
      <c r="S63" s="8">
        <v>17250</v>
      </c>
      <c r="T63" s="7"/>
    </row>
    <row r="64" spans="15:20" ht="33.75" x14ac:dyDescent="0.25">
      <c r="O64" s="13">
        <v>3361</v>
      </c>
      <c r="P64" s="13" t="s">
        <v>173</v>
      </c>
      <c r="Q64" s="8">
        <v>300000</v>
      </c>
      <c r="R64" s="8">
        <v>300000</v>
      </c>
      <c r="S64" s="8">
        <v>7798.8799999999992</v>
      </c>
      <c r="T64" s="9"/>
    </row>
    <row r="65" spans="15:20" x14ac:dyDescent="0.25">
      <c r="O65" s="13">
        <v>3362</v>
      </c>
      <c r="P65" s="13" t="s">
        <v>174</v>
      </c>
      <c r="Q65" s="8">
        <v>475000</v>
      </c>
      <c r="R65" s="8">
        <v>475000</v>
      </c>
      <c r="S65" s="8">
        <v>65178.25</v>
      </c>
      <c r="T65" s="7"/>
    </row>
    <row r="66" spans="15:20" x14ac:dyDescent="0.25">
      <c r="O66" s="13">
        <v>3381</v>
      </c>
      <c r="P66" s="13" t="s">
        <v>126</v>
      </c>
      <c r="Q66" s="8">
        <v>480000</v>
      </c>
      <c r="R66" s="8">
        <v>480000</v>
      </c>
      <c r="S66" s="8">
        <v>73175.700000000012</v>
      </c>
      <c r="T66" s="7"/>
    </row>
    <row r="67" spans="15:20" ht="22.5" x14ac:dyDescent="0.25">
      <c r="O67" s="13">
        <v>3411</v>
      </c>
      <c r="P67" s="13" t="s">
        <v>127</v>
      </c>
      <c r="Q67" s="8">
        <v>12000000</v>
      </c>
      <c r="R67" s="8">
        <v>11976174.73</v>
      </c>
      <c r="S67" s="8">
        <v>2746673.56</v>
      </c>
      <c r="T67" s="7" t="s">
        <v>179</v>
      </c>
    </row>
    <row r="68" spans="15:20" ht="22.5" x14ac:dyDescent="0.25">
      <c r="O68" s="13">
        <v>3431</v>
      </c>
      <c r="P68" s="13" t="s">
        <v>128</v>
      </c>
      <c r="Q68" s="8">
        <v>3280000</v>
      </c>
      <c r="R68" s="8">
        <v>3280000</v>
      </c>
      <c r="S68" s="8">
        <v>600361.92999999993</v>
      </c>
      <c r="T68" s="7"/>
    </row>
    <row r="69" spans="15:20" x14ac:dyDescent="0.25">
      <c r="O69" s="13">
        <v>3451</v>
      </c>
      <c r="P69" s="13" t="s">
        <v>129</v>
      </c>
      <c r="Q69" s="8">
        <v>300000</v>
      </c>
      <c r="R69" s="8">
        <v>300000</v>
      </c>
      <c r="S69" s="8">
        <v>0</v>
      </c>
      <c r="T69" s="7"/>
    </row>
    <row r="70" spans="15:20" ht="22.5" x14ac:dyDescent="0.25">
      <c r="O70" s="13">
        <v>3461</v>
      </c>
      <c r="P70" s="13" t="s">
        <v>130</v>
      </c>
      <c r="Q70" s="8">
        <v>110000</v>
      </c>
      <c r="R70" s="8">
        <v>110000</v>
      </c>
      <c r="S70" s="8">
        <v>26965</v>
      </c>
      <c r="T70" s="7"/>
    </row>
    <row r="71" spans="15:20" x14ac:dyDescent="0.25">
      <c r="O71" s="13">
        <v>3471</v>
      </c>
      <c r="P71" s="13" t="s">
        <v>131</v>
      </c>
      <c r="Q71" s="8">
        <v>5500</v>
      </c>
      <c r="R71" s="8">
        <v>5500</v>
      </c>
      <c r="S71" s="8">
        <v>0</v>
      </c>
      <c r="T71" s="7"/>
    </row>
    <row r="72" spans="15:20" ht="33.75" x14ac:dyDescent="0.25">
      <c r="O72" s="13">
        <v>3511</v>
      </c>
      <c r="P72" s="13" t="s">
        <v>132</v>
      </c>
      <c r="Q72" s="8">
        <v>158000</v>
      </c>
      <c r="R72" s="8">
        <v>158000</v>
      </c>
      <c r="S72" s="8">
        <v>0</v>
      </c>
      <c r="T72" s="7"/>
    </row>
    <row r="73" spans="15:20" ht="67.5" x14ac:dyDescent="0.25">
      <c r="O73" s="13">
        <v>3521</v>
      </c>
      <c r="P73" s="13" t="s">
        <v>133</v>
      </c>
      <c r="Q73" s="8">
        <v>100000</v>
      </c>
      <c r="R73" s="8">
        <v>100000</v>
      </c>
      <c r="S73" s="8">
        <v>0</v>
      </c>
      <c r="T73" s="9"/>
    </row>
    <row r="74" spans="15:20" ht="56.25" x14ac:dyDescent="0.25">
      <c r="O74" s="13">
        <v>3531</v>
      </c>
      <c r="P74" s="13" t="s">
        <v>134</v>
      </c>
      <c r="Q74" s="8">
        <v>250000</v>
      </c>
      <c r="R74" s="8">
        <v>250000</v>
      </c>
      <c r="S74" s="8">
        <v>0</v>
      </c>
      <c r="T74" s="9"/>
    </row>
    <row r="75" spans="15:20" ht="67.5" x14ac:dyDescent="0.25">
      <c r="O75" s="13">
        <v>3553</v>
      </c>
      <c r="P75" s="13" t="s">
        <v>135</v>
      </c>
      <c r="Q75" s="8">
        <v>200000</v>
      </c>
      <c r="R75" s="8">
        <v>200000</v>
      </c>
      <c r="S75" s="8">
        <v>3805</v>
      </c>
      <c r="T75" s="7"/>
    </row>
    <row r="76" spans="15:20" ht="22.5" x14ac:dyDescent="0.25">
      <c r="O76" s="13">
        <v>3581</v>
      </c>
      <c r="P76" s="13" t="s">
        <v>136</v>
      </c>
      <c r="Q76" s="8">
        <v>288000</v>
      </c>
      <c r="R76" s="8">
        <v>288000</v>
      </c>
      <c r="S76" s="8">
        <v>40159.08</v>
      </c>
      <c r="T76" s="7"/>
    </row>
    <row r="77" spans="15:20" ht="22.5" x14ac:dyDescent="0.25">
      <c r="O77" s="13">
        <v>3591</v>
      </c>
      <c r="P77" s="13" t="s">
        <v>137</v>
      </c>
      <c r="Q77" s="8">
        <v>38000</v>
      </c>
      <c r="R77" s="8">
        <v>38000</v>
      </c>
      <c r="S77" s="8">
        <v>0</v>
      </c>
      <c r="T77" s="7"/>
    </row>
    <row r="78" spans="15:20" ht="67.5" x14ac:dyDescent="0.25">
      <c r="O78" s="13">
        <v>3611</v>
      </c>
      <c r="P78" s="13" t="s">
        <v>138</v>
      </c>
      <c r="Q78" s="8">
        <v>70000</v>
      </c>
      <c r="R78" s="8">
        <v>70000</v>
      </c>
      <c r="S78" s="8">
        <v>12500</v>
      </c>
      <c r="T78" s="7"/>
    </row>
    <row r="79" spans="15:20" ht="22.5" x14ac:dyDescent="0.25">
      <c r="O79" s="13">
        <v>3721</v>
      </c>
      <c r="P79" s="13" t="s">
        <v>175</v>
      </c>
      <c r="Q79" s="8">
        <v>5000</v>
      </c>
      <c r="R79" s="8">
        <v>5000</v>
      </c>
      <c r="S79" s="8">
        <v>0</v>
      </c>
      <c r="T79" s="7"/>
    </row>
    <row r="80" spans="15:20" ht="33.75" x14ac:dyDescent="0.25">
      <c r="O80" s="13">
        <v>3722</v>
      </c>
      <c r="P80" s="13" t="s">
        <v>140</v>
      </c>
      <c r="Q80" s="8">
        <v>100000</v>
      </c>
      <c r="R80" s="8">
        <v>100000</v>
      </c>
      <c r="S80" s="8">
        <v>24976</v>
      </c>
      <c r="T80" s="9"/>
    </row>
    <row r="81" spans="1:24" x14ac:dyDescent="0.25">
      <c r="O81" s="13">
        <v>3751</v>
      </c>
      <c r="P81" s="13" t="s">
        <v>141</v>
      </c>
      <c r="Q81" s="8">
        <v>5000</v>
      </c>
      <c r="R81" s="8">
        <v>5000</v>
      </c>
      <c r="S81" s="8">
        <v>0</v>
      </c>
      <c r="T81" s="9"/>
    </row>
    <row r="82" spans="1:24" x14ac:dyDescent="0.25">
      <c r="O82" s="13">
        <v>3921</v>
      </c>
      <c r="P82" s="13" t="s">
        <v>143</v>
      </c>
      <c r="Q82" s="8">
        <v>333920</v>
      </c>
      <c r="R82" s="8">
        <v>333920</v>
      </c>
      <c r="S82" s="8">
        <v>18926.800000000003</v>
      </c>
      <c r="T82" s="9"/>
    </row>
    <row r="83" spans="1:24" ht="33.75" x14ac:dyDescent="0.25">
      <c r="O83" s="13">
        <v>3951</v>
      </c>
      <c r="P83" s="13" t="s">
        <v>144</v>
      </c>
      <c r="Q83" s="8">
        <v>25000</v>
      </c>
      <c r="R83" s="8">
        <v>25000</v>
      </c>
      <c r="S83" s="8">
        <v>0</v>
      </c>
      <c r="T83" s="7"/>
    </row>
    <row r="84" spans="1:24" ht="22.5" x14ac:dyDescent="0.25">
      <c r="O84" s="13">
        <v>3969</v>
      </c>
      <c r="P84" s="13" t="s">
        <v>176</v>
      </c>
      <c r="Q84" s="8">
        <v>15000</v>
      </c>
      <c r="R84" s="8">
        <v>15000</v>
      </c>
      <c r="S84" s="8">
        <v>0</v>
      </c>
      <c r="T84" s="9"/>
    </row>
    <row r="85" spans="1:24" ht="22.5" x14ac:dyDescent="0.25">
      <c r="O85" s="13">
        <v>3981</v>
      </c>
      <c r="P85" s="13" t="s">
        <v>85</v>
      </c>
      <c r="Q85" s="8">
        <v>942000</v>
      </c>
      <c r="R85" s="8">
        <v>942000</v>
      </c>
      <c r="S85" s="8">
        <v>135892</v>
      </c>
      <c r="T85" s="7"/>
    </row>
    <row r="86" spans="1:24" ht="33.75" x14ac:dyDescent="0.25">
      <c r="O86" s="16">
        <v>3982</v>
      </c>
      <c r="P86" s="16" t="s">
        <v>86</v>
      </c>
      <c r="Q86" s="8">
        <v>1105000</v>
      </c>
      <c r="R86" s="8">
        <v>1105000</v>
      </c>
      <c r="S86" s="8">
        <v>0</v>
      </c>
      <c r="T86" s="7"/>
    </row>
    <row r="87" spans="1:24" x14ac:dyDescent="0.25">
      <c r="O87" s="13"/>
      <c r="P87" s="13" t="s">
        <v>43</v>
      </c>
      <c r="Q87" s="11">
        <f>SUM(Q52:Q86)</f>
        <v>27455030</v>
      </c>
      <c r="R87" s="11">
        <f>SUM(R52:R86)</f>
        <v>27431204.73</v>
      </c>
      <c r="S87" s="11">
        <f>SUM(S52:S86)</f>
        <v>4804760.59</v>
      </c>
      <c r="T87" s="7"/>
    </row>
    <row r="88" spans="1:24" ht="22.5" x14ac:dyDescent="0.25">
      <c r="O88" s="13">
        <v>4419</v>
      </c>
      <c r="P88" s="13" t="s">
        <v>146</v>
      </c>
      <c r="Q88" s="8">
        <v>4547000</v>
      </c>
      <c r="R88" s="8">
        <v>4547000</v>
      </c>
      <c r="S88" s="8">
        <v>796999</v>
      </c>
      <c r="T88" s="7"/>
    </row>
    <row r="89" spans="1:24" x14ac:dyDescent="0.25">
      <c r="O89" s="13"/>
      <c r="P89" s="13" t="s">
        <v>58</v>
      </c>
      <c r="Q89" s="8">
        <f>+Q88</f>
        <v>4547000</v>
      </c>
      <c r="R89" s="8">
        <f t="shared" ref="R89:S89" si="7">+R88</f>
        <v>4547000</v>
      </c>
      <c r="S89" s="8">
        <f t="shared" si="7"/>
        <v>796999</v>
      </c>
      <c r="T89" s="7"/>
    </row>
    <row r="90" spans="1:24" x14ac:dyDescent="0.25">
      <c r="O90" s="16"/>
      <c r="P90" s="16"/>
      <c r="Q90" s="8"/>
      <c r="R90" s="8"/>
      <c r="S90" s="8"/>
      <c r="T90" s="7"/>
    </row>
    <row r="91" spans="1:24" x14ac:dyDescent="0.25">
      <c r="O91" s="13"/>
      <c r="P91" s="13"/>
      <c r="Q91" s="8"/>
      <c r="R91" s="8"/>
      <c r="S91" s="8"/>
      <c r="T91" s="7"/>
    </row>
    <row r="92" spans="1:24" x14ac:dyDescent="0.25">
      <c r="O92" s="13"/>
      <c r="P92" s="13" t="s">
        <v>56</v>
      </c>
      <c r="Q92" s="8">
        <f>SUM(Q90:Q91)</f>
        <v>0</v>
      </c>
      <c r="R92" s="8">
        <f t="shared" ref="R92:S92" si="8">SUM(R90:R91)</f>
        <v>0</v>
      </c>
      <c r="S92" s="8">
        <f t="shared" si="8"/>
        <v>0</v>
      </c>
      <c r="T92" s="7"/>
    </row>
    <row r="93" spans="1:24" x14ac:dyDescent="0.25">
      <c r="O93" s="13"/>
      <c r="P93" s="13" t="s">
        <v>57</v>
      </c>
      <c r="Q93" s="11">
        <f>+Q25+Q51+Q87+Q89+Q92</f>
        <v>81309889</v>
      </c>
      <c r="R93" s="11">
        <f>+R25+R51+R87+R89+R92</f>
        <v>81309889</v>
      </c>
      <c r="S93" s="11">
        <f>+S25+S51+S87+S89+S92</f>
        <v>13838980.43</v>
      </c>
      <c r="T93" s="11"/>
    </row>
    <row r="94" spans="1:24" x14ac:dyDescent="0.25">
      <c r="Q94" s="14">
        <f>+Q93-E10</f>
        <v>0</v>
      </c>
      <c r="R94" s="14">
        <f>+R93-F10</f>
        <v>0</v>
      </c>
      <c r="S94" s="14">
        <f>+S93-G10</f>
        <v>0</v>
      </c>
    </row>
    <row r="96" spans="1:24" ht="48" customHeight="1" x14ac:dyDescent="0.25">
      <c r="A96" s="78" t="s">
        <v>24</v>
      </c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</row>
    <row r="97" spans="1:24" ht="22.5" customHeight="1" x14ac:dyDescent="0.25">
      <c r="A97" s="74" t="s">
        <v>0</v>
      </c>
      <c r="B97" s="74" t="s">
        <v>1</v>
      </c>
      <c r="C97" s="75" t="s">
        <v>2</v>
      </c>
      <c r="D97" s="75"/>
      <c r="E97" s="75"/>
      <c r="F97" s="75"/>
      <c r="G97" s="75"/>
      <c r="H97" s="30"/>
      <c r="I97" s="75" t="s">
        <v>8</v>
      </c>
      <c r="J97" s="75"/>
      <c r="K97" s="75"/>
      <c r="L97" s="75"/>
      <c r="M97" s="75"/>
      <c r="N97" s="30"/>
      <c r="O97" s="75" t="s">
        <v>14</v>
      </c>
      <c r="P97" s="75"/>
      <c r="Q97" s="75"/>
      <c r="R97" s="75"/>
      <c r="S97" s="75"/>
      <c r="T97" s="76" t="s">
        <v>19</v>
      </c>
      <c r="U97" s="76" t="s">
        <v>20</v>
      </c>
      <c r="V97" s="76" t="s">
        <v>21</v>
      </c>
      <c r="W97" s="76" t="s">
        <v>22</v>
      </c>
      <c r="X97" s="76" t="s">
        <v>294</v>
      </c>
    </row>
    <row r="98" spans="1:24" ht="33.75" x14ac:dyDescent="0.25">
      <c r="A98" s="74"/>
      <c r="B98" s="74"/>
      <c r="C98" s="28" t="s">
        <v>3</v>
      </c>
      <c r="D98" s="28" t="s">
        <v>4</v>
      </c>
      <c r="E98" s="28" t="s">
        <v>5</v>
      </c>
      <c r="F98" s="28" t="s">
        <v>6</v>
      </c>
      <c r="G98" s="28" t="s">
        <v>7</v>
      </c>
      <c r="H98" s="28"/>
      <c r="I98" s="28" t="s">
        <v>9</v>
      </c>
      <c r="J98" s="28" t="s">
        <v>10</v>
      </c>
      <c r="K98" s="28" t="s">
        <v>11</v>
      </c>
      <c r="L98" s="28" t="s">
        <v>12</v>
      </c>
      <c r="M98" s="28" t="s">
        <v>13</v>
      </c>
      <c r="N98" s="28"/>
      <c r="O98" s="28" t="s">
        <v>15</v>
      </c>
      <c r="P98" s="28" t="s">
        <v>16</v>
      </c>
      <c r="Q98" s="28" t="s">
        <v>23</v>
      </c>
      <c r="R98" s="28" t="s">
        <v>17</v>
      </c>
      <c r="S98" s="28" t="s">
        <v>18</v>
      </c>
      <c r="T98" s="77"/>
      <c r="U98" s="77"/>
      <c r="V98" s="77"/>
      <c r="W98" s="77"/>
      <c r="X98" s="77"/>
    </row>
    <row r="99" spans="1:24" ht="75" customHeight="1" x14ac:dyDescent="0.25">
      <c r="A99" s="19">
        <v>2014</v>
      </c>
      <c r="B99" s="19" t="s">
        <v>238</v>
      </c>
      <c r="C99" s="19">
        <v>1000</v>
      </c>
      <c r="D99" s="7" t="s">
        <v>264</v>
      </c>
      <c r="E99" s="8">
        <v>47775759</v>
      </c>
      <c r="F99" s="8">
        <v>47960837.789999999</v>
      </c>
      <c r="G99" s="8">
        <v>17194518.899999999</v>
      </c>
      <c r="H99" s="8"/>
      <c r="I99" s="19">
        <v>1100</v>
      </c>
      <c r="J99" s="19" t="s">
        <v>31</v>
      </c>
      <c r="K99" s="8">
        <v>21039472</v>
      </c>
      <c r="L99" s="8">
        <v>21039472</v>
      </c>
      <c r="M99" s="8">
        <v>8170965.6799999997</v>
      </c>
      <c r="N99" s="8"/>
      <c r="O99" s="19">
        <v>1131</v>
      </c>
      <c r="P99" s="19" t="s">
        <v>189</v>
      </c>
      <c r="Q99" s="8">
        <v>20586472</v>
      </c>
      <c r="R99" s="8">
        <v>20586472</v>
      </c>
      <c r="S99" s="8">
        <v>7717965.6799999997</v>
      </c>
      <c r="T99" s="9"/>
      <c r="U99" s="34" t="s">
        <v>239</v>
      </c>
      <c r="V99" s="34" t="s">
        <v>240</v>
      </c>
      <c r="W99" s="34" t="s">
        <v>312</v>
      </c>
      <c r="X99" s="34" t="s">
        <v>296</v>
      </c>
    </row>
    <row r="100" spans="1:24" ht="33.75" customHeight="1" x14ac:dyDescent="0.25">
      <c r="A100" s="19"/>
      <c r="B100" s="19"/>
      <c r="C100" s="19">
        <v>2000</v>
      </c>
      <c r="D100" s="7" t="s">
        <v>265</v>
      </c>
      <c r="E100" s="8">
        <v>1532100</v>
      </c>
      <c r="F100" s="8">
        <v>1532100</v>
      </c>
      <c r="G100" s="8">
        <v>209207.47</v>
      </c>
      <c r="H100" s="8"/>
      <c r="I100" s="19">
        <v>1200</v>
      </c>
      <c r="J100" s="19" t="s">
        <v>32</v>
      </c>
      <c r="K100" s="8">
        <v>3133440</v>
      </c>
      <c r="L100" s="8">
        <v>3133440</v>
      </c>
      <c r="M100" s="8">
        <v>1181088.5099999998</v>
      </c>
      <c r="N100" s="8"/>
      <c r="O100" s="19">
        <v>1131</v>
      </c>
      <c r="P100" s="19" t="s">
        <v>190</v>
      </c>
      <c r="Q100" s="8">
        <v>453000</v>
      </c>
      <c r="R100" s="8">
        <v>453000</v>
      </c>
      <c r="S100" s="8">
        <v>453000</v>
      </c>
      <c r="T100" s="9"/>
      <c r="U100" s="19"/>
      <c r="V100" s="19"/>
      <c r="W100" s="19"/>
      <c r="X100" s="27"/>
    </row>
    <row r="101" spans="1:24" ht="51" customHeight="1" x14ac:dyDescent="0.25">
      <c r="A101" s="19"/>
      <c r="B101" s="19"/>
      <c r="C101" s="19">
        <v>3000</v>
      </c>
      <c r="D101" s="7" t="s">
        <v>266</v>
      </c>
      <c r="E101" s="8">
        <v>27455030</v>
      </c>
      <c r="F101" s="8">
        <v>27269951.210000001</v>
      </c>
      <c r="G101" s="8">
        <v>10094634.51</v>
      </c>
      <c r="H101" s="8"/>
      <c r="I101" s="19">
        <v>1300</v>
      </c>
      <c r="J101" s="19" t="s">
        <v>33</v>
      </c>
      <c r="K101" s="8">
        <v>5800904</v>
      </c>
      <c r="L101" s="8">
        <v>5800904</v>
      </c>
      <c r="M101" s="8">
        <v>734926.69</v>
      </c>
      <c r="N101" s="8"/>
      <c r="O101" s="19">
        <v>1221</v>
      </c>
      <c r="P101" s="19" t="s">
        <v>67</v>
      </c>
      <c r="Q101" s="8">
        <v>3133440</v>
      </c>
      <c r="R101" s="8">
        <v>3133440</v>
      </c>
      <c r="S101" s="8">
        <v>1181088.5099999998</v>
      </c>
      <c r="T101" s="9"/>
      <c r="U101" s="19"/>
      <c r="V101" s="19"/>
      <c r="W101" s="19"/>
      <c r="X101" s="27"/>
    </row>
    <row r="102" spans="1:24" ht="47.25" customHeight="1" x14ac:dyDescent="0.25">
      <c r="A102" s="19"/>
      <c r="B102" s="19"/>
      <c r="C102" s="19">
        <v>4000</v>
      </c>
      <c r="D102" s="7" t="s">
        <v>268</v>
      </c>
      <c r="E102" s="8">
        <v>4547000</v>
      </c>
      <c r="F102" s="8">
        <v>4547000</v>
      </c>
      <c r="G102" s="8">
        <v>2047000</v>
      </c>
      <c r="H102" s="8"/>
      <c r="I102" s="19">
        <v>1400</v>
      </c>
      <c r="J102" s="19" t="s">
        <v>34</v>
      </c>
      <c r="K102" s="8">
        <v>7381926</v>
      </c>
      <c r="L102" s="8">
        <v>7381926</v>
      </c>
      <c r="M102" s="8">
        <v>2670605.21</v>
      </c>
      <c r="N102" s="8"/>
      <c r="O102" s="19">
        <v>1321</v>
      </c>
      <c r="P102" s="19" t="s">
        <v>68</v>
      </c>
      <c r="Q102" s="8">
        <v>739012</v>
      </c>
      <c r="R102" s="8">
        <v>739012</v>
      </c>
      <c r="S102" s="8">
        <v>676690.45</v>
      </c>
      <c r="T102" s="9"/>
      <c r="U102" s="19"/>
      <c r="V102" s="19"/>
      <c r="W102" s="19"/>
      <c r="X102" s="27"/>
    </row>
    <row r="103" spans="1:24" ht="49.5" customHeight="1" x14ac:dyDescent="0.25">
      <c r="A103" s="19"/>
      <c r="B103" s="19"/>
      <c r="C103" s="19">
        <v>5000</v>
      </c>
      <c r="D103" s="7" t="s">
        <v>267</v>
      </c>
      <c r="E103" s="8">
        <v>0</v>
      </c>
      <c r="F103" s="8">
        <v>0</v>
      </c>
      <c r="G103" s="8">
        <v>0</v>
      </c>
      <c r="H103" s="8"/>
      <c r="I103" s="19">
        <v>1500</v>
      </c>
      <c r="J103" s="19" t="s">
        <v>35</v>
      </c>
      <c r="K103" s="8">
        <v>10420017</v>
      </c>
      <c r="L103" s="8">
        <v>10605095.789999999</v>
      </c>
      <c r="M103" s="8">
        <v>4436932.8099999996</v>
      </c>
      <c r="N103" s="8"/>
      <c r="O103" s="19">
        <v>1322</v>
      </c>
      <c r="P103" s="19" t="s">
        <v>69</v>
      </c>
      <c r="Q103" s="8">
        <v>6000</v>
      </c>
      <c r="R103" s="8">
        <v>6000</v>
      </c>
      <c r="S103" s="8">
        <v>0</v>
      </c>
      <c r="T103" s="9"/>
      <c r="U103" s="19"/>
      <c r="V103" s="19"/>
      <c r="W103" s="19"/>
      <c r="X103" s="27"/>
    </row>
    <row r="104" spans="1:24" ht="22.5" x14ac:dyDescent="0.25">
      <c r="A104" s="19"/>
      <c r="B104" s="19"/>
      <c r="C104" s="19"/>
      <c r="D104" s="19"/>
      <c r="E104" s="10">
        <f>SUM(E99:E103)</f>
        <v>81309889</v>
      </c>
      <c r="F104" s="10">
        <f>SUM(F99:F103)</f>
        <v>81309889</v>
      </c>
      <c r="G104" s="10">
        <f t="shared" ref="G104" si="9">SUM(G99:G103)</f>
        <v>29545360.879999995</v>
      </c>
      <c r="H104" s="10"/>
      <c r="I104" s="19"/>
      <c r="J104" s="19"/>
      <c r="K104" s="8"/>
      <c r="L104" s="8"/>
      <c r="M104" s="8"/>
      <c r="N104" s="8"/>
      <c r="O104" s="19">
        <v>1323</v>
      </c>
      <c r="P104" s="19" t="s">
        <v>70</v>
      </c>
      <c r="Q104" s="8">
        <v>5015892</v>
      </c>
      <c r="R104" s="8">
        <v>5015892</v>
      </c>
      <c r="S104" s="8">
        <v>58236.239999999991</v>
      </c>
      <c r="T104" s="9"/>
      <c r="U104" s="1"/>
      <c r="V104" s="1"/>
      <c r="W104" s="1"/>
      <c r="X104" s="27"/>
    </row>
    <row r="105" spans="1:24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8" t="s">
        <v>42</v>
      </c>
      <c r="K105" s="10">
        <f>SUM(K99:K104)</f>
        <v>47775759</v>
      </c>
      <c r="L105" s="10">
        <f t="shared" ref="L105:M105" si="10">SUM(L99:L104)</f>
        <v>47960837.789999999</v>
      </c>
      <c r="M105" s="10">
        <f t="shared" si="10"/>
        <v>17194518.899999999</v>
      </c>
      <c r="N105" s="10"/>
      <c r="O105" s="19">
        <v>1331</v>
      </c>
      <c r="P105" s="19" t="s">
        <v>71</v>
      </c>
      <c r="Q105" s="8">
        <v>25000</v>
      </c>
      <c r="R105" s="8">
        <v>25000</v>
      </c>
      <c r="S105" s="8">
        <v>0</v>
      </c>
      <c r="T105" s="7"/>
      <c r="X105" s="1"/>
    </row>
    <row r="106" spans="1:24" ht="33.75" x14ac:dyDescent="0.25">
      <c r="I106" s="19">
        <v>2100</v>
      </c>
      <c r="J106" s="19" t="s">
        <v>36</v>
      </c>
      <c r="K106" s="8">
        <v>962500</v>
      </c>
      <c r="L106" s="8">
        <v>962500</v>
      </c>
      <c r="M106" s="8">
        <v>60370.01</v>
      </c>
      <c r="N106" s="8"/>
      <c r="O106" s="19">
        <v>1342</v>
      </c>
      <c r="P106" s="19" t="s">
        <v>72</v>
      </c>
      <c r="Q106" s="8">
        <v>15000</v>
      </c>
      <c r="R106" s="8">
        <v>15000</v>
      </c>
      <c r="S106" s="8">
        <v>0</v>
      </c>
      <c r="T106" s="9"/>
    </row>
    <row r="107" spans="1:24" ht="33.75" x14ac:dyDescent="0.25">
      <c r="A107" s="2" t="s">
        <v>25</v>
      </c>
      <c r="I107" s="19">
        <v>2200</v>
      </c>
      <c r="J107" s="19" t="s">
        <v>37</v>
      </c>
      <c r="K107" s="8">
        <v>52000</v>
      </c>
      <c r="L107" s="8">
        <v>52000</v>
      </c>
      <c r="M107" s="8">
        <v>12066.810000000001</v>
      </c>
      <c r="N107" s="8"/>
      <c r="O107" s="19">
        <v>1412</v>
      </c>
      <c r="P107" s="19" t="s">
        <v>73</v>
      </c>
      <c r="Q107" s="8">
        <v>3292104</v>
      </c>
      <c r="R107" s="8">
        <v>3292104</v>
      </c>
      <c r="S107" s="8">
        <v>1379021.94</v>
      </c>
      <c r="T107" s="9"/>
    </row>
    <row r="108" spans="1:24" ht="33.75" x14ac:dyDescent="0.25">
      <c r="A108" s="2" t="s">
        <v>285</v>
      </c>
      <c r="I108" s="19">
        <v>2400</v>
      </c>
      <c r="J108" s="19" t="s">
        <v>38</v>
      </c>
      <c r="K108" s="8">
        <v>71600</v>
      </c>
      <c r="L108" s="8">
        <v>71600</v>
      </c>
      <c r="M108" s="8">
        <v>2454.7200000000003</v>
      </c>
      <c r="N108" s="8"/>
      <c r="O108" s="19">
        <v>1422</v>
      </c>
      <c r="P108" s="19" t="s">
        <v>74</v>
      </c>
      <c r="Q108" s="8">
        <v>1593612</v>
      </c>
      <c r="R108" s="8">
        <v>1593612</v>
      </c>
      <c r="S108" s="8">
        <v>576223.64</v>
      </c>
      <c r="T108" s="9"/>
    </row>
    <row r="109" spans="1:24" ht="27.75" customHeight="1" x14ac:dyDescent="0.25">
      <c r="A109" s="2" t="s">
        <v>318</v>
      </c>
      <c r="I109" s="19">
        <v>2500</v>
      </c>
      <c r="J109" s="19" t="s">
        <v>39</v>
      </c>
      <c r="K109" s="8">
        <v>22000</v>
      </c>
      <c r="L109" s="8">
        <v>22000</v>
      </c>
      <c r="M109" s="8">
        <v>447.5</v>
      </c>
      <c r="N109" s="8"/>
      <c r="O109" s="19">
        <v>1431</v>
      </c>
      <c r="P109" s="19" t="s">
        <v>75</v>
      </c>
      <c r="Q109" s="8">
        <v>1999656</v>
      </c>
      <c r="R109" s="8">
        <v>1999656</v>
      </c>
      <c r="S109" s="8">
        <v>715359.63</v>
      </c>
      <c r="T109" s="9"/>
    </row>
    <row r="110" spans="1:24" ht="22.5" x14ac:dyDescent="0.25">
      <c r="A110" s="2" t="s">
        <v>63</v>
      </c>
      <c r="I110" s="19">
        <v>2600</v>
      </c>
      <c r="J110" s="19" t="s">
        <v>40</v>
      </c>
      <c r="K110" s="8">
        <v>256000</v>
      </c>
      <c r="L110" s="8">
        <v>256000</v>
      </c>
      <c r="M110" s="8">
        <v>108022.56999999998</v>
      </c>
      <c r="N110" s="8"/>
      <c r="O110" s="19">
        <v>1441</v>
      </c>
      <c r="P110" s="19" t="s">
        <v>76</v>
      </c>
      <c r="Q110" s="8">
        <v>496554</v>
      </c>
      <c r="R110" s="8">
        <v>496554</v>
      </c>
      <c r="S110" s="8">
        <v>0</v>
      </c>
      <c r="T110" s="9"/>
    </row>
    <row r="111" spans="1:24" ht="33.75" x14ac:dyDescent="0.25">
      <c r="I111" s="19">
        <v>2700</v>
      </c>
      <c r="J111" s="19" t="s">
        <v>41</v>
      </c>
      <c r="K111" s="9">
        <v>36000</v>
      </c>
      <c r="L111" s="9">
        <v>36000</v>
      </c>
      <c r="M111" s="9">
        <v>0</v>
      </c>
      <c r="N111" s="8"/>
      <c r="O111" s="19">
        <v>1511</v>
      </c>
      <c r="P111" s="19" t="s">
        <v>77</v>
      </c>
      <c r="Q111" s="8">
        <v>720413</v>
      </c>
      <c r="R111" s="8">
        <v>720413</v>
      </c>
      <c r="S111" s="8">
        <v>328504.09999999998</v>
      </c>
      <c r="T111" s="7"/>
    </row>
    <row r="112" spans="1:24" ht="47.25" customHeight="1" x14ac:dyDescent="0.25">
      <c r="I112" s="19">
        <v>2900</v>
      </c>
      <c r="J112" s="19" t="s">
        <v>155</v>
      </c>
      <c r="K112" s="9">
        <v>132000</v>
      </c>
      <c r="L112" s="9">
        <v>132000</v>
      </c>
      <c r="M112" s="9">
        <v>25845.859999999997</v>
      </c>
      <c r="N112" s="9"/>
      <c r="O112" s="19">
        <v>1521</v>
      </c>
      <c r="P112" s="19" t="s">
        <v>78</v>
      </c>
      <c r="Q112" s="8">
        <v>0</v>
      </c>
      <c r="R112" s="8">
        <v>185078.78999999998</v>
      </c>
      <c r="S112" s="8">
        <v>184169.38</v>
      </c>
      <c r="T112" s="9" t="s">
        <v>196</v>
      </c>
    </row>
    <row r="113" spans="9:20" ht="40.5" customHeight="1" x14ac:dyDescent="0.25">
      <c r="I113" s="19"/>
      <c r="J113" s="18" t="s">
        <v>52</v>
      </c>
      <c r="K113" s="10">
        <f>SUM(K106:K112)</f>
        <v>1532100</v>
      </c>
      <c r="L113" s="10">
        <f>SUM(L106:L112)</f>
        <v>1532100</v>
      </c>
      <c r="M113" s="10">
        <f>SUM(M106:M112)</f>
        <v>209207.46999999997</v>
      </c>
      <c r="N113" s="10"/>
      <c r="O113" s="19">
        <v>1541</v>
      </c>
      <c r="P113" s="19" t="s">
        <v>79</v>
      </c>
      <c r="Q113" s="8">
        <v>1229660</v>
      </c>
      <c r="R113" s="8">
        <v>1229660</v>
      </c>
      <c r="S113" s="8">
        <v>0</v>
      </c>
      <c r="T113" s="7"/>
    </row>
    <row r="114" spans="9:20" ht="26.25" customHeight="1" x14ac:dyDescent="0.25">
      <c r="I114" s="19">
        <v>3100</v>
      </c>
      <c r="J114" s="19" t="s">
        <v>44</v>
      </c>
      <c r="K114" s="8">
        <v>3140410</v>
      </c>
      <c r="L114" s="8">
        <v>3140410</v>
      </c>
      <c r="M114" s="8">
        <v>1162144.1099999999</v>
      </c>
      <c r="N114" s="8"/>
      <c r="O114" s="19">
        <v>1542</v>
      </c>
      <c r="P114" s="19" t="s">
        <v>80</v>
      </c>
      <c r="Q114" s="8">
        <v>10000</v>
      </c>
      <c r="R114" s="8">
        <v>10000</v>
      </c>
      <c r="S114" s="8">
        <v>0</v>
      </c>
      <c r="T114" s="7"/>
    </row>
    <row r="115" spans="9:20" ht="22.5" x14ac:dyDescent="0.25">
      <c r="I115" s="19">
        <v>3200</v>
      </c>
      <c r="J115" s="19" t="s">
        <v>45</v>
      </c>
      <c r="K115" s="8">
        <v>3075000</v>
      </c>
      <c r="L115" s="8">
        <v>3151500</v>
      </c>
      <c r="M115" s="8">
        <v>1275000</v>
      </c>
      <c r="N115" s="8"/>
      <c r="O115" s="19">
        <v>1547</v>
      </c>
      <c r="P115" s="19" t="s">
        <v>84</v>
      </c>
      <c r="Q115" s="8">
        <v>80000</v>
      </c>
      <c r="R115" s="8">
        <v>80000</v>
      </c>
      <c r="S115" s="8">
        <v>55800</v>
      </c>
      <c r="T115" s="7"/>
    </row>
    <row r="116" spans="9:20" ht="33.75" x14ac:dyDescent="0.25">
      <c r="I116" s="19">
        <v>3300</v>
      </c>
      <c r="J116" s="19" t="s">
        <v>46</v>
      </c>
      <c r="K116" s="8">
        <v>1909200</v>
      </c>
      <c r="L116" s="8">
        <v>1909200</v>
      </c>
      <c r="M116" s="8">
        <v>345761.27</v>
      </c>
      <c r="N116" s="8"/>
      <c r="O116" s="19">
        <v>1548</v>
      </c>
      <c r="P116" s="19" t="s">
        <v>81</v>
      </c>
      <c r="Q116" s="8">
        <v>200000</v>
      </c>
      <c r="R116" s="8">
        <v>200000</v>
      </c>
      <c r="S116" s="8">
        <v>17768.43</v>
      </c>
      <c r="T116" s="7"/>
    </row>
    <row r="117" spans="9:20" ht="22.5" x14ac:dyDescent="0.25">
      <c r="I117" s="19">
        <v>3400</v>
      </c>
      <c r="J117" s="19" t="s">
        <v>47</v>
      </c>
      <c r="K117" s="8">
        <v>15695500</v>
      </c>
      <c r="L117" s="8">
        <v>15457921.209999999</v>
      </c>
      <c r="M117" s="8">
        <v>6695356.04</v>
      </c>
      <c r="N117" s="8"/>
      <c r="O117" s="19">
        <v>1549</v>
      </c>
      <c r="P117" s="19" t="s">
        <v>82</v>
      </c>
      <c r="Q117" s="8">
        <v>132000</v>
      </c>
      <c r="R117" s="8">
        <v>132000</v>
      </c>
      <c r="S117" s="8">
        <v>0</v>
      </c>
      <c r="T117" s="7"/>
    </row>
    <row r="118" spans="9:20" ht="78.75" x14ac:dyDescent="0.25">
      <c r="I118" s="19">
        <v>3500</v>
      </c>
      <c r="J118" s="19" t="s">
        <v>48</v>
      </c>
      <c r="K118" s="8">
        <v>1034000</v>
      </c>
      <c r="L118" s="8">
        <v>1034000</v>
      </c>
      <c r="M118" s="8">
        <v>134341.29999999999</v>
      </c>
      <c r="N118" s="8"/>
      <c r="O118" s="19">
        <v>1591</v>
      </c>
      <c r="P118" s="19" t="s">
        <v>83</v>
      </c>
      <c r="Q118" s="8">
        <v>8047944</v>
      </c>
      <c r="R118" s="8">
        <v>8047944</v>
      </c>
      <c r="S118" s="8">
        <v>3850690.9</v>
      </c>
      <c r="T118" s="7"/>
    </row>
    <row r="119" spans="9:20" ht="22.5" x14ac:dyDescent="0.25">
      <c r="I119" s="19">
        <v>3600</v>
      </c>
      <c r="J119" s="19" t="s">
        <v>49</v>
      </c>
      <c r="K119" s="8">
        <v>70000</v>
      </c>
      <c r="L119" s="8">
        <v>70000</v>
      </c>
      <c r="M119" s="8">
        <v>12500</v>
      </c>
      <c r="N119" s="8"/>
      <c r="O119" s="19"/>
      <c r="P119" s="19"/>
      <c r="Q119" s="11">
        <f>SUM(Q99:Q118)</f>
        <v>47775759</v>
      </c>
      <c r="R119" s="11">
        <f>SUM(R99:R118)</f>
        <v>47960837.789999999</v>
      </c>
      <c r="S119" s="11">
        <f>SUM(S99:S118)</f>
        <v>17194518.899999999</v>
      </c>
      <c r="T119" s="7"/>
    </row>
    <row r="120" spans="9:20" ht="33.75" x14ac:dyDescent="0.25">
      <c r="I120" s="19">
        <v>3700</v>
      </c>
      <c r="J120" s="19" t="s">
        <v>50</v>
      </c>
      <c r="K120" s="8">
        <v>110000</v>
      </c>
      <c r="L120" s="8">
        <v>110000</v>
      </c>
      <c r="M120" s="8">
        <v>49899</v>
      </c>
      <c r="N120" s="8"/>
      <c r="O120" s="19">
        <v>2111</v>
      </c>
      <c r="P120" s="19" t="s">
        <v>87</v>
      </c>
      <c r="Q120" s="8">
        <v>410000</v>
      </c>
      <c r="R120" s="8">
        <v>410000</v>
      </c>
      <c r="S120" s="8">
        <v>38892.11</v>
      </c>
      <c r="T120" s="7"/>
    </row>
    <row r="121" spans="9:20" ht="33.75" x14ac:dyDescent="0.25">
      <c r="I121" s="19">
        <v>3900</v>
      </c>
      <c r="J121" s="19" t="s">
        <v>156</v>
      </c>
      <c r="K121" s="8">
        <v>2420920</v>
      </c>
      <c r="L121" s="8">
        <v>2396920</v>
      </c>
      <c r="M121" s="8">
        <v>419632.79000000004</v>
      </c>
      <c r="N121" s="8"/>
      <c r="O121" s="19">
        <v>2121</v>
      </c>
      <c r="P121" s="19" t="s">
        <v>88</v>
      </c>
      <c r="Q121" s="8">
        <v>1500</v>
      </c>
      <c r="R121" s="8">
        <v>1500</v>
      </c>
      <c r="S121" s="8">
        <v>0</v>
      </c>
      <c r="T121" s="7"/>
    </row>
    <row r="122" spans="9:20" ht="56.25" x14ac:dyDescent="0.25">
      <c r="I122" s="19"/>
      <c r="J122" s="18" t="s">
        <v>43</v>
      </c>
      <c r="K122" s="10">
        <f>SUM(K114:K121)</f>
        <v>27455030</v>
      </c>
      <c r="L122" s="10">
        <f t="shared" ref="L122:M122" si="11">SUM(L114:L121)</f>
        <v>27269951.210000001</v>
      </c>
      <c r="M122" s="10">
        <f t="shared" si="11"/>
        <v>10094634.510000002</v>
      </c>
      <c r="N122" s="10"/>
      <c r="O122" s="19">
        <v>2141</v>
      </c>
      <c r="P122" s="19" t="s">
        <v>89</v>
      </c>
      <c r="Q122" s="8">
        <v>500000</v>
      </c>
      <c r="R122" s="8">
        <v>500000</v>
      </c>
      <c r="S122" s="8">
        <v>313.82</v>
      </c>
      <c r="T122" s="7"/>
    </row>
    <row r="123" spans="9:20" ht="22.5" x14ac:dyDescent="0.25">
      <c r="I123" s="19">
        <v>4400</v>
      </c>
      <c r="J123" s="19" t="s">
        <v>185</v>
      </c>
      <c r="K123" s="8">
        <v>4547000</v>
      </c>
      <c r="L123" s="8">
        <v>4547000</v>
      </c>
      <c r="M123" s="8">
        <v>2047000</v>
      </c>
      <c r="N123" s="8"/>
      <c r="O123" s="19">
        <v>2151</v>
      </c>
      <c r="P123" s="19" t="s">
        <v>90</v>
      </c>
      <c r="Q123" s="8">
        <v>45000</v>
      </c>
      <c r="R123" s="8">
        <v>45000</v>
      </c>
      <c r="S123" s="8">
        <v>18686.5</v>
      </c>
      <c r="T123" s="7"/>
    </row>
    <row r="124" spans="9:20" x14ac:dyDescent="0.25">
      <c r="I124" s="19"/>
      <c r="J124" s="18" t="s">
        <v>53</v>
      </c>
      <c r="K124" s="10">
        <f>+K123</f>
        <v>4547000</v>
      </c>
      <c r="L124" s="10">
        <f t="shared" ref="L124:M124" si="12">+L123</f>
        <v>4547000</v>
      </c>
      <c r="M124" s="10">
        <f t="shared" si="12"/>
        <v>2047000</v>
      </c>
      <c r="N124" s="10"/>
      <c r="O124" s="19">
        <v>2161</v>
      </c>
      <c r="P124" s="19" t="s">
        <v>91</v>
      </c>
      <c r="Q124" s="8">
        <v>6000</v>
      </c>
      <c r="R124" s="8">
        <v>6000</v>
      </c>
      <c r="S124" s="8">
        <v>2477.58</v>
      </c>
      <c r="T124" s="7"/>
    </row>
    <row r="125" spans="9:20" ht="33.75" x14ac:dyDescent="0.25">
      <c r="I125" s="19">
        <v>5600</v>
      </c>
      <c r="J125" s="19" t="s">
        <v>158</v>
      </c>
      <c r="K125" s="8"/>
      <c r="L125" s="8"/>
      <c r="M125" s="8"/>
      <c r="N125" s="8"/>
      <c r="O125" s="19">
        <v>2211</v>
      </c>
      <c r="P125" s="19" t="s">
        <v>92</v>
      </c>
      <c r="Q125" s="8">
        <v>47000</v>
      </c>
      <c r="R125" s="8">
        <v>47000</v>
      </c>
      <c r="S125" s="8">
        <v>10201.77</v>
      </c>
      <c r="T125" s="7"/>
    </row>
    <row r="126" spans="9:20" ht="33.75" x14ac:dyDescent="0.25">
      <c r="I126" s="19">
        <v>5900</v>
      </c>
      <c r="J126" s="19" t="s">
        <v>159</v>
      </c>
      <c r="K126" s="8"/>
      <c r="L126" s="8"/>
      <c r="M126" s="8"/>
      <c r="N126" s="8"/>
      <c r="O126" s="19">
        <v>2231</v>
      </c>
      <c r="P126" s="19" t="s">
        <v>93</v>
      </c>
      <c r="Q126" s="8">
        <v>5000</v>
      </c>
      <c r="R126" s="8">
        <v>5000</v>
      </c>
      <c r="S126" s="8">
        <v>1865.04</v>
      </c>
      <c r="T126" s="7"/>
    </row>
    <row r="127" spans="9:20" ht="22.5" x14ac:dyDescent="0.25">
      <c r="I127" s="19"/>
      <c r="J127" s="19" t="s">
        <v>56</v>
      </c>
      <c r="K127" s="8"/>
      <c r="L127" s="8"/>
      <c r="M127" s="8"/>
      <c r="N127" s="8"/>
      <c r="O127" s="19">
        <v>2431</v>
      </c>
      <c r="P127" s="19" t="s">
        <v>94</v>
      </c>
      <c r="Q127" s="8">
        <v>1000</v>
      </c>
      <c r="R127" s="8">
        <v>1000</v>
      </c>
      <c r="S127" s="8">
        <v>0</v>
      </c>
      <c r="T127" s="7"/>
    </row>
    <row r="128" spans="9:20" ht="22.5" x14ac:dyDescent="0.25">
      <c r="I128" s="19"/>
      <c r="J128" s="18" t="s">
        <v>57</v>
      </c>
      <c r="K128" s="10">
        <f>+K105+K113+K122+K124+K127</f>
        <v>81309889</v>
      </c>
      <c r="L128" s="10">
        <f>+L105+L113+L122+L124+L127</f>
        <v>81309889</v>
      </c>
      <c r="M128" s="10">
        <f>+M105+M113+M122+M124+M127</f>
        <v>29545360.879999999</v>
      </c>
      <c r="N128" s="10"/>
      <c r="O128" s="19">
        <v>2441</v>
      </c>
      <c r="P128" s="19" t="s">
        <v>95</v>
      </c>
      <c r="Q128" s="8">
        <v>6000</v>
      </c>
      <c r="R128" s="8">
        <v>6000</v>
      </c>
      <c r="S128" s="8">
        <v>0</v>
      </c>
      <c r="T128" s="7"/>
    </row>
    <row r="129" spans="11:20" ht="22.5" x14ac:dyDescent="0.25">
      <c r="K129" s="14">
        <f>+K128-E104</f>
        <v>0</v>
      </c>
      <c r="L129" s="14">
        <f t="shared" ref="L129" si="13">+L128-F104</f>
        <v>0</v>
      </c>
      <c r="M129" s="14">
        <f t="shared" ref="M129" si="14">+M128-G104</f>
        <v>0</v>
      </c>
      <c r="O129" s="19">
        <v>2451</v>
      </c>
      <c r="P129" s="19" t="s">
        <v>96</v>
      </c>
      <c r="Q129" s="8">
        <v>5000</v>
      </c>
      <c r="R129" s="8">
        <v>5000</v>
      </c>
      <c r="S129" s="8">
        <v>110</v>
      </c>
      <c r="T129" s="7"/>
    </row>
    <row r="130" spans="11:20" ht="22.5" x14ac:dyDescent="0.25">
      <c r="O130" s="19">
        <v>2461</v>
      </c>
      <c r="P130" s="19" t="s">
        <v>97</v>
      </c>
      <c r="Q130" s="8">
        <v>40000</v>
      </c>
      <c r="R130" s="8">
        <v>40000</v>
      </c>
      <c r="S130" s="8">
        <v>1989.15</v>
      </c>
      <c r="T130" s="7"/>
    </row>
    <row r="131" spans="11:20" ht="22.5" x14ac:dyDescent="0.25">
      <c r="O131" s="19">
        <v>2471</v>
      </c>
      <c r="P131" s="19" t="s">
        <v>98</v>
      </c>
      <c r="Q131" s="8">
        <v>5600</v>
      </c>
      <c r="R131" s="8">
        <v>5600</v>
      </c>
      <c r="S131" s="8">
        <v>0</v>
      </c>
      <c r="T131" s="7"/>
    </row>
    <row r="132" spans="11:20" ht="22.5" x14ac:dyDescent="0.25">
      <c r="O132" s="19">
        <v>2481</v>
      </c>
      <c r="P132" s="19" t="s">
        <v>99</v>
      </c>
      <c r="Q132" s="8">
        <v>3000</v>
      </c>
      <c r="R132" s="8">
        <v>3000</v>
      </c>
      <c r="S132" s="8">
        <v>0</v>
      </c>
      <c r="T132" s="9"/>
    </row>
    <row r="133" spans="11:20" ht="45" x14ac:dyDescent="0.25">
      <c r="O133" s="19">
        <v>2491</v>
      </c>
      <c r="P133" s="19" t="s">
        <v>100</v>
      </c>
      <c r="Q133" s="8">
        <v>11000</v>
      </c>
      <c r="R133" s="8">
        <v>11000</v>
      </c>
      <c r="S133" s="8">
        <v>355.57000000000005</v>
      </c>
      <c r="T133" s="7"/>
    </row>
    <row r="134" spans="11:20" ht="22.5" x14ac:dyDescent="0.25">
      <c r="O134" s="19">
        <v>2531</v>
      </c>
      <c r="P134" s="19" t="s">
        <v>101</v>
      </c>
      <c r="Q134" s="8">
        <v>12000</v>
      </c>
      <c r="R134" s="8">
        <v>12000</v>
      </c>
      <c r="S134" s="8">
        <v>447.5</v>
      </c>
      <c r="T134" s="7"/>
    </row>
    <row r="135" spans="11:20" ht="22.5" x14ac:dyDescent="0.25">
      <c r="O135" s="19">
        <v>2541</v>
      </c>
      <c r="P135" s="19" t="s">
        <v>102</v>
      </c>
      <c r="Q135" s="8">
        <v>10000</v>
      </c>
      <c r="R135" s="8">
        <v>10000</v>
      </c>
      <c r="S135" s="8">
        <v>0</v>
      </c>
      <c r="T135" s="7"/>
    </row>
    <row r="136" spans="11:20" ht="22.5" x14ac:dyDescent="0.25">
      <c r="O136" s="19">
        <v>2611</v>
      </c>
      <c r="P136" s="19" t="s">
        <v>103</v>
      </c>
      <c r="Q136" s="8">
        <v>256000</v>
      </c>
      <c r="R136" s="8">
        <v>256000</v>
      </c>
      <c r="S136" s="8">
        <v>108022.56999999998</v>
      </c>
      <c r="T136" s="7"/>
    </row>
    <row r="137" spans="11:20" x14ac:dyDescent="0.25">
      <c r="O137" s="19">
        <v>2711</v>
      </c>
      <c r="P137" s="19" t="s">
        <v>104</v>
      </c>
      <c r="Q137" s="8">
        <v>5000</v>
      </c>
      <c r="R137" s="8">
        <v>5000</v>
      </c>
      <c r="S137" s="8">
        <v>0</v>
      </c>
      <c r="T137" s="7"/>
    </row>
    <row r="138" spans="11:20" x14ac:dyDescent="0.25">
      <c r="O138" s="19">
        <v>2721</v>
      </c>
      <c r="P138" s="19" t="s">
        <v>105</v>
      </c>
      <c r="Q138" s="8">
        <v>30000</v>
      </c>
      <c r="R138" s="8">
        <v>30000</v>
      </c>
      <c r="S138" s="8">
        <v>0</v>
      </c>
      <c r="T138" s="7"/>
    </row>
    <row r="139" spans="11:20" x14ac:dyDescent="0.25">
      <c r="O139" s="19">
        <v>2731</v>
      </c>
      <c r="P139" s="19" t="s">
        <v>106</v>
      </c>
      <c r="Q139" s="8">
        <v>1000</v>
      </c>
      <c r="R139" s="8">
        <v>1000</v>
      </c>
      <c r="S139" s="8">
        <v>0</v>
      </c>
      <c r="T139" s="7"/>
    </row>
    <row r="140" spans="11:20" x14ac:dyDescent="0.25">
      <c r="O140" s="19">
        <v>2911</v>
      </c>
      <c r="P140" s="19" t="s">
        <v>107</v>
      </c>
      <c r="Q140" s="8">
        <v>20000</v>
      </c>
      <c r="R140" s="8">
        <v>20000</v>
      </c>
      <c r="S140" s="8">
        <v>0</v>
      </c>
      <c r="T140" s="7"/>
    </row>
    <row r="141" spans="11:20" ht="33.75" x14ac:dyDescent="0.25">
      <c r="O141" s="19">
        <v>2921</v>
      </c>
      <c r="P141" s="19" t="s">
        <v>108</v>
      </c>
      <c r="Q141" s="8">
        <v>7000</v>
      </c>
      <c r="R141" s="8">
        <v>7000</v>
      </c>
      <c r="S141" s="8">
        <v>322.41000000000003</v>
      </c>
      <c r="T141" s="7"/>
    </row>
    <row r="142" spans="11:20" ht="67.5" x14ac:dyDescent="0.25">
      <c r="O142" s="19">
        <v>2931</v>
      </c>
      <c r="P142" s="19" t="s">
        <v>109</v>
      </c>
      <c r="Q142" s="8">
        <v>5000</v>
      </c>
      <c r="R142" s="8">
        <v>5000</v>
      </c>
      <c r="S142" s="8">
        <v>0</v>
      </c>
      <c r="T142" s="7"/>
    </row>
    <row r="143" spans="11:20" ht="56.25" x14ac:dyDescent="0.25">
      <c r="O143" s="19">
        <v>2941</v>
      </c>
      <c r="P143" s="19" t="s">
        <v>110</v>
      </c>
      <c r="Q143" s="8">
        <v>80000</v>
      </c>
      <c r="R143" s="8">
        <v>80000</v>
      </c>
      <c r="S143" s="8">
        <v>24325.17</v>
      </c>
      <c r="T143" s="7"/>
    </row>
    <row r="144" spans="11:20" ht="33.75" x14ac:dyDescent="0.25">
      <c r="O144" s="19">
        <v>2961</v>
      </c>
      <c r="P144" s="19" t="s">
        <v>111</v>
      </c>
      <c r="Q144" s="8">
        <v>20000</v>
      </c>
      <c r="R144" s="8">
        <v>20000</v>
      </c>
      <c r="S144" s="8">
        <v>1198.28</v>
      </c>
      <c r="T144" s="7"/>
    </row>
    <row r="145" spans="15:20" x14ac:dyDescent="0.25">
      <c r="O145" s="19"/>
      <c r="P145" s="19"/>
      <c r="Q145" s="10">
        <f>SUM(Q120:Q144)</f>
        <v>1532100</v>
      </c>
      <c r="R145" s="10">
        <f t="shared" ref="R145:S145" si="15">SUM(R120:R144)</f>
        <v>1532100</v>
      </c>
      <c r="S145" s="10">
        <f t="shared" si="15"/>
        <v>209207.47</v>
      </c>
      <c r="T145" s="7"/>
    </row>
    <row r="146" spans="15:20" ht="22.5" x14ac:dyDescent="0.25">
      <c r="O146" s="19">
        <v>3112</v>
      </c>
      <c r="P146" s="19" t="s">
        <v>112</v>
      </c>
      <c r="Q146" s="8">
        <v>606234</v>
      </c>
      <c r="R146" s="8">
        <v>606234</v>
      </c>
      <c r="S146" s="8">
        <v>7547.84</v>
      </c>
      <c r="T146" s="7"/>
    </row>
    <row r="147" spans="15:20" x14ac:dyDescent="0.25">
      <c r="O147" s="19">
        <v>3131</v>
      </c>
      <c r="P147" s="19" t="s">
        <v>113</v>
      </c>
      <c r="Q147" s="8">
        <v>135000</v>
      </c>
      <c r="R147" s="8">
        <v>135000</v>
      </c>
      <c r="S147" s="8">
        <v>23316.760000000002</v>
      </c>
      <c r="T147" s="9"/>
    </row>
    <row r="148" spans="15:20" x14ac:dyDescent="0.25">
      <c r="O148" s="19">
        <v>3141</v>
      </c>
      <c r="P148" s="19" t="s">
        <v>114</v>
      </c>
      <c r="Q148" s="8">
        <v>492176</v>
      </c>
      <c r="R148" s="8">
        <v>492176</v>
      </c>
      <c r="S148" s="8">
        <v>221159.81</v>
      </c>
      <c r="T148" s="7"/>
    </row>
    <row r="149" spans="15:20" ht="22.5" x14ac:dyDescent="0.25">
      <c r="O149" s="19">
        <v>3141</v>
      </c>
      <c r="P149" s="19" t="s">
        <v>115</v>
      </c>
      <c r="Q149" s="8">
        <v>5000</v>
      </c>
      <c r="R149" s="8">
        <v>5000</v>
      </c>
      <c r="S149" s="8">
        <v>132.94</v>
      </c>
      <c r="T149" s="7"/>
    </row>
    <row r="150" spans="15:20" ht="45" x14ac:dyDescent="0.25">
      <c r="O150" s="19">
        <v>3171</v>
      </c>
      <c r="P150" s="19" t="s">
        <v>117</v>
      </c>
      <c r="Q150" s="8">
        <v>464000</v>
      </c>
      <c r="R150" s="8">
        <v>464000</v>
      </c>
      <c r="S150" s="8">
        <v>135715.62</v>
      </c>
      <c r="T150" s="9"/>
    </row>
    <row r="151" spans="15:20" ht="22.5" x14ac:dyDescent="0.25">
      <c r="O151" s="19">
        <v>3181</v>
      </c>
      <c r="P151" s="19" t="s">
        <v>118</v>
      </c>
      <c r="Q151" s="8">
        <v>1426000</v>
      </c>
      <c r="R151" s="8">
        <v>1426000</v>
      </c>
      <c r="S151" s="8">
        <v>772033.22</v>
      </c>
      <c r="T151" s="9"/>
    </row>
    <row r="152" spans="15:20" ht="22.5" x14ac:dyDescent="0.25">
      <c r="O152" s="19">
        <v>3191</v>
      </c>
      <c r="P152" s="19" t="s">
        <v>119</v>
      </c>
      <c r="Q152" s="8">
        <v>12000</v>
      </c>
      <c r="R152" s="8">
        <v>12000</v>
      </c>
      <c r="S152" s="8">
        <v>2237.92</v>
      </c>
      <c r="T152" s="7"/>
    </row>
    <row r="153" spans="15:20" ht="22.5" x14ac:dyDescent="0.25">
      <c r="O153" s="19">
        <v>3221</v>
      </c>
      <c r="P153" s="19" t="s">
        <v>120</v>
      </c>
      <c r="Q153" s="8">
        <v>3060000</v>
      </c>
      <c r="R153" s="8">
        <v>3136500</v>
      </c>
      <c r="S153" s="8">
        <v>1275000</v>
      </c>
      <c r="T153" s="7" t="s">
        <v>60</v>
      </c>
    </row>
    <row r="154" spans="15:20" x14ac:dyDescent="0.25">
      <c r="O154" s="19">
        <v>3291</v>
      </c>
      <c r="P154" s="19" t="s">
        <v>121</v>
      </c>
      <c r="Q154" s="8">
        <v>15000</v>
      </c>
      <c r="R154" s="8">
        <v>15000</v>
      </c>
      <c r="S154" s="8">
        <v>0</v>
      </c>
      <c r="T154" s="7"/>
    </row>
    <row r="155" spans="15:20" ht="45" x14ac:dyDescent="0.25">
      <c r="O155" s="19">
        <v>3311</v>
      </c>
      <c r="P155" s="19" t="s">
        <v>122</v>
      </c>
      <c r="Q155" s="8">
        <v>249200</v>
      </c>
      <c r="R155" s="8">
        <v>249200</v>
      </c>
      <c r="S155" s="8">
        <v>0</v>
      </c>
      <c r="T155" s="9"/>
    </row>
    <row r="156" spans="15:20" ht="56.25" x14ac:dyDescent="0.25">
      <c r="O156" s="19">
        <v>3331</v>
      </c>
      <c r="P156" s="19" t="s">
        <v>123</v>
      </c>
      <c r="Q156" s="8">
        <v>230000</v>
      </c>
      <c r="R156" s="8">
        <v>230000</v>
      </c>
      <c r="S156" s="8">
        <v>0</v>
      </c>
      <c r="T156" s="9"/>
    </row>
    <row r="157" spans="15:20" ht="22.5" x14ac:dyDescent="0.25">
      <c r="O157" s="19">
        <v>3341</v>
      </c>
      <c r="P157" s="19" t="s">
        <v>124</v>
      </c>
      <c r="Q157" s="8">
        <v>175000</v>
      </c>
      <c r="R157" s="8">
        <v>175000</v>
      </c>
      <c r="S157" s="8">
        <v>17250</v>
      </c>
      <c r="T157" s="7"/>
    </row>
    <row r="158" spans="15:20" ht="33.75" x14ac:dyDescent="0.25">
      <c r="O158" s="19">
        <v>3361</v>
      </c>
      <c r="P158" s="19" t="s">
        <v>173</v>
      </c>
      <c r="Q158" s="8">
        <v>300000</v>
      </c>
      <c r="R158" s="8">
        <v>300000</v>
      </c>
      <c r="S158" s="8">
        <v>66772.62</v>
      </c>
      <c r="T158" s="9"/>
    </row>
    <row r="159" spans="15:20" x14ac:dyDescent="0.25">
      <c r="O159" s="19">
        <v>3362</v>
      </c>
      <c r="P159" s="19" t="s">
        <v>174</v>
      </c>
      <c r="Q159" s="8">
        <v>475000</v>
      </c>
      <c r="R159" s="8">
        <v>475000</v>
      </c>
      <c r="S159" s="8">
        <v>83557.45</v>
      </c>
      <c r="T159" s="7"/>
    </row>
    <row r="160" spans="15:20" x14ac:dyDescent="0.25">
      <c r="O160" s="19">
        <v>3381</v>
      </c>
      <c r="P160" s="19" t="s">
        <v>126</v>
      </c>
      <c r="Q160" s="8">
        <v>480000</v>
      </c>
      <c r="R160" s="8">
        <v>480000</v>
      </c>
      <c r="S160" s="8">
        <v>178181.2</v>
      </c>
      <c r="T160" s="7"/>
    </row>
    <row r="161" spans="15:20" ht="22.5" x14ac:dyDescent="0.25">
      <c r="O161" s="19">
        <v>3411</v>
      </c>
      <c r="P161" s="19" t="s">
        <v>127</v>
      </c>
      <c r="Q161" s="8">
        <v>12000000</v>
      </c>
      <c r="R161" s="8">
        <v>11738421.209999999</v>
      </c>
      <c r="S161" s="8">
        <v>5351093.76</v>
      </c>
      <c r="T161" s="7" t="s">
        <v>179</v>
      </c>
    </row>
    <row r="162" spans="15:20" ht="22.5" x14ac:dyDescent="0.25">
      <c r="O162" s="19">
        <v>3431</v>
      </c>
      <c r="P162" s="19" t="s">
        <v>128</v>
      </c>
      <c r="Q162" s="8">
        <v>3280000</v>
      </c>
      <c r="R162" s="8">
        <v>3280000</v>
      </c>
      <c r="S162" s="8">
        <v>1213692.2</v>
      </c>
      <c r="T162" s="7"/>
    </row>
    <row r="163" spans="15:20" x14ac:dyDescent="0.25">
      <c r="O163" s="19">
        <v>3451</v>
      </c>
      <c r="P163" s="19" t="s">
        <v>129</v>
      </c>
      <c r="Q163" s="8">
        <v>300000</v>
      </c>
      <c r="R163" s="8">
        <v>300000</v>
      </c>
      <c r="S163" s="8">
        <v>83533.08</v>
      </c>
      <c r="T163" s="7"/>
    </row>
    <row r="164" spans="15:20" ht="22.5" x14ac:dyDescent="0.25">
      <c r="O164" s="19">
        <v>3461</v>
      </c>
      <c r="P164" s="19" t="s">
        <v>130</v>
      </c>
      <c r="Q164" s="8">
        <v>110000</v>
      </c>
      <c r="R164" s="8">
        <v>134000</v>
      </c>
      <c r="S164" s="8">
        <v>47037</v>
      </c>
      <c r="T164" s="7" t="s">
        <v>60</v>
      </c>
    </row>
    <row r="165" spans="15:20" x14ac:dyDescent="0.25">
      <c r="O165" s="19">
        <v>3471</v>
      </c>
      <c r="P165" s="19" t="s">
        <v>131</v>
      </c>
      <c r="Q165" s="8">
        <v>5500</v>
      </c>
      <c r="R165" s="8">
        <v>5500</v>
      </c>
      <c r="S165" s="8">
        <v>0</v>
      </c>
      <c r="T165" s="7"/>
    </row>
    <row r="166" spans="15:20" ht="33.75" x14ac:dyDescent="0.25">
      <c r="O166" s="19">
        <v>3511</v>
      </c>
      <c r="P166" s="19" t="s">
        <v>132</v>
      </c>
      <c r="Q166" s="8">
        <v>158000</v>
      </c>
      <c r="R166" s="8">
        <v>158000</v>
      </c>
      <c r="S166" s="8">
        <v>0</v>
      </c>
      <c r="T166" s="7"/>
    </row>
    <row r="167" spans="15:20" ht="67.5" x14ac:dyDescent="0.25">
      <c r="O167" s="19">
        <v>3521</v>
      </c>
      <c r="P167" s="19" t="s">
        <v>133</v>
      </c>
      <c r="Q167" s="8">
        <v>100000</v>
      </c>
      <c r="R167" s="8">
        <v>100000</v>
      </c>
      <c r="S167" s="8">
        <v>10026.620000000001</v>
      </c>
      <c r="T167" s="9"/>
    </row>
    <row r="168" spans="15:20" ht="56.25" x14ac:dyDescent="0.25">
      <c r="O168" s="19">
        <v>3531</v>
      </c>
      <c r="P168" s="19" t="s">
        <v>134</v>
      </c>
      <c r="Q168" s="8">
        <v>250000</v>
      </c>
      <c r="R168" s="8">
        <v>250000</v>
      </c>
      <c r="S168" s="8">
        <v>0</v>
      </c>
      <c r="T168" s="9"/>
    </row>
    <row r="169" spans="15:20" ht="67.5" x14ac:dyDescent="0.25">
      <c r="O169" s="19">
        <v>3553</v>
      </c>
      <c r="P169" s="19" t="s">
        <v>135</v>
      </c>
      <c r="Q169" s="8">
        <v>200000</v>
      </c>
      <c r="R169" s="8">
        <v>200000</v>
      </c>
      <c r="S169" s="8">
        <v>9077.93</v>
      </c>
      <c r="T169" s="7"/>
    </row>
    <row r="170" spans="15:20" ht="22.5" x14ac:dyDescent="0.25">
      <c r="O170" s="19">
        <v>3581</v>
      </c>
      <c r="P170" s="19" t="s">
        <v>136</v>
      </c>
      <c r="Q170" s="8">
        <v>288000</v>
      </c>
      <c r="R170" s="8">
        <v>288000</v>
      </c>
      <c r="S170" s="8">
        <v>110436.75</v>
      </c>
      <c r="T170" s="7"/>
    </row>
    <row r="171" spans="15:20" ht="22.5" x14ac:dyDescent="0.25">
      <c r="O171" s="19">
        <v>3591</v>
      </c>
      <c r="P171" s="19" t="s">
        <v>137</v>
      </c>
      <c r="Q171" s="8">
        <v>38000</v>
      </c>
      <c r="R171" s="8">
        <v>38000</v>
      </c>
      <c r="S171" s="8">
        <v>4800</v>
      </c>
      <c r="T171" s="7"/>
    </row>
    <row r="172" spans="15:20" ht="67.5" x14ac:dyDescent="0.25">
      <c r="O172" s="19">
        <v>3611</v>
      </c>
      <c r="P172" s="19" t="s">
        <v>138</v>
      </c>
      <c r="Q172" s="8">
        <v>70000</v>
      </c>
      <c r="R172" s="8">
        <v>70000</v>
      </c>
      <c r="S172" s="8">
        <v>12500</v>
      </c>
      <c r="T172" s="7"/>
    </row>
    <row r="173" spans="15:20" ht="22.5" x14ac:dyDescent="0.25">
      <c r="O173" s="19">
        <v>3721</v>
      </c>
      <c r="P173" s="19" t="s">
        <v>175</v>
      </c>
      <c r="Q173" s="8">
        <v>5000</v>
      </c>
      <c r="R173" s="8">
        <v>5000</v>
      </c>
      <c r="S173" s="8">
        <v>0</v>
      </c>
      <c r="T173" s="7"/>
    </row>
    <row r="174" spans="15:20" ht="33.75" x14ac:dyDescent="0.25">
      <c r="O174" s="19">
        <v>3722</v>
      </c>
      <c r="P174" s="19" t="s">
        <v>140</v>
      </c>
      <c r="Q174" s="8">
        <v>100000</v>
      </c>
      <c r="R174" s="8">
        <v>100000</v>
      </c>
      <c r="S174" s="8">
        <v>49899</v>
      </c>
      <c r="T174" s="9"/>
    </row>
    <row r="175" spans="15:20" x14ac:dyDescent="0.25">
      <c r="O175" s="19">
        <v>3751</v>
      </c>
      <c r="P175" s="19" t="s">
        <v>141</v>
      </c>
      <c r="Q175" s="8">
        <v>5000</v>
      </c>
      <c r="R175" s="8">
        <v>5000</v>
      </c>
      <c r="S175" s="8">
        <v>0</v>
      </c>
      <c r="T175" s="9"/>
    </row>
    <row r="176" spans="15:20" x14ac:dyDescent="0.25">
      <c r="O176" s="19">
        <v>3921</v>
      </c>
      <c r="P176" s="19" t="s">
        <v>143</v>
      </c>
      <c r="Q176" s="8">
        <v>333920</v>
      </c>
      <c r="R176" s="8">
        <v>333920</v>
      </c>
      <c r="S176" s="8">
        <v>66007.510000000009</v>
      </c>
      <c r="T176" s="9"/>
    </row>
    <row r="177" spans="1:24" ht="33.75" x14ac:dyDescent="0.25">
      <c r="O177" s="19">
        <v>3951</v>
      </c>
      <c r="P177" s="19" t="s">
        <v>144</v>
      </c>
      <c r="Q177" s="8">
        <v>25000</v>
      </c>
      <c r="R177" s="8">
        <v>25000</v>
      </c>
      <c r="S177" s="8">
        <v>0</v>
      </c>
      <c r="T177" s="7"/>
    </row>
    <row r="178" spans="1:24" ht="22.5" x14ac:dyDescent="0.25">
      <c r="O178" s="19">
        <v>3969</v>
      </c>
      <c r="P178" s="19" t="s">
        <v>176</v>
      </c>
      <c r="Q178" s="8">
        <v>15000</v>
      </c>
      <c r="R178" s="8">
        <v>15000</v>
      </c>
      <c r="S178" s="8">
        <v>9831.2800000000007</v>
      </c>
      <c r="T178" s="9"/>
    </row>
    <row r="179" spans="1:24" ht="22.5" x14ac:dyDescent="0.25">
      <c r="O179" s="19">
        <v>3981</v>
      </c>
      <c r="P179" s="19" t="s">
        <v>85</v>
      </c>
      <c r="Q179" s="8">
        <v>942000</v>
      </c>
      <c r="R179" s="8">
        <v>942000</v>
      </c>
      <c r="S179" s="8">
        <v>343794</v>
      </c>
      <c r="T179" s="7"/>
    </row>
    <row r="180" spans="1:24" ht="33.75" x14ac:dyDescent="0.25">
      <c r="O180" s="19">
        <v>3982</v>
      </c>
      <c r="P180" s="19" t="s">
        <v>86</v>
      </c>
      <c r="Q180" s="8">
        <v>1105000</v>
      </c>
      <c r="R180" s="8">
        <v>1081000</v>
      </c>
      <c r="S180" s="8">
        <v>0</v>
      </c>
      <c r="T180" s="7" t="s">
        <v>181</v>
      </c>
    </row>
    <row r="181" spans="1:24" x14ac:dyDescent="0.25">
      <c r="O181" s="19"/>
      <c r="P181" s="19" t="s">
        <v>43</v>
      </c>
      <c r="Q181" s="11">
        <f>SUM(Q146:Q180)</f>
        <v>27455030</v>
      </c>
      <c r="R181" s="11">
        <f>SUM(R146:R180)</f>
        <v>27269951.210000001</v>
      </c>
      <c r="S181" s="11">
        <f>SUM(S146:S180)</f>
        <v>10094634.509999998</v>
      </c>
      <c r="T181" s="7"/>
    </row>
    <row r="182" spans="1:24" ht="22.5" x14ac:dyDescent="0.25">
      <c r="O182" s="19">
        <v>4419</v>
      </c>
      <c r="P182" s="19" t="s">
        <v>146</v>
      </c>
      <c r="Q182" s="8">
        <v>4547000</v>
      </c>
      <c r="R182" s="8">
        <v>4547000</v>
      </c>
      <c r="S182" s="8">
        <v>2047000</v>
      </c>
      <c r="T182" s="7"/>
    </row>
    <row r="183" spans="1:24" x14ac:dyDescent="0.25">
      <c r="O183" s="19"/>
      <c r="P183" s="19" t="s">
        <v>58</v>
      </c>
      <c r="Q183" s="8">
        <f>+Q182</f>
        <v>4547000</v>
      </c>
      <c r="R183" s="8">
        <f t="shared" ref="R183:S183" si="16">+R182</f>
        <v>4547000</v>
      </c>
      <c r="S183" s="8">
        <f t="shared" si="16"/>
        <v>2047000</v>
      </c>
      <c r="T183" s="7"/>
    </row>
    <row r="184" spans="1:24" x14ac:dyDescent="0.25">
      <c r="O184" s="19"/>
      <c r="P184" s="19"/>
      <c r="Q184" s="8"/>
      <c r="R184" s="8"/>
      <c r="S184" s="8"/>
      <c r="T184" s="7"/>
    </row>
    <row r="185" spans="1:24" x14ac:dyDescent="0.25">
      <c r="O185" s="19"/>
      <c r="P185" s="19"/>
      <c r="Q185" s="8"/>
      <c r="R185" s="8"/>
      <c r="S185" s="8"/>
      <c r="T185" s="7"/>
    </row>
    <row r="186" spans="1:24" x14ac:dyDescent="0.25">
      <c r="O186" s="19"/>
      <c r="P186" s="19" t="s">
        <v>56</v>
      </c>
      <c r="Q186" s="8">
        <f>SUM(Q184:Q185)</f>
        <v>0</v>
      </c>
      <c r="R186" s="8">
        <f t="shared" ref="R186:S186" si="17">SUM(R184:R185)</f>
        <v>0</v>
      </c>
      <c r="S186" s="8">
        <f t="shared" si="17"/>
        <v>0</v>
      </c>
      <c r="T186" s="7"/>
    </row>
    <row r="187" spans="1:24" x14ac:dyDescent="0.25">
      <c r="O187" s="19"/>
      <c r="P187" s="19" t="s">
        <v>57</v>
      </c>
      <c r="Q187" s="11">
        <f>+Q119+Q145+Q181+Q183+Q186</f>
        <v>81309889</v>
      </c>
      <c r="R187" s="11">
        <f>+R119+R145+R181+R183+R186</f>
        <v>81309889</v>
      </c>
      <c r="S187" s="11">
        <f>+S119+S145+S181+S183+S186</f>
        <v>29545360.879999995</v>
      </c>
      <c r="T187" s="11"/>
    </row>
    <row r="188" spans="1:24" x14ac:dyDescent="0.25">
      <c r="Q188" s="14">
        <f>+Q187-E104</f>
        <v>0</v>
      </c>
      <c r="R188" s="14">
        <f>+R187-F104</f>
        <v>0</v>
      </c>
      <c r="S188" s="14">
        <f>+S187-G104</f>
        <v>0</v>
      </c>
    </row>
    <row r="189" spans="1:24" ht="53.25" customHeight="1" x14ac:dyDescent="0.25">
      <c r="A189" s="78" t="s">
        <v>24</v>
      </c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</row>
    <row r="190" spans="1:24" ht="33" customHeight="1" x14ac:dyDescent="0.25">
      <c r="A190" s="74" t="s">
        <v>0</v>
      </c>
      <c r="B190" s="74" t="s">
        <v>1</v>
      </c>
      <c r="C190" s="75" t="s">
        <v>2</v>
      </c>
      <c r="D190" s="75"/>
      <c r="E190" s="75"/>
      <c r="F190" s="75"/>
      <c r="G190" s="75"/>
      <c r="H190" s="30"/>
      <c r="I190" s="75" t="s">
        <v>8</v>
      </c>
      <c r="J190" s="75"/>
      <c r="K190" s="75"/>
      <c r="L190" s="75"/>
      <c r="M190" s="75"/>
      <c r="N190" s="30"/>
      <c r="O190" s="75" t="s">
        <v>14</v>
      </c>
      <c r="P190" s="75"/>
      <c r="Q190" s="75"/>
      <c r="R190" s="75"/>
      <c r="S190" s="75"/>
      <c r="T190" s="76" t="s">
        <v>19</v>
      </c>
      <c r="U190" s="76" t="s">
        <v>20</v>
      </c>
      <c r="V190" s="76" t="s">
        <v>21</v>
      </c>
      <c r="W190" s="76" t="s">
        <v>22</v>
      </c>
      <c r="X190" s="76" t="s">
        <v>294</v>
      </c>
    </row>
    <row r="191" spans="1:24" ht="33.75" x14ac:dyDescent="0.25">
      <c r="A191" s="74"/>
      <c r="B191" s="74"/>
      <c r="C191" s="28" t="s">
        <v>3</v>
      </c>
      <c r="D191" s="28" t="s">
        <v>4</v>
      </c>
      <c r="E191" s="28" t="s">
        <v>5</v>
      </c>
      <c r="F191" s="28" t="s">
        <v>6</v>
      </c>
      <c r="G191" s="28" t="s">
        <v>7</v>
      </c>
      <c r="H191" s="28"/>
      <c r="I191" s="28" t="s">
        <v>9</v>
      </c>
      <c r="J191" s="28" t="s">
        <v>10</v>
      </c>
      <c r="K191" s="28" t="s">
        <v>11</v>
      </c>
      <c r="L191" s="28" t="s">
        <v>12</v>
      </c>
      <c r="M191" s="28" t="s">
        <v>13</v>
      </c>
      <c r="N191" s="28"/>
      <c r="O191" s="28" t="s">
        <v>15</v>
      </c>
      <c r="P191" s="28" t="s">
        <v>16</v>
      </c>
      <c r="Q191" s="28" t="s">
        <v>23</v>
      </c>
      <c r="R191" s="28" t="s">
        <v>17</v>
      </c>
      <c r="S191" s="28" t="s">
        <v>18</v>
      </c>
      <c r="T191" s="77"/>
      <c r="U191" s="77"/>
      <c r="V191" s="77"/>
      <c r="W191" s="77"/>
      <c r="X191" s="77"/>
    </row>
    <row r="192" spans="1:24" ht="72.75" customHeight="1" x14ac:dyDescent="0.25">
      <c r="A192" s="19">
        <v>2014</v>
      </c>
      <c r="B192" s="19" t="s">
        <v>241</v>
      </c>
      <c r="C192" s="19">
        <v>1000</v>
      </c>
      <c r="D192" s="7" t="s">
        <v>264</v>
      </c>
      <c r="E192" s="8">
        <v>47775759</v>
      </c>
      <c r="F192" s="8">
        <v>48800837.789999999</v>
      </c>
      <c r="G192" s="8">
        <v>27041523.300000001</v>
      </c>
      <c r="H192" s="8"/>
      <c r="I192" s="19">
        <v>1100</v>
      </c>
      <c r="J192" s="19" t="s">
        <v>31</v>
      </c>
      <c r="K192" s="8">
        <v>21039472</v>
      </c>
      <c r="L192" s="8">
        <v>21039472</v>
      </c>
      <c r="M192" s="8">
        <v>12636102.23</v>
      </c>
      <c r="N192" s="8"/>
      <c r="O192" s="19">
        <v>1131</v>
      </c>
      <c r="P192" s="19" t="s">
        <v>189</v>
      </c>
      <c r="Q192" s="8">
        <v>20586472</v>
      </c>
      <c r="R192" s="8">
        <v>20586472</v>
      </c>
      <c r="S192" s="8">
        <v>12183102.23</v>
      </c>
      <c r="T192" s="9"/>
      <c r="U192" s="34" t="s">
        <v>242</v>
      </c>
      <c r="V192" s="34" t="s">
        <v>243</v>
      </c>
      <c r="W192" s="34" t="s">
        <v>313</v>
      </c>
      <c r="X192" s="34" t="s">
        <v>296</v>
      </c>
    </row>
    <row r="193" spans="1:24" ht="33.75" customHeight="1" x14ac:dyDescent="0.25">
      <c r="A193" s="19"/>
      <c r="B193" s="19"/>
      <c r="C193" s="19">
        <v>2000</v>
      </c>
      <c r="D193" s="7" t="s">
        <v>265</v>
      </c>
      <c r="E193" s="8">
        <v>1532100</v>
      </c>
      <c r="F193" s="8">
        <v>1532100</v>
      </c>
      <c r="G193" s="8">
        <v>786683.19000000018</v>
      </c>
      <c r="H193" s="8"/>
      <c r="I193" s="19">
        <v>1200</v>
      </c>
      <c r="J193" s="19" t="s">
        <v>32</v>
      </c>
      <c r="K193" s="8">
        <v>3133440</v>
      </c>
      <c r="L193" s="8">
        <v>3133440</v>
      </c>
      <c r="M193" s="8">
        <v>1824714.3399999999</v>
      </c>
      <c r="N193" s="8"/>
      <c r="O193" s="19">
        <v>1131</v>
      </c>
      <c r="P193" s="19" t="s">
        <v>190</v>
      </c>
      <c r="Q193" s="8">
        <v>453000</v>
      </c>
      <c r="R193" s="8">
        <v>453000</v>
      </c>
      <c r="S193" s="8">
        <v>453000</v>
      </c>
      <c r="T193" s="9"/>
      <c r="U193" s="19"/>
      <c r="V193" s="19"/>
      <c r="W193" s="19"/>
      <c r="X193" s="27"/>
    </row>
    <row r="194" spans="1:24" ht="51" customHeight="1" x14ac:dyDescent="0.25">
      <c r="A194" s="19"/>
      <c r="B194" s="19"/>
      <c r="C194" s="19">
        <v>3000</v>
      </c>
      <c r="D194" s="7" t="s">
        <v>266</v>
      </c>
      <c r="E194" s="8">
        <v>27455030</v>
      </c>
      <c r="F194" s="8">
        <v>26969951.210000001</v>
      </c>
      <c r="G194" s="8">
        <v>14933329.689999999</v>
      </c>
      <c r="H194" s="8"/>
      <c r="I194" s="19">
        <v>1300</v>
      </c>
      <c r="J194" s="19" t="s">
        <v>33</v>
      </c>
      <c r="K194" s="8">
        <v>5800904</v>
      </c>
      <c r="L194" s="8">
        <v>5800904</v>
      </c>
      <c r="M194" s="8">
        <v>778372.89</v>
      </c>
      <c r="N194" s="8"/>
      <c r="O194" s="19">
        <v>1221</v>
      </c>
      <c r="P194" s="19" t="s">
        <v>67</v>
      </c>
      <c r="Q194" s="8">
        <v>3133440</v>
      </c>
      <c r="R194" s="8">
        <v>3133440</v>
      </c>
      <c r="S194" s="8">
        <v>1824714.3399999999</v>
      </c>
      <c r="T194" s="9"/>
      <c r="U194" s="19"/>
      <c r="V194" s="19"/>
      <c r="W194" s="19"/>
      <c r="X194" s="27"/>
    </row>
    <row r="195" spans="1:24" ht="47.25" customHeight="1" x14ac:dyDescent="0.25">
      <c r="A195" s="19"/>
      <c r="B195" s="19"/>
      <c r="C195" s="19">
        <v>4000</v>
      </c>
      <c r="D195" s="7" t="s">
        <v>268</v>
      </c>
      <c r="E195" s="8">
        <v>4547000</v>
      </c>
      <c r="F195" s="8">
        <v>4547000</v>
      </c>
      <c r="G195" s="8">
        <v>3297001</v>
      </c>
      <c r="H195" s="8"/>
      <c r="I195" s="19">
        <v>1400</v>
      </c>
      <c r="J195" s="19" t="s">
        <v>34</v>
      </c>
      <c r="K195" s="8">
        <v>7381926</v>
      </c>
      <c r="L195" s="8">
        <v>7681926</v>
      </c>
      <c r="M195" s="8">
        <v>4940875.3499999996</v>
      </c>
      <c r="N195" s="8"/>
      <c r="O195" s="19">
        <v>1321</v>
      </c>
      <c r="P195" s="19" t="s">
        <v>68</v>
      </c>
      <c r="Q195" s="8">
        <v>739012</v>
      </c>
      <c r="R195" s="8">
        <v>739012</v>
      </c>
      <c r="S195" s="8">
        <v>679882.65</v>
      </c>
      <c r="T195" s="9"/>
      <c r="U195" s="19"/>
      <c r="V195" s="19"/>
      <c r="W195" s="19"/>
      <c r="X195" s="27"/>
    </row>
    <row r="196" spans="1:24" ht="49.5" customHeight="1" x14ac:dyDescent="0.25">
      <c r="A196" s="19"/>
      <c r="B196" s="19"/>
      <c r="C196" s="19">
        <v>5000</v>
      </c>
      <c r="D196" s="7" t="s">
        <v>267</v>
      </c>
      <c r="E196" s="8">
        <v>0</v>
      </c>
      <c r="F196" s="8">
        <v>400000</v>
      </c>
      <c r="G196" s="8">
        <v>0</v>
      </c>
      <c r="H196" s="8"/>
      <c r="I196" s="19">
        <v>1500</v>
      </c>
      <c r="J196" s="19" t="s">
        <v>35</v>
      </c>
      <c r="K196" s="8">
        <v>10420017</v>
      </c>
      <c r="L196" s="8">
        <v>11145095.789999999</v>
      </c>
      <c r="M196" s="8">
        <v>6861458.4900000002</v>
      </c>
      <c r="N196" s="8"/>
      <c r="O196" s="19">
        <v>1322</v>
      </c>
      <c r="P196" s="19" t="s">
        <v>69</v>
      </c>
      <c r="Q196" s="8">
        <v>6000</v>
      </c>
      <c r="R196" s="8">
        <v>6000</v>
      </c>
      <c r="S196" s="8">
        <v>0</v>
      </c>
      <c r="T196" s="9"/>
      <c r="U196" s="19"/>
      <c r="V196" s="19"/>
      <c r="W196" s="19"/>
      <c r="X196" s="27"/>
    </row>
    <row r="197" spans="1:24" ht="22.5" x14ac:dyDescent="0.25">
      <c r="A197" s="19"/>
      <c r="B197" s="19"/>
      <c r="C197" s="19"/>
      <c r="D197" s="19"/>
      <c r="E197" s="10">
        <f>SUM(E192:E196)</f>
        <v>81309889</v>
      </c>
      <c r="F197" s="10">
        <f>SUM(F192:F196)</f>
        <v>82249889</v>
      </c>
      <c r="G197" s="10">
        <f t="shared" ref="G197" si="18">SUM(G192:G196)</f>
        <v>46058537.18</v>
      </c>
      <c r="H197" s="10"/>
      <c r="I197" s="19"/>
      <c r="J197" s="19"/>
      <c r="K197" s="8"/>
      <c r="L197" s="8"/>
      <c r="M197" s="8"/>
      <c r="N197" s="8"/>
      <c r="O197" s="19">
        <v>1323</v>
      </c>
      <c r="P197" s="19" t="s">
        <v>70</v>
      </c>
      <c r="Q197" s="8">
        <v>5015892</v>
      </c>
      <c r="R197" s="8">
        <v>5015892</v>
      </c>
      <c r="S197" s="8">
        <v>98490.239999999991</v>
      </c>
      <c r="T197" s="9"/>
      <c r="U197" s="19"/>
      <c r="V197" s="19"/>
      <c r="W197" s="19"/>
      <c r="X197" s="27"/>
    </row>
    <row r="198" spans="1:24" x14ac:dyDescent="0.25">
      <c r="A198" s="19"/>
      <c r="B198" s="19"/>
      <c r="C198" s="19"/>
      <c r="D198" s="19"/>
      <c r="E198" s="19"/>
      <c r="F198" s="19"/>
      <c r="G198" s="19"/>
      <c r="H198" s="19"/>
      <c r="I198" s="19"/>
      <c r="J198" s="18" t="s">
        <v>42</v>
      </c>
      <c r="K198" s="10">
        <f>SUM(K192:K197)</f>
        <v>47775759</v>
      </c>
      <c r="L198" s="10">
        <f t="shared" ref="L198:M198" si="19">SUM(L192:L197)</f>
        <v>48800837.789999999</v>
      </c>
      <c r="M198" s="10">
        <f t="shared" si="19"/>
        <v>27041523.300000004</v>
      </c>
      <c r="N198" s="10"/>
      <c r="O198" s="19">
        <v>1331</v>
      </c>
      <c r="P198" s="19" t="s">
        <v>71</v>
      </c>
      <c r="Q198" s="8">
        <v>25000</v>
      </c>
      <c r="R198" s="8">
        <v>25000</v>
      </c>
      <c r="S198" s="8">
        <v>0</v>
      </c>
      <c r="T198" s="7"/>
      <c r="U198" s="1"/>
      <c r="V198" s="1"/>
      <c r="W198" s="1"/>
      <c r="X198" s="1"/>
    </row>
    <row r="199" spans="1:24" ht="33.75" x14ac:dyDescent="0.25">
      <c r="I199" s="19">
        <v>2100</v>
      </c>
      <c r="J199" s="19" t="s">
        <v>36</v>
      </c>
      <c r="K199" s="8">
        <v>962500</v>
      </c>
      <c r="L199" s="8">
        <v>965000</v>
      </c>
      <c r="M199" s="8">
        <v>553503.42000000004</v>
      </c>
      <c r="N199" s="8"/>
      <c r="O199" s="19">
        <v>1342</v>
      </c>
      <c r="P199" s="19" t="s">
        <v>72</v>
      </c>
      <c r="Q199" s="8">
        <v>15000</v>
      </c>
      <c r="R199" s="8">
        <v>15000</v>
      </c>
      <c r="S199" s="8">
        <v>0</v>
      </c>
      <c r="T199" s="9"/>
    </row>
    <row r="200" spans="1:24" ht="33.75" x14ac:dyDescent="0.25">
      <c r="A200" s="2" t="s">
        <v>25</v>
      </c>
      <c r="I200" s="19">
        <v>2200</v>
      </c>
      <c r="J200" s="19" t="s">
        <v>37</v>
      </c>
      <c r="K200" s="8">
        <v>52000</v>
      </c>
      <c r="L200" s="8">
        <v>52000</v>
      </c>
      <c r="M200" s="8">
        <v>21875.79</v>
      </c>
      <c r="N200" s="8"/>
      <c r="O200" s="19">
        <v>1412</v>
      </c>
      <c r="P200" s="19" t="s">
        <v>73</v>
      </c>
      <c r="Q200" s="8">
        <v>3292104</v>
      </c>
      <c r="R200" s="8">
        <v>3292104</v>
      </c>
      <c r="S200" s="8">
        <v>2120536.14</v>
      </c>
      <c r="T200" s="9"/>
    </row>
    <row r="201" spans="1:24" ht="33.75" x14ac:dyDescent="0.25">
      <c r="A201" s="2" t="s">
        <v>285</v>
      </c>
      <c r="I201" s="19">
        <v>2400</v>
      </c>
      <c r="J201" s="19" t="s">
        <v>38</v>
      </c>
      <c r="K201" s="8">
        <v>71600</v>
      </c>
      <c r="L201" s="8">
        <v>71600</v>
      </c>
      <c r="M201" s="8">
        <v>4243.45</v>
      </c>
      <c r="N201" s="8"/>
      <c r="O201" s="19">
        <v>1422</v>
      </c>
      <c r="P201" s="19" t="s">
        <v>74</v>
      </c>
      <c r="Q201" s="8">
        <v>1593612</v>
      </c>
      <c r="R201" s="8">
        <v>1593612</v>
      </c>
      <c r="S201" s="8">
        <v>1074496.8900000001</v>
      </c>
      <c r="T201" s="9"/>
    </row>
    <row r="202" spans="1:24" ht="27.75" customHeight="1" x14ac:dyDescent="0.25">
      <c r="A202" s="2" t="s">
        <v>318</v>
      </c>
      <c r="I202" s="19">
        <v>2500</v>
      </c>
      <c r="J202" s="19" t="s">
        <v>39</v>
      </c>
      <c r="K202" s="8">
        <v>22000</v>
      </c>
      <c r="L202" s="8">
        <v>22000</v>
      </c>
      <c r="M202" s="8">
        <v>1146</v>
      </c>
      <c r="N202" s="8"/>
      <c r="O202" s="19">
        <v>1431</v>
      </c>
      <c r="P202" s="19" t="s">
        <v>75</v>
      </c>
      <c r="Q202" s="8">
        <v>1999656</v>
      </c>
      <c r="R202" s="8">
        <v>1999656</v>
      </c>
      <c r="S202" s="8">
        <v>1335614.3399999999</v>
      </c>
      <c r="T202" s="9"/>
    </row>
    <row r="203" spans="1:24" ht="22.5" x14ac:dyDescent="0.25">
      <c r="A203" s="2" t="s">
        <v>63</v>
      </c>
      <c r="I203" s="19">
        <v>2600</v>
      </c>
      <c r="J203" s="19" t="s">
        <v>40</v>
      </c>
      <c r="K203" s="8">
        <v>256000</v>
      </c>
      <c r="L203" s="8">
        <v>256000</v>
      </c>
      <c r="M203" s="8">
        <v>171554.91999999998</v>
      </c>
      <c r="N203" s="8"/>
      <c r="O203" s="19">
        <v>1441</v>
      </c>
      <c r="P203" s="19" t="s">
        <v>76</v>
      </c>
      <c r="Q203" s="8">
        <v>496554</v>
      </c>
      <c r="R203" s="8">
        <v>796554</v>
      </c>
      <c r="S203" s="8">
        <v>410227.98</v>
      </c>
      <c r="T203" s="9" t="s">
        <v>60</v>
      </c>
    </row>
    <row r="204" spans="1:24" ht="33.75" x14ac:dyDescent="0.25">
      <c r="I204" s="19">
        <v>2700</v>
      </c>
      <c r="J204" s="19" t="s">
        <v>41</v>
      </c>
      <c r="K204" s="9">
        <v>36000</v>
      </c>
      <c r="L204" s="9">
        <v>36000</v>
      </c>
      <c r="M204" s="9">
        <v>0</v>
      </c>
      <c r="N204" s="8"/>
      <c r="O204" s="19">
        <v>1511</v>
      </c>
      <c r="P204" s="19" t="s">
        <v>77</v>
      </c>
      <c r="Q204" s="8">
        <v>720413</v>
      </c>
      <c r="R204" s="8">
        <v>720413</v>
      </c>
      <c r="S204" s="8">
        <v>507366.75999999995</v>
      </c>
      <c r="T204" s="7"/>
    </row>
    <row r="205" spans="1:24" ht="47.25" customHeight="1" x14ac:dyDescent="0.25">
      <c r="I205" s="19">
        <v>2900</v>
      </c>
      <c r="J205" s="19" t="s">
        <v>155</v>
      </c>
      <c r="K205" s="9">
        <v>132000</v>
      </c>
      <c r="L205" s="9">
        <v>129500</v>
      </c>
      <c r="M205" s="9">
        <v>34359.61</v>
      </c>
      <c r="N205" s="9"/>
      <c r="O205" s="19">
        <v>1521</v>
      </c>
      <c r="P205" s="19" t="s">
        <v>78</v>
      </c>
      <c r="Q205" s="8">
        <v>0</v>
      </c>
      <c r="R205" s="8">
        <v>185078.78999999998</v>
      </c>
      <c r="S205" s="8">
        <v>184169.38</v>
      </c>
      <c r="T205" s="9" t="s">
        <v>196</v>
      </c>
    </row>
    <row r="206" spans="1:24" ht="40.5" customHeight="1" x14ac:dyDescent="0.25">
      <c r="I206" s="19"/>
      <c r="J206" s="18" t="s">
        <v>52</v>
      </c>
      <c r="K206" s="10">
        <f>SUM(K199:K205)</f>
        <v>1532100</v>
      </c>
      <c r="L206" s="10">
        <f>SUM(L199:L205)</f>
        <v>1532100</v>
      </c>
      <c r="M206" s="10">
        <f>SUM(M199:M205)</f>
        <v>786683.19000000006</v>
      </c>
      <c r="N206" s="10"/>
      <c r="O206" s="19">
        <v>1541</v>
      </c>
      <c r="P206" s="19" t="s">
        <v>79</v>
      </c>
      <c r="Q206" s="8">
        <v>1229660</v>
      </c>
      <c r="R206" s="8">
        <v>1769660</v>
      </c>
      <c r="S206" s="8">
        <v>0</v>
      </c>
      <c r="T206" s="7" t="s">
        <v>60</v>
      </c>
    </row>
    <row r="207" spans="1:24" ht="26.25" customHeight="1" x14ac:dyDescent="0.25">
      <c r="I207" s="19">
        <v>3100</v>
      </c>
      <c r="J207" s="19" t="s">
        <v>44</v>
      </c>
      <c r="K207" s="8">
        <v>3140410</v>
      </c>
      <c r="L207" s="8">
        <v>3140410</v>
      </c>
      <c r="M207" s="8">
        <v>1905715.64</v>
      </c>
      <c r="N207" s="8"/>
      <c r="O207" s="19">
        <v>1542</v>
      </c>
      <c r="P207" s="19" t="s">
        <v>80</v>
      </c>
      <c r="Q207" s="8">
        <v>10000</v>
      </c>
      <c r="R207" s="8">
        <v>10000</v>
      </c>
      <c r="S207" s="8">
        <v>0</v>
      </c>
      <c r="T207" s="7"/>
    </row>
    <row r="208" spans="1:24" ht="22.5" x14ac:dyDescent="0.25">
      <c r="I208" s="19">
        <v>3200</v>
      </c>
      <c r="J208" s="19" t="s">
        <v>45</v>
      </c>
      <c r="K208" s="8">
        <v>3075000</v>
      </c>
      <c r="L208" s="8">
        <v>3141500</v>
      </c>
      <c r="M208" s="8">
        <v>1530000</v>
      </c>
      <c r="N208" s="8"/>
      <c r="O208" s="19">
        <v>1547</v>
      </c>
      <c r="P208" s="19" t="s">
        <v>84</v>
      </c>
      <c r="Q208" s="8">
        <v>80000</v>
      </c>
      <c r="R208" s="8">
        <v>80000</v>
      </c>
      <c r="S208" s="8">
        <v>55800</v>
      </c>
      <c r="T208" s="7"/>
    </row>
    <row r="209" spans="9:20" ht="33.75" x14ac:dyDescent="0.25">
      <c r="I209" s="19">
        <v>3300</v>
      </c>
      <c r="J209" s="19" t="s">
        <v>46</v>
      </c>
      <c r="K209" s="8">
        <v>1909200</v>
      </c>
      <c r="L209" s="8">
        <v>1717500</v>
      </c>
      <c r="M209" s="8">
        <v>733382.65000000014</v>
      </c>
      <c r="N209" s="8"/>
      <c r="O209" s="19">
        <v>1548</v>
      </c>
      <c r="P209" s="19" t="s">
        <v>81</v>
      </c>
      <c r="Q209" s="8">
        <v>200000</v>
      </c>
      <c r="R209" s="8">
        <v>200000</v>
      </c>
      <c r="S209" s="8">
        <v>43607.79</v>
      </c>
      <c r="T209" s="7"/>
    </row>
    <row r="210" spans="9:20" ht="22.5" x14ac:dyDescent="0.25">
      <c r="I210" s="19">
        <v>3400</v>
      </c>
      <c r="J210" s="19" t="s">
        <v>47</v>
      </c>
      <c r="K210" s="8">
        <v>15695500</v>
      </c>
      <c r="L210" s="8">
        <v>15307121.209999999</v>
      </c>
      <c r="M210" s="8">
        <v>9532303.8200000003</v>
      </c>
      <c r="N210" s="8"/>
      <c r="O210" s="19">
        <v>1549</v>
      </c>
      <c r="P210" s="19" t="s">
        <v>82</v>
      </c>
      <c r="Q210" s="8">
        <v>132000</v>
      </c>
      <c r="R210" s="8">
        <v>132000</v>
      </c>
      <c r="S210" s="8">
        <v>132000</v>
      </c>
      <c r="T210" s="7"/>
    </row>
    <row r="211" spans="9:20" ht="78.75" x14ac:dyDescent="0.25">
      <c r="I211" s="19">
        <v>3500</v>
      </c>
      <c r="J211" s="19" t="s">
        <v>48</v>
      </c>
      <c r="K211" s="8">
        <v>1034000</v>
      </c>
      <c r="L211" s="8">
        <v>1134000</v>
      </c>
      <c r="M211" s="8">
        <v>434370.88</v>
      </c>
      <c r="N211" s="8"/>
      <c r="O211" s="19">
        <v>1591</v>
      </c>
      <c r="P211" s="19" t="s">
        <v>83</v>
      </c>
      <c r="Q211" s="8">
        <v>8047944</v>
      </c>
      <c r="R211" s="8">
        <v>8047944</v>
      </c>
      <c r="S211" s="8">
        <v>5938514.5600000005</v>
      </c>
      <c r="T211" s="7"/>
    </row>
    <row r="212" spans="9:20" ht="22.5" x14ac:dyDescent="0.25">
      <c r="I212" s="19">
        <v>3600</v>
      </c>
      <c r="J212" s="19" t="s">
        <v>49</v>
      </c>
      <c r="K212" s="8">
        <v>70000</v>
      </c>
      <c r="L212" s="8">
        <v>12500</v>
      </c>
      <c r="M212" s="8">
        <v>12500</v>
      </c>
      <c r="N212" s="8"/>
      <c r="O212" s="19"/>
      <c r="P212" s="19"/>
      <c r="Q212" s="11">
        <f>SUM(Q192:Q211)</f>
        <v>47775759</v>
      </c>
      <c r="R212" s="11">
        <f>SUM(R192:R211)</f>
        <v>48800837.789999999</v>
      </c>
      <c r="S212" s="11">
        <f>SUM(S192:S211)</f>
        <v>27041523.300000004</v>
      </c>
      <c r="T212" s="7"/>
    </row>
    <row r="213" spans="9:20" ht="33.75" x14ac:dyDescent="0.25">
      <c r="I213" s="19">
        <v>3700</v>
      </c>
      <c r="J213" s="19" t="s">
        <v>50</v>
      </c>
      <c r="K213" s="8">
        <v>110000</v>
      </c>
      <c r="L213" s="8">
        <v>120000</v>
      </c>
      <c r="M213" s="8">
        <v>78483</v>
      </c>
      <c r="N213" s="8"/>
      <c r="O213" s="19">
        <v>2111</v>
      </c>
      <c r="P213" s="19" t="s">
        <v>87</v>
      </c>
      <c r="Q213" s="8">
        <v>410000</v>
      </c>
      <c r="R213" s="8">
        <v>412500</v>
      </c>
      <c r="S213" s="8">
        <v>261940.42</v>
      </c>
      <c r="T213" s="7" t="s">
        <v>60</v>
      </c>
    </row>
    <row r="214" spans="9:20" ht="33.75" x14ac:dyDescent="0.25">
      <c r="I214" s="19">
        <v>3900</v>
      </c>
      <c r="J214" s="19" t="s">
        <v>156</v>
      </c>
      <c r="K214" s="8">
        <v>2420920</v>
      </c>
      <c r="L214" s="8">
        <v>2396920</v>
      </c>
      <c r="M214" s="8">
        <v>706573.7</v>
      </c>
      <c r="N214" s="8"/>
      <c r="O214" s="19">
        <v>2121</v>
      </c>
      <c r="P214" s="19" t="s">
        <v>88</v>
      </c>
      <c r="Q214" s="8">
        <v>1500</v>
      </c>
      <c r="R214" s="8">
        <v>1500</v>
      </c>
      <c r="S214" s="8">
        <v>0</v>
      </c>
      <c r="T214" s="7"/>
    </row>
    <row r="215" spans="9:20" ht="56.25" x14ac:dyDescent="0.25">
      <c r="I215" s="19"/>
      <c r="J215" s="18" t="s">
        <v>43</v>
      </c>
      <c r="K215" s="10">
        <f>SUM(K207:K214)</f>
        <v>27455030</v>
      </c>
      <c r="L215" s="10">
        <f t="shared" ref="L215:M215" si="20">SUM(L207:L214)</f>
        <v>26969951.210000001</v>
      </c>
      <c r="M215" s="10">
        <f t="shared" si="20"/>
        <v>14933329.689999999</v>
      </c>
      <c r="N215" s="10"/>
      <c r="O215" s="19">
        <v>2141</v>
      </c>
      <c r="P215" s="19" t="s">
        <v>89</v>
      </c>
      <c r="Q215" s="8">
        <v>500000</v>
      </c>
      <c r="R215" s="8">
        <v>500000</v>
      </c>
      <c r="S215" s="8">
        <v>267440.02</v>
      </c>
      <c r="T215" s="7"/>
    </row>
    <row r="216" spans="9:20" ht="22.5" x14ac:dyDescent="0.25">
      <c r="I216" s="19">
        <v>4400</v>
      </c>
      <c r="J216" s="19" t="s">
        <v>185</v>
      </c>
      <c r="K216" s="8">
        <v>4547000</v>
      </c>
      <c r="L216" s="8">
        <v>4547000</v>
      </c>
      <c r="M216" s="8">
        <v>3297001</v>
      </c>
      <c r="N216" s="8"/>
      <c r="O216" s="19">
        <v>2151</v>
      </c>
      <c r="P216" s="19" t="s">
        <v>90</v>
      </c>
      <c r="Q216" s="8">
        <v>45000</v>
      </c>
      <c r="R216" s="8">
        <v>45000</v>
      </c>
      <c r="S216" s="8">
        <v>20469.5</v>
      </c>
      <c r="T216" s="7"/>
    </row>
    <row r="217" spans="9:20" x14ac:dyDescent="0.25">
      <c r="I217" s="19"/>
      <c r="J217" s="18" t="s">
        <v>53</v>
      </c>
      <c r="K217" s="10">
        <f>+K216</f>
        <v>4547000</v>
      </c>
      <c r="L217" s="10">
        <f t="shared" ref="L217:M217" si="21">+L216</f>
        <v>4547000</v>
      </c>
      <c r="M217" s="10">
        <f t="shared" si="21"/>
        <v>3297001</v>
      </c>
      <c r="N217" s="10"/>
      <c r="O217" s="19">
        <v>2161</v>
      </c>
      <c r="P217" s="19" t="s">
        <v>91</v>
      </c>
      <c r="Q217" s="8">
        <v>6000</v>
      </c>
      <c r="R217" s="8">
        <v>6000</v>
      </c>
      <c r="S217" s="8">
        <v>3653.48</v>
      </c>
      <c r="T217" s="7"/>
    </row>
    <row r="218" spans="9:20" ht="33.75" x14ac:dyDescent="0.25">
      <c r="I218" s="19">
        <v>5600</v>
      </c>
      <c r="J218" s="19" t="s">
        <v>158</v>
      </c>
      <c r="K218" s="8">
        <v>0</v>
      </c>
      <c r="L218" s="8">
        <v>100000</v>
      </c>
      <c r="M218" s="8">
        <v>0</v>
      </c>
      <c r="N218" s="8"/>
      <c r="O218" s="19">
        <v>2211</v>
      </c>
      <c r="P218" s="19" t="s">
        <v>92</v>
      </c>
      <c r="Q218" s="8">
        <v>47000</v>
      </c>
      <c r="R218" s="8">
        <v>47000</v>
      </c>
      <c r="S218" s="8">
        <v>19242.14</v>
      </c>
      <c r="T218" s="7"/>
    </row>
    <row r="219" spans="9:20" ht="33.75" x14ac:dyDescent="0.25">
      <c r="I219" s="19">
        <v>5900</v>
      </c>
      <c r="J219" s="19" t="s">
        <v>159</v>
      </c>
      <c r="K219" s="8">
        <v>0</v>
      </c>
      <c r="L219" s="8">
        <v>300000</v>
      </c>
      <c r="M219" s="8">
        <v>0</v>
      </c>
      <c r="N219" s="8"/>
      <c r="O219" s="19">
        <v>2231</v>
      </c>
      <c r="P219" s="19" t="s">
        <v>93</v>
      </c>
      <c r="Q219" s="8">
        <v>5000</v>
      </c>
      <c r="R219" s="8">
        <v>5000</v>
      </c>
      <c r="S219" s="8">
        <v>2633.65</v>
      </c>
      <c r="T219" s="7"/>
    </row>
    <row r="220" spans="9:20" ht="22.5" x14ac:dyDescent="0.25">
      <c r="I220" s="19"/>
      <c r="J220" s="19" t="s">
        <v>56</v>
      </c>
      <c r="K220" s="8">
        <f>+K218+K219</f>
        <v>0</v>
      </c>
      <c r="L220" s="8">
        <f t="shared" ref="L220:M220" si="22">+L218+L219</f>
        <v>400000</v>
      </c>
      <c r="M220" s="8">
        <f t="shared" si="22"/>
        <v>0</v>
      </c>
      <c r="N220" s="8"/>
      <c r="O220" s="19">
        <v>2431</v>
      </c>
      <c r="P220" s="19" t="s">
        <v>94</v>
      </c>
      <c r="Q220" s="8">
        <v>1000</v>
      </c>
      <c r="R220" s="8">
        <v>1000</v>
      </c>
      <c r="S220" s="8">
        <v>0</v>
      </c>
      <c r="T220" s="7"/>
    </row>
    <row r="221" spans="9:20" ht="22.5" x14ac:dyDescent="0.25">
      <c r="I221" s="19"/>
      <c r="J221" s="18" t="s">
        <v>57</v>
      </c>
      <c r="K221" s="10">
        <f>+K198+K206+K215+K217+K220</f>
        <v>81309889</v>
      </c>
      <c r="L221" s="10">
        <f>+L198+L206+L215+L217+L220</f>
        <v>82249889</v>
      </c>
      <c r="M221" s="10">
        <f>+M198+M206+M215+M217+M220</f>
        <v>46058537.180000007</v>
      </c>
      <c r="N221" s="10"/>
      <c r="O221" s="19">
        <v>2441</v>
      </c>
      <c r="P221" s="19" t="s">
        <v>95</v>
      </c>
      <c r="Q221" s="8">
        <v>6000</v>
      </c>
      <c r="R221" s="8">
        <v>6000</v>
      </c>
      <c r="S221" s="8">
        <v>0</v>
      </c>
      <c r="T221" s="7"/>
    </row>
    <row r="222" spans="9:20" ht="22.5" x14ac:dyDescent="0.25">
      <c r="K222" s="14">
        <f>+K221-E197</f>
        <v>0</v>
      </c>
      <c r="L222" s="14">
        <f t="shared" ref="L222" si="23">+L221-F197</f>
        <v>0</v>
      </c>
      <c r="M222" s="14">
        <f t="shared" ref="M222" si="24">+M221-G197</f>
        <v>0</v>
      </c>
      <c r="O222" s="19">
        <v>2451</v>
      </c>
      <c r="P222" s="19" t="s">
        <v>96</v>
      </c>
      <c r="Q222" s="8">
        <v>5000</v>
      </c>
      <c r="R222" s="8">
        <v>5000</v>
      </c>
      <c r="S222" s="8">
        <v>110</v>
      </c>
      <c r="T222" s="7"/>
    </row>
    <row r="223" spans="9:20" ht="22.5" x14ac:dyDescent="0.25">
      <c r="O223" s="19">
        <v>2461</v>
      </c>
      <c r="P223" s="19" t="s">
        <v>97</v>
      </c>
      <c r="Q223" s="8">
        <v>40000</v>
      </c>
      <c r="R223" s="8">
        <v>40000</v>
      </c>
      <c r="S223" s="8">
        <v>2241.98</v>
      </c>
      <c r="T223" s="7"/>
    </row>
    <row r="224" spans="9:20" ht="22.5" x14ac:dyDescent="0.25">
      <c r="O224" s="19">
        <v>2471</v>
      </c>
      <c r="P224" s="19" t="s">
        <v>98</v>
      </c>
      <c r="Q224" s="8">
        <v>5600</v>
      </c>
      <c r="R224" s="8">
        <v>5600</v>
      </c>
      <c r="S224" s="8">
        <v>0</v>
      </c>
      <c r="T224" s="7"/>
    </row>
    <row r="225" spans="15:20" ht="22.5" x14ac:dyDescent="0.25">
      <c r="O225" s="19">
        <v>2481</v>
      </c>
      <c r="P225" s="19" t="s">
        <v>99</v>
      </c>
      <c r="Q225" s="8">
        <v>3000</v>
      </c>
      <c r="R225" s="8">
        <v>3000</v>
      </c>
      <c r="S225" s="8">
        <v>0</v>
      </c>
      <c r="T225" s="9"/>
    </row>
    <row r="226" spans="15:20" ht="45" x14ac:dyDescent="0.25">
      <c r="O226" s="19">
        <v>2491</v>
      </c>
      <c r="P226" s="19" t="s">
        <v>100</v>
      </c>
      <c r="Q226" s="8">
        <v>11000</v>
      </c>
      <c r="R226" s="8">
        <v>11000</v>
      </c>
      <c r="S226" s="8">
        <v>1891.4699999999998</v>
      </c>
      <c r="T226" s="7"/>
    </row>
    <row r="227" spans="15:20" ht="22.5" x14ac:dyDescent="0.25">
      <c r="O227" s="19">
        <v>2531</v>
      </c>
      <c r="P227" s="19" t="s">
        <v>101</v>
      </c>
      <c r="Q227" s="8">
        <v>12000</v>
      </c>
      <c r="R227" s="8">
        <v>12000</v>
      </c>
      <c r="S227" s="8">
        <v>1146</v>
      </c>
      <c r="T227" s="7"/>
    </row>
    <row r="228" spans="15:20" ht="22.5" x14ac:dyDescent="0.25">
      <c r="O228" s="19">
        <v>2541</v>
      </c>
      <c r="P228" s="19" t="s">
        <v>102</v>
      </c>
      <c r="Q228" s="8">
        <v>10000</v>
      </c>
      <c r="R228" s="8">
        <v>10000</v>
      </c>
      <c r="S228" s="8">
        <v>0</v>
      </c>
      <c r="T228" s="7"/>
    </row>
    <row r="229" spans="15:20" ht="22.5" x14ac:dyDescent="0.25">
      <c r="O229" s="19">
        <v>2611</v>
      </c>
      <c r="P229" s="19" t="s">
        <v>103</v>
      </c>
      <c r="Q229" s="8">
        <v>256000</v>
      </c>
      <c r="R229" s="8">
        <v>256000</v>
      </c>
      <c r="S229" s="8">
        <v>171554.91999999998</v>
      </c>
      <c r="T229" s="7"/>
    </row>
    <row r="230" spans="15:20" x14ac:dyDescent="0.25">
      <c r="O230" s="19">
        <v>2711</v>
      </c>
      <c r="P230" s="19" t="s">
        <v>104</v>
      </c>
      <c r="Q230" s="8">
        <v>5000</v>
      </c>
      <c r="R230" s="8">
        <v>5000</v>
      </c>
      <c r="S230" s="8">
        <v>0</v>
      </c>
      <c r="T230" s="7"/>
    </row>
    <row r="231" spans="15:20" x14ac:dyDescent="0.25">
      <c r="O231" s="19">
        <v>2721</v>
      </c>
      <c r="P231" s="19" t="s">
        <v>105</v>
      </c>
      <c r="Q231" s="8">
        <v>30000</v>
      </c>
      <c r="R231" s="8">
        <v>30000</v>
      </c>
      <c r="S231" s="8">
        <v>0</v>
      </c>
      <c r="T231" s="7"/>
    </row>
    <row r="232" spans="15:20" x14ac:dyDescent="0.25">
      <c r="O232" s="19">
        <v>2731</v>
      </c>
      <c r="P232" s="19" t="s">
        <v>106</v>
      </c>
      <c r="Q232" s="8">
        <v>1000</v>
      </c>
      <c r="R232" s="8">
        <v>1000</v>
      </c>
      <c r="S232" s="8">
        <v>0</v>
      </c>
      <c r="T232" s="7"/>
    </row>
    <row r="233" spans="15:20" x14ac:dyDescent="0.25">
      <c r="O233" s="19">
        <v>2911</v>
      </c>
      <c r="P233" s="19" t="s">
        <v>107</v>
      </c>
      <c r="Q233" s="8">
        <v>20000</v>
      </c>
      <c r="R233" s="8">
        <v>13500</v>
      </c>
      <c r="S233" s="8">
        <v>729</v>
      </c>
      <c r="T233" s="7"/>
    </row>
    <row r="234" spans="15:20" ht="33.75" x14ac:dyDescent="0.25">
      <c r="O234" s="19">
        <v>2921</v>
      </c>
      <c r="P234" s="19" t="s">
        <v>108</v>
      </c>
      <c r="Q234" s="8">
        <v>7000</v>
      </c>
      <c r="R234" s="8">
        <v>7000</v>
      </c>
      <c r="S234" s="8">
        <v>555.16000000000008</v>
      </c>
      <c r="T234" s="7"/>
    </row>
    <row r="235" spans="15:20" ht="67.5" x14ac:dyDescent="0.25">
      <c r="O235" s="19">
        <v>2931</v>
      </c>
      <c r="P235" s="19" t="s">
        <v>109</v>
      </c>
      <c r="Q235" s="8">
        <v>5000</v>
      </c>
      <c r="R235" s="8">
        <v>5000</v>
      </c>
      <c r="S235" s="8">
        <v>0</v>
      </c>
      <c r="T235" s="7"/>
    </row>
    <row r="236" spans="15:20" ht="56.25" x14ac:dyDescent="0.25">
      <c r="O236" s="19">
        <v>2941</v>
      </c>
      <c r="P236" s="19" t="s">
        <v>110</v>
      </c>
      <c r="Q236" s="8">
        <v>80000</v>
      </c>
      <c r="R236" s="8">
        <v>80000</v>
      </c>
      <c r="S236" s="8">
        <v>30507.17</v>
      </c>
      <c r="T236" s="7"/>
    </row>
    <row r="237" spans="15:20" ht="33.75" x14ac:dyDescent="0.25">
      <c r="O237" s="19">
        <v>2961</v>
      </c>
      <c r="P237" s="19" t="s">
        <v>111</v>
      </c>
      <c r="Q237" s="8">
        <v>20000</v>
      </c>
      <c r="R237" s="8">
        <v>24000</v>
      </c>
      <c r="S237" s="8">
        <v>2568.2799999999997</v>
      </c>
      <c r="T237" s="7"/>
    </row>
    <row r="238" spans="15:20" x14ac:dyDescent="0.25">
      <c r="O238" s="19"/>
      <c r="P238" s="19"/>
      <c r="Q238" s="10">
        <f>SUM(Q213:Q237)</f>
        <v>1532100</v>
      </c>
      <c r="R238" s="10">
        <f t="shared" ref="R238:S238" si="25">SUM(R213:R237)</f>
        <v>1532100</v>
      </c>
      <c r="S238" s="10">
        <f t="shared" si="25"/>
        <v>786683.19000000018</v>
      </c>
      <c r="T238" s="7"/>
    </row>
    <row r="239" spans="15:20" ht="22.5" x14ac:dyDescent="0.25">
      <c r="O239" s="19">
        <v>3112</v>
      </c>
      <c r="P239" s="19" t="s">
        <v>112</v>
      </c>
      <c r="Q239" s="8">
        <v>606234</v>
      </c>
      <c r="R239" s="8">
        <v>606234</v>
      </c>
      <c r="S239" s="8">
        <v>332026.80999999994</v>
      </c>
      <c r="T239" s="7"/>
    </row>
    <row r="240" spans="15:20" x14ac:dyDescent="0.25">
      <c r="O240" s="19">
        <v>3131</v>
      </c>
      <c r="P240" s="19" t="s">
        <v>113</v>
      </c>
      <c r="Q240" s="8">
        <v>135000</v>
      </c>
      <c r="R240" s="8">
        <v>135000</v>
      </c>
      <c r="S240" s="8">
        <v>48932.790000000008</v>
      </c>
      <c r="T240" s="9"/>
    </row>
    <row r="241" spans="15:20" x14ac:dyDescent="0.25">
      <c r="O241" s="19">
        <v>3141</v>
      </c>
      <c r="P241" s="19" t="s">
        <v>114</v>
      </c>
      <c r="Q241" s="8">
        <v>492176</v>
      </c>
      <c r="R241" s="8">
        <v>492176</v>
      </c>
      <c r="S241" s="8">
        <v>342183.73</v>
      </c>
      <c r="T241" s="7"/>
    </row>
    <row r="242" spans="15:20" ht="22.5" x14ac:dyDescent="0.25">
      <c r="O242" s="19">
        <v>3141</v>
      </c>
      <c r="P242" s="19" t="s">
        <v>115</v>
      </c>
      <c r="Q242" s="8">
        <v>5000</v>
      </c>
      <c r="R242" s="8">
        <v>5000</v>
      </c>
      <c r="S242" s="8">
        <v>158.78</v>
      </c>
      <c r="T242" s="7"/>
    </row>
    <row r="243" spans="15:20" ht="45" x14ac:dyDescent="0.25">
      <c r="O243" s="19">
        <v>3171</v>
      </c>
      <c r="P243" s="19" t="s">
        <v>117</v>
      </c>
      <c r="Q243" s="8">
        <v>464000</v>
      </c>
      <c r="R243" s="8">
        <v>464000</v>
      </c>
      <c r="S243" s="8">
        <v>203573.43</v>
      </c>
      <c r="T243" s="9"/>
    </row>
    <row r="244" spans="15:20" ht="22.5" x14ac:dyDescent="0.25">
      <c r="O244" s="19">
        <v>3181</v>
      </c>
      <c r="P244" s="19" t="s">
        <v>118</v>
      </c>
      <c r="Q244" s="8">
        <v>1426000</v>
      </c>
      <c r="R244" s="8">
        <v>1426000</v>
      </c>
      <c r="S244" s="8">
        <v>975483.22</v>
      </c>
      <c r="T244" s="9"/>
    </row>
    <row r="245" spans="15:20" ht="22.5" x14ac:dyDescent="0.25">
      <c r="O245" s="19">
        <v>3191</v>
      </c>
      <c r="P245" s="19" t="s">
        <v>119</v>
      </c>
      <c r="Q245" s="8">
        <v>12000</v>
      </c>
      <c r="R245" s="8">
        <v>12000</v>
      </c>
      <c r="S245" s="8">
        <v>3356.88</v>
      </c>
      <c r="T245" s="7"/>
    </row>
    <row r="246" spans="15:20" ht="22.5" x14ac:dyDescent="0.25">
      <c r="O246" s="19">
        <v>3221</v>
      </c>
      <c r="P246" s="19" t="s">
        <v>120</v>
      </c>
      <c r="Q246" s="8">
        <v>3060000</v>
      </c>
      <c r="R246" s="8">
        <v>3136500</v>
      </c>
      <c r="S246" s="8">
        <v>1530000</v>
      </c>
      <c r="T246" s="7" t="s">
        <v>60</v>
      </c>
    </row>
    <row r="247" spans="15:20" x14ac:dyDescent="0.25">
      <c r="O247" s="19">
        <v>3291</v>
      </c>
      <c r="P247" s="19" t="s">
        <v>121</v>
      </c>
      <c r="Q247" s="8">
        <v>15000</v>
      </c>
      <c r="R247" s="8">
        <v>5000</v>
      </c>
      <c r="S247" s="8">
        <v>0</v>
      </c>
      <c r="T247" s="7"/>
    </row>
    <row r="248" spans="15:20" ht="45" x14ac:dyDescent="0.25">
      <c r="O248" s="19">
        <v>3311</v>
      </c>
      <c r="P248" s="19" t="s">
        <v>122</v>
      </c>
      <c r="Q248" s="8">
        <v>249200</v>
      </c>
      <c r="R248" s="8">
        <v>0</v>
      </c>
      <c r="S248" s="8">
        <v>0</v>
      </c>
      <c r="T248" s="9" t="s">
        <v>181</v>
      </c>
    </row>
    <row r="249" spans="15:20" ht="56.25" x14ac:dyDescent="0.25">
      <c r="O249" s="19">
        <v>3331</v>
      </c>
      <c r="P249" s="19" t="s">
        <v>123</v>
      </c>
      <c r="Q249" s="8">
        <v>230000</v>
      </c>
      <c r="R249" s="8">
        <v>230000</v>
      </c>
      <c r="S249" s="8">
        <v>95000</v>
      </c>
      <c r="T249" s="9"/>
    </row>
    <row r="250" spans="15:20" ht="22.5" x14ac:dyDescent="0.25">
      <c r="O250" s="19">
        <v>3341</v>
      </c>
      <c r="P250" s="19" t="s">
        <v>124</v>
      </c>
      <c r="Q250" s="8">
        <v>175000</v>
      </c>
      <c r="R250" s="8">
        <v>175000</v>
      </c>
      <c r="S250" s="8">
        <v>28228</v>
      </c>
      <c r="T250" s="7"/>
    </row>
    <row r="251" spans="15:20" ht="33.75" x14ac:dyDescent="0.25">
      <c r="O251" s="19">
        <v>3361</v>
      </c>
      <c r="P251" s="19" t="s">
        <v>173</v>
      </c>
      <c r="Q251" s="8">
        <v>300000</v>
      </c>
      <c r="R251" s="8">
        <v>300000</v>
      </c>
      <c r="S251" s="8">
        <v>132581.52000000002</v>
      </c>
      <c r="T251" s="9"/>
    </row>
    <row r="252" spans="15:20" ht="22.5" x14ac:dyDescent="0.25">
      <c r="O252" s="19">
        <v>3362</v>
      </c>
      <c r="P252" s="19" t="s">
        <v>174</v>
      </c>
      <c r="Q252" s="8">
        <v>475000</v>
      </c>
      <c r="R252" s="8">
        <v>532500</v>
      </c>
      <c r="S252" s="8">
        <v>154287.45000000001</v>
      </c>
      <c r="T252" s="7" t="s">
        <v>60</v>
      </c>
    </row>
    <row r="253" spans="15:20" x14ac:dyDescent="0.25">
      <c r="O253" s="19">
        <v>3381</v>
      </c>
      <c r="P253" s="19" t="s">
        <v>126</v>
      </c>
      <c r="Q253" s="8">
        <v>480000</v>
      </c>
      <c r="R253" s="8">
        <v>480000</v>
      </c>
      <c r="S253" s="8">
        <v>323285.68000000005</v>
      </c>
      <c r="T253" s="7"/>
    </row>
    <row r="254" spans="15:20" ht="22.5" x14ac:dyDescent="0.25">
      <c r="O254" s="19">
        <v>3411</v>
      </c>
      <c r="P254" s="19" t="s">
        <v>127</v>
      </c>
      <c r="Q254" s="8">
        <v>12000000</v>
      </c>
      <c r="R254" s="8">
        <v>11492621.209999999</v>
      </c>
      <c r="S254" s="8">
        <v>7145762.8599999994</v>
      </c>
      <c r="T254" s="9" t="s">
        <v>181</v>
      </c>
    </row>
    <row r="255" spans="15:20" ht="22.5" x14ac:dyDescent="0.25">
      <c r="O255" s="19">
        <v>3431</v>
      </c>
      <c r="P255" s="19" t="s">
        <v>128</v>
      </c>
      <c r="Q255" s="8">
        <v>3280000</v>
      </c>
      <c r="R255" s="8">
        <v>3375000</v>
      </c>
      <c r="S255" s="8">
        <v>2172211.75</v>
      </c>
      <c r="T255" s="7" t="s">
        <v>60</v>
      </c>
    </row>
    <row r="256" spans="15:20" x14ac:dyDescent="0.25">
      <c r="O256" s="19">
        <v>3451</v>
      </c>
      <c r="P256" s="19" t="s">
        <v>129</v>
      </c>
      <c r="Q256" s="8">
        <v>300000</v>
      </c>
      <c r="R256" s="8">
        <v>300000</v>
      </c>
      <c r="S256" s="8">
        <v>130215.20999999999</v>
      </c>
      <c r="T256" s="7"/>
    </row>
    <row r="257" spans="15:20" ht="22.5" x14ac:dyDescent="0.25">
      <c r="O257" s="19">
        <v>3461</v>
      </c>
      <c r="P257" s="19" t="s">
        <v>130</v>
      </c>
      <c r="Q257" s="8">
        <v>110000</v>
      </c>
      <c r="R257" s="8">
        <v>134000</v>
      </c>
      <c r="S257" s="8">
        <v>84114</v>
      </c>
      <c r="T257" s="7" t="s">
        <v>60</v>
      </c>
    </row>
    <row r="258" spans="15:20" x14ac:dyDescent="0.25">
      <c r="O258" s="19">
        <v>3471</v>
      </c>
      <c r="P258" s="19" t="s">
        <v>131</v>
      </c>
      <c r="Q258" s="8">
        <v>5500</v>
      </c>
      <c r="R258" s="8">
        <v>5500</v>
      </c>
      <c r="S258" s="8">
        <v>0</v>
      </c>
      <c r="T258" s="7"/>
    </row>
    <row r="259" spans="15:20" ht="33.75" x14ac:dyDescent="0.25">
      <c r="O259" s="19">
        <v>3511</v>
      </c>
      <c r="P259" s="19" t="s">
        <v>132</v>
      </c>
      <c r="Q259" s="8">
        <v>158000</v>
      </c>
      <c r="R259" s="8">
        <v>208000</v>
      </c>
      <c r="S259" s="8">
        <v>85588.959999999992</v>
      </c>
      <c r="T259" s="7" t="s">
        <v>60</v>
      </c>
    </row>
    <row r="260" spans="15:20" ht="67.5" x14ac:dyDescent="0.25">
      <c r="O260" s="19">
        <v>3521</v>
      </c>
      <c r="P260" s="19" t="s">
        <v>133</v>
      </c>
      <c r="Q260" s="8">
        <v>100000</v>
      </c>
      <c r="R260" s="8">
        <v>100000</v>
      </c>
      <c r="S260" s="8">
        <v>20228.240000000002</v>
      </c>
      <c r="T260" s="9"/>
    </row>
    <row r="261" spans="15:20" ht="56.25" x14ac:dyDescent="0.25">
      <c r="O261" s="19">
        <v>3531</v>
      </c>
      <c r="P261" s="19" t="s">
        <v>134</v>
      </c>
      <c r="Q261" s="8">
        <v>250000</v>
      </c>
      <c r="R261" s="8">
        <v>250000</v>
      </c>
      <c r="S261" s="8">
        <v>85831</v>
      </c>
      <c r="T261" s="9"/>
    </row>
    <row r="262" spans="15:20" ht="67.5" x14ac:dyDescent="0.25">
      <c r="O262" s="19">
        <v>3553</v>
      </c>
      <c r="P262" s="19" t="s">
        <v>135</v>
      </c>
      <c r="Q262" s="8">
        <v>200000</v>
      </c>
      <c r="R262" s="8">
        <v>200000</v>
      </c>
      <c r="S262" s="8">
        <v>49962.93</v>
      </c>
      <c r="T262" s="7"/>
    </row>
    <row r="263" spans="15:20" ht="45" x14ac:dyDescent="0.25">
      <c r="O263" s="19">
        <v>3571</v>
      </c>
      <c r="P263" s="19" t="s">
        <v>194</v>
      </c>
      <c r="Q263" s="8">
        <v>0</v>
      </c>
      <c r="R263" s="8">
        <v>50000</v>
      </c>
      <c r="S263" s="8">
        <v>0</v>
      </c>
      <c r="T263" s="7" t="s">
        <v>60</v>
      </c>
    </row>
    <row r="264" spans="15:20" ht="22.5" x14ac:dyDescent="0.25">
      <c r="O264" s="19">
        <v>3581</v>
      </c>
      <c r="P264" s="19" t="s">
        <v>136</v>
      </c>
      <c r="Q264" s="8">
        <v>288000</v>
      </c>
      <c r="R264" s="8">
        <v>288000</v>
      </c>
      <c r="S264" s="8">
        <v>180831.75</v>
      </c>
      <c r="T264" s="7"/>
    </row>
    <row r="265" spans="15:20" ht="22.5" x14ac:dyDescent="0.25">
      <c r="O265" s="19">
        <v>3591</v>
      </c>
      <c r="P265" s="19" t="s">
        <v>137</v>
      </c>
      <c r="Q265" s="8">
        <v>38000</v>
      </c>
      <c r="R265" s="8">
        <v>38000</v>
      </c>
      <c r="S265" s="8">
        <v>11928</v>
      </c>
      <c r="T265" s="7"/>
    </row>
    <row r="266" spans="15:20" ht="67.5" x14ac:dyDescent="0.25">
      <c r="O266" s="19">
        <v>3611</v>
      </c>
      <c r="P266" s="19" t="s">
        <v>138</v>
      </c>
      <c r="Q266" s="8">
        <v>70000</v>
      </c>
      <c r="R266" s="8">
        <v>12500</v>
      </c>
      <c r="S266" s="8">
        <v>12500</v>
      </c>
      <c r="T266" s="7" t="s">
        <v>198</v>
      </c>
    </row>
    <row r="267" spans="15:20" ht="22.5" x14ac:dyDescent="0.25">
      <c r="O267" s="19">
        <v>3721</v>
      </c>
      <c r="P267" s="19" t="s">
        <v>175</v>
      </c>
      <c r="Q267" s="8">
        <v>5000</v>
      </c>
      <c r="R267" s="8">
        <v>5000</v>
      </c>
      <c r="S267" s="8">
        <v>0</v>
      </c>
      <c r="T267" s="7"/>
    </row>
    <row r="268" spans="15:20" ht="33.75" x14ac:dyDescent="0.25">
      <c r="O268" s="19">
        <v>3722</v>
      </c>
      <c r="P268" s="19" t="s">
        <v>140</v>
      </c>
      <c r="Q268" s="8">
        <v>100000</v>
      </c>
      <c r="R268" s="8">
        <v>110000</v>
      </c>
      <c r="S268" s="8">
        <v>78483</v>
      </c>
      <c r="T268" s="9"/>
    </row>
    <row r="269" spans="15:20" x14ac:dyDescent="0.25">
      <c r="O269" s="19">
        <v>3751</v>
      </c>
      <c r="P269" s="19" t="s">
        <v>141</v>
      </c>
      <c r="Q269" s="8">
        <v>5000</v>
      </c>
      <c r="R269" s="8">
        <v>5000</v>
      </c>
      <c r="S269" s="8">
        <v>0</v>
      </c>
      <c r="T269" s="9"/>
    </row>
    <row r="270" spans="15:20" x14ac:dyDescent="0.25">
      <c r="O270" s="19">
        <v>3921</v>
      </c>
      <c r="P270" s="19" t="s">
        <v>143</v>
      </c>
      <c r="Q270" s="8">
        <v>333920</v>
      </c>
      <c r="R270" s="8">
        <v>333920</v>
      </c>
      <c r="S270" s="8">
        <v>110539.42</v>
      </c>
      <c r="T270" s="9"/>
    </row>
    <row r="271" spans="15:20" ht="33.75" x14ac:dyDescent="0.25">
      <c r="O271" s="19">
        <v>3951</v>
      </c>
      <c r="P271" s="19" t="s">
        <v>144</v>
      </c>
      <c r="Q271" s="8">
        <v>25000</v>
      </c>
      <c r="R271" s="8">
        <v>25000</v>
      </c>
      <c r="S271" s="8">
        <v>0</v>
      </c>
      <c r="T271" s="7"/>
    </row>
    <row r="272" spans="15:20" ht="22.5" x14ac:dyDescent="0.25">
      <c r="O272" s="19">
        <v>3969</v>
      </c>
      <c r="P272" s="19" t="s">
        <v>176</v>
      </c>
      <c r="Q272" s="8">
        <v>15000</v>
      </c>
      <c r="R272" s="8">
        <v>15000</v>
      </c>
      <c r="S272" s="8">
        <v>9831.2800000000007</v>
      </c>
      <c r="T272" s="9"/>
    </row>
    <row r="273" spans="1:24" ht="22.5" x14ac:dyDescent="0.25">
      <c r="O273" s="19">
        <v>3981</v>
      </c>
      <c r="P273" s="19" t="s">
        <v>85</v>
      </c>
      <c r="Q273" s="8">
        <v>942000</v>
      </c>
      <c r="R273" s="8">
        <v>942000</v>
      </c>
      <c r="S273" s="8">
        <v>586203</v>
      </c>
      <c r="T273" s="7"/>
    </row>
    <row r="274" spans="1:24" ht="33.75" x14ac:dyDescent="0.25">
      <c r="O274" s="19">
        <v>3982</v>
      </c>
      <c r="P274" s="19" t="s">
        <v>86</v>
      </c>
      <c r="Q274" s="8">
        <v>1105000</v>
      </c>
      <c r="R274" s="8">
        <v>1081000</v>
      </c>
      <c r="S274" s="8">
        <v>0</v>
      </c>
      <c r="T274" s="7" t="s">
        <v>181</v>
      </c>
    </row>
    <row r="275" spans="1:24" x14ac:dyDescent="0.25">
      <c r="O275" s="19"/>
      <c r="P275" s="19" t="s">
        <v>43</v>
      </c>
      <c r="Q275" s="11">
        <f>SUM(Q239:Q274)</f>
        <v>27455030</v>
      </c>
      <c r="R275" s="11">
        <f>SUM(R239:R274)</f>
        <v>26969951.210000001</v>
      </c>
      <c r="S275" s="11">
        <f>SUM(S239:S274)</f>
        <v>14933329.689999999</v>
      </c>
      <c r="T275" s="7"/>
    </row>
    <row r="276" spans="1:24" ht="22.5" x14ac:dyDescent="0.25">
      <c r="O276" s="19">
        <v>4419</v>
      </c>
      <c r="P276" s="19" t="s">
        <v>146</v>
      </c>
      <c r="Q276" s="8">
        <v>4547000</v>
      </c>
      <c r="R276" s="8">
        <v>4547000</v>
      </c>
      <c r="S276" s="8">
        <v>3297001</v>
      </c>
      <c r="T276" s="7"/>
    </row>
    <row r="277" spans="1:24" x14ac:dyDescent="0.25">
      <c r="O277" s="19"/>
      <c r="P277" s="19" t="s">
        <v>58</v>
      </c>
      <c r="Q277" s="8">
        <f>+Q276</f>
        <v>4547000</v>
      </c>
      <c r="R277" s="8">
        <f t="shared" ref="R277:S277" si="26">+R276</f>
        <v>4547000</v>
      </c>
      <c r="S277" s="8">
        <f t="shared" si="26"/>
        <v>3297001</v>
      </c>
      <c r="T277" s="7"/>
    </row>
    <row r="278" spans="1:24" ht="56.25" x14ac:dyDescent="0.25">
      <c r="O278" s="19">
        <v>5641</v>
      </c>
      <c r="P278" s="19" t="s">
        <v>195</v>
      </c>
      <c r="Q278" s="8">
        <v>0</v>
      </c>
      <c r="R278" s="8">
        <v>100000</v>
      </c>
      <c r="S278" s="8">
        <v>0</v>
      </c>
      <c r="T278" s="7" t="s">
        <v>199</v>
      </c>
    </row>
    <row r="279" spans="1:24" ht="22.5" x14ac:dyDescent="0.25">
      <c r="O279" s="19">
        <v>5911</v>
      </c>
      <c r="P279" s="19" t="s">
        <v>152</v>
      </c>
      <c r="Q279" s="8">
        <v>0</v>
      </c>
      <c r="R279" s="8">
        <v>300000</v>
      </c>
      <c r="S279" s="8">
        <v>0</v>
      </c>
      <c r="T279" s="7" t="s">
        <v>169</v>
      </c>
    </row>
    <row r="280" spans="1:24" x14ac:dyDescent="0.25">
      <c r="O280" s="19"/>
      <c r="P280" s="19" t="s">
        <v>56</v>
      </c>
      <c r="Q280" s="8">
        <f>SUM(Q278:Q279)</f>
        <v>0</v>
      </c>
      <c r="R280" s="8">
        <f t="shared" ref="R280:S280" si="27">SUM(R278:R279)</f>
        <v>400000</v>
      </c>
      <c r="S280" s="8">
        <f t="shared" si="27"/>
        <v>0</v>
      </c>
      <c r="T280" s="7"/>
    </row>
    <row r="281" spans="1:24" x14ac:dyDescent="0.25">
      <c r="O281" s="19"/>
      <c r="P281" s="19" t="s">
        <v>57</v>
      </c>
      <c r="Q281" s="11">
        <f>+Q212+Q238+Q275+Q277+Q280</f>
        <v>81309889</v>
      </c>
      <c r="R281" s="11">
        <f>+R212+R238+R275+R277+R280</f>
        <v>82249889</v>
      </c>
      <c r="S281" s="11">
        <f>+S212+S238+S275+S277+S280</f>
        <v>46058537.180000007</v>
      </c>
      <c r="T281" s="11"/>
    </row>
    <row r="282" spans="1:24" x14ac:dyDescent="0.25">
      <c r="Q282" s="14">
        <f>+Q281-E197</f>
        <v>0</v>
      </c>
      <c r="R282" s="14">
        <f>+R281-F197</f>
        <v>0</v>
      </c>
      <c r="S282" s="14">
        <f>+S281-G197</f>
        <v>0</v>
      </c>
    </row>
    <row r="287" spans="1:24" ht="51" customHeight="1" x14ac:dyDescent="0.25">
      <c r="A287" s="79" t="s">
        <v>24</v>
      </c>
      <c r="B287" s="80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1"/>
    </row>
    <row r="288" spans="1:24" ht="22.5" customHeight="1" x14ac:dyDescent="0.25">
      <c r="A288" s="74" t="s">
        <v>0</v>
      </c>
      <c r="B288" s="74" t="s">
        <v>1</v>
      </c>
      <c r="C288" s="75" t="s">
        <v>2</v>
      </c>
      <c r="D288" s="75"/>
      <c r="E288" s="75"/>
      <c r="F288" s="75"/>
      <c r="G288" s="75"/>
      <c r="H288" s="30"/>
      <c r="I288" s="75" t="s">
        <v>8</v>
      </c>
      <c r="J288" s="75"/>
      <c r="K288" s="75"/>
      <c r="L288" s="75"/>
      <c r="M288" s="75"/>
      <c r="N288" s="30"/>
      <c r="O288" s="75" t="s">
        <v>14</v>
      </c>
      <c r="P288" s="75"/>
      <c r="Q288" s="75"/>
      <c r="R288" s="75"/>
      <c r="S288" s="75"/>
      <c r="T288" s="76" t="s">
        <v>19</v>
      </c>
      <c r="U288" s="76" t="s">
        <v>20</v>
      </c>
      <c r="V288" s="76" t="s">
        <v>21</v>
      </c>
      <c r="W288" s="76" t="s">
        <v>22</v>
      </c>
      <c r="X288" s="76" t="s">
        <v>294</v>
      </c>
    </row>
    <row r="289" spans="1:24" ht="33.75" x14ac:dyDescent="0.25">
      <c r="A289" s="74"/>
      <c r="B289" s="74"/>
      <c r="C289" s="28" t="s">
        <v>3</v>
      </c>
      <c r="D289" s="28" t="s">
        <v>4</v>
      </c>
      <c r="E289" s="28" t="s">
        <v>5</v>
      </c>
      <c r="F289" s="28" t="s">
        <v>6</v>
      </c>
      <c r="G289" s="28" t="s">
        <v>7</v>
      </c>
      <c r="H289" s="28"/>
      <c r="I289" s="28" t="s">
        <v>9</v>
      </c>
      <c r="J289" s="28" t="s">
        <v>10</v>
      </c>
      <c r="K289" s="28" t="s">
        <v>11</v>
      </c>
      <c r="L289" s="28" t="s">
        <v>12</v>
      </c>
      <c r="M289" s="28" t="s">
        <v>13</v>
      </c>
      <c r="N289" s="28"/>
      <c r="O289" s="28" t="s">
        <v>15</v>
      </c>
      <c r="P289" s="28" t="s">
        <v>16</v>
      </c>
      <c r="Q289" s="28" t="s">
        <v>23</v>
      </c>
      <c r="R289" s="28" t="s">
        <v>17</v>
      </c>
      <c r="S289" s="28" t="s">
        <v>18</v>
      </c>
      <c r="T289" s="77"/>
      <c r="U289" s="77"/>
      <c r="V289" s="77"/>
      <c r="W289" s="77"/>
      <c r="X289" s="77"/>
    </row>
    <row r="290" spans="1:24" ht="87" customHeight="1" x14ac:dyDescent="0.25">
      <c r="A290" s="19">
        <v>2014</v>
      </c>
      <c r="B290" s="19" t="s">
        <v>188</v>
      </c>
      <c r="C290" s="19">
        <v>1000</v>
      </c>
      <c r="D290" s="7" t="s">
        <v>264</v>
      </c>
      <c r="E290" s="8">
        <v>47775759</v>
      </c>
      <c r="F290" s="8">
        <v>45276516.539999992</v>
      </c>
      <c r="G290" s="8">
        <v>44327715.350000009</v>
      </c>
      <c r="H290" s="8"/>
      <c r="I290" s="19">
        <v>1100</v>
      </c>
      <c r="J290" s="19" t="s">
        <v>31</v>
      </c>
      <c r="K290" s="8">
        <v>21039472</v>
      </c>
      <c r="L290" s="8">
        <v>16754654.34</v>
      </c>
      <c r="M290" s="8">
        <v>16754654.34</v>
      </c>
      <c r="N290" s="8"/>
      <c r="O290" s="19">
        <v>1131</v>
      </c>
      <c r="P290" s="19" t="s">
        <v>189</v>
      </c>
      <c r="Q290" s="8">
        <v>20586472</v>
      </c>
      <c r="R290" s="8">
        <v>14241654.34</v>
      </c>
      <c r="S290" s="8">
        <v>14241654.34</v>
      </c>
      <c r="T290" s="9" t="s">
        <v>179</v>
      </c>
      <c r="U290" s="34" t="s">
        <v>186</v>
      </c>
      <c r="V290" s="34" t="s">
        <v>187</v>
      </c>
      <c r="W290" s="34" t="s">
        <v>314</v>
      </c>
      <c r="X290" s="34" t="s">
        <v>296</v>
      </c>
    </row>
    <row r="291" spans="1:24" ht="33.75" customHeight="1" x14ac:dyDescent="0.25">
      <c r="A291" s="19"/>
      <c r="B291" s="19"/>
      <c r="C291" s="19">
        <v>2000</v>
      </c>
      <c r="D291" s="7" t="s">
        <v>265</v>
      </c>
      <c r="E291" s="8">
        <v>1532100</v>
      </c>
      <c r="F291" s="8">
        <v>1532100</v>
      </c>
      <c r="G291" s="8">
        <v>1018983.93</v>
      </c>
      <c r="H291" s="8"/>
      <c r="I291" s="19">
        <v>1200</v>
      </c>
      <c r="J291" s="19" t="s">
        <v>32</v>
      </c>
      <c r="K291" s="8">
        <v>3133440</v>
      </c>
      <c r="L291" s="8">
        <v>2529508.91</v>
      </c>
      <c r="M291" s="8">
        <v>2529508.91</v>
      </c>
      <c r="N291" s="8"/>
      <c r="O291" s="19">
        <v>1131</v>
      </c>
      <c r="P291" s="19" t="s">
        <v>190</v>
      </c>
      <c r="Q291" s="8">
        <v>453000</v>
      </c>
      <c r="R291" s="8">
        <v>2513000</v>
      </c>
      <c r="S291" s="8">
        <v>2513000</v>
      </c>
      <c r="T291" s="9" t="s">
        <v>179</v>
      </c>
      <c r="U291" s="19"/>
      <c r="V291" s="19"/>
      <c r="W291" s="19"/>
      <c r="X291" s="27"/>
    </row>
    <row r="292" spans="1:24" ht="51" customHeight="1" x14ac:dyDescent="0.25">
      <c r="A292" s="19"/>
      <c r="B292" s="19"/>
      <c r="C292" s="19">
        <v>3000</v>
      </c>
      <c r="D292" s="7" t="s">
        <v>266</v>
      </c>
      <c r="E292" s="8">
        <v>27455030</v>
      </c>
      <c r="F292" s="8">
        <v>25343655.129999999</v>
      </c>
      <c r="G292" s="8">
        <v>23047324.32</v>
      </c>
      <c r="H292" s="8"/>
      <c r="I292" s="19">
        <v>1300</v>
      </c>
      <c r="J292" s="19" t="s">
        <v>33</v>
      </c>
      <c r="K292" s="8">
        <v>5800904</v>
      </c>
      <c r="L292" s="8">
        <v>4680906.5</v>
      </c>
      <c r="M292" s="8">
        <v>4586685.3800000008</v>
      </c>
      <c r="N292" s="8"/>
      <c r="O292" s="19">
        <v>1221</v>
      </c>
      <c r="P292" s="19" t="s">
        <v>67</v>
      </c>
      <c r="Q292" s="8">
        <v>3133440</v>
      </c>
      <c r="R292" s="8">
        <v>2529508.91</v>
      </c>
      <c r="S292" s="8">
        <v>2529508.91</v>
      </c>
      <c r="T292" s="9" t="s">
        <v>179</v>
      </c>
      <c r="U292" s="19"/>
      <c r="V292" s="19"/>
      <c r="W292" s="19"/>
      <c r="X292" s="27"/>
    </row>
    <row r="293" spans="1:24" ht="47.25" customHeight="1" x14ac:dyDescent="0.25">
      <c r="A293" s="19"/>
      <c r="B293" s="19"/>
      <c r="C293" s="19">
        <v>4000</v>
      </c>
      <c r="D293" s="7" t="s">
        <v>268</v>
      </c>
      <c r="E293" s="8">
        <v>4547000</v>
      </c>
      <c r="F293" s="8">
        <v>4547000</v>
      </c>
      <c r="G293" s="8">
        <v>4547000</v>
      </c>
      <c r="H293" s="8"/>
      <c r="I293" s="19">
        <v>1400</v>
      </c>
      <c r="J293" s="19" t="s">
        <v>34</v>
      </c>
      <c r="K293" s="8">
        <v>7381926</v>
      </c>
      <c r="L293" s="8">
        <v>7681926</v>
      </c>
      <c r="M293" s="8">
        <v>7386619.2699999996</v>
      </c>
      <c r="N293" s="8"/>
      <c r="O293" s="19">
        <v>1321</v>
      </c>
      <c r="P293" s="19" t="s">
        <v>68</v>
      </c>
      <c r="Q293" s="8">
        <v>739012</v>
      </c>
      <c r="R293" s="8">
        <v>739012</v>
      </c>
      <c r="S293" s="8">
        <v>690790.88</v>
      </c>
      <c r="T293" s="9"/>
      <c r="U293" s="19"/>
      <c r="V293" s="19"/>
      <c r="W293" s="19"/>
      <c r="X293" s="27"/>
    </row>
    <row r="294" spans="1:24" ht="49.5" customHeight="1" x14ac:dyDescent="0.25">
      <c r="A294" s="19"/>
      <c r="B294" s="19"/>
      <c r="C294" s="19">
        <v>5000</v>
      </c>
      <c r="D294" s="7" t="s">
        <v>267</v>
      </c>
      <c r="E294" s="8">
        <v>0</v>
      </c>
      <c r="F294" s="8">
        <v>400000</v>
      </c>
      <c r="G294" s="8">
        <v>234710</v>
      </c>
      <c r="H294" s="8"/>
      <c r="I294" s="19">
        <v>1500</v>
      </c>
      <c r="J294" s="19" t="s">
        <v>35</v>
      </c>
      <c r="K294" s="8">
        <v>10420017</v>
      </c>
      <c r="L294" s="8">
        <v>13629520.789999999</v>
      </c>
      <c r="M294" s="8">
        <v>13070247.449999999</v>
      </c>
      <c r="N294" s="8"/>
      <c r="O294" s="19">
        <v>1322</v>
      </c>
      <c r="P294" s="19" t="s">
        <v>69</v>
      </c>
      <c r="Q294" s="8">
        <v>6000</v>
      </c>
      <c r="R294" s="8">
        <v>6000</v>
      </c>
      <c r="S294" s="8">
        <v>0</v>
      </c>
      <c r="T294" s="9"/>
      <c r="U294" s="19"/>
      <c r="V294" s="19"/>
      <c r="W294" s="19"/>
      <c r="X294" s="27"/>
    </row>
    <row r="295" spans="1:24" ht="22.5" x14ac:dyDescent="0.25">
      <c r="A295" s="19"/>
      <c r="B295" s="19"/>
      <c r="C295" s="19"/>
      <c r="D295" s="19"/>
      <c r="E295" s="10">
        <f>SUM(E290:E294)</f>
        <v>81309889</v>
      </c>
      <c r="F295" s="10">
        <f>SUM(F290:F294)</f>
        <v>77099271.669999987</v>
      </c>
      <c r="G295" s="10">
        <f t="shared" ref="G295" si="28">SUM(G290:G294)</f>
        <v>73175733.600000009</v>
      </c>
      <c r="H295" s="10"/>
      <c r="I295" s="19"/>
      <c r="J295" s="19"/>
      <c r="K295" s="8"/>
      <c r="L295" s="8"/>
      <c r="M295" s="8"/>
      <c r="N295" s="8"/>
      <c r="O295" s="19">
        <v>1323</v>
      </c>
      <c r="P295" s="19" t="s">
        <v>70</v>
      </c>
      <c r="Q295" s="8">
        <v>5015892</v>
      </c>
      <c r="R295" s="8">
        <v>137544.72999999981</v>
      </c>
      <c r="S295" s="8">
        <v>137544.73000000001</v>
      </c>
      <c r="T295" s="9" t="s">
        <v>179</v>
      </c>
      <c r="U295" s="19"/>
      <c r="V295" s="19"/>
      <c r="W295" s="19"/>
      <c r="X295" s="27"/>
    </row>
    <row r="296" spans="1:24" ht="22.5" x14ac:dyDescent="0.25">
      <c r="A296" s="19"/>
      <c r="B296" s="19"/>
      <c r="C296" s="19"/>
      <c r="D296" s="19"/>
      <c r="E296" s="19"/>
      <c r="F296" s="19"/>
      <c r="G296" s="19"/>
      <c r="H296" s="19"/>
      <c r="I296" s="19"/>
      <c r="J296" s="18" t="s">
        <v>42</v>
      </c>
      <c r="K296" s="10">
        <f>SUM(K290:K295)</f>
        <v>47775759</v>
      </c>
      <c r="L296" s="10">
        <f t="shared" ref="L296:M296" si="29">SUM(L290:L295)</f>
        <v>45276516.539999999</v>
      </c>
      <c r="M296" s="10">
        <f t="shared" si="29"/>
        <v>44327715.350000001</v>
      </c>
      <c r="N296" s="10"/>
      <c r="O296" s="19">
        <v>1323</v>
      </c>
      <c r="P296" s="19" t="s">
        <v>191</v>
      </c>
      <c r="Q296" s="8">
        <v>0</v>
      </c>
      <c r="R296" s="8">
        <v>3758349.77</v>
      </c>
      <c r="S296" s="8">
        <v>3758349.77</v>
      </c>
      <c r="T296" s="9" t="s">
        <v>197</v>
      </c>
      <c r="U296" s="1"/>
      <c r="V296" s="1"/>
      <c r="W296" s="1"/>
      <c r="X296" s="1"/>
    </row>
    <row r="297" spans="1:24" ht="33.75" x14ac:dyDescent="0.25">
      <c r="I297" s="19">
        <v>2100</v>
      </c>
      <c r="J297" s="19" t="s">
        <v>36</v>
      </c>
      <c r="K297" s="8">
        <v>962500</v>
      </c>
      <c r="L297" s="8">
        <v>965000</v>
      </c>
      <c r="M297" s="8">
        <v>648111.94000000006</v>
      </c>
      <c r="N297" s="8"/>
      <c r="O297" s="19">
        <v>1331</v>
      </c>
      <c r="P297" s="19" t="s">
        <v>71</v>
      </c>
      <c r="Q297" s="8">
        <v>25000</v>
      </c>
      <c r="R297" s="8">
        <v>25000</v>
      </c>
      <c r="S297" s="8">
        <v>0</v>
      </c>
      <c r="T297" s="7"/>
    </row>
    <row r="298" spans="1:24" ht="22.5" x14ac:dyDescent="0.25">
      <c r="A298" s="2" t="s">
        <v>25</v>
      </c>
      <c r="I298" s="19">
        <v>2200</v>
      </c>
      <c r="J298" s="19" t="s">
        <v>37</v>
      </c>
      <c r="K298" s="8">
        <v>52000</v>
      </c>
      <c r="L298" s="8">
        <v>52000</v>
      </c>
      <c r="M298" s="8">
        <v>33278.539999999994</v>
      </c>
      <c r="N298" s="8"/>
      <c r="O298" s="19">
        <v>1342</v>
      </c>
      <c r="P298" s="19" t="s">
        <v>72</v>
      </c>
      <c r="Q298" s="8">
        <v>15000</v>
      </c>
      <c r="R298" s="8">
        <v>15000</v>
      </c>
      <c r="S298" s="8">
        <v>0</v>
      </c>
      <c r="T298" s="9"/>
    </row>
    <row r="299" spans="1:24" ht="33.75" x14ac:dyDescent="0.25">
      <c r="A299" s="2" t="s">
        <v>285</v>
      </c>
      <c r="I299" s="19">
        <v>2400</v>
      </c>
      <c r="J299" s="19" t="s">
        <v>38</v>
      </c>
      <c r="K299" s="8">
        <v>71600</v>
      </c>
      <c r="L299" s="8">
        <v>71600</v>
      </c>
      <c r="M299" s="8">
        <v>5129.0499999999993</v>
      </c>
      <c r="N299" s="8"/>
      <c r="O299" s="19">
        <v>1412</v>
      </c>
      <c r="P299" s="19" t="s">
        <v>73</v>
      </c>
      <c r="Q299" s="8">
        <v>3292104</v>
      </c>
      <c r="R299" s="8">
        <v>3292104</v>
      </c>
      <c r="S299" s="8">
        <v>3097573.8200000003</v>
      </c>
      <c r="T299" s="9"/>
    </row>
    <row r="300" spans="1:24" ht="27.75" customHeight="1" x14ac:dyDescent="0.25">
      <c r="A300" s="2" t="s">
        <v>318</v>
      </c>
      <c r="I300" s="19">
        <v>2500</v>
      </c>
      <c r="J300" s="19" t="s">
        <v>39</v>
      </c>
      <c r="K300" s="8">
        <v>22000</v>
      </c>
      <c r="L300" s="8">
        <v>22000</v>
      </c>
      <c r="M300" s="8">
        <v>2103.9</v>
      </c>
      <c r="N300" s="8"/>
      <c r="O300" s="19">
        <v>1422</v>
      </c>
      <c r="P300" s="19" t="s">
        <v>74</v>
      </c>
      <c r="Q300" s="8">
        <v>1593612</v>
      </c>
      <c r="R300" s="8">
        <v>1593612</v>
      </c>
      <c r="S300" s="8">
        <v>1574192.01</v>
      </c>
      <c r="T300" s="9"/>
    </row>
    <row r="301" spans="1:24" ht="56.25" x14ac:dyDescent="0.25">
      <c r="A301" s="2" t="s">
        <v>63</v>
      </c>
      <c r="I301" s="19">
        <v>2600</v>
      </c>
      <c r="J301" s="19" t="s">
        <v>40</v>
      </c>
      <c r="K301" s="8">
        <v>256000</v>
      </c>
      <c r="L301" s="8">
        <v>256000</v>
      </c>
      <c r="M301" s="8">
        <v>244276.78999999998</v>
      </c>
      <c r="N301" s="8"/>
      <c r="O301" s="19">
        <v>1431</v>
      </c>
      <c r="P301" s="19" t="s">
        <v>75</v>
      </c>
      <c r="Q301" s="8">
        <v>1999656</v>
      </c>
      <c r="R301" s="8">
        <v>1999656</v>
      </c>
      <c r="S301" s="8">
        <v>1954628.93</v>
      </c>
      <c r="T301" s="9"/>
    </row>
    <row r="302" spans="1:24" ht="22.5" x14ac:dyDescent="0.25">
      <c r="I302" s="19">
        <v>2700</v>
      </c>
      <c r="J302" s="19" t="s">
        <v>41</v>
      </c>
      <c r="K302" s="9">
        <v>36000</v>
      </c>
      <c r="L302" s="9">
        <v>36000</v>
      </c>
      <c r="M302" s="9">
        <v>0</v>
      </c>
      <c r="N302" s="8"/>
      <c r="O302" s="19">
        <v>1441</v>
      </c>
      <c r="P302" s="19" t="s">
        <v>76</v>
      </c>
      <c r="Q302" s="8">
        <v>496554</v>
      </c>
      <c r="R302" s="8">
        <v>796554</v>
      </c>
      <c r="S302" s="8">
        <v>760224.51</v>
      </c>
      <c r="T302" s="9" t="s">
        <v>60</v>
      </c>
    </row>
    <row r="303" spans="1:24" ht="47.25" customHeight="1" x14ac:dyDescent="0.25">
      <c r="I303" s="19">
        <v>2900</v>
      </c>
      <c r="J303" s="19" t="s">
        <v>155</v>
      </c>
      <c r="K303" s="9">
        <v>132000</v>
      </c>
      <c r="L303" s="9">
        <v>129500</v>
      </c>
      <c r="M303" s="9">
        <v>86083.71</v>
      </c>
      <c r="N303" s="9"/>
      <c r="O303" s="19">
        <v>1511</v>
      </c>
      <c r="P303" s="19" t="s">
        <v>77</v>
      </c>
      <c r="Q303" s="8">
        <v>720413</v>
      </c>
      <c r="R303" s="8">
        <v>720413</v>
      </c>
      <c r="S303" s="8">
        <v>672474.39</v>
      </c>
      <c r="T303" s="7"/>
    </row>
    <row r="304" spans="1:24" ht="40.5" customHeight="1" x14ac:dyDescent="0.25">
      <c r="I304" s="19"/>
      <c r="J304" s="18" t="s">
        <v>52</v>
      </c>
      <c r="K304" s="10">
        <f>SUM(K297:K303)</f>
        <v>1532100</v>
      </c>
      <c r="L304" s="10">
        <f>SUM(L297:L303)</f>
        <v>1532100</v>
      </c>
      <c r="M304" s="10">
        <f>SUM(M297:M303)</f>
        <v>1018983.9300000002</v>
      </c>
      <c r="N304" s="10"/>
      <c r="O304" s="19">
        <v>1521</v>
      </c>
      <c r="P304" s="19" t="s">
        <v>78</v>
      </c>
      <c r="Q304" s="8">
        <v>0</v>
      </c>
      <c r="R304" s="8">
        <v>3209163.79</v>
      </c>
      <c r="S304" s="8">
        <v>3208253.92</v>
      </c>
      <c r="T304" s="9" t="s">
        <v>196</v>
      </c>
    </row>
    <row r="305" spans="9:20" ht="26.25" customHeight="1" x14ac:dyDescent="0.25">
      <c r="I305" s="19">
        <v>3100</v>
      </c>
      <c r="J305" s="19" t="s">
        <v>44</v>
      </c>
      <c r="K305" s="8">
        <v>3140410</v>
      </c>
      <c r="L305" s="8">
        <v>3140410</v>
      </c>
      <c r="M305" s="8">
        <v>2447483.0499999998</v>
      </c>
      <c r="N305" s="8"/>
      <c r="O305" s="19">
        <v>1541</v>
      </c>
      <c r="P305" s="19" t="s">
        <v>79</v>
      </c>
      <c r="Q305" s="8">
        <v>1229660</v>
      </c>
      <c r="R305" s="8">
        <v>540000</v>
      </c>
      <c r="S305" s="8">
        <v>386766.19</v>
      </c>
      <c r="T305" s="7" t="s">
        <v>179</v>
      </c>
    </row>
    <row r="306" spans="9:20" ht="22.5" x14ac:dyDescent="0.25">
      <c r="I306" s="19">
        <v>3200</v>
      </c>
      <c r="J306" s="19" t="s">
        <v>45</v>
      </c>
      <c r="K306" s="8">
        <v>3075000</v>
      </c>
      <c r="L306" s="8">
        <v>3141500</v>
      </c>
      <c r="M306" s="8">
        <v>3136500</v>
      </c>
      <c r="N306" s="8"/>
      <c r="O306" s="19">
        <v>1541</v>
      </c>
      <c r="P306" s="19" t="s">
        <v>192</v>
      </c>
      <c r="Q306" s="8">
        <v>0</v>
      </c>
      <c r="R306" s="8">
        <v>690000</v>
      </c>
      <c r="S306" s="8">
        <v>690000</v>
      </c>
      <c r="T306" s="7" t="s">
        <v>197</v>
      </c>
    </row>
    <row r="307" spans="9:20" ht="33.75" x14ac:dyDescent="0.25">
      <c r="I307" s="19">
        <v>3300</v>
      </c>
      <c r="J307" s="19" t="s">
        <v>46</v>
      </c>
      <c r="K307" s="8">
        <v>1909200</v>
      </c>
      <c r="L307" s="8">
        <v>1747500</v>
      </c>
      <c r="M307" s="8">
        <v>1419887.3900000001</v>
      </c>
      <c r="N307" s="8"/>
      <c r="O307" s="19">
        <v>1542</v>
      </c>
      <c r="P307" s="19" t="s">
        <v>80</v>
      </c>
      <c r="Q307" s="8">
        <v>10000</v>
      </c>
      <c r="R307" s="8">
        <v>10000</v>
      </c>
      <c r="S307" s="8">
        <v>0</v>
      </c>
      <c r="T307" s="7" t="s">
        <v>181</v>
      </c>
    </row>
    <row r="308" spans="9:20" ht="22.5" x14ac:dyDescent="0.25">
      <c r="I308" s="19">
        <v>3400</v>
      </c>
      <c r="J308" s="19" t="s">
        <v>47</v>
      </c>
      <c r="K308" s="8">
        <v>15695500</v>
      </c>
      <c r="L308" s="8">
        <v>13565825.130000001</v>
      </c>
      <c r="M308" s="8">
        <v>13071671.870000001</v>
      </c>
      <c r="N308" s="8"/>
      <c r="O308" s="19">
        <v>1547</v>
      </c>
      <c r="P308" s="19" t="s">
        <v>84</v>
      </c>
      <c r="Q308" s="8">
        <v>80000</v>
      </c>
      <c r="R308" s="8">
        <v>80000</v>
      </c>
      <c r="S308" s="8">
        <v>55800</v>
      </c>
      <c r="T308" s="7"/>
    </row>
    <row r="309" spans="9:20" ht="33.75" x14ac:dyDescent="0.25">
      <c r="I309" s="19">
        <v>3500</v>
      </c>
      <c r="J309" s="19" t="s">
        <v>48</v>
      </c>
      <c r="K309" s="8">
        <v>1034000</v>
      </c>
      <c r="L309" s="8">
        <v>1134000</v>
      </c>
      <c r="M309" s="8">
        <v>858964.47</v>
      </c>
      <c r="N309" s="8"/>
      <c r="O309" s="19">
        <v>1548</v>
      </c>
      <c r="P309" s="19" t="s">
        <v>81</v>
      </c>
      <c r="Q309" s="8">
        <v>200000</v>
      </c>
      <c r="R309" s="8">
        <v>200000</v>
      </c>
      <c r="S309" s="8">
        <v>43607.79</v>
      </c>
      <c r="T309" s="7"/>
    </row>
    <row r="310" spans="9:20" ht="22.5" x14ac:dyDescent="0.25">
      <c r="I310" s="19">
        <v>3600</v>
      </c>
      <c r="J310" s="19" t="s">
        <v>49</v>
      </c>
      <c r="K310" s="8">
        <v>70000</v>
      </c>
      <c r="L310" s="8">
        <v>12500</v>
      </c>
      <c r="M310" s="8">
        <v>12500</v>
      </c>
      <c r="N310" s="8"/>
      <c r="O310" s="19">
        <v>1549</v>
      </c>
      <c r="P310" s="19" t="s">
        <v>82</v>
      </c>
      <c r="Q310" s="8">
        <v>132000</v>
      </c>
      <c r="R310" s="8">
        <v>132000</v>
      </c>
      <c r="S310" s="8">
        <v>132000</v>
      </c>
      <c r="T310" s="7"/>
    </row>
    <row r="311" spans="9:20" ht="78.75" x14ac:dyDescent="0.25">
      <c r="I311" s="19">
        <v>3700</v>
      </c>
      <c r="J311" s="19" t="s">
        <v>50</v>
      </c>
      <c r="K311" s="8">
        <v>110000</v>
      </c>
      <c r="L311" s="8">
        <v>120000</v>
      </c>
      <c r="M311" s="8">
        <v>104445</v>
      </c>
      <c r="N311" s="8"/>
      <c r="O311" s="19">
        <v>1591</v>
      </c>
      <c r="P311" s="19" t="s">
        <v>83</v>
      </c>
      <c r="Q311" s="8">
        <v>8047944</v>
      </c>
      <c r="R311" s="8">
        <v>8047944</v>
      </c>
      <c r="S311" s="8">
        <v>7881345.1600000001</v>
      </c>
      <c r="T311" s="7"/>
    </row>
    <row r="312" spans="9:20" x14ac:dyDescent="0.25">
      <c r="I312" s="19">
        <v>3900</v>
      </c>
      <c r="J312" s="19" t="s">
        <v>156</v>
      </c>
      <c r="K312" s="8">
        <v>2420920</v>
      </c>
      <c r="L312" s="8">
        <v>2481920</v>
      </c>
      <c r="M312" s="8">
        <v>1995872.54</v>
      </c>
      <c r="N312" s="8"/>
      <c r="O312" s="19"/>
      <c r="P312" s="19"/>
      <c r="Q312" s="11">
        <f>SUM(Q290:Q311)</f>
        <v>47775759</v>
      </c>
      <c r="R312" s="11">
        <f t="shared" ref="R312:S312" si="30">SUM(R290:R311)</f>
        <v>45276516.539999999</v>
      </c>
      <c r="S312" s="11">
        <f t="shared" si="30"/>
        <v>44327715.349999994</v>
      </c>
      <c r="T312" s="7"/>
    </row>
    <row r="313" spans="9:20" ht="33.75" x14ac:dyDescent="0.25">
      <c r="I313" s="19"/>
      <c r="J313" s="18" t="s">
        <v>43</v>
      </c>
      <c r="K313" s="10">
        <f>SUM(K305:K312)</f>
        <v>27455030</v>
      </c>
      <c r="L313" s="10">
        <f t="shared" ref="L313:M313" si="31">SUM(L305:L312)</f>
        <v>25343655.130000003</v>
      </c>
      <c r="M313" s="10">
        <f t="shared" si="31"/>
        <v>23047324.32</v>
      </c>
      <c r="N313" s="10"/>
      <c r="O313" s="19">
        <v>2111</v>
      </c>
      <c r="P313" s="19" t="s">
        <v>87</v>
      </c>
      <c r="Q313" s="8">
        <v>410000</v>
      </c>
      <c r="R313" s="8">
        <v>412500</v>
      </c>
      <c r="S313" s="8">
        <v>344123.76</v>
      </c>
      <c r="T313" s="7" t="s">
        <v>60</v>
      </c>
    </row>
    <row r="314" spans="9:20" ht="33.75" x14ac:dyDescent="0.25">
      <c r="I314" s="19">
        <v>4400</v>
      </c>
      <c r="J314" s="19" t="s">
        <v>185</v>
      </c>
      <c r="K314" s="8">
        <v>4547000</v>
      </c>
      <c r="L314" s="8">
        <v>4547000</v>
      </c>
      <c r="M314" s="8">
        <v>4547000</v>
      </c>
      <c r="N314" s="8"/>
      <c r="O314" s="19">
        <v>2121</v>
      </c>
      <c r="P314" s="19" t="s">
        <v>88</v>
      </c>
      <c r="Q314" s="8">
        <v>1500</v>
      </c>
      <c r="R314" s="8">
        <v>1500</v>
      </c>
      <c r="S314" s="8">
        <v>0</v>
      </c>
      <c r="T314" s="7"/>
    </row>
    <row r="315" spans="9:20" ht="56.25" x14ac:dyDescent="0.25">
      <c r="I315" s="19"/>
      <c r="J315" s="18" t="s">
        <v>53</v>
      </c>
      <c r="K315" s="10">
        <f>+K314</f>
        <v>4547000</v>
      </c>
      <c r="L315" s="10">
        <f t="shared" ref="L315:M315" si="32">+L314</f>
        <v>4547000</v>
      </c>
      <c r="M315" s="10">
        <f t="shared" si="32"/>
        <v>4547000</v>
      </c>
      <c r="N315" s="10"/>
      <c r="O315" s="19">
        <v>2141</v>
      </c>
      <c r="P315" s="19" t="s">
        <v>89</v>
      </c>
      <c r="Q315" s="8">
        <v>500000</v>
      </c>
      <c r="R315" s="8">
        <v>500000</v>
      </c>
      <c r="S315" s="8">
        <v>275075.19000000006</v>
      </c>
      <c r="T315" s="7"/>
    </row>
    <row r="316" spans="9:20" ht="22.5" x14ac:dyDescent="0.25">
      <c r="I316" s="19">
        <v>5600</v>
      </c>
      <c r="J316" s="19" t="s">
        <v>158</v>
      </c>
      <c r="K316" s="8">
        <v>0</v>
      </c>
      <c r="L316" s="8">
        <v>100000</v>
      </c>
      <c r="M316" s="8">
        <v>51000</v>
      </c>
      <c r="N316" s="8"/>
      <c r="O316" s="19">
        <v>2151</v>
      </c>
      <c r="P316" s="19" t="s">
        <v>90</v>
      </c>
      <c r="Q316" s="8">
        <v>45000</v>
      </c>
      <c r="R316" s="8">
        <v>45000</v>
      </c>
      <c r="S316" s="8">
        <v>23751.5</v>
      </c>
      <c r="T316" s="7"/>
    </row>
    <row r="317" spans="9:20" x14ac:dyDescent="0.25">
      <c r="I317" s="19">
        <v>5900</v>
      </c>
      <c r="J317" s="19" t="s">
        <v>159</v>
      </c>
      <c r="K317" s="8">
        <v>0</v>
      </c>
      <c r="L317" s="8">
        <v>300000</v>
      </c>
      <c r="M317" s="8">
        <v>183710</v>
      </c>
      <c r="N317" s="8"/>
      <c r="O317" s="19">
        <v>2161</v>
      </c>
      <c r="P317" s="19" t="s">
        <v>91</v>
      </c>
      <c r="Q317" s="8">
        <v>6000</v>
      </c>
      <c r="R317" s="8">
        <v>6000</v>
      </c>
      <c r="S317" s="8">
        <v>5161.49</v>
      </c>
      <c r="T317" s="7"/>
    </row>
    <row r="318" spans="9:20" ht="33.75" x14ac:dyDescent="0.25">
      <c r="I318" s="19"/>
      <c r="J318" s="19" t="s">
        <v>56</v>
      </c>
      <c r="K318" s="8">
        <f>+K316+K317</f>
        <v>0</v>
      </c>
      <c r="L318" s="8">
        <f t="shared" ref="L318:M318" si="33">+L316+L317</f>
        <v>400000</v>
      </c>
      <c r="M318" s="8">
        <f t="shared" si="33"/>
        <v>234710</v>
      </c>
      <c r="N318" s="8"/>
      <c r="O318" s="19">
        <v>2211</v>
      </c>
      <c r="P318" s="19" t="s">
        <v>92</v>
      </c>
      <c r="Q318" s="8">
        <v>47000</v>
      </c>
      <c r="R318" s="8">
        <v>47000</v>
      </c>
      <c r="S318" s="8">
        <v>29484.319999999996</v>
      </c>
      <c r="T318" s="7"/>
    </row>
    <row r="319" spans="9:20" ht="33.75" x14ac:dyDescent="0.25">
      <c r="I319" s="19"/>
      <c r="J319" s="18" t="s">
        <v>57</v>
      </c>
      <c r="K319" s="10">
        <f>+K296+K304+K313+K315+K318</f>
        <v>81309889</v>
      </c>
      <c r="L319" s="10">
        <f>+L296+L304+L313+L315+L318</f>
        <v>77099271.670000002</v>
      </c>
      <c r="M319" s="10">
        <f>+M296+M304+M313+M315+M318</f>
        <v>73175733.599999994</v>
      </c>
      <c r="N319" s="10"/>
      <c r="O319" s="19">
        <v>2231</v>
      </c>
      <c r="P319" s="19" t="s">
        <v>93</v>
      </c>
      <c r="Q319" s="8">
        <v>5000</v>
      </c>
      <c r="R319" s="8">
        <v>5000</v>
      </c>
      <c r="S319" s="8">
        <v>3794.2200000000003</v>
      </c>
      <c r="T319" s="7"/>
    </row>
    <row r="320" spans="9:20" ht="22.5" x14ac:dyDescent="0.25">
      <c r="K320" s="14">
        <f>+K319-E295</f>
        <v>0</v>
      </c>
      <c r="L320" s="14">
        <f t="shared" ref="L320" si="34">+L319-F295</f>
        <v>0</v>
      </c>
      <c r="M320" s="14">
        <f t="shared" ref="M320" si="35">+M319-G295</f>
        <v>0</v>
      </c>
      <c r="O320" s="19">
        <v>2431</v>
      </c>
      <c r="P320" s="19" t="s">
        <v>94</v>
      </c>
      <c r="Q320" s="8">
        <v>1000</v>
      </c>
      <c r="R320" s="8">
        <v>1000</v>
      </c>
      <c r="S320" s="8">
        <v>0</v>
      </c>
      <c r="T320" s="7"/>
    </row>
    <row r="321" spans="15:20" ht="22.5" x14ac:dyDescent="0.25">
      <c r="O321" s="19">
        <v>2441</v>
      </c>
      <c r="P321" s="19" t="s">
        <v>95</v>
      </c>
      <c r="Q321" s="8">
        <v>6000</v>
      </c>
      <c r="R321" s="8">
        <v>6000</v>
      </c>
      <c r="S321" s="8">
        <v>0</v>
      </c>
      <c r="T321" s="7"/>
    </row>
    <row r="322" spans="15:20" ht="22.5" x14ac:dyDescent="0.25">
      <c r="O322" s="19">
        <v>2451</v>
      </c>
      <c r="P322" s="19" t="s">
        <v>96</v>
      </c>
      <c r="Q322" s="8">
        <v>5000</v>
      </c>
      <c r="R322" s="8">
        <v>5000</v>
      </c>
      <c r="S322" s="8">
        <v>385</v>
      </c>
      <c r="T322" s="7"/>
    </row>
    <row r="323" spans="15:20" ht="22.5" x14ac:dyDescent="0.25">
      <c r="O323" s="19">
        <v>2461</v>
      </c>
      <c r="P323" s="19" t="s">
        <v>97</v>
      </c>
      <c r="Q323" s="8">
        <v>40000</v>
      </c>
      <c r="R323" s="8">
        <v>40000</v>
      </c>
      <c r="S323" s="8">
        <v>2646.22</v>
      </c>
      <c r="T323" s="7"/>
    </row>
    <row r="324" spans="15:20" ht="22.5" x14ac:dyDescent="0.25">
      <c r="O324" s="19">
        <v>2471</v>
      </c>
      <c r="P324" s="19" t="s">
        <v>98</v>
      </c>
      <c r="Q324" s="8">
        <v>5600</v>
      </c>
      <c r="R324" s="8">
        <v>5600</v>
      </c>
      <c r="S324" s="8">
        <v>0</v>
      </c>
      <c r="T324" s="7"/>
    </row>
    <row r="325" spans="15:20" ht="22.5" x14ac:dyDescent="0.25">
      <c r="O325" s="19">
        <v>2481</v>
      </c>
      <c r="P325" s="19" t="s">
        <v>99</v>
      </c>
      <c r="Q325" s="8">
        <v>3000</v>
      </c>
      <c r="R325" s="8">
        <v>3000</v>
      </c>
      <c r="S325" s="8">
        <v>0</v>
      </c>
      <c r="T325" s="9"/>
    </row>
    <row r="326" spans="15:20" ht="45" x14ac:dyDescent="0.25">
      <c r="O326" s="19">
        <v>2491</v>
      </c>
      <c r="P326" s="19" t="s">
        <v>100</v>
      </c>
      <c r="Q326" s="8">
        <v>11000</v>
      </c>
      <c r="R326" s="8">
        <v>11000</v>
      </c>
      <c r="S326" s="8">
        <v>2097.83</v>
      </c>
      <c r="T326" s="7"/>
    </row>
    <row r="327" spans="15:20" ht="22.5" x14ac:dyDescent="0.25">
      <c r="O327" s="19">
        <v>2531</v>
      </c>
      <c r="P327" s="19" t="s">
        <v>101</v>
      </c>
      <c r="Q327" s="8">
        <v>12000</v>
      </c>
      <c r="R327" s="8">
        <v>12000</v>
      </c>
      <c r="S327" s="8">
        <v>2103.9</v>
      </c>
      <c r="T327" s="7"/>
    </row>
    <row r="328" spans="15:20" ht="22.5" x14ac:dyDescent="0.25">
      <c r="O328" s="19">
        <v>2541</v>
      </c>
      <c r="P328" s="19" t="s">
        <v>102</v>
      </c>
      <c r="Q328" s="8">
        <v>10000</v>
      </c>
      <c r="R328" s="8">
        <v>10000</v>
      </c>
      <c r="S328" s="8">
        <v>0</v>
      </c>
      <c r="T328" s="7"/>
    </row>
    <row r="329" spans="15:20" ht="22.5" x14ac:dyDescent="0.25">
      <c r="O329" s="19">
        <v>2611</v>
      </c>
      <c r="P329" s="19" t="s">
        <v>103</v>
      </c>
      <c r="Q329" s="8">
        <v>256000</v>
      </c>
      <c r="R329" s="8">
        <v>256000</v>
      </c>
      <c r="S329" s="8">
        <v>244276.78999999998</v>
      </c>
      <c r="T329" s="7"/>
    </row>
    <row r="330" spans="15:20" x14ac:dyDescent="0.25">
      <c r="O330" s="19">
        <v>2711</v>
      </c>
      <c r="P330" s="19" t="s">
        <v>104</v>
      </c>
      <c r="Q330" s="8">
        <v>5000</v>
      </c>
      <c r="R330" s="8">
        <v>5000</v>
      </c>
      <c r="S330" s="8">
        <v>0</v>
      </c>
      <c r="T330" s="7"/>
    </row>
    <row r="331" spans="15:20" x14ac:dyDescent="0.25">
      <c r="O331" s="19">
        <v>2721</v>
      </c>
      <c r="P331" s="19" t="s">
        <v>105</v>
      </c>
      <c r="Q331" s="8">
        <v>30000</v>
      </c>
      <c r="R331" s="8">
        <v>30000</v>
      </c>
      <c r="S331" s="8">
        <v>0</v>
      </c>
      <c r="T331" s="7"/>
    </row>
    <row r="332" spans="15:20" x14ac:dyDescent="0.25">
      <c r="O332" s="19">
        <v>2731</v>
      </c>
      <c r="P332" s="19" t="s">
        <v>106</v>
      </c>
      <c r="Q332" s="8">
        <v>1000</v>
      </c>
      <c r="R332" s="8">
        <v>1000</v>
      </c>
      <c r="S332" s="8">
        <v>0</v>
      </c>
      <c r="T332" s="7"/>
    </row>
    <row r="333" spans="15:20" x14ac:dyDescent="0.25">
      <c r="O333" s="19">
        <v>2911</v>
      </c>
      <c r="P333" s="19" t="s">
        <v>107</v>
      </c>
      <c r="Q333" s="8">
        <v>20000</v>
      </c>
      <c r="R333" s="8">
        <v>13500</v>
      </c>
      <c r="S333" s="8">
        <v>3319</v>
      </c>
      <c r="T333" s="7"/>
    </row>
    <row r="334" spans="15:20" ht="33.75" x14ac:dyDescent="0.25">
      <c r="O334" s="19">
        <v>2921</v>
      </c>
      <c r="P334" s="19" t="s">
        <v>108</v>
      </c>
      <c r="Q334" s="8">
        <v>7000</v>
      </c>
      <c r="R334" s="8">
        <v>7000</v>
      </c>
      <c r="S334" s="8">
        <v>662.91000000000008</v>
      </c>
      <c r="T334" s="7"/>
    </row>
    <row r="335" spans="15:20" ht="67.5" x14ac:dyDescent="0.25">
      <c r="O335" s="19">
        <v>2931</v>
      </c>
      <c r="P335" s="19" t="s">
        <v>109</v>
      </c>
      <c r="Q335" s="8">
        <v>5000</v>
      </c>
      <c r="R335" s="8">
        <v>5000</v>
      </c>
      <c r="S335" s="8">
        <v>0</v>
      </c>
      <c r="T335" s="7"/>
    </row>
    <row r="336" spans="15:20" ht="56.25" x14ac:dyDescent="0.25">
      <c r="O336" s="19">
        <v>2941</v>
      </c>
      <c r="P336" s="19" t="s">
        <v>110</v>
      </c>
      <c r="Q336" s="8">
        <v>80000</v>
      </c>
      <c r="R336" s="8">
        <v>80000</v>
      </c>
      <c r="S336" s="8">
        <v>61398.17</v>
      </c>
      <c r="T336" s="7"/>
    </row>
    <row r="337" spans="15:20" ht="33.75" x14ac:dyDescent="0.25">
      <c r="O337" s="19">
        <v>2961</v>
      </c>
      <c r="P337" s="19" t="s">
        <v>111</v>
      </c>
      <c r="Q337" s="8">
        <v>20000</v>
      </c>
      <c r="R337" s="8">
        <v>24000</v>
      </c>
      <c r="S337" s="8">
        <v>20703.63</v>
      </c>
      <c r="T337" s="7"/>
    </row>
    <row r="338" spans="15:20" x14ac:dyDescent="0.25">
      <c r="O338" s="19"/>
      <c r="P338" s="19"/>
      <c r="Q338" s="10">
        <f>SUM(Q313:Q337)</f>
        <v>1532100</v>
      </c>
      <c r="R338" s="10">
        <f t="shared" ref="R338:S338" si="36">SUM(R313:R337)</f>
        <v>1532100</v>
      </c>
      <c r="S338" s="10">
        <f t="shared" si="36"/>
        <v>1018983.93</v>
      </c>
      <c r="T338" s="7"/>
    </row>
    <row r="339" spans="15:20" ht="22.5" x14ac:dyDescent="0.25">
      <c r="O339" s="19">
        <v>3112</v>
      </c>
      <c r="P339" s="19" t="s">
        <v>112</v>
      </c>
      <c r="Q339" s="8">
        <v>606234</v>
      </c>
      <c r="R339" s="8">
        <v>606234</v>
      </c>
      <c r="S339" s="8">
        <v>332026.80999999994</v>
      </c>
      <c r="T339" s="7"/>
    </row>
    <row r="340" spans="15:20" x14ac:dyDescent="0.25">
      <c r="O340" s="19">
        <v>3131</v>
      </c>
      <c r="P340" s="19" t="s">
        <v>113</v>
      </c>
      <c r="Q340" s="8">
        <v>135000</v>
      </c>
      <c r="R340" s="8">
        <v>135000</v>
      </c>
      <c r="S340" s="8">
        <v>55789.260000000009</v>
      </c>
      <c r="T340" s="9"/>
    </row>
    <row r="341" spans="15:20" x14ac:dyDescent="0.25">
      <c r="O341" s="19">
        <v>3141</v>
      </c>
      <c r="P341" s="19" t="s">
        <v>114</v>
      </c>
      <c r="Q341" s="8">
        <v>492176</v>
      </c>
      <c r="R341" s="8">
        <v>492176</v>
      </c>
      <c r="S341" s="8">
        <v>457926.31999999995</v>
      </c>
      <c r="T341" s="7"/>
    </row>
    <row r="342" spans="15:20" ht="22.5" x14ac:dyDescent="0.25">
      <c r="O342" s="19">
        <v>3141</v>
      </c>
      <c r="P342" s="19" t="s">
        <v>115</v>
      </c>
      <c r="Q342" s="8">
        <v>5000</v>
      </c>
      <c r="R342" s="8">
        <v>5000</v>
      </c>
      <c r="S342" s="8">
        <v>252.96</v>
      </c>
      <c r="T342" s="7"/>
    </row>
    <row r="343" spans="15:20" ht="45" x14ac:dyDescent="0.25">
      <c r="O343" s="19">
        <v>3171</v>
      </c>
      <c r="P343" s="19" t="s">
        <v>117</v>
      </c>
      <c r="Q343" s="8">
        <v>464000</v>
      </c>
      <c r="R343" s="8">
        <v>464000</v>
      </c>
      <c r="S343" s="8">
        <v>271431.24</v>
      </c>
      <c r="T343" s="9"/>
    </row>
    <row r="344" spans="15:20" ht="22.5" x14ac:dyDescent="0.25">
      <c r="O344" s="19">
        <v>3181</v>
      </c>
      <c r="P344" s="19" t="s">
        <v>118</v>
      </c>
      <c r="Q344" s="8">
        <v>1426000</v>
      </c>
      <c r="R344" s="8">
        <v>1426000</v>
      </c>
      <c r="S344" s="8">
        <v>1323342.7</v>
      </c>
      <c r="T344" s="9"/>
    </row>
    <row r="345" spans="15:20" ht="22.5" x14ac:dyDescent="0.25">
      <c r="O345" s="19">
        <v>3191</v>
      </c>
      <c r="P345" s="19" t="s">
        <v>119</v>
      </c>
      <c r="Q345" s="8">
        <v>12000</v>
      </c>
      <c r="R345" s="8">
        <v>12000</v>
      </c>
      <c r="S345" s="8">
        <v>6713.76</v>
      </c>
      <c r="T345" s="7"/>
    </row>
    <row r="346" spans="15:20" ht="22.5" x14ac:dyDescent="0.25">
      <c r="O346" s="19">
        <v>3221</v>
      </c>
      <c r="P346" s="19" t="s">
        <v>120</v>
      </c>
      <c r="Q346" s="8">
        <v>3060000</v>
      </c>
      <c r="R346" s="8">
        <v>3136500</v>
      </c>
      <c r="S346" s="8">
        <v>3136500</v>
      </c>
      <c r="T346" s="7" t="s">
        <v>60</v>
      </c>
    </row>
    <row r="347" spans="15:20" x14ac:dyDescent="0.25">
      <c r="O347" s="19">
        <v>3291</v>
      </c>
      <c r="P347" s="19" t="s">
        <v>121</v>
      </c>
      <c r="Q347" s="8">
        <v>15000</v>
      </c>
      <c r="R347" s="8">
        <v>5000</v>
      </c>
      <c r="S347" s="8">
        <v>0</v>
      </c>
      <c r="T347" s="7"/>
    </row>
    <row r="348" spans="15:20" ht="45" x14ac:dyDescent="0.25">
      <c r="O348" s="19">
        <v>3311</v>
      </c>
      <c r="P348" s="19" t="s">
        <v>122</v>
      </c>
      <c r="Q348" s="8">
        <v>249200</v>
      </c>
      <c r="R348" s="8">
        <v>30000</v>
      </c>
      <c r="S348" s="8">
        <v>26834</v>
      </c>
      <c r="T348" s="9" t="s">
        <v>181</v>
      </c>
    </row>
    <row r="349" spans="15:20" ht="56.25" x14ac:dyDescent="0.25">
      <c r="O349" s="19">
        <v>3331</v>
      </c>
      <c r="P349" s="19" t="s">
        <v>123</v>
      </c>
      <c r="Q349" s="8">
        <v>230000</v>
      </c>
      <c r="R349" s="8">
        <v>230000</v>
      </c>
      <c r="S349" s="8">
        <v>190000</v>
      </c>
      <c r="T349" s="9"/>
    </row>
    <row r="350" spans="15:20" ht="22.5" x14ac:dyDescent="0.25">
      <c r="O350" s="19">
        <v>3341</v>
      </c>
      <c r="P350" s="19" t="s">
        <v>124</v>
      </c>
      <c r="Q350" s="8">
        <v>175000</v>
      </c>
      <c r="R350" s="8">
        <v>175000</v>
      </c>
      <c r="S350" s="8">
        <v>116902</v>
      </c>
      <c r="T350" s="7"/>
    </row>
    <row r="351" spans="15:20" ht="33.75" x14ac:dyDescent="0.25">
      <c r="O351" s="19">
        <v>3361</v>
      </c>
      <c r="P351" s="19" t="s">
        <v>173</v>
      </c>
      <c r="Q351" s="8">
        <v>300000</v>
      </c>
      <c r="R351" s="8">
        <v>300000</v>
      </c>
      <c r="S351" s="8">
        <v>215889.62</v>
      </c>
      <c r="T351" s="9"/>
    </row>
    <row r="352" spans="15:20" ht="22.5" x14ac:dyDescent="0.25">
      <c r="O352" s="19">
        <v>3362</v>
      </c>
      <c r="P352" s="19" t="s">
        <v>174</v>
      </c>
      <c r="Q352" s="8">
        <v>475000</v>
      </c>
      <c r="R352" s="8">
        <v>532500</v>
      </c>
      <c r="S352" s="8">
        <v>439476.75</v>
      </c>
      <c r="T352" s="7" t="s">
        <v>60</v>
      </c>
    </row>
    <row r="353" spans="15:20" x14ac:dyDescent="0.25">
      <c r="O353" s="19">
        <v>3381</v>
      </c>
      <c r="P353" s="19" t="s">
        <v>126</v>
      </c>
      <c r="Q353" s="8">
        <v>480000</v>
      </c>
      <c r="R353" s="8">
        <v>480000</v>
      </c>
      <c r="S353" s="8">
        <v>430785.02</v>
      </c>
      <c r="T353" s="7"/>
    </row>
    <row r="354" spans="15:20" ht="22.5" x14ac:dyDescent="0.25">
      <c r="O354" s="19">
        <v>3411</v>
      </c>
      <c r="P354" s="19" t="s">
        <v>127</v>
      </c>
      <c r="Q354" s="8">
        <v>12000000</v>
      </c>
      <c r="R354" s="8">
        <v>8003184.7599999998</v>
      </c>
      <c r="S354" s="8">
        <v>8003184.7599999998</v>
      </c>
      <c r="T354" s="7" t="s">
        <v>179</v>
      </c>
    </row>
    <row r="355" spans="15:20" ht="33.75" x14ac:dyDescent="0.25">
      <c r="O355" s="19">
        <v>3411</v>
      </c>
      <c r="P355" s="19" t="s">
        <v>193</v>
      </c>
      <c r="Q355" s="8">
        <v>0</v>
      </c>
      <c r="R355" s="8">
        <v>1804264.3</v>
      </c>
      <c r="S355" s="8">
        <v>1804264.3</v>
      </c>
      <c r="T355" s="9" t="s">
        <v>197</v>
      </c>
    </row>
    <row r="356" spans="15:20" ht="22.5" x14ac:dyDescent="0.25">
      <c r="O356" s="19">
        <v>3431</v>
      </c>
      <c r="P356" s="19" t="s">
        <v>128</v>
      </c>
      <c r="Q356" s="8">
        <v>3280000</v>
      </c>
      <c r="R356" s="8">
        <v>3318876.07</v>
      </c>
      <c r="S356" s="8">
        <v>2968563.1100000003</v>
      </c>
      <c r="T356" s="7" t="s">
        <v>60</v>
      </c>
    </row>
    <row r="357" spans="15:20" x14ac:dyDescent="0.25">
      <c r="O357" s="19">
        <v>3451</v>
      </c>
      <c r="P357" s="19" t="s">
        <v>129</v>
      </c>
      <c r="Q357" s="8">
        <v>300000</v>
      </c>
      <c r="R357" s="8">
        <v>300000</v>
      </c>
      <c r="S357" s="8">
        <v>167066.19999999998</v>
      </c>
      <c r="T357" s="7"/>
    </row>
    <row r="358" spans="15:20" ht="22.5" x14ac:dyDescent="0.25">
      <c r="O358" s="19">
        <v>3461</v>
      </c>
      <c r="P358" s="19" t="s">
        <v>130</v>
      </c>
      <c r="Q358" s="8">
        <v>110000</v>
      </c>
      <c r="R358" s="8">
        <v>134000</v>
      </c>
      <c r="S358" s="8">
        <v>128593.5</v>
      </c>
      <c r="T358" s="7" t="s">
        <v>60</v>
      </c>
    </row>
    <row r="359" spans="15:20" x14ac:dyDescent="0.25">
      <c r="O359" s="19">
        <v>3471</v>
      </c>
      <c r="P359" s="19" t="s">
        <v>131</v>
      </c>
      <c r="Q359" s="8">
        <v>5500</v>
      </c>
      <c r="R359" s="8">
        <v>5500</v>
      </c>
      <c r="S359" s="8">
        <v>0</v>
      </c>
      <c r="T359" s="7"/>
    </row>
    <row r="360" spans="15:20" ht="33.75" x14ac:dyDescent="0.25">
      <c r="O360" s="19">
        <v>3511</v>
      </c>
      <c r="P360" s="19" t="s">
        <v>132</v>
      </c>
      <c r="Q360" s="8">
        <v>158000</v>
      </c>
      <c r="R360" s="8">
        <v>208000</v>
      </c>
      <c r="S360" s="8">
        <v>162165.95000000001</v>
      </c>
      <c r="T360" s="7" t="s">
        <v>60</v>
      </c>
    </row>
    <row r="361" spans="15:20" ht="67.5" x14ac:dyDescent="0.25">
      <c r="O361" s="19">
        <v>3521</v>
      </c>
      <c r="P361" s="19" t="s">
        <v>133</v>
      </c>
      <c r="Q361" s="8">
        <v>100000</v>
      </c>
      <c r="R361" s="8">
        <v>100000</v>
      </c>
      <c r="S361" s="8">
        <v>64478.840000000004</v>
      </c>
      <c r="T361" s="9"/>
    </row>
    <row r="362" spans="15:20" ht="56.25" x14ac:dyDescent="0.25">
      <c r="O362" s="19">
        <v>3531</v>
      </c>
      <c r="P362" s="19" t="s">
        <v>134</v>
      </c>
      <c r="Q362" s="8">
        <v>250000</v>
      </c>
      <c r="R362" s="8">
        <v>250000</v>
      </c>
      <c r="S362" s="8">
        <v>208811</v>
      </c>
      <c r="T362" s="9"/>
    </row>
    <row r="363" spans="15:20" ht="67.5" x14ac:dyDescent="0.25">
      <c r="O363" s="19">
        <v>3553</v>
      </c>
      <c r="P363" s="19" t="s">
        <v>135</v>
      </c>
      <c r="Q363" s="8">
        <v>200000</v>
      </c>
      <c r="R363" s="8">
        <v>200000</v>
      </c>
      <c r="S363" s="8">
        <v>127288.93</v>
      </c>
      <c r="T363" s="7"/>
    </row>
    <row r="364" spans="15:20" ht="45" x14ac:dyDescent="0.25">
      <c r="O364" s="19">
        <v>3571</v>
      </c>
      <c r="P364" s="19" t="s">
        <v>194</v>
      </c>
      <c r="Q364" s="8">
        <v>0</v>
      </c>
      <c r="R364" s="8">
        <v>50000</v>
      </c>
      <c r="S364" s="8">
        <v>0</v>
      </c>
      <c r="T364" s="7" t="s">
        <v>60</v>
      </c>
    </row>
    <row r="365" spans="15:20" ht="22.5" x14ac:dyDescent="0.25">
      <c r="O365" s="19">
        <v>3581</v>
      </c>
      <c r="P365" s="19" t="s">
        <v>136</v>
      </c>
      <c r="Q365" s="8">
        <v>288000</v>
      </c>
      <c r="R365" s="8">
        <v>288000</v>
      </c>
      <c r="S365" s="8">
        <v>274691.75</v>
      </c>
      <c r="T365" s="7"/>
    </row>
    <row r="366" spans="15:20" ht="22.5" x14ac:dyDescent="0.25">
      <c r="O366" s="19">
        <v>3591</v>
      </c>
      <c r="P366" s="19" t="s">
        <v>137</v>
      </c>
      <c r="Q366" s="8">
        <v>38000</v>
      </c>
      <c r="R366" s="8">
        <v>38000</v>
      </c>
      <c r="S366" s="8">
        <v>21528</v>
      </c>
      <c r="T366" s="7"/>
    </row>
    <row r="367" spans="15:20" ht="67.5" x14ac:dyDescent="0.25">
      <c r="O367" s="19">
        <v>3611</v>
      </c>
      <c r="P367" s="19" t="s">
        <v>138</v>
      </c>
      <c r="Q367" s="8">
        <v>70000</v>
      </c>
      <c r="R367" s="8">
        <v>12500</v>
      </c>
      <c r="S367" s="8">
        <v>12500</v>
      </c>
      <c r="T367" s="7" t="s">
        <v>198</v>
      </c>
    </row>
    <row r="368" spans="15:20" ht="22.5" x14ac:dyDescent="0.25">
      <c r="O368" s="19">
        <v>3721</v>
      </c>
      <c r="P368" s="19" t="s">
        <v>175</v>
      </c>
      <c r="Q368" s="8">
        <v>5000</v>
      </c>
      <c r="R368" s="8">
        <v>5000</v>
      </c>
      <c r="S368" s="8">
        <v>0</v>
      </c>
      <c r="T368" s="7"/>
    </row>
    <row r="369" spans="15:20" ht="33.75" x14ac:dyDescent="0.25">
      <c r="O369" s="19">
        <v>3722</v>
      </c>
      <c r="P369" s="19" t="s">
        <v>140</v>
      </c>
      <c r="Q369" s="8">
        <v>100000</v>
      </c>
      <c r="R369" s="8">
        <v>110000</v>
      </c>
      <c r="S369" s="8">
        <v>104445</v>
      </c>
      <c r="T369" s="9" t="s">
        <v>60</v>
      </c>
    </row>
    <row r="370" spans="15:20" x14ac:dyDescent="0.25">
      <c r="O370" s="19">
        <v>3751</v>
      </c>
      <c r="P370" s="19" t="s">
        <v>141</v>
      </c>
      <c r="Q370" s="8">
        <v>5000</v>
      </c>
      <c r="R370" s="8">
        <v>5000</v>
      </c>
      <c r="S370" s="8">
        <v>0</v>
      </c>
      <c r="T370" s="9"/>
    </row>
    <row r="371" spans="15:20" x14ac:dyDescent="0.25">
      <c r="O371" s="19">
        <v>3921</v>
      </c>
      <c r="P371" s="19" t="s">
        <v>143</v>
      </c>
      <c r="Q371" s="8">
        <v>333920</v>
      </c>
      <c r="R371" s="8">
        <v>333920</v>
      </c>
      <c r="S371" s="8">
        <v>165236.21000000002</v>
      </c>
      <c r="T371" s="9"/>
    </row>
    <row r="372" spans="15:20" ht="33.75" x14ac:dyDescent="0.25">
      <c r="O372" s="19">
        <v>3951</v>
      </c>
      <c r="P372" s="19" t="s">
        <v>144</v>
      </c>
      <c r="Q372" s="8">
        <v>25000</v>
      </c>
      <c r="R372" s="8">
        <v>25000</v>
      </c>
      <c r="S372" s="8">
        <v>0</v>
      </c>
      <c r="T372" s="7"/>
    </row>
    <row r="373" spans="15:20" ht="22.5" x14ac:dyDescent="0.25">
      <c r="O373" s="19">
        <v>3969</v>
      </c>
      <c r="P373" s="19" t="s">
        <v>176</v>
      </c>
      <c r="Q373" s="8">
        <v>15000</v>
      </c>
      <c r="R373" s="8">
        <v>15000</v>
      </c>
      <c r="S373" s="8">
        <v>9831.2800000000007</v>
      </c>
      <c r="T373" s="9"/>
    </row>
    <row r="374" spans="15:20" ht="22.5" x14ac:dyDescent="0.25">
      <c r="O374" s="19">
        <v>3981</v>
      </c>
      <c r="P374" s="19" t="s">
        <v>85</v>
      </c>
      <c r="Q374" s="8">
        <v>942000</v>
      </c>
      <c r="R374" s="8">
        <v>1027000</v>
      </c>
      <c r="S374" s="8">
        <v>878682</v>
      </c>
      <c r="T374" s="7" t="s">
        <v>60</v>
      </c>
    </row>
    <row r="375" spans="15:20" ht="33.75" x14ac:dyDescent="0.25">
      <c r="O375" s="19">
        <v>3982</v>
      </c>
      <c r="P375" s="19" t="s">
        <v>86</v>
      </c>
      <c r="Q375" s="8">
        <v>1105000</v>
      </c>
      <c r="R375" s="8">
        <v>1081000</v>
      </c>
      <c r="S375" s="8">
        <v>942123.05</v>
      </c>
      <c r="T375" s="7" t="s">
        <v>181</v>
      </c>
    </row>
    <row r="376" spans="15:20" x14ac:dyDescent="0.25">
      <c r="O376" s="19"/>
      <c r="P376" s="19" t="s">
        <v>43</v>
      </c>
      <c r="Q376" s="11">
        <f>SUM(Q339:Q375)</f>
        <v>27455030</v>
      </c>
      <c r="R376" s="11">
        <f t="shared" ref="R376:S376" si="37">SUM(R339:R375)</f>
        <v>25343655.129999999</v>
      </c>
      <c r="S376" s="11">
        <f t="shared" si="37"/>
        <v>23047324.32</v>
      </c>
      <c r="T376" s="7"/>
    </row>
    <row r="377" spans="15:20" ht="22.5" x14ac:dyDescent="0.25">
      <c r="O377" s="19">
        <v>4419</v>
      </c>
      <c r="P377" s="19" t="s">
        <v>146</v>
      </c>
      <c r="Q377" s="8">
        <v>4547000</v>
      </c>
      <c r="R377" s="8">
        <v>4547000</v>
      </c>
      <c r="S377" s="8">
        <v>4547000</v>
      </c>
      <c r="T377" s="7"/>
    </row>
    <row r="378" spans="15:20" x14ac:dyDescent="0.25">
      <c r="O378" s="19"/>
      <c r="P378" s="19" t="s">
        <v>58</v>
      </c>
      <c r="Q378" s="8">
        <f>+Q377</f>
        <v>4547000</v>
      </c>
      <c r="R378" s="8">
        <f t="shared" ref="R378:S378" si="38">+R377</f>
        <v>4547000</v>
      </c>
      <c r="S378" s="8">
        <f t="shared" si="38"/>
        <v>4547000</v>
      </c>
      <c r="T378" s="7"/>
    </row>
    <row r="379" spans="15:20" ht="56.25" x14ac:dyDescent="0.25">
      <c r="O379" s="19">
        <v>5641</v>
      </c>
      <c r="P379" s="19" t="s">
        <v>195</v>
      </c>
      <c r="Q379" s="8">
        <v>0</v>
      </c>
      <c r="R379" s="8">
        <v>100000</v>
      </c>
      <c r="S379" s="8">
        <v>51000</v>
      </c>
      <c r="T379" s="7" t="s">
        <v>199</v>
      </c>
    </row>
    <row r="380" spans="15:20" ht="22.5" x14ac:dyDescent="0.25">
      <c r="O380" s="19">
        <v>5911</v>
      </c>
      <c r="P380" s="19" t="s">
        <v>152</v>
      </c>
      <c r="Q380" s="8">
        <v>0</v>
      </c>
      <c r="R380" s="8">
        <v>300000</v>
      </c>
      <c r="S380" s="8">
        <v>183710</v>
      </c>
      <c r="T380" s="7" t="s">
        <v>169</v>
      </c>
    </row>
    <row r="381" spans="15:20" x14ac:dyDescent="0.25">
      <c r="O381" s="19"/>
      <c r="P381" s="19" t="s">
        <v>56</v>
      </c>
      <c r="Q381" s="8">
        <f>SUM(Q379:Q380)</f>
        <v>0</v>
      </c>
      <c r="R381" s="8">
        <f t="shared" ref="R381:S381" si="39">SUM(R379:R380)</f>
        <v>400000</v>
      </c>
      <c r="S381" s="8">
        <f t="shared" si="39"/>
        <v>234710</v>
      </c>
      <c r="T381" s="7"/>
    </row>
    <row r="382" spans="15:20" x14ac:dyDescent="0.25">
      <c r="O382" s="19"/>
      <c r="P382" s="19" t="s">
        <v>57</v>
      </c>
      <c r="Q382" s="11">
        <f>+Q312+Q338+Q376+Q378+Q381</f>
        <v>81309889</v>
      </c>
      <c r="R382" s="11">
        <f>+R312+R338+R376+R378+R381</f>
        <v>77099271.670000002</v>
      </c>
      <c r="S382" s="11">
        <f>+S312+S338+S376+S378+S381</f>
        <v>73175733.599999994</v>
      </c>
      <c r="T382" s="11"/>
    </row>
    <row r="383" spans="15:20" x14ac:dyDescent="0.25">
      <c r="Q383" s="14">
        <f>+Q382-E295</f>
        <v>0</v>
      </c>
      <c r="R383" s="14">
        <f>+R382-F295</f>
        <v>0</v>
      </c>
      <c r="S383" s="14">
        <f>+S382-G295</f>
        <v>0</v>
      </c>
    </row>
  </sheetData>
  <mergeCells count="44">
    <mergeCell ref="A288:A289"/>
    <mergeCell ref="B288:B289"/>
    <mergeCell ref="C288:G288"/>
    <mergeCell ref="I288:M288"/>
    <mergeCell ref="A97:A98"/>
    <mergeCell ref="B97:B98"/>
    <mergeCell ref="C97:G97"/>
    <mergeCell ref="I97:M97"/>
    <mergeCell ref="A190:A191"/>
    <mergeCell ref="B190:B191"/>
    <mergeCell ref="C190:G190"/>
    <mergeCell ref="I190:M190"/>
    <mergeCell ref="X3:X4"/>
    <mergeCell ref="X97:X98"/>
    <mergeCell ref="X190:X191"/>
    <mergeCell ref="X288:X289"/>
    <mergeCell ref="O288:S288"/>
    <mergeCell ref="T288:T289"/>
    <mergeCell ref="U288:U289"/>
    <mergeCell ref="V288:V289"/>
    <mergeCell ref="W288:W289"/>
    <mergeCell ref="O190:S190"/>
    <mergeCell ref="T190:T191"/>
    <mergeCell ref="U190:U191"/>
    <mergeCell ref="V190:V191"/>
    <mergeCell ref="W190:W191"/>
    <mergeCell ref="O97:S97"/>
    <mergeCell ref="T97:T98"/>
    <mergeCell ref="A1:X2"/>
    <mergeCell ref="A96:X96"/>
    <mergeCell ref="A189:X189"/>
    <mergeCell ref="A287:X287"/>
    <mergeCell ref="T3:T4"/>
    <mergeCell ref="U3:U4"/>
    <mergeCell ref="V3:V4"/>
    <mergeCell ref="W3:W4"/>
    <mergeCell ref="A3:A4"/>
    <mergeCell ref="B3:B4"/>
    <mergeCell ref="C3:G3"/>
    <mergeCell ref="I3:M3"/>
    <mergeCell ref="O3:S3"/>
    <mergeCell ref="U97:U98"/>
    <mergeCell ref="V97:V98"/>
    <mergeCell ref="W97:W98"/>
  </mergeCells>
  <hyperlinks>
    <hyperlink ref="X290" r:id="rId1"/>
    <hyperlink ref="X192" r:id="rId2"/>
    <hyperlink ref="X99" r:id="rId3"/>
    <hyperlink ref="X5" r:id="rId4"/>
    <hyperlink ref="U5" r:id="rId5"/>
    <hyperlink ref="V5" r:id="rId6"/>
    <hyperlink ref="W5" r:id="rId7"/>
    <hyperlink ref="U99" r:id="rId8"/>
    <hyperlink ref="V99" r:id="rId9"/>
    <hyperlink ref="W99" r:id="rId10"/>
    <hyperlink ref="U192" r:id="rId11"/>
    <hyperlink ref="V192" r:id="rId12"/>
    <hyperlink ref="W192" r:id="rId13"/>
    <hyperlink ref="U290" r:id="rId14"/>
    <hyperlink ref="V290" r:id="rId15"/>
    <hyperlink ref="W290" r:id="rId16"/>
  </hyperlinks>
  <pageMargins left="0.7" right="0.7" top="0.75" bottom="0.75" header="0.3" footer="0.3"/>
  <pageSetup paperSize="9" orientation="portrait" r:id="rId17"/>
  <drawing r:id="rId1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5"/>
  <sheetViews>
    <sheetView showGridLines="0" topLeftCell="H1" workbookViewId="0">
      <selection activeCell="I7" sqref="I7"/>
    </sheetView>
  </sheetViews>
  <sheetFormatPr baseColWidth="10" defaultRowHeight="15" x14ac:dyDescent="0.25"/>
  <cols>
    <col min="1" max="1" width="9.85546875" customWidth="1"/>
    <col min="2" max="2" width="11" customWidth="1"/>
    <col min="3" max="3" width="9.140625" customWidth="1"/>
    <col min="4" max="4" width="60.85546875" customWidth="1"/>
    <col min="5" max="5" width="11.42578125" bestFit="1" customWidth="1"/>
    <col min="6" max="6" width="12.28515625" bestFit="1" customWidth="1"/>
    <col min="8" max="8" width="3.28515625" customWidth="1"/>
    <col min="10" max="10" width="23.85546875" customWidth="1"/>
    <col min="11" max="11" width="18" customWidth="1"/>
    <col min="12" max="12" width="12.42578125" customWidth="1"/>
    <col min="14" max="14" width="2.85546875" customWidth="1"/>
    <col min="16" max="16" width="17.42578125" customWidth="1"/>
    <col min="17" max="17" width="14.140625" bestFit="1" customWidth="1"/>
    <col min="18" max="18" width="12" customWidth="1"/>
    <col min="19" max="19" width="14.140625" bestFit="1" customWidth="1"/>
    <col min="20" max="20" width="26.140625" customWidth="1"/>
    <col min="21" max="21" width="17.28515625" customWidth="1"/>
    <col min="22" max="22" width="13.85546875" customWidth="1"/>
    <col min="23" max="23" width="14.42578125" customWidth="1"/>
    <col min="24" max="24" width="19.28515625" customWidth="1"/>
  </cols>
  <sheetData>
    <row r="1" spans="1:24" x14ac:dyDescent="0.25">
      <c r="A1" s="78" t="s">
        <v>24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4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</row>
    <row r="3" spans="1:24" x14ac:dyDescent="0.2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</row>
    <row r="4" spans="1:24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24" ht="22.5" customHeight="1" x14ac:dyDescent="0.25">
      <c r="A5" s="74" t="s">
        <v>0</v>
      </c>
      <c r="B5" s="74" t="s">
        <v>1</v>
      </c>
      <c r="C5" s="75" t="s">
        <v>2</v>
      </c>
      <c r="D5" s="75"/>
      <c r="E5" s="75"/>
      <c r="F5" s="75"/>
      <c r="G5" s="75"/>
      <c r="H5" s="30"/>
      <c r="I5" s="75" t="s">
        <v>8</v>
      </c>
      <c r="J5" s="75"/>
      <c r="K5" s="75"/>
      <c r="L5" s="75"/>
      <c r="M5" s="75"/>
      <c r="N5" s="30"/>
      <c r="O5" s="75" t="s">
        <v>14</v>
      </c>
      <c r="P5" s="75"/>
      <c r="Q5" s="75"/>
      <c r="R5" s="75"/>
      <c r="S5" s="75"/>
      <c r="T5" s="76" t="s">
        <v>19</v>
      </c>
      <c r="U5" s="76" t="s">
        <v>20</v>
      </c>
      <c r="V5" s="76" t="s">
        <v>21</v>
      </c>
      <c r="W5" s="76" t="s">
        <v>22</v>
      </c>
      <c r="X5" s="76" t="s">
        <v>294</v>
      </c>
    </row>
    <row r="6" spans="1:24" ht="33.75" x14ac:dyDescent="0.25">
      <c r="A6" s="74"/>
      <c r="B6" s="74"/>
      <c r="C6" s="28" t="s">
        <v>3</v>
      </c>
      <c r="D6" s="28" t="s">
        <v>4</v>
      </c>
      <c r="E6" s="28" t="s">
        <v>5</v>
      </c>
      <c r="F6" s="28" t="s">
        <v>6</v>
      </c>
      <c r="G6" s="28" t="s">
        <v>7</v>
      </c>
      <c r="H6" s="28"/>
      <c r="I6" s="28" t="s">
        <v>9</v>
      </c>
      <c r="J6" s="28" t="s">
        <v>10</v>
      </c>
      <c r="K6" s="28" t="s">
        <v>11</v>
      </c>
      <c r="L6" s="28" t="s">
        <v>12</v>
      </c>
      <c r="M6" s="28" t="s">
        <v>13</v>
      </c>
      <c r="N6" s="28"/>
      <c r="O6" s="28" t="s">
        <v>15</v>
      </c>
      <c r="P6" s="28" t="s">
        <v>16</v>
      </c>
      <c r="Q6" s="28" t="s">
        <v>23</v>
      </c>
      <c r="R6" s="28" t="s">
        <v>17</v>
      </c>
      <c r="S6" s="28" t="s">
        <v>18</v>
      </c>
      <c r="T6" s="77"/>
      <c r="U6" s="77"/>
      <c r="V6" s="77"/>
      <c r="W6" s="77"/>
      <c r="X6" s="77"/>
    </row>
    <row r="7" spans="1:24" ht="78" customHeight="1" x14ac:dyDescent="0.25">
      <c r="A7" s="16">
        <v>2015</v>
      </c>
      <c r="B7" s="16" t="s">
        <v>225</v>
      </c>
      <c r="C7" s="16">
        <v>1000</v>
      </c>
      <c r="D7" s="7" t="s">
        <v>264</v>
      </c>
      <c r="E7" s="8">
        <v>49985785</v>
      </c>
      <c r="F7" s="8">
        <v>50188785</v>
      </c>
      <c r="G7" s="8">
        <v>8328417.6799999997</v>
      </c>
      <c r="H7" s="8"/>
      <c r="I7" s="16">
        <v>1100</v>
      </c>
      <c r="J7" s="16" t="s">
        <v>31</v>
      </c>
      <c r="K7" s="8">
        <v>22435348</v>
      </c>
      <c r="L7" s="8">
        <v>22435348</v>
      </c>
      <c r="M7" s="8">
        <v>4039557.0299999993</v>
      </c>
      <c r="N7" s="8"/>
      <c r="O7" s="16">
        <v>1131</v>
      </c>
      <c r="P7" s="16" t="s">
        <v>65</v>
      </c>
      <c r="Q7" s="8">
        <v>7835348</v>
      </c>
      <c r="R7" s="8">
        <v>7835348</v>
      </c>
      <c r="S7" s="8">
        <v>1385157.03</v>
      </c>
      <c r="T7" s="9"/>
      <c r="U7" s="34" t="s">
        <v>226</v>
      </c>
      <c r="V7" s="34" t="s">
        <v>227</v>
      </c>
      <c r="W7" s="34" t="s">
        <v>316</v>
      </c>
      <c r="X7" s="34" t="s">
        <v>296</v>
      </c>
    </row>
    <row r="8" spans="1:24" ht="33.75" customHeight="1" x14ac:dyDescent="0.25">
      <c r="A8" s="16"/>
      <c r="B8" s="16"/>
      <c r="C8" s="16">
        <v>2000</v>
      </c>
      <c r="D8" s="7" t="s">
        <v>265</v>
      </c>
      <c r="E8" s="8">
        <v>1489612</v>
      </c>
      <c r="F8" s="8">
        <v>1489612</v>
      </c>
      <c r="G8" s="8">
        <v>91896</v>
      </c>
      <c r="H8" s="8"/>
      <c r="I8" s="16">
        <v>1200</v>
      </c>
      <c r="J8" s="16" t="s">
        <v>32</v>
      </c>
      <c r="K8" s="8">
        <v>3246480</v>
      </c>
      <c r="L8" s="8">
        <v>3246480</v>
      </c>
      <c r="M8" s="8">
        <v>505273.61</v>
      </c>
      <c r="N8" s="8"/>
      <c r="O8" s="16">
        <v>1131</v>
      </c>
      <c r="P8" s="16" t="s">
        <v>66</v>
      </c>
      <c r="Q8" s="8">
        <v>14600000</v>
      </c>
      <c r="R8" s="8">
        <v>14600000</v>
      </c>
      <c r="S8" s="8">
        <v>2654399.9999999995</v>
      </c>
      <c r="T8" s="9"/>
      <c r="U8" s="16"/>
      <c r="V8" s="16"/>
      <c r="W8" s="16"/>
      <c r="X8" s="27"/>
    </row>
    <row r="9" spans="1:24" ht="51" customHeight="1" x14ac:dyDescent="0.25">
      <c r="A9" s="16"/>
      <c r="B9" s="16"/>
      <c r="C9" s="16">
        <v>3000</v>
      </c>
      <c r="D9" s="7" t="s">
        <v>266</v>
      </c>
      <c r="E9" s="8">
        <v>27533804</v>
      </c>
      <c r="F9" s="8">
        <v>27330804</v>
      </c>
      <c r="G9" s="8">
        <v>5058288.49</v>
      </c>
      <c r="H9" s="8"/>
      <c r="I9" s="16">
        <v>1300</v>
      </c>
      <c r="J9" s="16" t="s">
        <v>33</v>
      </c>
      <c r="K9" s="8">
        <v>5390849</v>
      </c>
      <c r="L9" s="8">
        <v>5390849</v>
      </c>
      <c r="M9" s="8">
        <v>30566.47</v>
      </c>
      <c r="N9" s="8"/>
      <c r="O9" s="16">
        <v>1221</v>
      </c>
      <c r="P9" s="16" t="s">
        <v>67</v>
      </c>
      <c r="Q9" s="8">
        <v>3246480</v>
      </c>
      <c r="R9" s="8">
        <v>3246480</v>
      </c>
      <c r="S9" s="8">
        <v>505273.61</v>
      </c>
      <c r="T9" s="42"/>
      <c r="U9" s="16"/>
      <c r="V9" s="16"/>
      <c r="W9" s="16"/>
      <c r="X9" s="27"/>
    </row>
    <row r="10" spans="1:24" ht="47.25" customHeight="1" x14ac:dyDescent="0.25">
      <c r="A10" s="16"/>
      <c r="B10" s="16"/>
      <c r="C10" s="16">
        <v>4000</v>
      </c>
      <c r="D10" s="7" t="s">
        <v>268</v>
      </c>
      <c r="E10" s="8">
        <v>4000000</v>
      </c>
      <c r="F10" s="8">
        <v>4000000</v>
      </c>
      <c r="G10" s="8">
        <v>666666</v>
      </c>
      <c r="H10" s="8"/>
      <c r="I10" s="16">
        <v>1400</v>
      </c>
      <c r="J10" s="16" t="s">
        <v>34</v>
      </c>
      <c r="K10" s="8">
        <v>8202541</v>
      </c>
      <c r="L10" s="8">
        <v>8202541</v>
      </c>
      <c r="M10" s="8">
        <v>1454983.22</v>
      </c>
      <c r="N10" s="8"/>
      <c r="O10" s="16">
        <v>1321</v>
      </c>
      <c r="P10" s="16" t="s">
        <v>68</v>
      </c>
      <c r="Q10" s="8">
        <v>828606</v>
      </c>
      <c r="R10" s="8">
        <v>828606</v>
      </c>
      <c r="S10" s="8">
        <v>17582.13</v>
      </c>
      <c r="T10" s="9"/>
      <c r="U10" s="16"/>
      <c r="V10" s="16"/>
      <c r="W10" s="16"/>
      <c r="X10" s="27"/>
    </row>
    <row r="11" spans="1:24" ht="49.5" customHeight="1" x14ac:dyDescent="0.25">
      <c r="A11" s="16"/>
      <c r="B11" s="16"/>
      <c r="C11" s="16">
        <v>5000</v>
      </c>
      <c r="D11" s="7" t="s">
        <v>267</v>
      </c>
      <c r="E11" s="8">
        <v>0</v>
      </c>
      <c r="F11" s="8">
        <v>0</v>
      </c>
      <c r="G11" s="8">
        <v>0</v>
      </c>
      <c r="H11" s="8"/>
      <c r="I11" s="16">
        <v>1500</v>
      </c>
      <c r="J11" s="16" t="s">
        <v>35</v>
      </c>
      <c r="K11" s="8">
        <v>10710567</v>
      </c>
      <c r="L11" s="8">
        <v>10913567</v>
      </c>
      <c r="M11" s="8">
        <v>2298037.3499999996</v>
      </c>
      <c r="N11" s="8"/>
      <c r="O11" s="16">
        <v>1322</v>
      </c>
      <c r="P11" s="16" t="s">
        <v>69</v>
      </c>
      <c r="Q11" s="8">
        <v>6000</v>
      </c>
      <c r="R11" s="8">
        <v>6000</v>
      </c>
      <c r="S11" s="8">
        <v>0</v>
      </c>
      <c r="T11" s="9"/>
      <c r="U11" s="16"/>
      <c r="V11" s="16"/>
      <c r="W11" s="16"/>
      <c r="X11" s="27"/>
    </row>
    <row r="12" spans="1:24" ht="22.5" x14ac:dyDescent="0.25">
      <c r="A12" s="16"/>
      <c r="B12" s="16"/>
      <c r="C12" s="16"/>
      <c r="D12" s="16"/>
      <c r="E12" s="10">
        <f>SUM(E7:E11)</f>
        <v>83009201</v>
      </c>
      <c r="F12" s="10">
        <f>SUM(F7:F11)</f>
        <v>83009201</v>
      </c>
      <c r="G12" s="10">
        <f t="shared" ref="G12" si="0">SUM(G7:G11)</f>
        <v>14145268.17</v>
      </c>
      <c r="H12" s="10"/>
      <c r="I12" s="16"/>
      <c r="J12" s="16"/>
      <c r="K12" s="8"/>
      <c r="L12" s="8"/>
      <c r="M12" s="8"/>
      <c r="N12" s="8"/>
      <c r="O12" s="16">
        <v>1323</v>
      </c>
      <c r="P12" s="16" t="s">
        <v>70</v>
      </c>
      <c r="Q12" s="8">
        <v>1488960</v>
      </c>
      <c r="R12" s="8">
        <v>1488960</v>
      </c>
      <c r="S12" s="8">
        <v>12984.34</v>
      </c>
      <c r="T12" s="9"/>
      <c r="U12" s="16"/>
      <c r="V12" s="16"/>
      <c r="W12" s="16"/>
      <c r="X12" s="27"/>
    </row>
    <row r="13" spans="1:24" ht="22.5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5" t="s">
        <v>42</v>
      </c>
      <c r="K13" s="10">
        <f>SUM(K7:K12)</f>
        <v>49985785</v>
      </c>
      <c r="L13" s="10">
        <f t="shared" ref="L13:M13" si="1">SUM(L7:L12)</f>
        <v>50188785</v>
      </c>
      <c r="M13" s="10">
        <f t="shared" si="1"/>
        <v>8328417.6799999988</v>
      </c>
      <c r="N13" s="10"/>
      <c r="O13" s="16">
        <v>1323</v>
      </c>
      <c r="P13" s="16" t="s">
        <v>203</v>
      </c>
      <c r="Q13" s="8">
        <v>3052283</v>
      </c>
      <c r="R13" s="8">
        <v>3052283</v>
      </c>
      <c r="S13" s="8">
        <v>0</v>
      </c>
      <c r="T13" s="9"/>
      <c r="U13" s="1"/>
      <c r="V13" s="1"/>
      <c r="W13" s="1"/>
      <c r="X13" s="1"/>
    </row>
    <row r="14" spans="1:24" ht="33.75" x14ac:dyDescent="0.25">
      <c r="I14" s="16">
        <v>2100</v>
      </c>
      <c r="J14" s="16" t="s">
        <v>36</v>
      </c>
      <c r="K14" s="8">
        <v>792500</v>
      </c>
      <c r="L14" s="8">
        <v>792500</v>
      </c>
      <c r="M14" s="8">
        <v>18857.469999999998</v>
      </c>
      <c r="N14" s="8"/>
      <c r="O14" s="16">
        <v>1331</v>
      </c>
      <c r="P14" s="16" t="s">
        <v>71</v>
      </c>
      <c r="Q14" s="8">
        <v>15000</v>
      </c>
      <c r="R14" s="8">
        <v>15000</v>
      </c>
      <c r="S14" s="8">
        <v>0</v>
      </c>
      <c r="T14" s="7"/>
    </row>
    <row r="15" spans="1:24" ht="33.75" x14ac:dyDescent="0.25">
      <c r="A15" s="2" t="s">
        <v>25</v>
      </c>
      <c r="I15" s="16">
        <v>2200</v>
      </c>
      <c r="J15" s="16" t="s">
        <v>37</v>
      </c>
      <c r="K15" s="8">
        <v>52000</v>
      </c>
      <c r="L15" s="8">
        <v>52000</v>
      </c>
      <c r="M15" s="8">
        <v>9187.6200000000008</v>
      </c>
      <c r="N15" s="8"/>
      <c r="O15" s="16">
        <v>1412</v>
      </c>
      <c r="P15" s="16" t="s">
        <v>73</v>
      </c>
      <c r="Q15" s="8">
        <v>3462464</v>
      </c>
      <c r="R15" s="8">
        <v>3462464</v>
      </c>
      <c r="S15" s="8">
        <v>601135.18999999994</v>
      </c>
      <c r="T15" s="9"/>
    </row>
    <row r="16" spans="1:24" ht="33.75" x14ac:dyDescent="0.25">
      <c r="A16" s="2" t="s">
        <v>293</v>
      </c>
      <c r="I16" s="16">
        <v>2400</v>
      </c>
      <c r="J16" s="16" t="s">
        <v>38</v>
      </c>
      <c r="K16" s="8">
        <v>61600</v>
      </c>
      <c r="L16" s="8">
        <v>61600</v>
      </c>
      <c r="M16" s="8">
        <v>5469.23</v>
      </c>
      <c r="N16" s="8"/>
      <c r="O16" s="16">
        <v>1422</v>
      </c>
      <c r="P16" s="16" t="s">
        <v>74</v>
      </c>
      <c r="Q16" s="8">
        <v>1628322</v>
      </c>
      <c r="R16" s="8">
        <v>1628322</v>
      </c>
      <c r="S16" s="8">
        <v>324374.73</v>
      </c>
      <c r="T16" s="9"/>
    </row>
    <row r="17" spans="1:20" ht="27.75" customHeight="1" x14ac:dyDescent="0.25">
      <c r="A17" s="2" t="s">
        <v>318</v>
      </c>
      <c r="I17" s="16">
        <v>2500</v>
      </c>
      <c r="J17" s="16" t="s">
        <v>39</v>
      </c>
      <c r="K17" s="8">
        <v>22000</v>
      </c>
      <c r="L17" s="8">
        <v>22000</v>
      </c>
      <c r="M17" s="8">
        <v>941.3599999999999</v>
      </c>
      <c r="N17" s="8"/>
      <c r="O17" s="16">
        <v>1431</v>
      </c>
      <c r="P17" s="16" t="s">
        <v>75</v>
      </c>
      <c r="Q17" s="8">
        <v>2043659</v>
      </c>
      <c r="R17" s="8">
        <v>2043659</v>
      </c>
      <c r="S17" s="8">
        <v>403186.64</v>
      </c>
      <c r="T17" s="9"/>
    </row>
    <row r="18" spans="1:20" ht="22.5" x14ac:dyDescent="0.25">
      <c r="A18" s="2" t="s">
        <v>63</v>
      </c>
      <c r="I18" s="16">
        <v>2600</v>
      </c>
      <c r="J18" s="16" t="s">
        <v>40</v>
      </c>
      <c r="K18" s="8">
        <v>305000</v>
      </c>
      <c r="L18" s="8">
        <v>305000</v>
      </c>
      <c r="M18" s="8">
        <v>49833.97</v>
      </c>
      <c r="N18" s="8"/>
      <c r="O18" s="16">
        <v>1441</v>
      </c>
      <c r="P18" s="16" t="s">
        <v>76</v>
      </c>
      <c r="Q18" s="8">
        <v>1068096</v>
      </c>
      <c r="R18" s="8">
        <v>1068096</v>
      </c>
      <c r="S18" s="8">
        <v>126286.66</v>
      </c>
      <c r="T18" s="9"/>
    </row>
    <row r="19" spans="1:20" ht="33.75" x14ac:dyDescent="0.25">
      <c r="I19" s="16">
        <v>2700</v>
      </c>
      <c r="J19" s="16" t="s">
        <v>41</v>
      </c>
      <c r="K19" s="9">
        <v>20000</v>
      </c>
      <c r="L19" s="9">
        <v>20000</v>
      </c>
      <c r="M19" s="9">
        <v>0</v>
      </c>
      <c r="N19" s="8"/>
      <c r="O19" s="16">
        <v>1511</v>
      </c>
      <c r="P19" s="16" t="s">
        <v>77</v>
      </c>
      <c r="Q19" s="8">
        <v>741433</v>
      </c>
      <c r="R19" s="8">
        <v>741433</v>
      </c>
      <c r="S19" s="8">
        <v>161884.35999999999</v>
      </c>
      <c r="T19" s="9"/>
    </row>
    <row r="20" spans="1:20" ht="47.25" customHeight="1" x14ac:dyDescent="0.25">
      <c r="I20" s="16">
        <v>2900</v>
      </c>
      <c r="J20" s="16" t="s">
        <v>155</v>
      </c>
      <c r="K20" s="9">
        <v>236512</v>
      </c>
      <c r="L20" s="9">
        <v>236512</v>
      </c>
      <c r="M20" s="9">
        <v>7606.35</v>
      </c>
      <c r="N20" s="9"/>
      <c r="O20" s="16">
        <v>1521</v>
      </c>
      <c r="P20" s="16" t="s">
        <v>78</v>
      </c>
      <c r="Q20" s="8">
        <v>0</v>
      </c>
      <c r="R20" s="8">
        <v>203000</v>
      </c>
      <c r="S20" s="8">
        <v>178408.98999999996</v>
      </c>
      <c r="T20" s="7" t="s">
        <v>196</v>
      </c>
    </row>
    <row r="21" spans="1:20" ht="40.5" customHeight="1" x14ac:dyDescent="0.25">
      <c r="I21" s="16"/>
      <c r="J21" s="15" t="s">
        <v>52</v>
      </c>
      <c r="K21" s="10">
        <f>SUM(K14:K20)</f>
        <v>1489612</v>
      </c>
      <c r="L21" s="10">
        <f>SUM(L14:L20)</f>
        <v>1489612</v>
      </c>
      <c r="M21" s="10">
        <f>SUM(M14:M20)</f>
        <v>91896</v>
      </c>
      <c r="N21" s="10"/>
      <c r="O21" s="16">
        <v>1541</v>
      </c>
      <c r="P21" s="16" t="s">
        <v>79</v>
      </c>
      <c r="Q21" s="8">
        <v>1266504</v>
      </c>
      <c r="R21" s="8">
        <v>1266504</v>
      </c>
      <c r="S21" s="8">
        <v>0</v>
      </c>
      <c r="T21" s="9"/>
    </row>
    <row r="22" spans="1:20" ht="26.25" customHeight="1" x14ac:dyDescent="0.25">
      <c r="I22" s="16">
        <v>3100</v>
      </c>
      <c r="J22" s="16" t="s">
        <v>44</v>
      </c>
      <c r="K22" s="8">
        <v>3273434</v>
      </c>
      <c r="L22" s="8">
        <v>3273434</v>
      </c>
      <c r="M22" s="8">
        <v>504260.60000000003</v>
      </c>
      <c r="N22" s="8"/>
      <c r="O22" s="16">
        <v>1542</v>
      </c>
      <c r="P22" s="16" t="s">
        <v>80</v>
      </c>
      <c r="Q22" s="8">
        <v>10000</v>
      </c>
      <c r="R22" s="8">
        <v>10000</v>
      </c>
      <c r="S22" s="8">
        <v>0</v>
      </c>
      <c r="T22" s="7"/>
    </row>
    <row r="23" spans="1:20" ht="22.5" x14ac:dyDescent="0.25">
      <c r="I23" s="16">
        <v>3200</v>
      </c>
      <c r="J23" s="16" t="s">
        <v>45</v>
      </c>
      <c r="K23" s="8">
        <v>3409000</v>
      </c>
      <c r="L23" s="8">
        <v>3409000</v>
      </c>
      <c r="M23" s="8">
        <v>0</v>
      </c>
      <c r="N23" s="8"/>
      <c r="O23" s="16">
        <v>1547</v>
      </c>
      <c r="P23" s="16" t="s">
        <v>84</v>
      </c>
      <c r="Q23" s="8">
        <v>80001</v>
      </c>
      <c r="R23" s="8">
        <v>80001</v>
      </c>
      <c r="S23" s="8">
        <v>0</v>
      </c>
      <c r="T23" s="7"/>
    </row>
    <row r="24" spans="1:20" ht="33.75" x14ac:dyDescent="0.25">
      <c r="I24" s="16">
        <v>3300</v>
      </c>
      <c r="J24" s="16" t="s">
        <v>46</v>
      </c>
      <c r="K24" s="8">
        <v>2066700</v>
      </c>
      <c r="L24" s="8">
        <v>2066700</v>
      </c>
      <c r="M24" s="8">
        <v>152530.06</v>
      </c>
      <c r="N24" s="8"/>
      <c r="O24" s="16">
        <v>1548</v>
      </c>
      <c r="P24" s="16" t="s">
        <v>81</v>
      </c>
      <c r="Q24" s="8">
        <v>200000</v>
      </c>
      <c r="R24" s="8">
        <v>200000</v>
      </c>
      <c r="S24" s="8">
        <v>17720.310000000001</v>
      </c>
      <c r="T24" s="7"/>
    </row>
    <row r="25" spans="1:20" ht="22.5" x14ac:dyDescent="0.25">
      <c r="I25" s="16">
        <v>3400</v>
      </c>
      <c r="J25" s="16" t="s">
        <v>47</v>
      </c>
      <c r="K25" s="8">
        <v>14918750</v>
      </c>
      <c r="L25" s="8">
        <v>14715750</v>
      </c>
      <c r="M25" s="8">
        <v>3927947.83</v>
      </c>
      <c r="N25" s="8"/>
      <c r="O25" s="16">
        <v>1549</v>
      </c>
      <c r="P25" s="16" t="s">
        <v>82</v>
      </c>
      <c r="Q25" s="8">
        <v>145200</v>
      </c>
      <c r="R25" s="8">
        <v>145200</v>
      </c>
      <c r="S25" s="8">
        <v>0</v>
      </c>
      <c r="T25" s="7"/>
    </row>
    <row r="26" spans="1:20" ht="78.75" x14ac:dyDescent="0.25">
      <c r="I26" s="16">
        <v>3500</v>
      </c>
      <c r="J26" s="16" t="s">
        <v>48</v>
      </c>
      <c r="K26" s="8">
        <v>975000</v>
      </c>
      <c r="L26" s="8">
        <v>975000</v>
      </c>
      <c r="M26" s="8">
        <v>46460.7</v>
      </c>
      <c r="N26" s="8"/>
      <c r="O26" s="16">
        <v>1591</v>
      </c>
      <c r="P26" s="16" t="s">
        <v>83</v>
      </c>
      <c r="Q26" s="8">
        <v>2267429</v>
      </c>
      <c r="R26" s="8">
        <v>2267429</v>
      </c>
      <c r="S26" s="8">
        <v>890023.69</v>
      </c>
      <c r="T26" s="7"/>
    </row>
    <row r="27" spans="1:20" ht="90" x14ac:dyDescent="0.25">
      <c r="I27" s="16">
        <v>3700</v>
      </c>
      <c r="J27" s="16" t="s">
        <v>50</v>
      </c>
      <c r="K27" s="8">
        <v>130000</v>
      </c>
      <c r="L27" s="8">
        <v>130000</v>
      </c>
      <c r="M27" s="8">
        <v>26404</v>
      </c>
      <c r="N27" s="8"/>
      <c r="O27" s="16">
        <v>1591</v>
      </c>
      <c r="P27" s="16" t="s">
        <v>204</v>
      </c>
      <c r="Q27" s="8">
        <v>6000000</v>
      </c>
      <c r="R27" s="8">
        <v>6000000</v>
      </c>
      <c r="S27" s="8">
        <v>1050000</v>
      </c>
      <c r="T27" s="7"/>
    </row>
    <row r="28" spans="1:20" x14ac:dyDescent="0.25">
      <c r="I28" s="16">
        <v>3900</v>
      </c>
      <c r="J28" s="16" t="s">
        <v>156</v>
      </c>
      <c r="K28" s="8">
        <v>2760920</v>
      </c>
      <c r="L28" s="8">
        <v>2760920</v>
      </c>
      <c r="M28" s="8">
        <v>400685.3</v>
      </c>
      <c r="N28" s="8"/>
      <c r="O28" s="16"/>
      <c r="P28" s="16"/>
      <c r="Q28" s="11">
        <f>SUM(Q7:Q27)</f>
        <v>49985785</v>
      </c>
      <c r="R28" s="11">
        <f>SUM(R7:R27)</f>
        <v>50188785</v>
      </c>
      <c r="S28" s="11">
        <f>SUM(S7:S27)</f>
        <v>8328417.6799999997</v>
      </c>
      <c r="T28" s="7"/>
    </row>
    <row r="29" spans="1:20" ht="33.75" x14ac:dyDescent="0.25">
      <c r="I29" s="16"/>
      <c r="J29" s="15" t="s">
        <v>43</v>
      </c>
      <c r="K29" s="10">
        <f>SUM(K22:K28)</f>
        <v>27533804</v>
      </c>
      <c r="L29" s="10">
        <f>SUM(L22:L28)</f>
        <v>27330804</v>
      </c>
      <c r="M29" s="10">
        <f>SUM(M22:M28)</f>
        <v>5058288.49</v>
      </c>
      <c r="N29" s="8"/>
      <c r="O29" s="16">
        <v>2111</v>
      </c>
      <c r="P29" s="16" t="s">
        <v>87</v>
      </c>
      <c r="Q29" s="8">
        <v>340000</v>
      </c>
      <c r="R29" s="8">
        <v>420000</v>
      </c>
      <c r="S29" s="8">
        <v>758.76</v>
      </c>
      <c r="T29" s="7" t="s">
        <v>60</v>
      </c>
    </row>
    <row r="30" spans="1:20" ht="33.75" x14ac:dyDescent="0.25">
      <c r="I30" s="16">
        <v>4400</v>
      </c>
      <c r="J30" s="16" t="s">
        <v>185</v>
      </c>
      <c r="K30" s="8">
        <v>4000000</v>
      </c>
      <c r="L30" s="8">
        <v>4000000</v>
      </c>
      <c r="M30" s="8">
        <v>4000000</v>
      </c>
      <c r="N30" s="10"/>
      <c r="O30" s="16">
        <v>2121</v>
      </c>
      <c r="P30" s="16" t="s">
        <v>88</v>
      </c>
      <c r="Q30" s="8">
        <v>1500</v>
      </c>
      <c r="R30" s="8">
        <v>1500</v>
      </c>
      <c r="S30" s="8">
        <v>0</v>
      </c>
      <c r="T30" s="7"/>
    </row>
    <row r="31" spans="1:20" ht="56.25" x14ac:dyDescent="0.25">
      <c r="I31" s="16"/>
      <c r="J31" s="15" t="s">
        <v>53</v>
      </c>
      <c r="K31" s="10">
        <f>+K30</f>
        <v>4000000</v>
      </c>
      <c r="L31" s="10">
        <f t="shared" ref="L31" si="2">+L30</f>
        <v>4000000</v>
      </c>
      <c r="M31" s="10">
        <v>666666</v>
      </c>
      <c r="N31" s="8"/>
      <c r="O31" s="16">
        <v>2141</v>
      </c>
      <c r="P31" s="16" t="s">
        <v>89</v>
      </c>
      <c r="Q31" s="8">
        <v>400000</v>
      </c>
      <c r="R31" s="8">
        <v>320000</v>
      </c>
      <c r="S31" s="8">
        <v>251.72</v>
      </c>
      <c r="T31" s="7" t="s">
        <v>181</v>
      </c>
    </row>
    <row r="32" spans="1:20" ht="22.5" x14ac:dyDescent="0.25">
      <c r="I32" s="16"/>
      <c r="J32" s="15"/>
      <c r="K32" s="10"/>
      <c r="L32" s="10"/>
      <c r="M32" s="10"/>
      <c r="N32" s="10"/>
      <c r="O32" s="16">
        <v>2151</v>
      </c>
      <c r="P32" s="16" t="s">
        <v>90</v>
      </c>
      <c r="Q32" s="8">
        <v>45000</v>
      </c>
      <c r="R32" s="8">
        <v>45000</v>
      </c>
      <c r="S32" s="8">
        <v>16573.3</v>
      </c>
      <c r="T32" s="7"/>
    </row>
    <row r="33" spans="9:20" x14ac:dyDescent="0.25">
      <c r="I33" s="16"/>
      <c r="J33" s="15"/>
      <c r="K33" s="10"/>
      <c r="L33" s="10"/>
      <c r="M33" s="10"/>
      <c r="N33" s="8"/>
      <c r="O33" s="16">
        <v>2161</v>
      </c>
      <c r="P33" s="16" t="s">
        <v>91</v>
      </c>
      <c r="Q33" s="8">
        <v>6000</v>
      </c>
      <c r="R33" s="8">
        <v>6000</v>
      </c>
      <c r="S33" s="8">
        <v>1273.69</v>
      </c>
      <c r="T33" s="7"/>
    </row>
    <row r="34" spans="9:20" ht="33.75" x14ac:dyDescent="0.25">
      <c r="I34" s="16"/>
      <c r="J34" s="16"/>
      <c r="K34" s="8"/>
      <c r="L34" s="8"/>
      <c r="M34" s="8"/>
      <c r="N34" s="8"/>
      <c r="O34" s="16">
        <v>2211</v>
      </c>
      <c r="P34" s="16" t="s">
        <v>92</v>
      </c>
      <c r="Q34" s="8">
        <v>47000</v>
      </c>
      <c r="R34" s="8">
        <v>47000</v>
      </c>
      <c r="S34" s="8">
        <v>8614.69</v>
      </c>
      <c r="T34" s="7"/>
    </row>
    <row r="35" spans="9:20" ht="33.75" x14ac:dyDescent="0.25">
      <c r="I35" s="16"/>
      <c r="J35" s="16"/>
      <c r="K35" s="8"/>
      <c r="L35" s="8"/>
      <c r="M35" s="8"/>
      <c r="N35" s="8"/>
      <c r="O35" s="16">
        <v>2231</v>
      </c>
      <c r="P35" s="16" t="s">
        <v>93</v>
      </c>
      <c r="Q35" s="8">
        <v>5000</v>
      </c>
      <c r="R35" s="8">
        <v>5000</v>
      </c>
      <c r="S35" s="8">
        <v>572.93000000000006</v>
      </c>
      <c r="T35" s="7"/>
    </row>
    <row r="36" spans="9:20" ht="22.5" x14ac:dyDescent="0.25">
      <c r="I36" s="16"/>
      <c r="J36" s="16" t="s">
        <v>56</v>
      </c>
      <c r="K36" s="8">
        <f>SUM(K32:K35)</f>
        <v>0</v>
      </c>
      <c r="L36" s="8">
        <f t="shared" ref="L36:M36" si="3">SUM(L32:L35)</f>
        <v>0</v>
      </c>
      <c r="M36" s="8">
        <f t="shared" si="3"/>
        <v>0</v>
      </c>
      <c r="N36" s="10"/>
      <c r="O36" s="16">
        <v>2431</v>
      </c>
      <c r="P36" s="16" t="s">
        <v>94</v>
      </c>
      <c r="Q36" s="8">
        <v>1000</v>
      </c>
      <c r="R36" s="8">
        <v>1000</v>
      </c>
      <c r="S36" s="8">
        <v>0</v>
      </c>
      <c r="T36" s="7"/>
    </row>
    <row r="37" spans="9:20" ht="22.5" x14ac:dyDescent="0.25">
      <c r="I37" s="16"/>
      <c r="J37" s="15" t="s">
        <v>57</v>
      </c>
      <c r="K37" s="10">
        <f>+K13+K21+K29+K31+K36</f>
        <v>83009201</v>
      </c>
      <c r="L37" s="10">
        <f t="shared" ref="L37:M37" si="4">+L13+L21+L29+L31+L36</f>
        <v>83009201</v>
      </c>
      <c r="M37" s="10">
        <f t="shared" si="4"/>
        <v>14145268.17</v>
      </c>
      <c r="O37" s="16">
        <v>2441</v>
      </c>
      <c r="P37" s="16" t="s">
        <v>95</v>
      </c>
      <c r="Q37" s="8">
        <v>6000</v>
      </c>
      <c r="R37" s="8">
        <v>6000</v>
      </c>
      <c r="S37" s="8">
        <v>0</v>
      </c>
      <c r="T37" s="7"/>
    </row>
    <row r="38" spans="9:20" ht="22.5" x14ac:dyDescent="0.25">
      <c r="K38" s="14">
        <f>+K37-E12</f>
        <v>0</v>
      </c>
      <c r="L38" s="14">
        <f>+L37-F12</f>
        <v>0</v>
      </c>
      <c r="M38" s="14">
        <f>+M37-G12</f>
        <v>0</v>
      </c>
      <c r="O38" s="16">
        <v>2451</v>
      </c>
      <c r="P38" s="16" t="s">
        <v>96</v>
      </c>
      <c r="Q38" s="8">
        <v>5000</v>
      </c>
      <c r="R38" s="8">
        <v>5000</v>
      </c>
      <c r="S38" s="8">
        <v>915</v>
      </c>
      <c r="T38" s="7"/>
    </row>
    <row r="39" spans="9:20" ht="22.5" x14ac:dyDescent="0.25">
      <c r="O39" s="16">
        <v>2461</v>
      </c>
      <c r="P39" s="16" t="s">
        <v>97</v>
      </c>
      <c r="Q39" s="8">
        <v>30000</v>
      </c>
      <c r="R39" s="8">
        <v>30000</v>
      </c>
      <c r="S39" s="8">
        <v>2994.05</v>
      </c>
      <c r="T39" s="7"/>
    </row>
    <row r="40" spans="9:20" ht="22.5" x14ac:dyDescent="0.25">
      <c r="O40" s="16">
        <v>2471</v>
      </c>
      <c r="P40" s="16" t="s">
        <v>98</v>
      </c>
      <c r="Q40" s="8">
        <v>5600</v>
      </c>
      <c r="R40" s="8">
        <v>5600</v>
      </c>
      <c r="S40" s="8">
        <v>0</v>
      </c>
      <c r="T40" s="7"/>
    </row>
    <row r="41" spans="9:20" ht="22.5" x14ac:dyDescent="0.25">
      <c r="O41" s="16">
        <v>2481</v>
      </c>
      <c r="P41" s="16" t="s">
        <v>99</v>
      </c>
      <c r="Q41" s="8">
        <v>3000</v>
      </c>
      <c r="R41" s="8">
        <v>3000</v>
      </c>
      <c r="S41" s="8">
        <v>350</v>
      </c>
      <c r="T41" s="9"/>
    </row>
    <row r="42" spans="9:20" ht="45" x14ac:dyDescent="0.25">
      <c r="O42" s="16">
        <v>2491</v>
      </c>
      <c r="P42" s="16" t="s">
        <v>100</v>
      </c>
      <c r="Q42" s="8">
        <v>11000</v>
      </c>
      <c r="R42" s="8">
        <v>11000</v>
      </c>
      <c r="S42" s="8">
        <v>1210.1799999999998</v>
      </c>
      <c r="T42" s="7"/>
    </row>
    <row r="43" spans="9:20" ht="22.5" x14ac:dyDescent="0.25">
      <c r="O43" s="16">
        <v>2531</v>
      </c>
      <c r="P43" s="16" t="s">
        <v>101</v>
      </c>
      <c r="Q43" s="8">
        <v>12000</v>
      </c>
      <c r="R43" s="8">
        <v>12000</v>
      </c>
      <c r="S43" s="8">
        <v>941.3599999999999</v>
      </c>
      <c r="T43" s="7"/>
    </row>
    <row r="44" spans="9:20" ht="22.5" x14ac:dyDescent="0.25">
      <c r="O44" s="16">
        <v>2541</v>
      </c>
      <c r="P44" s="16" t="s">
        <v>102</v>
      </c>
      <c r="Q44" s="8">
        <v>10000</v>
      </c>
      <c r="R44" s="8">
        <v>10000</v>
      </c>
      <c r="S44" s="8">
        <v>0</v>
      </c>
      <c r="T44" s="7"/>
    </row>
    <row r="45" spans="9:20" ht="22.5" x14ac:dyDescent="0.25">
      <c r="O45" s="16">
        <v>2611</v>
      </c>
      <c r="P45" s="16" t="s">
        <v>103</v>
      </c>
      <c r="Q45" s="8">
        <v>305000</v>
      </c>
      <c r="R45" s="8">
        <v>305000</v>
      </c>
      <c r="S45" s="8">
        <v>49833.97</v>
      </c>
      <c r="T45" s="7"/>
    </row>
    <row r="46" spans="9:20" x14ac:dyDescent="0.25">
      <c r="O46" s="16">
        <v>2711</v>
      </c>
      <c r="P46" s="16" t="s">
        <v>104</v>
      </c>
      <c r="Q46" s="8">
        <v>5000</v>
      </c>
      <c r="R46" s="8">
        <v>5000</v>
      </c>
      <c r="S46" s="8">
        <v>0</v>
      </c>
      <c r="T46" s="7"/>
    </row>
    <row r="47" spans="9:20" x14ac:dyDescent="0.25">
      <c r="O47" s="16">
        <v>2721</v>
      </c>
      <c r="P47" s="16" t="s">
        <v>105</v>
      </c>
      <c r="Q47" s="8">
        <v>15000</v>
      </c>
      <c r="R47" s="8">
        <v>15000</v>
      </c>
      <c r="S47" s="8">
        <v>0</v>
      </c>
      <c r="T47" s="7"/>
    </row>
    <row r="48" spans="9:20" x14ac:dyDescent="0.25">
      <c r="O48" s="16">
        <v>2911</v>
      </c>
      <c r="P48" s="16" t="s">
        <v>107</v>
      </c>
      <c r="Q48" s="8">
        <v>15000</v>
      </c>
      <c r="R48" s="8">
        <v>15000</v>
      </c>
      <c r="S48" s="8">
        <v>422.42</v>
      </c>
      <c r="T48" s="7"/>
    </row>
    <row r="49" spans="15:20" ht="33.75" x14ac:dyDescent="0.25">
      <c r="O49" s="16">
        <v>2921</v>
      </c>
      <c r="P49" s="16" t="s">
        <v>108</v>
      </c>
      <c r="Q49" s="8">
        <v>7000</v>
      </c>
      <c r="R49" s="8">
        <v>7000</v>
      </c>
      <c r="S49" s="8">
        <v>137.93</v>
      </c>
      <c r="T49" s="7"/>
    </row>
    <row r="50" spans="15:20" ht="67.5" x14ac:dyDescent="0.25">
      <c r="O50" s="16">
        <v>2931</v>
      </c>
      <c r="P50" s="16" t="s">
        <v>109</v>
      </c>
      <c r="Q50" s="8">
        <v>5000</v>
      </c>
      <c r="R50" s="8">
        <v>5000</v>
      </c>
      <c r="S50" s="8">
        <v>0</v>
      </c>
      <c r="T50" s="7"/>
    </row>
    <row r="51" spans="15:20" ht="56.25" x14ac:dyDescent="0.25">
      <c r="O51" s="16">
        <v>2941</v>
      </c>
      <c r="P51" s="16" t="s">
        <v>110</v>
      </c>
      <c r="Q51" s="8">
        <v>184512</v>
      </c>
      <c r="R51" s="8">
        <v>184512</v>
      </c>
      <c r="S51" s="8">
        <v>7046</v>
      </c>
      <c r="T51" s="7"/>
    </row>
    <row r="52" spans="15:20" ht="33.75" x14ac:dyDescent="0.25">
      <c r="O52" s="16">
        <v>2961</v>
      </c>
      <c r="P52" s="16" t="s">
        <v>111</v>
      </c>
      <c r="Q52" s="8">
        <v>25000</v>
      </c>
      <c r="R52" s="8">
        <v>25000</v>
      </c>
      <c r="S52" s="8">
        <v>0</v>
      </c>
      <c r="T52" s="7"/>
    </row>
    <row r="53" spans="15:20" x14ac:dyDescent="0.25">
      <c r="O53" s="16"/>
      <c r="P53" s="16"/>
      <c r="Q53" s="10">
        <f>SUM(Q29:Q52)</f>
        <v>1489612</v>
      </c>
      <c r="R53" s="10">
        <f>SUM(R29:R52)</f>
        <v>1489612</v>
      </c>
      <c r="S53" s="10">
        <f>SUM(S29:S52)</f>
        <v>91895.999999999985</v>
      </c>
      <c r="T53" s="7"/>
    </row>
    <row r="54" spans="15:20" ht="22.5" x14ac:dyDescent="0.25">
      <c r="O54" s="16">
        <v>3112</v>
      </c>
      <c r="P54" s="16" t="s">
        <v>112</v>
      </c>
      <c r="Q54" s="8">
        <v>724622</v>
      </c>
      <c r="R54" s="8">
        <v>724622</v>
      </c>
      <c r="S54" s="8">
        <v>0</v>
      </c>
      <c r="T54" s="7"/>
    </row>
    <row r="55" spans="15:20" x14ac:dyDescent="0.25">
      <c r="O55" s="16">
        <v>3131</v>
      </c>
      <c r="P55" s="16" t="s">
        <v>113</v>
      </c>
      <c r="Q55" s="8">
        <v>135000</v>
      </c>
      <c r="R55" s="8">
        <v>135000</v>
      </c>
      <c r="S55" s="8">
        <v>17268.28</v>
      </c>
      <c r="T55" s="9"/>
    </row>
    <row r="56" spans="15:20" x14ac:dyDescent="0.25">
      <c r="O56" s="16">
        <v>3141</v>
      </c>
      <c r="P56" s="16" t="s">
        <v>114</v>
      </c>
      <c r="Q56" s="8">
        <v>540000</v>
      </c>
      <c r="R56" s="8">
        <v>540000</v>
      </c>
      <c r="S56" s="8">
        <v>95855.13</v>
      </c>
      <c r="T56" s="7"/>
    </row>
    <row r="57" spans="15:20" ht="22.5" x14ac:dyDescent="0.25">
      <c r="O57" s="16">
        <v>3141</v>
      </c>
      <c r="P57" s="16" t="s">
        <v>115</v>
      </c>
      <c r="Q57" s="8">
        <v>2400</v>
      </c>
      <c r="R57" s="8">
        <v>2400</v>
      </c>
      <c r="S57" s="8">
        <v>23.29</v>
      </c>
      <c r="T57" s="7"/>
    </row>
    <row r="58" spans="15:20" ht="45" x14ac:dyDescent="0.25">
      <c r="O58" s="16">
        <v>3171</v>
      </c>
      <c r="P58" s="16" t="s">
        <v>117</v>
      </c>
      <c r="Q58" s="8">
        <v>464000</v>
      </c>
      <c r="R58" s="8">
        <v>464000</v>
      </c>
      <c r="S58" s="8">
        <v>66308.55</v>
      </c>
      <c r="T58" s="9"/>
    </row>
    <row r="59" spans="15:20" ht="22.5" x14ac:dyDescent="0.25">
      <c r="O59" s="16">
        <v>3181</v>
      </c>
      <c r="P59" s="16" t="s">
        <v>118</v>
      </c>
      <c r="Q59" s="8">
        <v>1398412</v>
      </c>
      <c r="R59" s="8">
        <v>1398412</v>
      </c>
      <c r="S59" s="8">
        <v>323686.39</v>
      </c>
      <c r="T59" s="9"/>
    </row>
    <row r="60" spans="15:20" ht="22.5" x14ac:dyDescent="0.25">
      <c r="O60" s="16">
        <v>3191</v>
      </c>
      <c r="P60" s="16" t="s">
        <v>119</v>
      </c>
      <c r="Q60" s="8">
        <v>9000</v>
      </c>
      <c r="R60" s="8">
        <v>9000</v>
      </c>
      <c r="S60" s="8">
        <v>1118.96</v>
      </c>
      <c r="T60" s="7"/>
    </row>
    <row r="61" spans="15:20" ht="22.5" x14ac:dyDescent="0.25">
      <c r="O61" s="16">
        <v>3221</v>
      </c>
      <c r="P61" s="16" t="s">
        <v>120</v>
      </c>
      <c r="Q61" s="8">
        <v>3384000</v>
      </c>
      <c r="R61" s="8">
        <v>3384000</v>
      </c>
      <c r="S61" s="8">
        <v>0</v>
      </c>
      <c r="T61" s="7"/>
    </row>
    <row r="62" spans="15:20" ht="56.25" x14ac:dyDescent="0.25">
      <c r="O62" s="16">
        <v>3231</v>
      </c>
      <c r="P62" s="16" t="s">
        <v>205</v>
      </c>
      <c r="Q62" s="8">
        <v>25000</v>
      </c>
      <c r="R62" s="8">
        <v>25000</v>
      </c>
      <c r="S62" s="8">
        <v>0</v>
      </c>
      <c r="T62" s="7"/>
    </row>
    <row r="63" spans="15:20" ht="45" x14ac:dyDescent="0.25">
      <c r="O63" s="16">
        <v>3311</v>
      </c>
      <c r="P63" s="16" t="s">
        <v>122</v>
      </c>
      <c r="Q63" s="8">
        <v>30000</v>
      </c>
      <c r="R63" s="8">
        <v>30000</v>
      </c>
      <c r="S63" s="8">
        <v>0</v>
      </c>
      <c r="T63" s="9"/>
    </row>
    <row r="64" spans="15:20" ht="56.25" x14ac:dyDescent="0.25">
      <c r="O64" s="16">
        <v>3331</v>
      </c>
      <c r="P64" s="16" t="s">
        <v>123</v>
      </c>
      <c r="Q64" s="8">
        <v>350000</v>
      </c>
      <c r="R64" s="8">
        <v>350000</v>
      </c>
      <c r="S64" s="8">
        <v>11217</v>
      </c>
      <c r="T64" s="9"/>
    </row>
    <row r="65" spans="15:20" ht="22.5" x14ac:dyDescent="0.25">
      <c r="O65" s="16">
        <v>3341</v>
      </c>
      <c r="P65" s="16" t="s">
        <v>124</v>
      </c>
      <c r="Q65" s="8">
        <v>185000</v>
      </c>
      <c r="R65" s="8">
        <v>185000</v>
      </c>
      <c r="S65" s="8">
        <v>5250</v>
      </c>
      <c r="T65" s="7"/>
    </row>
    <row r="66" spans="15:20" ht="33.75" x14ac:dyDescent="0.25">
      <c r="O66" s="16">
        <v>3361</v>
      </c>
      <c r="P66" s="16" t="s">
        <v>173</v>
      </c>
      <c r="Q66" s="8">
        <v>520000</v>
      </c>
      <c r="R66" s="8">
        <v>520000</v>
      </c>
      <c r="S66" s="8">
        <v>57322.100000000006</v>
      </c>
      <c r="T66" s="9"/>
    </row>
    <row r="67" spans="15:20" x14ac:dyDescent="0.25">
      <c r="O67" s="16">
        <v>3362</v>
      </c>
      <c r="P67" s="16" t="s">
        <v>174</v>
      </c>
      <c r="Q67" s="8">
        <v>482500</v>
      </c>
      <c r="R67" s="8">
        <v>482500</v>
      </c>
      <c r="S67" s="8">
        <v>5106</v>
      </c>
      <c r="T67" s="7"/>
    </row>
    <row r="68" spans="15:20" x14ac:dyDescent="0.25">
      <c r="O68" s="16">
        <v>3381</v>
      </c>
      <c r="P68" s="16" t="s">
        <v>126</v>
      </c>
      <c r="Q68" s="8">
        <v>499200</v>
      </c>
      <c r="R68" s="8">
        <v>499200</v>
      </c>
      <c r="S68" s="8">
        <v>73634.960000000006</v>
      </c>
      <c r="T68" s="7"/>
    </row>
    <row r="69" spans="15:20" ht="22.5" x14ac:dyDescent="0.25">
      <c r="O69" s="16">
        <v>3411</v>
      </c>
      <c r="P69" s="16" t="s">
        <v>127</v>
      </c>
      <c r="Q69" s="8">
        <v>11000000</v>
      </c>
      <c r="R69" s="8">
        <v>10797000</v>
      </c>
      <c r="S69" s="8">
        <v>3311903.4099999997</v>
      </c>
      <c r="T69" s="7" t="s">
        <v>181</v>
      </c>
    </row>
    <row r="70" spans="15:20" ht="22.5" x14ac:dyDescent="0.25">
      <c r="O70" s="16">
        <v>3431</v>
      </c>
      <c r="P70" s="16" t="s">
        <v>128</v>
      </c>
      <c r="Q70" s="8">
        <v>3493750</v>
      </c>
      <c r="R70" s="8">
        <v>3493750</v>
      </c>
      <c r="S70" s="8">
        <v>522197.24000000005</v>
      </c>
      <c r="T70" s="9"/>
    </row>
    <row r="71" spans="15:20" x14ac:dyDescent="0.25">
      <c r="O71" s="16">
        <v>3451</v>
      </c>
      <c r="P71" s="16" t="s">
        <v>129</v>
      </c>
      <c r="Q71" s="8">
        <v>200000</v>
      </c>
      <c r="R71" s="8">
        <v>200000</v>
      </c>
      <c r="S71" s="8">
        <v>9238.23</v>
      </c>
      <c r="T71" s="7"/>
    </row>
    <row r="72" spans="15:20" ht="22.5" x14ac:dyDescent="0.25">
      <c r="O72" s="16">
        <v>3461</v>
      </c>
      <c r="P72" s="16" t="s">
        <v>130</v>
      </c>
      <c r="Q72" s="8">
        <v>220000</v>
      </c>
      <c r="R72" s="8">
        <v>220000</v>
      </c>
      <c r="S72" s="8">
        <v>84608.95</v>
      </c>
      <c r="T72" s="7"/>
    </row>
    <row r="73" spans="15:20" x14ac:dyDescent="0.25">
      <c r="O73" s="16">
        <v>3471</v>
      </c>
      <c r="P73" s="16" t="s">
        <v>131</v>
      </c>
      <c r="Q73" s="8">
        <v>5000</v>
      </c>
      <c r="R73" s="8">
        <v>5000</v>
      </c>
      <c r="S73" s="8">
        <v>0</v>
      </c>
      <c r="T73" s="7"/>
    </row>
    <row r="74" spans="15:20" ht="33.75" x14ac:dyDescent="0.25">
      <c r="O74" s="16">
        <v>3511</v>
      </c>
      <c r="P74" s="16" t="s">
        <v>132</v>
      </c>
      <c r="Q74" s="8">
        <v>75000</v>
      </c>
      <c r="R74" s="8">
        <v>75000</v>
      </c>
      <c r="S74" s="8">
        <v>0</v>
      </c>
      <c r="T74" s="7"/>
    </row>
    <row r="75" spans="15:20" ht="67.5" x14ac:dyDescent="0.25">
      <c r="O75" s="16">
        <v>3521</v>
      </c>
      <c r="P75" s="16" t="s">
        <v>133</v>
      </c>
      <c r="Q75" s="8">
        <v>77000</v>
      </c>
      <c r="R75" s="8">
        <v>77000</v>
      </c>
      <c r="S75" s="8">
        <v>0</v>
      </c>
      <c r="T75" s="7"/>
    </row>
    <row r="76" spans="15:20" ht="56.25" x14ac:dyDescent="0.25">
      <c r="O76" s="16">
        <v>3531</v>
      </c>
      <c r="P76" s="16" t="s">
        <v>134</v>
      </c>
      <c r="Q76" s="8">
        <v>250000</v>
      </c>
      <c r="R76" s="8">
        <v>250000</v>
      </c>
      <c r="S76" s="8">
        <v>0</v>
      </c>
      <c r="T76" s="9"/>
    </row>
    <row r="77" spans="15:20" ht="67.5" x14ac:dyDescent="0.25">
      <c r="O77" s="16">
        <v>3553</v>
      </c>
      <c r="P77" s="16" t="s">
        <v>135</v>
      </c>
      <c r="Q77" s="8">
        <v>200000</v>
      </c>
      <c r="R77" s="8">
        <v>200000</v>
      </c>
      <c r="S77" s="8">
        <v>0</v>
      </c>
      <c r="T77" s="9"/>
    </row>
    <row r="78" spans="15:20" ht="45" x14ac:dyDescent="0.25">
      <c r="O78" s="16">
        <v>3571</v>
      </c>
      <c r="P78" s="16" t="s">
        <v>194</v>
      </c>
      <c r="Q78" s="8">
        <v>25000</v>
      </c>
      <c r="R78" s="8">
        <v>25000</v>
      </c>
      <c r="S78" s="8">
        <v>0</v>
      </c>
      <c r="T78" s="7"/>
    </row>
    <row r="79" spans="15:20" ht="22.5" x14ac:dyDescent="0.25">
      <c r="O79" s="16">
        <v>3581</v>
      </c>
      <c r="P79" s="16" t="s">
        <v>136</v>
      </c>
      <c r="Q79" s="8">
        <v>300000</v>
      </c>
      <c r="R79" s="8">
        <v>300000</v>
      </c>
      <c r="S79" s="8">
        <v>46460.7</v>
      </c>
      <c r="T79" s="7"/>
    </row>
    <row r="80" spans="15:20" ht="22.5" x14ac:dyDescent="0.25">
      <c r="O80" s="16">
        <v>3591</v>
      </c>
      <c r="P80" s="16" t="s">
        <v>137</v>
      </c>
      <c r="Q80" s="8">
        <v>48000</v>
      </c>
      <c r="R80" s="8">
        <v>48000</v>
      </c>
      <c r="S80" s="8">
        <v>0</v>
      </c>
      <c r="T80" s="7"/>
    </row>
    <row r="81" spans="15:20" ht="22.5" x14ac:dyDescent="0.25">
      <c r="O81" s="16">
        <v>3721</v>
      </c>
      <c r="P81" s="16" t="s">
        <v>175</v>
      </c>
      <c r="Q81" s="8">
        <v>5000</v>
      </c>
      <c r="R81" s="8">
        <v>5000</v>
      </c>
      <c r="S81" s="8">
        <v>0</v>
      </c>
      <c r="T81" s="7"/>
    </row>
    <row r="82" spans="15:20" ht="33.75" x14ac:dyDescent="0.25">
      <c r="O82" s="16">
        <v>3722</v>
      </c>
      <c r="P82" s="16" t="s">
        <v>140</v>
      </c>
      <c r="Q82" s="8">
        <v>120000</v>
      </c>
      <c r="R82" s="8">
        <v>120000</v>
      </c>
      <c r="S82" s="8">
        <v>26404</v>
      </c>
      <c r="T82" s="7"/>
    </row>
    <row r="83" spans="15:20" x14ac:dyDescent="0.25">
      <c r="O83" s="16">
        <v>3751</v>
      </c>
      <c r="P83" s="16" t="s">
        <v>141</v>
      </c>
      <c r="Q83" s="8">
        <v>5000</v>
      </c>
      <c r="R83" s="8">
        <v>5000</v>
      </c>
      <c r="S83" s="8">
        <v>0</v>
      </c>
      <c r="T83" s="9"/>
    </row>
    <row r="84" spans="15:20" x14ac:dyDescent="0.25">
      <c r="O84" s="16">
        <v>3921</v>
      </c>
      <c r="P84" s="16" t="s">
        <v>143</v>
      </c>
      <c r="Q84" s="8">
        <v>283920</v>
      </c>
      <c r="R84" s="8">
        <v>283920</v>
      </c>
      <c r="S84" s="8">
        <v>24988.300000000003</v>
      </c>
      <c r="T84" s="9"/>
    </row>
    <row r="85" spans="15:20" ht="33.75" x14ac:dyDescent="0.25">
      <c r="O85" s="16">
        <v>3951</v>
      </c>
      <c r="P85" s="16" t="s">
        <v>144</v>
      </c>
      <c r="Q85" s="8">
        <v>25000</v>
      </c>
      <c r="R85" s="8">
        <v>25000</v>
      </c>
      <c r="S85" s="8">
        <v>0</v>
      </c>
      <c r="T85" s="9"/>
    </row>
    <row r="86" spans="15:20" ht="22.5" x14ac:dyDescent="0.25">
      <c r="O86" s="16">
        <v>3969</v>
      </c>
      <c r="P86" s="16" t="s">
        <v>176</v>
      </c>
      <c r="Q86" s="8">
        <v>40000</v>
      </c>
      <c r="R86" s="8">
        <v>40000</v>
      </c>
      <c r="S86" s="8">
        <v>0</v>
      </c>
      <c r="T86" s="7"/>
    </row>
    <row r="87" spans="15:20" ht="22.5" x14ac:dyDescent="0.25">
      <c r="O87" s="16">
        <v>3981</v>
      </c>
      <c r="P87" s="16" t="s">
        <v>85</v>
      </c>
      <c r="Q87" s="8">
        <v>1080000</v>
      </c>
      <c r="R87" s="8">
        <v>1080000</v>
      </c>
      <c r="S87" s="8">
        <v>375697</v>
      </c>
      <c r="T87" s="9"/>
    </row>
    <row r="88" spans="15:20" ht="33.75" x14ac:dyDescent="0.25">
      <c r="O88" s="16">
        <v>3982</v>
      </c>
      <c r="P88" s="16" t="s">
        <v>86</v>
      </c>
      <c r="Q88" s="8">
        <v>1332000</v>
      </c>
      <c r="R88" s="8">
        <v>1332000</v>
      </c>
      <c r="S88" s="8">
        <v>0</v>
      </c>
      <c r="T88" s="7"/>
    </row>
    <row r="89" spans="15:20" x14ac:dyDescent="0.25">
      <c r="O89" s="16"/>
      <c r="P89" s="16" t="s">
        <v>43</v>
      </c>
      <c r="Q89" s="11">
        <f>SUM(Q54:Q88)</f>
        <v>27533804</v>
      </c>
      <c r="R89" s="11">
        <f>SUM(R54:R88)</f>
        <v>27330804</v>
      </c>
      <c r="S89" s="11">
        <f>SUM(S54:S88)</f>
        <v>5058288.49</v>
      </c>
      <c r="T89" s="7"/>
    </row>
    <row r="90" spans="15:20" ht="22.5" x14ac:dyDescent="0.25">
      <c r="O90" s="16">
        <v>4419</v>
      </c>
      <c r="P90" s="16" t="s">
        <v>146</v>
      </c>
      <c r="Q90" s="8">
        <v>4000000</v>
      </c>
      <c r="R90" s="8">
        <v>4000000</v>
      </c>
      <c r="S90" s="8">
        <v>666666</v>
      </c>
      <c r="T90" s="7"/>
    </row>
    <row r="91" spans="15:20" x14ac:dyDescent="0.25">
      <c r="O91" s="16"/>
      <c r="P91" s="16" t="s">
        <v>58</v>
      </c>
      <c r="Q91" s="8">
        <f>+Q90</f>
        <v>4000000</v>
      </c>
      <c r="R91" s="8">
        <f t="shared" ref="R91:S91" si="5">+R90</f>
        <v>4000000</v>
      </c>
      <c r="S91" s="8">
        <f t="shared" si="5"/>
        <v>666666</v>
      </c>
      <c r="T91" s="7"/>
    </row>
    <row r="92" spans="15:20" x14ac:dyDescent="0.25">
      <c r="O92" s="16"/>
      <c r="P92" s="16"/>
      <c r="Q92" s="8"/>
      <c r="R92" s="8"/>
      <c r="S92" s="8"/>
      <c r="T92" s="7"/>
    </row>
    <row r="93" spans="15:20" x14ac:dyDescent="0.25">
      <c r="O93" s="16"/>
      <c r="P93" s="16" t="s">
        <v>56</v>
      </c>
      <c r="Q93" s="8">
        <f>SUM(Q92:Q92)</f>
        <v>0</v>
      </c>
      <c r="R93" s="8">
        <f>SUM(R92:R92)</f>
        <v>0</v>
      </c>
      <c r="S93" s="8">
        <f>SUM(S92:S92)</f>
        <v>0</v>
      </c>
      <c r="T93" s="7"/>
    </row>
    <row r="94" spans="15:20" x14ac:dyDescent="0.25">
      <c r="O94" s="16"/>
      <c r="P94" s="16" t="s">
        <v>57</v>
      </c>
      <c r="Q94" s="11">
        <f>+Q28+Q53+Q89+Q91+Q93</f>
        <v>83009201</v>
      </c>
      <c r="R94" s="11">
        <f>+R28+R53+R89+R91+R93</f>
        <v>83009201</v>
      </c>
      <c r="S94" s="11">
        <f>+S28+S53+S89+S91+S93</f>
        <v>14145268.17</v>
      </c>
      <c r="T94" s="11"/>
    </row>
    <row r="95" spans="15:20" x14ac:dyDescent="0.25">
      <c r="Q95" s="14">
        <f>+Q94-E12</f>
        <v>0</v>
      </c>
      <c r="R95" s="14">
        <f>+R94-F12</f>
        <v>0</v>
      </c>
      <c r="S95" s="14">
        <f>+S94-G12</f>
        <v>0</v>
      </c>
    </row>
    <row r="97" spans="1:24" ht="45" customHeight="1" x14ac:dyDescent="0.25">
      <c r="A97" s="78" t="s">
        <v>24</v>
      </c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</row>
    <row r="98" spans="1:24" ht="22.5" customHeight="1" x14ac:dyDescent="0.25">
      <c r="A98" s="74" t="s">
        <v>0</v>
      </c>
      <c r="B98" s="74" t="s">
        <v>1</v>
      </c>
      <c r="C98" s="75" t="s">
        <v>2</v>
      </c>
      <c r="D98" s="75"/>
      <c r="E98" s="75"/>
      <c r="F98" s="75"/>
      <c r="G98" s="75"/>
      <c r="H98" s="30"/>
      <c r="I98" s="75" t="s">
        <v>8</v>
      </c>
      <c r="J98" s="75"/>
      <c r="K98" s="75"/>
      <c r="L98" s="75"/>
      <c r="M98" s="75"/>
      <c r="N98" s="30"/>
      <c r="O98" s="75" t="s">
        <v>14</v>
      </c>
      <c r="P98" s="75"/>
      <c r="Q98" s="75"/>
      <c r="R98" s="75"/>
      <c r="S98" s="75"/>
      <c r="T98" s="76" t="s">
        <v>19</v>
      </c>
      <c r="U98" s="76" t="s">
        <v>20</v>
      </c>
      <c r="V98" s="76" t="s">
        <v>21</v>
      </c>
      <c r="W98" s="76" t="s">
        <v>22</v>
      </c>
      <c r="X98" s="76" t="s">
        <v>294</v>
      </c>
    </row>
    <row r="99" spans="1:24" ht="33.75" x14ac:dyDescent="0.25">
      <c r="A99" s="74"/>
      <c r="B99" s="74"/>
      <c r="C99" s="28" t="s">
        <v>3</v>
      </c>
      <c r="D99" s="28" t="s">
        <v>4</v>
      </c>
      <c r="E99" s="28" t="s">
        <v>5</v>
      </c>
      <c r="F99" s="28" t="s">
        <v>6</v>
      </c>
      <c r="G99" s="28" t="s">
        <v>7</v>
      </c>
      <c r="H99" s="28"/>
      <c r="I99" s="28" t="s">
        <v>9</v>
      </c>
      <c r="J99" s="28" t="s">
        <v>10</v>
      </c>
      <c r="K99" s="28" t="s">
        <v>11</v>
      </c>
      <c r="L99" s="28" t="s">
        <v>12</v>
      </c>
      <c r="M99" s="28" t="s">
        <v>13</v>
      </c>
      <c r="N99" s="28"/>
      <c r="O99" s="28" t="s">
        <v>15</v>
      </c>
      <c r="P99" s="28" t="s">
        <v>16</v>
      </c>
      <c r="Q99" s="28" t="s">
        <v>23</v>
      </c>
      <c r="R99" s="28" t="s">
        <v>17</v>
      </c>
      <c r="S99" s="28" t="s">
        <v>18</v>
      </c>
      <c r="T99" s="77"/>
      <c r="U99" s="77"/>
      <c r="V99" s="77"/>
      <c r="W99" s="77"/>
      <c r="X99" s="77"/>
    </row>
    <row r="100" spans="1:24" ht="75" customHeight="1" x14ac:dyDescent="0.25">
      <c r="A100" s="19">
        <v>2015</v>
      </c>
      <c r="B100" s="19" t="s">
        <v>228</v>
      </c>
      <c r="C100" s="19">
        <v>1000</v>
      </c>
      <c r="D100" s="7" t="s">
        <v>264</v>
      </c>
      <c r="E100" s="8">
        <v>49985785</v>
      </c>
      <c r="F100" s="8">
        <v>50402221.420000002</v>
      </c>
      <c r="G100" s="8">
        <v>17717226.630000003</v>
      </c>
      <c r="H100" s="8"/>
      <c r="I100" s="19">
        <v>1100</v>
      </c>
      <c r="J100" s="19" t="s">
        <v>31</v>
      </c>
      <c r="K100" s="8">
        <v>22435348</v>
      </c>
      <c r="L100" s="8">
        <v>22435348</v>
      </c>
      <c r="M100" s="8">
        <v>8161226.96</v>
      </c>
      <c r="N100" s="8"/>
      <c r="O100" s="19">
        <v>1131</v>
      </c>
      <c r="P100" s="19" t="s">
        <v>65</v>
      </c>
      <c r="Q100" s="8">
        <v>7835348</v>
      </c>
      <c r="R100" s="8">
        <v>7835348</v>
      </c>
      <c r="S100" s="8">
        <v>1525226.96</v>
      </c>
      <c r="T100" s="9"/>
      <c r="U100" s="34" t="s">
        <v>229</v>
      </c>
      <c r="V100" s="34" t="s">
        <v>230</v>
      </c>
      <c r="W100" s="34" t="s">
        <v>317</v>
      </c>
      <c r="X100" s="34" t="s">
        <v>296</v>
      </c>
    </row>
    <row r="101" spans="1:24" ht="33.75" customHeight="1" x14ac:dyDescent="0.25">
      <c r="A101" s="19"/>
      <c r="B101" s="19"/>
      <c r="C101" s="19">
        <v>2000</v>
      </c>
      <c r="D101" s="7" t="s">
        <v>265</v>
      </c>
      <c r="E101" s="8">
        <v>1489612</v>
      </c>
      <c r="F101" s="8">
        <v>1489612</v>
      </c>
      <c r="G101" s="8">
        <v>302536.71000000002</v>
      </c>
      <c r="H101" s="8"/>
      <c r="I101" s="19">
        <v>1200</v>
      </c>
      <c r="J101" s="19" t="s">
        <v>32</v>
      </c>
      <c r="K101" s="8">
        <v>3246480</v>
      </c>
      <c r="L101" s="8">
        <v>3246480</v>
      </c>
      <c r="M101" s="8">
        <v>1101696.3500000001</v>
      </c>
      <c r="N101" s="8"/>
      <c r="O101" s="19">
        <v>1131</v>
      </c>
      <c r="P101" s="19" t="s">
        <v>66</v>
      </c>
      <c r="Q101" s="8">
        <v>14600000</v>
      </c>
      <c r="R101" s="8">
        <v>14600000</v>
      </c>
      <c r="S101" s="8">
        <v>6636000</v>
      </c>
      <c r="T101" s="9"/>
      <c r="U101" s="19"/>
      <c r="V101" s="19"/>
      <c r="W101" s="19"/>
      <c r="X101" s="27"/>
    </row>
    <row r="102" spans="1:24" ht="51" customHeight="1" x14ac:dyDescent="0.25">
      <c r="A102" s="19"/>
      <c r="B102" s="19"/>
      <c r="C102" s="19">
        <v>3000</v>
      </c>
      <c r="D102" s="7" t="s">
        <v>266</v>
      </c>
      <c r="E102" s="8">
        <v>27533804</v>
      </c>
      <c r="F102" s="8">
        <v>27117367.579999998</v>
      </c>
      <c r="G102" s="8">
        <v>10775172.07</v>
      </c>
      <c r="H102" s="8"/>
      <c r="I102" s="19">
        <v>1300</v>
      </c>
      <c r="J102" s="19" t="s">
        <v>33</v>
      </c>
      <c r="K102" s="8">
        <v>5390849</v>
      </c>
      <c r="L102" s="8">
        <v>5390849</v>
      </c>
      <c r="M102" s="8">
        <v>745082.53</v>
      </c>
      <c r="N102" s="8"/>
      <c r="O102" s="19">
        <v>1221</v>
      </c>
      <c r="P102" s="19" t="s">
        <v>67</v>
      </c>
      <c r="Q102" s="8">
        <v>3246480</v>
      </c>
      <c r="R102" s="8">
        <v>3246480</v>
      </c>
      <c r="S102" s="8">
        <v>1101696.3500000001</v>
      </c>
      <c r="T102" s="9"/>
      <c r="U102" s="19"/>
      <c r="V102" s="19"/>
      <c r="W102" s="19"/>
      <c r="X102" s="27"/>
    </row>
    <row r="103" spans="1:24" ht="47.25" customHeight="1" x14ac:dyDescent="0.25">
      <c r="A103" s="19"/>
      <c r="B103" s="19"/>
      <c r="C103" s="19">
        <v>4000</v>
      </c>
      <c r="D103" s="7" t="s">
        <v>268</v>
      </c>
      <c r="E103" s="8">
        <v>4000000</v>
      </c>
      <c r="F103" s="8">
        <v>4000000</v>
      </c>
      <c r="G103" s="8">
        <v>1666665</v>
      </c>
      <c r="H103" s="8"/>
      <c r="I103" s="19">
        <v>1400</v>
      </c>
      <c r="J103" s="19" t="s">
        <v>34</v>
      </c>
      <c r="K103" s="8">
        <v>8202541</v>
      </c>
      <c r="L103" s="8">
        <v>8202541</v>
      </c>
      <c r="M103" s="8">
        <v>2905490.09</v>
      </c>
      <c r="N103" s="8"/>
      <c r="O103" s="19">
        <v>1321</v>
      </c>
      <c r="P103" s="19" t="s">
        <v>68</v>
      </c>
      <c r="Q103" s="8">
        <v>828606</v>
      </c>
      <c r="R103" s="8">
        <v>828606</v>
      </c>
      <c r="S103" s="8">
        <v>680585.86</v>
      </c>
      <c r="T103" s="9"/>
      <c r="U103" s="19"/>
      <c r="V103" s="19"/>
      <c r="W103" s="19"/>
      <c r="X103" s="27"/>
    </row>
    <row r="104" spans="1:24" ht="49.5" customHeight="1" x14ac:dyDescent="0.25">
      <c r="A104" s="19"/>
      <c r="B104" s="19"/>
      <c r="C104" s="19">
        <v>5000</v>
      </c>
      <c r="D104" s="7" t="s">
        <v>267</v>
      </c>
      <c r="E104" s="8">
        <v>0</v>
      </c>
      <c r="F104" s="8">
        <v>70902.570000000007</v>
      </c>
      <c r="G104" s="8">
        <v>0</v>
      </c>
      <c r="H104" s="8"/>
      <c r="I104" s="19">
        <v>1500</v>
      </c>
      <c r="J104" s="19" t="s">
        <v>35</v>
      </c>
      <c r="K104" s="8">
        <v>10710567</v>
      </c>
      <c r="L104" s="8">
        <v>11127003.42</v>
      </c>
      <c r="M104" s="8">
        <v>4803730.6999999993</v>
      </c>
      <c r="N104" s="8"/>
      <c r="O104" s="19">
        <v>1322</v>
      </c>
      <c r="P104" s="19" t="s">
        <v>69</v>
      </c>
      <c r="Q104" s="8">
        <v>6000</v>
      </c>
      <c r="R104" s="8">
        <v>6000</v>
      </c>
      <c r="S104" s="8">
        <v>0</v>
      </c>
      <c r="T104" s="9"/>
      <c r="U104" s="19"/>
      <c r="V104" s="19"/>
      <c r="W104" s="19"/>
      <c r="X104" s="27"/>
    </row>
    <row r="105" spans="1:24" ht="22.5" x14ac:dyDescent="0.25">
      <c r="A105" s="19"/>
      <c r="B105" s="19"/>
      <c r="C105" s="19"/>
      <c r="D105" s="19"/>
      <c r="E105" s="10">
        <f>SUM(E100:E104)</f>
        <v>83009201</v>
      </c>
      <c r="F105" s="10">
        <f>SUM(F100:F104)</f>
        <v>83080103.569999993</v>
      </c>
      <c r="G105" s="10">
        <f t="shared" ref="G105" si="6">SUM(G100:G104)</f>
        <v>30461600.410000004</v>
      </c>
      <c r="H105" s="10"/>
      <c r="I105" s="19"/>
      <c r="J105" s="19"/>
      <c r="K105" s="8"/>
      <c r="L105" s="8"/>
      <c r="M105" s="8"/>
      <c r="N105" s="8"/>
      <c r="O105" s="19">
        <v>1323</v>
      </c>
      <c r="P105" s="19" t="s">
        <v>70</v>
      </c>
      <c r="Q105" s="8">
        <v>1488960</v>
      </c>
      <c r="R105" s="8">
        <v>1488960</v>
      </c>
      <c r="S105" s="8">
        <v>64496.67</v>
      </c>
      <c r="T105" s="9"/>
      <c r="U105" s="19"/>
      <c r="V105" s="19"/>
      <c r="W105" s="19"/>
      <c r="X105" s="27"/>
    </row>
    <row r="106" spans="1:24" ht="22.5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8" t="s">
        <v>42</v>
      </c>
      <c r="K106" s="10">
        <f>SUM(K100:K105)</f>
        <v>49985785</v>
      </c>
      <c r="L106" s="10">
        <f t="shared" ref="L106:M106" si="7">SUM(L100:L105)</f>
        <v>50402221.420000002</v>
      </c>
      <c r="M106" s="10">
        <f t="shared" si="7"/>
        <v>17717226.629999999</v>
      </c>
      <c r="N106" s="10"/>
      <c r="O106" s="19">
        <v>1323</v>
      </c>
      <c r="P106" s="19" t="s">
        <v>203</v>
      </c>
      <c r="Q106" s="8">
        <v>3052283</v>
      </c>
      <c r="R106" s="8">
        <v>3052283</v>
      </c>
      <c r="S106" s="8">
        <v>0</v>
      </c>
      <c r="T106" s="9"/>
      <c r="U106" s="1"/>
      <c r="V106" s="1"/>
      <c r="W106" s="1"/>
      <c r="X106" s="1"/>
    </row>
    <row r="107" spans="1:24" ht="33.75" x14ac:dyDescent="0.25">
      <c r="I107" s="19">
        <v>2100</v>
      </c>
      <c r="J107" s="19" t="s">
        <v>36</v>
      </c>
      <c r="K107" s="8">
        <v>792500</v>
      </c>
      <c r="L107" s="8">
        <v>792500</v>
      </c>
      <c r="M107" s="8">
        <v>99783.199999999983</v>
      </c>
      <c r="N107" s="8"/>
      <c r="O107" s="19">
        <v>1331</v>
      </c>
      <c r="P107" s="19" t="s">
        <v>71</v>
      </c>
      <c r="Q107" s="8">
        <v>15000</v>
      </c>
      <c r="R107" s="8">
        <v>15000</v>
      </c>
      <c r="S107" s="8">
        <v>0</v>
      </c>
      <c r="T107" s="7"/>
    </row>
    <row r="108" spans="1:24" ht="33.75" x14ac:dyDescent="0.25">
      <c r="A108" s="2" t="s">
        <v>25</v>
      </c>
      <c r="I108" s="19">
        <v>2200</v>
      </c>
      <c r="J108" s="19" t="s">
        <v>37</v>
      </c>
      <c r="K108" s="8">
        <v>52000</v>
      </c>
      <c r="L108" s="8">
        <v>52000</v>
      </c>
      <c r="M108" s="8">
        <v>19290.400000000001</v>
      </c>
      <c r="N108" s="8"/>
      <c r="O108" s="19">
        <v>1412</v>
      </c>
      <c r="P108" s="19" t="s">
        <v>73</v>
      </c>
      <c r="Q108" s="8">
        <v>3462464</v>
      </c>
      <c r="R108" s="8">
        <v>3462464</v>
      </c>
      <c r="S108" s="8">
        <v>1320803.7</v>
      </c>
      <c r="T108" s="9"/>
    </row>
    <row r="109" spans="1:24" ht="33.75" x14ac:dyDescent="0.25">
      <c r="A109" s="2" t="s">
        <v>285</v>
      </c>
      <c r="I109" s="19">
        <v>2400</v>
      </c>
      <c r="J109" s="19" t="s">
        <v>38</v>
      </c>
      <c r="K109" s="8">
        <v>61600</v>
      </c>
      <c r="L109" s="8">
        <v>61600</v>
      </c>
      <c r="M109" s="8">
        <v>18196.689999999999</v>
      </c>
      <c r="N109" s="8"/>
      <c r="O109" s="19">
        <v>1422</v>
      </c>
      <c r="P109" s="19" t="s">
        <v>74</v>
      </c>
      <c r="Q109" s="8">
        <v>1628322</v>
      </c>
      <c r="R109" s="8">
        <v>1628322</v>
      </c>
      <c r="S109" s="8">
        <v>565493.81999999995</v>
      </c>
      <c r="T109" s="9"/>
    </row>
    <row r="110" spans="1:24" ht="27.75" customHeight="1" x14ac:dyDescent="0.25">
      <c r="A110" s="2" t="s">
        <v>318</v>
      </c>
      <c r="I110" s="19">
        <v>2500</v>
      </c>
      <c r="J110" s="19" t="s">
        <v>39</v>
      </c>
      <c r="K110" s="8">
        <v>22000</v>
      </c>
      <c r="L110" s="8">
        <v>22000</v>
      </c>
      <c r="M110" s="8">
        <v>1145.0099999999998</v>
      </c>
      <c r="N110" s="8"/>
      <c r="O110" s="19">
        <v>1431</v>
      </c>
      <c r="P110" s="19" t="s">
        <v>75</v>
      </c>
      <c r="Q110" s="8">
        <v>2043659</v>
      </c>
      <c r="R110" s="8">
        <v>2043659</v>
      </c>
      <c r="S110" s="8">
        <v>702370.15</v>
      </c>
      <c r="T110" s="9"/>
    </row>
    <row r="111" spans="1:24" ht="22.5" x14ac:dyDescent="0.25">
      <c r="A111" s="2" t="s">
        <v>63</v>
      </c>
      <c r="I111" s="19">
        <v>2600</v>
      </c>
      <c r="J111" s="19" t="s">
        <v>40</v>
      </c>
      <c r="K111" s="8">
        <v>305000</v>
      </c>
      <c r="L111" s="8">
        <v>305000</v>
      </c>
      <c r="M111" s="8">
        <v>107894.03</v>
      </c>
      <c r="N111" s="8"/>
      <c r="O111" s="19">
        <v>1441</v>
      </c>
      <c r="P111" s="19" t="s">
        <v>76</v>
      </c>
      <c r="Q111" s="8">
        <v>1068096</v>
      </c>
      <c r="R111" s="8">
        <v>1068096</v>
      </c>
      <c r="S111" s="8">
        <v>316822.42</v>
      </c>
      <c r="T111" s="9"/>
    </row>
    <row r="112" spans="1:24" ht="33.75" x14ac:dyDescent="0.25">
      <c r="I112" s="19">
        <v>2700</v>
      </c>
      <c r="J112" s="19" t="s">
        <v>41</v>
      </c>
      <c r="K112" s="9">
        <v>20000</v>
      </c>
      <c r="L112" s="9">
        <v>20000</v>
      </c>
      <c r="M112" s="9">
        <v>0</v>
      </c>
      <c r="N112" s="8"/>
      <c r="O112" s="19">
        <v>1511</v>
      </c>
      <c r="P112" s="19" t="s">
        <v>77</v>
      </c>
      <c r="Q112" s="8">
        <v>741433</v>
      </c>
      <c r="R112" s="8">
        <v>741433</v>
      </c>
      <c r="S112" s="8">
        <v>326294.32999999996</v>
      </c>
      <c r="T112" s="9"/>
    </row>
    <row r="113" spans="9:20" ht="47.25" customHeight="1" x14ac:dyDescent="0.25">
      <c r="I113" s="19">
        <v>2900</v>
      </c>
      <c r="J113" s="19" t="s">
        <v>155</v>
      </c>
      <c r="K113" s="9">
        <v>236512</v>
      </c>
      <c r="L113" s="9">
        <v>236512</v>
      </c>
      <c r="M113" s="9">
        <v>56227.38</v>
      </c>
      <c r="N113" s="9"/>
      <c r="O113" s="19">
        <v>1521</v>
      </c>
      <c r="P113" s="19" t="s">
        <v>78</v>
      </c>
      <c r="Q113" s="8">
        <v>0</v>
      </c>
      <c r="R113" s="8">
        <v>416436.42000000004</v>
      </c>
      <c r="S113" s="8">
        <v>391845.41</v>
      </c>
      <c r="T113" s="7" t="s">
        <v>196</v>
      </c>
    </row>
    <row r="114" spans="9:20" ht="40.5" customHeight="1" x14ac:dyDescent="0.25">
      <c r="I114" s="19"/>
      <c r="J114" s="18" t="s">
        <v>52</v>
      </c>
      <c r="K114" s="10">
        <f>SUM(K107:K113)</f>
        <v>1489612</v>
      </c>
      <c r="L114" s="10">
        <f>SUM(L107:L113)</f>
        <v>1489612</v>
      </c>
      <c r="M114" s="10">
        <f>SUM(M107:M113)</f>
        <v>302536.70999999996</v>
      </c>
      <c r="N114" s="10"/>
      <c r="O114" s="19">
        <v>1541</v>
      </c>
      <c r="P114" s="19" t="s">
        <v>79</v>
      </c>
      <c r="Q114" s="8">
        <v>1266504</v>
      </c>
      <c r="R114" s="8">
        <v>1266504</v>
      </c>
      <c r="S114" s="8">
        <v>0</v>
      </c>
      <c r="T114" s="9"/>
    </row>
    <row r="115" spans="9:20" ht="26.25" customHeight="1" x14ac:dyDescent="0.25">
      <c r="I115" s="19">
        <v>3100</v>
      </c>
      <c r="J115" s="19" t="s">
        <v>44</v>
      </c>
      <c r="K115" s="8">
        <v>3273434</v>
      </c>
      <c r="L115" s="8">
        <v>3273434</v>
      </c>
      <c r="M115" s="8">
        <v>1139593.8500000001</v>
      </c>
      <c r="N115" s="8"/>
      <c r="O115" s="19">
        <v>1542</v>
      </c>
      <c r="P115" s="19" t="s">
        <v>80</v>
      </c>
      <c r="Q115" s="8">
        <v>10000</v>
      </c>
      <c r="R115" s="8">
        <v>10000</v>
      </c>
      <c r="S115" s="8">
        <v>0</v>
      </c>
      <c r="T115" s="7"/>
    </row>
    <row r="116" spans="9:20" ht="22.5" x14ac:dyDescent="0.25">
      <c r="I116" s="19">
        <v>3200</v>
      </c>
      <c r="J116" s="19" t="s">
        <v>45</v>
      </c>
      <c r="K116" s="8">
        <v>3409000</v>
      </c>
      <c r="L116" s="8">
        <v>3409000</v>
      </c>
      <c r="M116" s="8">
        <v>1338750</v>
      </c>
      <c r="N116" s="8"/>
      <c r="O116" s="19">
        <v>1547</v>
      </c>
      <c r="P116" s="19" t="s">
        <v>84</v>
      </c>
      <c r="Q116" s="8">
        <v>80001</v>
      </c>
      <c r="R116" s="8">
        <v>80001</v>
      </c>
      <c r="S116" s="8">
        <v>55200</v>
      </c>
      <c r="T116" s="7"/>
    </row>
    <row r="117" spans="9:20" ht="33.75" x14ac:dyDescent="0.25">
      <c r="I117" s="19">
        <v>3300</v>
      </c>
      <c r="J117" s="19" t="s">
        <v>46</v>
      </c>
      <c r="K117" s="8">
        <v>2066700</v>
      </c>
      <c r="L117" s="8">
        <v>2066700</v>
      </c>
      <c r="M117" s="8">
        <v>335286.47000000003</v>
      </c>
      <c r="N117" s="8"/>
      <c r="O117" s="19">
        <v>1548</v>
      </c>
      <c r="P117" s="19" t="s">
        <v>81</v>
      </c>
      <c r="Q117" s="8">
        <v>200000</v>
      </c>
      <c r="R117" s="8">
        <v>200000</v>
      </c>
      <c r="S117" s="8">
        <v>28510.720000000001</v>
      </c>
      <c r="T117" s="7"/>
    </row>
    <row r="118" spans="9:20" ht="22.5" x14ac:dyDescent="0.25">
      <c r="I118" s="19">
        <v>3400</v>
      </c>
      <c r="J118" s="19" t="s">
        <v>47</v>
      </c>
      <c r="K118" s="8">
        <v>14918750</v>
      </c>
      <c r="L118" s="8">
        <v>14502313.58</v>
      </c>
      <c r="M118" s="8">
        <v>7123162.3699999992</v>
      </c>
      <c r="N118" s="8"/>
      <c r="O118" s="19">
        <v>1549</v>
      </c>
      <c r="P118" s="19" t="s">
        <v>82</v>
      </c>
      <c r="Q118" s="8">
        <v>145200</v>
      </c>
      <c r="R118" s="8">
        <v>145200</v>
      </c>
      <c r="S118" s="8">
        <v>0</v>
      </c>
      <c r="T118" s="7"/>
    </row>
    <row r="119" spans="9:20" ht="78.75" x14ac:dyDescent="0.25">
      <c r="I119" s="19">
        <v>3500</v>
      </c>
      <c r="J119" s="19" t="s">
        <v>48</v>
      </c>
      <c r="K119" s="8">
        <v>975000</v>
      </c>
      <c r="L119" s="8">
        <v>975000</v>
      </c>
      <c r="M119" s="8">
        <v>142266.10999999999</v>
      </c>
      <c r="N119" s="8"/>
      <c r="O119" s="19">
        <v>1591</v>
      </c>
      <c r="P119" s="19" t="s">
        <v>83</v>
      </c>
      <c r="Q119" s="8">
        <v>2267429</v>
      </c>
      <c r="R119" s="8">
        <v>2267429</v>
      </c>
      <c r="S119" s="8">
        <v>1301880.2399999998</v>
      </c>
      <c r="T119" s="7"/>
    </row>
    <row r="120" spans="9:20" ht="90" x14ac:dyDescent="0.25">
      <c r="I120" s="19">
        <v>3700</v>
      </c>
      <c r="J120" s="19" t="s">
        <v>50</v>
      </c>
      <c r="K120" s="8">
        <v>130000</v>
      </c>
      <c r="L120" s="8">
        <v>130000</v>
      </c>
      <c r="M120" s="8">
        <v>51581</v>
      </c>
      <c r="N120" s="8"/>
      <c r="O120" s="19">
        <v>1591</v>
      </c>
      <c r="P120" s="19" t="s">
        <v>204</v>
      </c>
      <c r="Q120" s="8">
        <v>6000000</v>
      </c>
      <c r="R120" s="8">
        <v>6000000</v>
      </c>
      <c r="S120" s="8">
        <v>2700000</v>
      </c>
      <c r="T120" s="7"/>
    </row>
    <row r="121" spans="9:20" x14ac:dyDescent="0.25">
      <c r="I121" s="19">
        <v>3900</v>
      </c>
      <c r="J121" s="19" t="s">
        <v>156</v>
      </c>
      <c r="K121" s="8">
        <v>2760920</v>
      </c>
      <c r="L121" s="8">
        <v>2760920</v>
      </c>
      <c r="M121" s="8">
        <v>644532.27</v>
      </c>
      <c r="N121" s="8"/>
      <c r="O121" s="19"/>
      <c r="P121" s="19"/>
      <c r="Q121" s="11">
        <f>SUM(Q100:Q120)</f>
        <v>49985785</v>
      </c>
      <c r="R121" s="11">
        <f>SUM(R100:R120)</f>
        <v>50402221.420000002</v>
      </c>
      <c r="S121" s="11">
        <f>SUM(S100:S120)</f>
        <v>17717226.630000003</v>
      </c>
      <c r="T121" s="7"/>
    </row>
    <row r="122" spans="9:20" ht="33.75" x14ac:dyDescent="0.25">
      <c r="I122" s="19"/>
      <c r="J122" s="18" t="s">
        <v>43</v>
      </c>
      <c r="K122" s="10">
        <f>SUM(K115:K121)</f>
        <v>27533804</v>
      </c>
      <c r="L122" s="10">
        <f>SUM(L115:L121)</f>
        <v>27117367.579999998</v>
      </c>
      <c r="M122" s="10">
        <f>SUM(M115:M121)</f>
        <v>10775172.069999998</v>
      </c>
      <c r="N122" s="8"/>
      <c r="O122" s="19">
        <v>2111</v>
      </c>
      <c r="P122" s="19" t="s">
        <v>87</v>
      </c>
      <c r="Q122" s="8">
        <v>340000</v>
      </c>
      <c r="R122" s="8">
        <v>420000</v>
      </c>
      <c r="S122" s="8">
        <v>76544.659999999989</v>
      </c>
      <c r="T122" s="7" t="s">
        <v>60</v>
      </c>
    </row>
    <row r="123" spans="9:20" ht="33.75" x14ac:dyDescent="0.25">
      <c r="I123" s="19">
        <v>4400</v>
      </c>
      <c r="J123" s="19" t="s">
        <v>185</v>
      </c>
      <c r="K123" s="8">
        <v>4000000</v>
      </c>
      <c r="L123" s="8">
        <v>4000000</v>
      </c>
      <c r="M123" s="8">
        <v>1666665</v>
      </c>
      <c r="N123" s="10"/>
      <c r="O123" s="19">
        <v>2121</v>
      </c>
      <c r="P123" s="19" t="s">
        <v>88</v>
      </c>
      <c r="Q123" s="8">
        <v>1500</v>
      </c>
      <c r="R123" s="8">
        <v>1500</v>
      </c>
      <c r="S123" s="8">
        <v>0</v>
      </c>
      <c r="T123" s="7"/>
    </row>
    <row r="124" spans="9:20" ht="56.25" x14ac:dyDescent="0.25">
      <c r="I124" s="19"/>
      <c r="J124" s="18" t="s">
        <v>53</v>
      </c>
      <c r="K124" s="10">
        <f>+K123</f>
        <v>4000000</v>
      </c>
      <c r="L124" s="10">
        <f t="shared" ref="L124:M124" si="8">+L123</f>
        <v>4000000</v>
      </c>
      <c r="M124" s="10">
        <f t="shared" si="8"/>
        <v>1666665</v>
      </c>
      <c r="N124" s="8"/>
      <c r="O124" s="19">
        <v>2141</v>
      </c>
      <c r="P124" s="19" t="s">
        <v>89</v>
      </c>
      <c r="Q124" s="8">
        <v>400000</v>
      </c>
      <c r="R124" s="8">
        <v>320000</v>
      </c>
      <c r="S124" s="8">
        <v>646.03</v>
      </c>
      <c r="T124" s="7" t="s">
        <v>181</v>
      </c>
    </row>
    <row r="125" spans="9:20" ht="22.5" x14ac:dyDescent="0.25">
      <c r="I125" s="19">
        <v>5100</v>
      </c>
      <c r="J125" s="19" t="s">
        <v>54</v>
      </c>
      <c r="K125" s="10">
        <v>0</v>
      </c>
      <c r="L125" s="9">
        <v>70902.570000000007</v>
      </c>
      <c r="M125" s="10">
        <v>0</v>
      </c>
      <c r="N125" s="10"/>
      <c r="O125" s="19">
        <v>2151</v>
      </c>
      <c r="P125" s="19" t="s">
        <v>90</v>
      </c>
      <c r="Q125" s="8">
        <v>45000</v>
      </c>
      <c r="R125" s="8">
        <v>45000</v>
      </c>
      <c r="S125" s="8">
        <v>20179.080000000002</v>
      </c>
      <c r="T125" s="7"/>
    </row>
    <row r="126" spans="9:20" x14ac:dyDescent="0.25">
      <c r="I126" s="19"/>
      <c r="J126" s="18"/>
      <c r="K126" s="10"/>
      <c r="L126" s="10"/>
      <c r="M126" s="10"/>
      <c r="N126" s="8"/>
      <c r="O126" s="19">
        <v>2161</v>
      </c>
      <c r="P126" s="19" t="s">
        <v>91</v>
      </c>
      <c r="Q126" s="8">
        <v>6000</v>
      </c>
      <c r="R126" s="8">
        <v>6000</v>
      </c>
      <c r="S126" s="8">
        <v>2413.4300000000003</v>
      </c>
      <c r="T126" s="7"/>
    </row>
    <row r="127" spans="9:20" ht="33.75" x14ac:dyDescent="0.25">
      <c r="I127" s="19"/>
      <c r="J127" s="19"/>
      <c r="K127" s="8"/>
      <c r="L127" s="8"/>
      <c r="M127" s="8"/>
      <c r="N127" s="8"/>
      <c r="O127" s="19">
        <v>2211</v>
      </c>
      <c r="P127" s="19" t="s">
        <v>92</v>
      </c>
      <c r="Q127" s="8">
        <v>47000</v>
      </c>
      <c r="R127" s="8">
        <v>47000</v>
      </c>
      <c r="S127" s="8">
        <v>18056.780000000002</v>
      </c>
      <c r="T127" s="7"/>
    </row>
    <row r="128" spans="9:20" ht="33.75" x14ac:dyDescent="0.25">
      <c r="I128" s="19"/>
      <c r="J128" s="19"/>
      <c r="K128" s="8"/>
      <c r="L128" s="8"/>
      <c r="M128" s="8"/>
      <c r="N128" s="8"/>
      <c r="O128" s="19">
        <v>2231</v>
      </c>
      <c r="P128" s="19" t="s">
        <v>93</v>
      </c>
      <c r="Q128" s="8">
        <v>5000</v>
      </c>
      <c r="R128" s="8">
        <v>5000</v>
      </c>
      <c r="S128" s="8">
        <v>1233.6199999999999</v>
      </c>
      <c r="T128" s="7"/>
    </row>
    <row r="129" spans="9:20" ht="22.5" x14ac:dyDescent="0.25">
      <c r="I129" s="19"/>
      <c r="J129" s="19" t="s">
        <v>56</v>
      </c>
      <c r="K129" s="8">
        <f>SUM(K125:K128)</f>
        <v>0</v>
      </c>
      <c r="L129" s="8">
        <f t="shared" ref="L129:M129" si="9">SUM(L125:L128)</f>
        <v>70902.570000000007</v>
      </c>
      <c r="M129" s="8">
        <f t="shared" si="9"/>
        <v>0</v>
      </c>
      <c r="N129" s="10"/>
      <c r="O129" s="19">
        <v>2431</v>
      </c>
      <c r="P129" s="19" t="s">
        <v>94</v>
      </c>
      <c r="Q129" s="8">
        <v>1000</v>
      </c>
      <c r="R129" s="8">
        <v>1000</v>
      </c>
      <c r="S129" s="8">
        <v>0</v>
      </c>
      <c r="T129" s="7"/>
    </row>
    <row r="130" spans="9:20" ht="22.5" x14ac:dyDescent="0.25">
      <c r="I130" s="19"/>
      <c r="J130" s="18" t="s">
        <v>57</v>
      </c>
      <c r="K130" s="10">
        <f>+K106+K114+K122+K124+K129</f>
        <v>83009201</v>
      </c>
      <c r="L130" s="10">
        <f t="shared" ref="L130:M130" si="10">+L106+L114+L122+L124+L129</f>
        <v>83080103.569999993</v>
      </c>
      <c r="M130" s="10">
        <f t="shared" si="10"/>
        <v>30461600.409999996</v>
      </c>
      <c r="O130" s="19">
        <v>2441</v>
      </c>
      <c r="P130" s="19" t="s">
        <v>95</v>
      </c>
      <c r="Q130" s="8">
        <v>6000</v>
      </c>
      <c r="R130" s="8">
        <v>6000</v>
      </c>
      <c r="S130" s="8">
        <v>0</v>
      </c>
      <c r="T130" s="7"/>
    </row>
    <row r="131" spans="9:20" ht="22.5" x14ac:dyDescent="0.25">
      <c r="K131" s="14">
        <f>+K130-E105</f>
        <v>0</v>
      </c>
      <c r="L131" s="14">
        <f>+L130-F105</f>
        <v>0</v>
      </c>
      <c r="M131" s="14">
        <f>+M130-G105</f>
        <v>0</v>
      </c>
      <c r="O131" s="19">
        <v>2451</v>
      </c>
      <c r="P131" s="19" t="s">
        <v>96</v>
      </c>
      <c r="Q131" s="8">
        <v>5000</v>
      </c>
      <c r="R131" s="8">
        <v>5000</v>
      </c>
      <c r="S131" s="8">
        <v>915</v>
      </c>
      <c r="T131" s="7"/>
    </row>
    <row r="132" spans="9:20" ht="22.5" x14ac:dyDescent="0.25">
      <c r="O132" s="19">
        <v>2461</v>
      </c>
      <c r="P132" s="19" t="s">
        <v>97</v>
      </c>
      <c r="Q132" s="8">
        <v>30000</v>
      </c>
      <c r="R132" s="8">
        <v>30000</v>
      </c>
      <c r="S132" s="8">
        <v>13298.42</v>
      </c>
      <c r="T132" s="7"/>
    </row>
    <row r="133" spans="9:20" ht="22.5" x14ac:dyDescent="0.25">
      <c r="O133" s="19">
        <v>2471</v>
      </c>
      <c r="P133" s="19" t="s">
        <v>98</v>
      </c>
      <c r="Q133" s="8">
        <v>5600</v>
      </c>
      <c r="R133" s="8">
        <v>5600</v>
      </c>
      <c r="S133" s="8">
        <v>370</v>
      </c>
      <c r="T133" s="7"/>
    </row>
    <row r="134" spans="9:20" ht="22.5" x14ac:dyDescent="0.25">
      <c r="O134" s="19">
        <v>2481</v>
      </c>
      <c r="P134" s="19" t="s">
        <v>99</v>
      </c>
      <c r="Q134" s="8">
        <v>3000</v>
      </c>
      <c r="R134" s="8">
        <v>3000</v>
      </c>
      <c r="S134" s="8">
        <v>350</v>
      </c>
      <c r="T134" s="9"/>
    </row>
    <row r="135" spans="9:20" ht="45" x14ac:dyDescent="0.25">
      <c r="O135" s="19">
        <v>2491</v>
      </c>
      <c r="P135" s="19" t="s">
        <v>100</v>
      </c>
      <c r="Q135" s="8">
        <v>11000</v>
      </c>
      <c r="R135" s="8">
        <v>11000</v>
      </c>
      <c r="S135" s="8">
        <v>3263.27</v>
      </c>
      <c r="T135" s="7"/>
    </row>
    <row r="136" spans="9:20" ht="22.5" x14ac:dyDescent="0.25">
      <c r="O136" s="19">
        <v>2531</v>
      </c>
      <c r="P136" s="19" t="s">
        <v>101</v>
      </c>
      <c r="Q136" s="8">
        <v>12000</v>
      </c>
      <c r="R136" s="8">
        <v>12000</v>
      </c>
      <c r="S136" s="8">
        <v>1145.0099999999998</v>
      </c>
      <c r="T136" s="7"/>
    </row>
    <row r="137" spans="9:20" ht="22.5" x14ac:dyDescent="0.25">
      <c r="O137" s="19">
        <v>2541</v>
      </c>
      <c r="P137" s="19" t="s">
        <v>102</v>
      </c>
      <c r="Q137" s="8">
        <v>10000</v>
      </c>
      <c r="R137" s="8">
        <v>10000</v>
      </c>
      <c r="S137" s="8">
        <v>0</v>
      </c>
      <c r="T137" s="7"/>
    </row>
    <row r="138" spans="9:20" ht="22.5" x14ac:dyDescent="0.25">
      <c r="O138" s="19">
        <v>2611</v>
      </c>
      <c r="P138" s="19" t="s">
        <v>103</v>
      </c>
      <c r="Q138" s="8">
        <v>305000</v>
      </c>
      <c r="R138" s="8">
        <v>305000</v>
      </c>
      <c r="S138" s="8">
        <v>107894.03</v>
      </c>
      <c r="T138" s="7"/>
    </row>
    <row r="139" spans="9:20" x14ac:dyDescent="0.25">
      <c r="O139" s="19">
        <v>2711</v>
      </c>
      <c r="P139" s="19" t="s">
        <v>104</v>
      </c>
      <c r="Q139" s="8">
        <v>5000</v>
      </c>
      <c r="R139" s="8">
        <v>5000</v>
      </c>
      <c r="S139" s="8">
        <v>0</v>
      </c>
      <c r="T139" s="7"/>
    </row>
    <row r="140" spans="9:20" x14ac:dyDescent="0.25">
      <c r="O140" s="19">
        <v>2721</v>
      </c>
      <c r="P140" s="19" t="s">
        <v>105</v>
      </c>
      <c r="Q140" s="8">
        <v>15000</v>
      </c>
      <c r="R140" s="8">
        <v>15000</v>
      </c>
      <c r="S140" s="8">
        <v>0</v>
      </c>
      <c r="T140" s="7"/>
    </row>
    <row r="141" spans="9:20" x14ac:dyDescent="0.25">
      <c r="O141" s="19">
        <v>2911</v>
      </c>
      <c r="P141" s="19" t="s">
        <v>107</v>
      </c>
      <c r="Q141" s="8">
        <v>15000</v>
      </c>
      <c r="R141" s="8">
        <v>15000</v>
      </c>
      <c r="S141" s="8">
        <v>1267.24</v>
      </c>
      <c r="T141" s="7"/>
    </row>
    <row r="142" spans="9:20" ht="33.75" x14ac:dyDescent="0.25">
      <c r="O142" s="19">
        <v>2921</v>
      </c>
      <c r="P142" s="19" t="s">
        <v>108</v>
      </c>
      <c r="Q142" s="8">
        <v>7000</v>
      </c>
      <c r="R142" s="8">
        <v>7000</v>
      </c>
      <c r="S142" s="8">
        <v>1300.93</v>
      </c>
      <c r="T142" s="7"/>
    </row>
    <row r="143" spans="9:20" ht="67.5" x14ac:dyDescent="0.25">
      <c r="O143" s="19">
        <v>2931</v>
      </c>
      <c r="P143" s="19" t="s">
        <v>109</v>
      </c>
      <c r="Q143" s="8">
        <v>5000</v>
      </c>
      <c r="R143" s="8">
        <v>5000</v>
      </c>
      <c r="S143" s="8">
        <v>0</v>
      </c>
      <c r="T143" s="7"/>
    </row>
    <row r="144" spans="9:20" ht="56.25" x14ac:dyDescent="0.25">
      <c r="O144" s="19">
        <v>2941</v>
      </c>
      <c r="P144" s="19" t="s">
        <v>110</v>
      </c>
      <c r="Q144" s="8">
        <v>184512</v>
      </c>
      <c r="R144" s="8">
        <v>184512</v>
      </c>
      <c r="S144" s="8">
        <v>52840.04</v>
      </c>
      <c r="T144" s="7"/>
    </row>
    <row r="145" spans="15:20" ht="33.75" x14ac:dyDescent="0.25">
      <c r="O145" s="19">
        <v>2961</v>
      </c>
      <c r="P145" s="19" t="s">
        <v>111</v>
      </c>
      <c r="Q145" s="8">
        <v>25000</v>
      </c>
      <c r="R145" s="8">
        <v>25000</v>
      </c>
      <c r="S145" s="8">
        <v>819.17</v>
      </c>
      <c r="T145" s="7"/>
    </row>
    <row r="146" spans="15:20" x14ac:dyDescent="0.25">
      <c r="O146" s="19"/>
      <c r="P146" s="19"/>
      <c r="Q146" s="10">
        <f>SUM(Q122:Q145)</f>
        <v>1489612</v>
      </c>
      <c r="R146" s="10">
        <f>SUM(R122:R145)</f>
        <v>1489612</v>
      </c>
      <c r="S146" s="10">
        <f>SUM(S122:S145)</f>
        <v>302536.70999999996</v>
      </c>
      <c r="T146" s="7"/>
    </row>
    <row r="147" spans="15:20" ht="22.5" x14ac:dyDescent="0.25">
      <c r="O147" s="19">
        <v>3112</v>
      </c>
      <c r="P147" s="19" t="s">
        <v>112</v>
      </c>
      <c r="Q147" s="8">
        <v>724622</v>
      </c>
      <c r="R147" s="8">
        <v>724622</v>
      </c>
      <c r="S147" s="8">
        <v>362.58</v>
      </c>
      <c r="T147" s="7"/>
    </row>
    <row r="148" spans="15:20" x14ac:dyDescent="0.25">
      <c r="O148" s="19">
        <v>3131</v>
      </c>
      <c r="P148" s="19" t="s">
        <v>113</v>
      </c>
      <c r="Q148" s="8">
        <v>135000</v>
      </c>
      <c r="R148" s="8">
        <v>135000</v>
      </c>
      <c r="S148" s="8">
        <v>30301.919999999998</v>
      </c>
      <c r="T148" s="9"/>
    </row>
    <row r="149" spans="15:20" x14ac:dyDescent="0.25">
      <c r="O149" s="19">
        <v>3141</v>
      </c>
      <c r="P149" s="19" t="s">
        <v>114</v>
      </c>
      <c r="Q149" s="8">
        <v>540000</v>
      </c>
      <c r="R149" s="8">
        <v>540000</v>
      </c>
      <c r="S149" s="8">
        <v>182739.23</v>
      </c>
      <c r="T149" s="7"/>
    </row>
    <row r="150" spans="15:20" ht="22.5" x14ac:dyDescent="0.25">
      <c r="O150" s="19">
        <v>3141</v>
      </c>
      <c r="P150" s="19" t="s">
        <v>115</v>
      </c>
      <c r="Q150" s="8">
        <v>2400</v>
      </c>
      <c r="R150" s="8">
        <v>2400</v>
      </c>
      <c r="S150" s="8">
        <v>23.29</v>
      </c>
      <c r="T150" s="7"/>
    </row>
    <row r="151" spans="15:20" ht="45" x14ac:dyDescent="0.25">
      <c r="O151" s="19">
        <v>3171</v>
      </c>
      <c r="P151" s="19" t="s">
        <v>117</v>
      </c>
      <c r="Q151" s="8">
        <v>464000</v>
      </c>
      <c r="R151" s="8">
        <v>464000</v>
      </c>
      <c r="S151" s="8">
        <v>129209.76</v>
      </c>
      <c r="T151" s="9"/>
    </row>
    <row r="152" spans="15:20" ht="22.5" x14ac:dyDescent="0.25">
      <c r="O152" s="19">
        <v>3181</v>
      </c>
      <c r="P152" s="19" t="s">
        <v>118</v>
      </c>
      <c r="Q152" s="8">
        <v>1398412</v>
      </c>
      <c r="R152" s="8">
        <v>1398412</v>
      </c>
      <c r="S152" s="8">
        <v>794719.15</v>
      </c>
      <c r="T152" s="9"/>
    </row>
    <row r="153" spans="15:20" ht="22.5" x14ac:dyDescent="0.25">
      <c r="O153" s="19">
        <v>3191</v>
      </c>
      <c r="P153" s="19" t="s">
        <v>119</v>
      </c>
      <c r="Q153" s="8">
        <v>9000</v>
      </c>
      <c r="R153" s="8">
        <v>9000</v>
      </c>
      <c r="S153" s="8">
        <v>2237.92</v>
      </c>
      <c r="T153" s="7"/>
    </row>
    <row r="154" spans="15:20" ht="22.5" x14ac:dyDescent="0.25">
      <c r="O154" s="19">
        <v>3221</v>
      </c>
      <c r="P154" s="19" t="s">
        <v>120</v>
      </c>
      <c r="Q154" s="8">
        <v>3384000</v>
      </c>
      <c r="R154" s="8">
        <v>3384000</v>
      </c>
      <c r="S154" s="8">
        <v>1338750</v>
      </c>
      <c r="T154" s="7"/>
    </row>
    <row r="155" spans="15:20" ht="56.25" x14ac:dyDescent="0.25">
      <c r="O155" s="19">
        <v>3231</v>
      </c>
      <c r="P155" s="19" t="s">
        <v>205</v>
      </c>
      <c r="Q155" s="8">
        <v>25000</v>
      </c>
      <c r="R155" s="8">
        <v>25000</v>
      </c>
      <c r="S155" s="8">
        <v>0</v>
      </c>
      <c r="T155" s="7"/>
    </row>
    <row r="156" spans="15:20" ht="45" x14ac:dyDescent="0.25">
      <c r="O156" s="19">
        <v>3311</v>
      </c>
      <c r="P156" s="19" t="s">
        <v>122</v>
      </c>
      <c r="Q156" s="8">
        <v>30000</v>
      </c>
      <c r="R156" s="8">
        <v>30000</v>
      </c>
      <c r="S156" s="8">
        <v>0</v>
      </c>
      <c r="T156" s="9"/>
    </row>
    <row r="157" spans="15:20" ht="56.25" x14ac:dyDescent="0.25">
      <c r="O157" s="19">
        <v>3331</v>
      </c>
      <c r="P157" s="19" t="s">
        <v>123</v>
      </c>
      <c r="Q157" s="8">
        <v>350000</v>
      </c>
      <c r="R157" s="8">
        <v>350000</v>
      </c>
      <c r="S157" s="8">
        <v>11217</v>
      </c>
      <c r="T157" s="9"/>
    </row>
    <row r="158" spans="15:20" ht="22.5" x14ac:dyDescent="0.25">
      <c r="O158" s="19">
        <v>3341</v>
      </c>
      <c r="P158" s="19" t="s">
        <v>124</v>
      </c>
      <c r="Q158" s="8">
        <v>185000</v>
      </c>
      <c r="R158" s="8">
        <v>185000</v>
      </c>
      <c r="S158" s="8">
        <v>8250</v>
      </c>
      <c r="T158" s="7"/>
    </row>
    <row r="159" spans="15:20" ht="33.75" x14ac:dyDescent="0.25">
      <c r="O159" s="19">
        <v>3361</v>
      </c>
      <c r="P159" s="19" t="s">
        <v>173</v>
      </c>
      <c r="Q159" s="8">
        <v>520000</v>
      </c>
      <c r="R159" s="8">
        <v>520000</v>
      </c>
      <c r="S159" s="8">
        <v>109120.66</v>
      </c>
      <c r="T159" s="9"/>
    </row>
    <row r="160" spans="15:20" x14ac:dyDescent="0.25">
      <c r="O160" s="19">
        <v>3362</v>
      </c>
      <c r="P160" s="19" t="s">
        <v>174</v>
      </c>
      <c r="Q160" s="8">
        <v>482500</v>
      </c>
      <c r="R160" s="8">
        <v>482500</v>
      </c>
      <c r="S160" s="8">
        <v>28058.35</v>
      </c>
      <c r="T160" s="7"/>
    </row>
    <row r="161" spans="15:20" x14ac:dyDescent="0.25">
      <c r="O161" s="19">
        <v>3381</v>
      </c>
      <c r="P161" s="19" t="s">
        <v>126</v>
      </c>
      <c r="Q161" s="8">
        <v>499200</v>
      </c>
      <c r="R161" s="8">
        <v>499200</v>
      </c>
      <c r="S161" s="8">
        <v>178640.46000000002</v>
      </c>
      <c r="T161" s="7"/>
    </row>
    <row r="162" spans="15:20" ht="22.5" x14ac:dyDescent="0.25">
      <c r="O162" s="19">
        <v>3411</v>
      </c>
      <c r="P162" s="19" t="s">
        <v>127</v>
      </c>
      <c r="Q162" s="8">
        <v>11000000</v>
      </c>
      <c r="R162" s="8">
        <v>10583563.58</v>
      </c>
      <c r="S162" s="8">
        <v>5866217.9499999993</v>
      </c>
      <c r="T162" s="7" t="s">
        <v>181</v>
      </c>
    </row>
    <row r="163" spans="15:20" ht="22.5" x14ac:dyDescent="0.25">
      <c r="O163" s="19">
        <v>3431</v>
      </c>
      <c r="P163" s="19" t="s">
        <v>128</v>
      </c>
      <c r="Q163" s="8">
        <v>3493750</v>
      </c>
      <c r="R163" s="8">
        <v>3493750</v>
      </c>
      <c r="S163" s="8">
        <v>1098191.81</v>
      </c>
      <c r="T163" s="9"/>
    </row>
    <row r="164" spans="15:20" x14ac:dyDescent="0.25">
      <c r="O164" s="19">
        <v>3451</v>
      </c>
      <c r="P164" s="19" t="s">
        <v>129</v>
      </c>
      <c r="Q164" s="8">
        <v>200000</v>
      </c>
      <c r="R164" s="8">
        <v>200000</v>
      </c>
      <c r="S164" s="8">
        <v>28023.47</v>
      </c>
      <c r="T164" s="7"/>
    </row>
    <row r="165" spans="15:20" ht="22.5" x14ac:dyDescent="0.25">
      <c r="O165" s="19">
        <v>3461</v>
      </c>
      <c r="P165" s="19" t="s">
        <v>130</v>
      </c>
      <c r="Q165" s="8">
        <v>220000</v>
      </c>
      <c r="R165" s="8">
        <v>220000</v>
      </c>
      <c r="S165" s="8">
        <v>130729.14</v>
      </c>
      <c r="T165" s="7"/>
    </row>
    <row r="166" spans="15:20" x14ac:dyDescent="0.25">
      <c r="O166" s="19">
        <v>3471</v>
      </c>
      <c r="P166" s="19" t="s">
        <v>131</v>
      </c>
      <c r="Q166" s="8">
        <v>5000</v>
      </c>
      <c r="R166" s="8">
        <v>5000</v>
      </c>
      <c r="S166" s="8">
        <v>0</v>
      </c>
      <c r="T166" s="7"/>
    </row>
    <row r="167" spans="15:20" ht="33.75" x14ac:dyDescent="0.25">
      <c r="O167" s="19">
        <v>3511</v>
      </c>
      <c r="P167" s="19" t="s">
        <v>132</v>
      </c>
      <c r="Q167" s="8">
        <v>75000</v>
      </c>
      <c r="R167" s="8">
        <v>75000</v>
      </c>
      <c r="S167" s="8">
        <v>890</v>
      </c>
      <c r="T167" s="7"/>
    </row>
    <row r="168" spans="15:20" ht="67.5" x14ac:dyDescent="0.25">
      <c r="O168" s="19">
        <v>3521</v>
      </c>
      <c r="P168" s="19" t="s">
        <v>133</v>
      </c>
      <c r="Q168" s="8">
        <v>77000</v>
      </c>
      <c r="R168" s="8">
        <v>77000</v>
      </c>
      <c r="S168" s="8">
        <v>2572.41</v>
      </c>
      <c r="T168" s="7"/>
    </row>
    <row r="169" spans="15:20" ht="56.25" x14ac:dyDescent="0.25">
      <c r="O169" s="19">
        <v>3531</v>
      </c>
      <c r="P169" s="19" t="s">
        <v>134</v>
      </c>
      <c r="Q169" s="8">
        <v>250000</v>
      </c>
      <c r="R169" s="8">
        <v>250000</v>
      </c>
      <c r="S169" s="8">
        <v>0</v>
      </c>
      <c r="T169" s="9"/>
    </row>
    <row r="170" spans="15:20" ht="67.5" x14ac:dyDescent="0.25">
      <c r="O170" s="19">
        <v>3553</v>
      </c>
      <c r="P170" s="19" t="s">
        <v>135</v>
      </c>
      <c r="Q170" s="8">
        <v>200000</v>
      </c>
      <c r="R170" s="8">
        <v>200000</v>
      </c>
      <c r="S170" s="8">
        <v>14543</v>
      </c>
      <c r="T170" s="9"/>
    </row>
    <row r="171" spans="15:20" ht="45" x14ac:dyDescent="0.25">
      <c r="O171" s="19">
        <v>3571</v>
      </c>
      <c r="P171" s="19" t="s">
        <v>194</v>
      </c>
      <c r="Q171" s="8">
        <v>25000</v>
      </c>
      <c r="R171" s="8">
        <v>25000</v>
      </c>
      <c r="S171" s="8">
        <v>0</v>
      </c>
      <c r="T171" s="7"/>
    </row>
    <row r="172" spans="15:20" ht="22.5" x14ac:dyDescent="0.25">
      <c r="O172" s="19">
        <v>3581</v>
      </c>
      <c r="P172" s="19" t="s">
        <v>136</v>
      </c>
      <c r="Q172" s="8">
        <v>300000</v>
      </c>
      <c r="R172" s="8">
        <v>300000</v>
      </c>
      <c r="S172" s="8">
        <v>119660.7</v>
      </c>
      <c r="T172" s="7"/>
    </row>
    <row r="173" spans="15:20" ht="22.5" x14ac:dyDescent="0.25">
      <c r="O173" s="19">
        <v>3591</v>
      </c>
      <c r="P173" s="19" t="s">
        <v>137</v>
      </c>
      <c r="Q173" s="8">
        <v>48000</v>
      </c>
      <c r="R173" s="8">
        <v>48000</v>
      </c>
      <c r="S173" s="8">
        <v>4600</v>
      </c>
      <c r="T173" s="7"/>
    </row>
    <row r="174" spans="15:20" ht="22.5" x14ac:dyDescent="0.25">
      <c r="O174" s="19">
        <v>3721</v>
      </c>
      <c r="P174" s="19" t="s">
        <v>175</v>
      </c>
      <c r="Q174" s="8">
        <v>5000</v>
      </c>
      <c r="R174" s="8">
        <v>5000</v>
      </c>
      <c r="S174" s="8">
        <v>0</v>
      </c>
      <c r="T174" s="7"/>
    </row>
    <row r="175" spans="15:20" ht="33.75" x14ac:dyDescent="0.25">
      <c r="O175" s="19">
        <v>3722</v>
      </c>
      <c r="P175" s="19" t="s">
        <v>140</v>
      </c>
      <c r="Q175" s="8">
        <v>120000</v>
      </c>
      <c r="R175" s="8">
        <v>120000</v>
      </c>
      <c r="S175" s="8">
        <v>51581</v>
      </c>
      <c r="T175" s="7"/>
    </row>
    <row r="176" spans="15:20" x14ac:dyDescent="0.25">
      <c r="O176" s="19">
        <v>3751</v>
      </c>
      <c r="P176" s="19" t="s">
        <v>141</v>
      </c>
      <c r="Q176" s="8">
        <v>5000</v>
      </c>
      <c r="R176" s="8">
        <v>5000</v>
      </c>
      <c r="S176" s="8">
        <v>0</v>
      </c>
      <c r="T176" s="9"/>
    </row>
    <row r="177" spans="1:24" x14ac:dyDescent="0.25">
      <c r="O177" s="19">
        <v>3921</v>
      </c>
      <c r="P177" s="19" t="s">
        <v>143</v>
      </c>
      <c r="Q177" s="8">
        <v>283920</v>
      </c>
      <c r="R177" s="8">
        <v>283920</v>
      </c>
      <c r="S177" s="8">
        <v>61082.270000000004</v>
      </c>
      <c r="T177" s="9"/>
    </row>
    <row r="178" spans="1:24" ht="33.75" x14ac:dyDescent="0.25">
      <c r="O178" s="19">
        <v>3951</v>
      </c>
      <c r="P178" s="19" t="s">
        <v>144</v>
      </c>
      <c r="Q178" s="8">
        <v>25000</v>
      </c>
      <c r="R178" s="8">
        <v>25000</v>
      </c>
      <c r="S178" s="8">
        <v>13</v>
      </c>
      <c r="T178" s="9"/>
    </row>
    <row r="179" spans="1:24" ht="22.5" x14ac:dyDescent="0.25">
      <c r="O179" s="19">
        <v>3969</v>
      </c>
      <c r="P179" s="19" t="s">
        <v>176</v>
      </c>
      <c r="Q179" s="8">
        <v>40000</v>
      </c>
      <c r="R179" s="8">
        <v>40000</v>
      </c>
      <c r="S179" s="8">
        <v>0</v>
      </c>
      <c r="T179" s="7"/>
    </row>
    <row r="180" spans="1:24" ht="22.5" x14ac:dyDescent="0.25">
      <c r="O180" s="19">
        <v>3981</v>
      </c>
      <c r="P180" s="19" t="s">
        <v>85</v>
      </c>
      <c r="Q180" s="8">
        <v>1080000</v>
      </c>
      <c r="R180" s="8">
        <v>1080000</v>
      </c>
      <c r="S180" s="8">
        <v>583437</v>
      </c>
      <c r="T180" s="9"/>
    </row>
    <row r="181" spans="1:24" ht="33.75" x14ac:dyDescent="0.25">
      <c r="O181" s="19">
        <v>3982</v>
      </c>
      <c r="P181" s="19" t="s">
        <v>86</v>
      </c>
      <c r="Q181" s="8">
        <v>1332000</v>
      </c>
      <c r="R181" s="8">
        <v>1332000</v>
      </c>
      <c r="S181" s="8">
        <v>0</v>
      </c>
      <c r="T181" s="7"/>
    </row>
    <row r="182" spans="1:24" x14ac:dyDescent="0.25">
      <c r="O182" s="19"/>
      <c r="P182" s="19" t="s">
        <v>43</v>
      </c>
      <c r="Q182" s="11">
        <f>SUM(Q147:Q181)</f>
        <v>27533804</v>
      </c>
      <c r="R182" s="11">
        <f>SUM(R147:R181)</f>
        <v>27117367.579999998</v>
      </c>
      <c r="S182" s="11">
        <f>SUM(S147:S181)</f>
        <v>10775172.07</v>
      </c>
      <c r="T182" s="7"/>
    </row>
    <row r="183" spans="1:24" ht="22.5" x14ac:dyDescent="0.25">
      <c r="O183" s="19">
        <v>4419</v>
      </c>
      <c r="P183" s="19" t="s">
        <v>146</v>
      </c>
      <c r="Q183" s="8">
        <v>4000000</v>
      </c>
      <c r="R183" s="8">
        <v>4000000</v>
      </c>
      <c r="S183" s="8">
        <v>1666665</v>
      </c>
      <c r="T183" s="7"/>
    </row>
    <row r="184" spans="1:24" x14ac:dyDescent="0.25">
      <c r="O184" s="19"/>
      <c r="P184" s="19" t="s">
        <v>58</v>
      </c>
      <c r="Q184" s="8">
        <f>+Q183</f>
        <v>4000000</v>
      </c>
      <c r="R184" s="8">
        <f t="shared" ref="R184:S184" si="11">+R183</f>
        <v>4000000</v>
      </c>
      <c r="S184" s="8">
        <f t="shared" si="11"/>
        <v>1666665</v>
      </c>
      <c r="T184" s="7"/>
    </row>
    <row r="185" spans="1:24" ht="33.75" x14ac:dyDescent="0.25">
      <c r="O185" s="19">
        <v>5151</v>
      </c>
      <c r="P185" s="19" t="s">
        <v>147</v>
      </c>
      <c r="Q185" s="8">
        <v>0</v>
      </c>
      <c r="R185" s="8">
        <v>70902.570000000007</v>
      </c>
      <c r="S185" s="8">
        <v>0</v>
      </c>
      <c r="T185" s="7" t="s">
        <v>210</v>
      </c>
    </row>
    <row r="186" spans="1:24" x14ac:dyDescent="0.25">
      <c r="O186" s="19"/>
      <c r="P186" s="19" t="s">
        <v>56</v>
      </c>
      <c r="Q186" s="8">
        <f>SUM(Q185:Q185)</f>
        <v>0</v>
      </c>
      <c r="R186" s="8">
        <f>SUM(R185:R185)</f>
        <v>70902.570000000007</v>
      </c>
      <c r="S186" s="8">
        <f>SUM(S185:S185)</f>
        <v>0</v>
      </c>
      <c r="T186" s="7"/>
    </row>
    <row r="187" spans="1:24" x14ac:dyDescent="0.25">
      <c r="O187" s="19"/>
      <c r="P187" s="19" t="s">
        <v>57</v>
      </c>
      <c r="Q187" s="11">
        <f>+Q121+Q146+Q182+Q184+Q186</f>
        <v>83009201</v>
      </c>
      <c r="R187" s="11">
        <f>+R121+R146+R182+R184+R186</f>
        <v>83080103.569999993</v>
      </c>
      <c r="S187" s="11">
        <f>+S121+S146+S182+S184+S186</f>
        <v>30461600.410000004</v>
      </c>
      <c r="T187" s="11"/>
    </row>
    <row r="188" spans="1:24" x14ac:dyDescent="0.25">
      <c r="Q188" s="14">
        <f>+Q187-K130</f>
        <v>0</v>
      </c>
      <c r="R188" s="14">
        <f>+R187-L130</f>
        <v>0</v>
      </c>
      <c r="S188" s="14">
        <f>+S187-M130</f>
        <v>0</v>
      </c>
    </row>
    <row r="189" spans="1:24" ht="51" customHeight="1" x14ac:dyDescent="0.25">
      <c r="A189" s="78" t="s">
        <v>24</v>
      </c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</row>
    <row r="190" spans="1:24" ht="22.5" customHeight="1" x14ac:dyDescent="0.25">
      <c r="A190" s="74" t="s">
        <v>0</v>
      </c>
      <c r="B190" s="74" t="s">
        <v>1</v>
      </c>
      <c r="C190" s="75" t="s">
        <v>2</v>
      </c>
      <c r="D190" s="75"/>
      <c r="E190" s="75"/>
      <c r="F190" s="75"/>
      <c r="G190" s="75"/>
      <c r="H190" s="30"/>
      <c r="I190" s="75" t="s">
        <v>8</v>
      </c>
      <c r="J190" s="75"/>
      <c r="K190" s="75"/>
      <c r="L190" s="75"/>
      <c r="M190" s="75"/>
      <c r="N190" s="30"/>
      <c r="O190" s="75" t="s">
        <v>14</v>
      </c>
      <c r="P190" s="75"/>
      <c r="Q190" s="75"/>
      <c r="R190" s="75"/>
      <c r="S190" s="75"/>
      <c r="T190" s="76" t="s">
        <v>19</v>
      </c>
      <c r="U190" s="76" t="s">
        <v>20</v>
      </c>
      <c r="V190" s="76" t="s">
        <v>21</v>
      </c>
      <c r="W190" s="76" t="s">
        <v>22</v>
      </c>
      <c r="X190" s="76" t="s">
        <v>294</v>
      </c>
    </row>
    <row r="191" spans="1:24" ht="33.75" x14ac:dyDescent="0.25">
      <c r="A191" s="74"/>
      <c r="B191" s="74"/>
      <c r="C191" s="28" t="s">
        <v>3</v>
      </c>
      <c r="D191" s="28" t="s">
        <v>4</v>
      </c>
      <c r="E191" s="28" t="s">
        <v>5</v>
      </c>
      <c r="F191" s="28" t="s">
        <v>6</v>
      </c>
      <c r="G191" s="28" t="s">
        <v>7</v>
      </c>
      <c r="H191" s="28"/>
      <c r="I191" s="28" t="s">
        <v>9</v>
      </c>
      <c r="J191" s="28" t="s">
        <v>10</v>
      </c>
      <c r="K191" s="28" t="s">
        <v>11</v>
      </c>
      <c r="L191" s="28" t="s">
        <v>12</v>
      </c>
      <c r="M191" s="28" t="s">
        <v>13</v>
      </c>
      <c r="N191" s="28"/>
      <c r="O191" s="28" t="s">
        <v>15</v>
      </c>
      <c r="P191" s="28" t="s">
        <v>16</v>
      </c>
      <c r="Q191" s="28" t="s">
        <v>23</v>
      </c>
      <c r="R191" s="28" t="s">
        <v>17</v>
      </c>
      <c r="S191" s="28" t="s">
        <v>18</v>
      </c>
      <c r="T191" s="77"/>
      <c r="U191" s="77"/>
      <c r="V191" s="77"/>
      <c r="W191" s="77"/>
      <c r="X191" s="77"/>
    </row>
    <row r="192" spans="1:24" ht="86.25" customHeight="1" x14ac:dyDescent="0.25">
      <c r="A192" s="19">
        <v>2015</v>
      </c>
      <c r="B192" s="19" t="s">
        <v>234</v>
      </c>
      <c r="C192" s="19">
        <v>1000</v>
      </c>
      <c r="D192" s="7" t="s">
        <v>264</v>
      </c>
      <c r="E192" s="8">
        <v>49985785</v>
      </c>
      <c r="F192" s="8">
        <v>50402221.420000002</v>
      </c>
      <c r="G192" s="8">
        <v>27045045.93</v>
      </c>
      <c r="H192" s="8"/>
      <c r="I192" s="19">
        <v>1100</v>
      </c>
      <c r="J192" s="19" t="s">
        <v>31</v>
      </c>
      <c r="K192" s="8">
        <v>22435348</v>
      </c>
      <c r="L192" s="8">
        <v>22435348</v>
      </c>
      <c r="M192" s="8">
        <v>12496286.220000001</v>
      </c>
      <c r="N192" s="8"/>
      <c r="O192" s="19">
        <v>1131</v>
      </c>
      <c r="P192" s="19" t="s">
        <v>65</v>
      </c>
      <c r="Q192" s="8">
        <v>7835348</v>
      </c>
      <c r="R192" s="8">
        <v>7835348</v>
      </c>
      <c r="S192" s="8">
        <v>1878686.2200000002</v>
      </c>
      <c r="T192" s="9"/>
      <c r="U192" s="34" t="s">
        <v>231</v>
      </c>
      <c r="V192" s="34" t="s">
        <v>232</v>
      </c>
      <c r="W192" s="34" t="s">
        <v>233</v>
      </c>
      <c r="X192" s="34" t="s">
        <v>296</v>
      </c>
    </row>
    <row r="193" spans="1:24" ht="33.75" customHeight="1" x14ac:dyDescent="0.25">
      <c r="A193" s="19"/>
      <c r="B193" s="19"/>
      <c r="C193" s="19">
        <v>2000</v>
      </c>
      <c r="D193" s="7" t="s">
        <v>265</v>
      </c>
      <c r="E193" s="8">
        <v>1489612</v>
      </c>
      <c r="F193" s="8">
        <v>1489612</v>
      </c>
      <c r="G193" s="8">
        <v>728061.04</v>
      </c>
      <c r="H193" s="8"/>
      <c r="I193" s="19">
        <v>1200</v>
      </c>
      <c r="J193" s="19" t="s">
        <v>32</v>
      </c>
      <c r="K193" s="8">
        <v>3246480</v>
      </c>
      <c r="L193" s="8">
        <v>3246480</v>
      </c>
      <c r="M193" s="8">
        <v>1712537.7100000002</v>
      </c>
      <c r="N193" s="8"/>
      <c r="O193" s="19">
        <v>1131</v>
      </c>
      <c r="P193" s="19" t="s">
        <v>66</v>
      </c>
      <c r="Q193" s="8">
        <v>14600000</v>
      </c>
      <c r="R193" s="8">
        <v>14600000</v>
      </c>
      <c r="S193" s="8">
        <v>10617600</v>
      </c>
      <c r="T193" s="9"/>
      <c r="U193" s="19"/>
      <c r="V193" s="19"/>
      <c r="W193" s="19"/>
      <c r="X193" s="27"/>
    </row>
    <row r="194" spans="1:24" ht="51" customHeight="1" x14ac:dyDescent="0.25">
      <c r="A194" s="19"/>
      <c r="B194" s="19"/>
      <c r="C194" s="19">
        <v>3000</v>
      </c>
      <c r="D194" s="7" t="s">
        <v>266</v>
      </c>
      <c r="E194" s="8">
        <v>27533804</v>
      </c>
      <c r="F194" s="8">
        <v>27117367.579999998</v>
      </c>
      <c r="G194" s="8">
        <v>17132768.789999999</v>
      </c>
      <c r="H194" s="8"/>
      <c r="I194" s="19">
        <v>1300</v>
      </c>
      <c r="J194" s="19" t="s">
        <v>33</v>
      </c>
      <c r="K194" s="8">
        <v>5390849</v>
      </c>
      <c r="L194" s="8">
        <v>5390849</v>
      </c>
      <c r="M194" s="8">
        <v>776954.27</v>
      </c>
      <c r="N194" s="8"/>
      <c r="O194" s="19">
        <v>1221</v>
      </c>
      <c r="P194" s="19" t="s">
        <v>67</v>
      </c>
      <c r="Q194" s="8">
        <v>3246480</v>
      </c>
      <c r="R194" s="8">
        <v>3246480</v>
      </c>
      <c r="S194" s="8">
        <v>1712537.7100000002</v>
      </c>
      <c r="T194" s="9"/>
      <c r="U194" s="19"/>
      <c r="V194" s="19"/>
      <c r="W194" s="19"/>
      <c r="X194" s="27"/>
    </row>
    <row r="195" spans="1:24" ht="47.25" customHeight="1" x14ac:dyDescent="0.25">
      <c r="A195" s="19"/>
      <c r="B195" s="19"/>
      <c r="C195" s="19">
        <v>4000</v>
      </c>
      <c r="D195" s="7" t="s">
        <v>268</v>
      </c>
      <c r="E195" s="8">
        <v>4000000</v>
      </c>
      <c r="F195" s="8">
        <v>4000000</v>
      </c>
      <c r="G195" s="8">
        <v>2666664</v>
      </c>
      <c r="H195" s="8"/>
      <c r="I195" s="19">
        <v>1400</v>
      </c>
      <c r="J195" s="19" t="s">
        <v>34</v>
      </c>
      <c r="K195" s="8">
        <v>8202541</v>
      </c>
      <c r="L195" s="8">
        <v>8202541</v>
      </c>
      <c r="M195" s="8">
        <v>4955921.75</v>
      </c>
      <c r="N195" s="8"/>
      <c r="O195" s="19">
        <v>1321</v>
      </c>
      <c r="P195" s="19" t="s">
        <v>68</v>
      </c>
      <c r="Q195" s="8">
        <v>828606</v>
      </c>
      <c r="R195" s="8">
        <v>828606</v>
      </c>
      <c r="S195" s="8">
        <v>683682.96</v>
      </c>
      <c r="T195" s="9"/>
      <c r="U195" s="19"/>
      <c r="V195" s="19"/>
      <c r="W195" s="19"/>
      <c r="X195" s="27"/>
    </row>
    <row r="196" spans="1:24" ht="49.5" customHeight="1" x14ac:dyDescent="0.25">
      <c r="A196" s="19"/>
      <c r="B196" s="19"/>
      <c r="C196" s="19">
        <v>5000</v>
      </c>
      <c r="D196" s="7" t="s">
        <v>267</v>
      </c>
      <c r="E196" s="8">
        <v>0</v>
      </c>
      <c r="F196" s="8">
        <v>1053002.57</v>
      </c>
      <c r="G196" s="8">
        <v>0</v>
      </c>
      <c r="H196" s="8"/>
      <c r="I196" s="19">
        <v>1500</v>
      </c>
      <c r="J196" s="19" t="s">
        <v>35</v>
      </c>
      <c r="K196" s="8">
        <v>10710567</v>
      </c>
      <c r="L196" s="8">
        <v>11127003.42</v>
      </c>
      <c r="M196" s="8">
        <v>7103345.9799999995</v>
      </c>
      <c r="N196" s="8"/>
      <c r="O196" s="19">
        <v>1322</v>
      </c>
      <c r="P196" s="19" t="s">
        <v>69</v>
      </c>
      <c r="Q196" s="8">
        <v>6000</v>
      </c>
      <c r="R196" s="8">
        <v>6000</v>
      </c>
      <c r="S196" s="8">
        <v>0</v>
      </c>
      <c r="T196" s="9"/>
      <c r="U196" s="19"/>
      <c r="V196" s="19"/>
      <c r="W196" s="19"/>
      <c r="X196" s="27"/>
    </row>
    <row r="197" spans="1:24" ht="22.5" x14ac:dyDescent="0.25">
      <c r="A197" s="19"/>
      <c r="B197" s="19"/>
      <c r="C197" s="19"/>
      <c r="D197" s="19"/>
      <c r="E197" s="10">
        <f>SUM(E192:E196)</f>
        <v>83009201</v>
      </c>
      <c r="F197" s="10">
        <f>SUM(F192:F196)</f>
        <v>84062203.569999993</v>
      </c>
      <c r="G197" s="10">
        <f t="shared" ref="G197" si="12">SUM(G192:G196)</f>
        <v>47572539.759999998</v>
      </c>
      <c r="H197" s="10"/>
      <c r="I197" s="19"/>
      <c r="J197" s="19"/>
      <c r="K197" s="8"/>
      <c r="L197" s="8"/>
      <c r="M197" s="8"/>
      <c r="N197" s="8"/>
      <c r="O197" s="19">
        <v>1323</v>
      </c>
      <c r="P197" s="19" t="s">
        <v>70</v>
      </c>
      <c r="Q197" s="8">
        <v>1488960</v>
      </c>
      <c r="R197" s="8">
        <v>1488960</v>
      </c>
      <c r="S197" s="8">
        <v>93271.31</v>
      </c>
      <c r="T197" s="9"/>
      <c r="U197" s="19"/>
      <c r="V197" s="19"/>
      <c r="W197" s="19"/>
      <c r="X197" s="27"/>
    </row>
    <row r="198" spans="1:24" ht="22.5" x14ac:dyDescent="0.25">
      <c r="A198" s="19"/>
      <c r="B198" s="19"/>
      <c r="C198" s="19"/>
      <c r="D198" s="19"/>
      <c r="E198" s="19"/>
      <c r="F198" s="19"/>
      <c r="G198" s="19"/>
      <c r="H198" s="19"/>
      <c r="I198" s="19"/>
      <c r="J198" s="18" t="s">
        <v>42</v>
      </c>
      <c r="K198" s="10">
        <f>SUM(K192:K197)</f>
        <v>49985785</v>
      </c>
      <c r="L198" s="10">
        <f t="shared" ref="L198:M198" si="13">SUM(L192:L197)</f>
        <v>50402221.420000002</v>
      </c>
      <c r="M198" s="10">
        <f t="shared" si="13"/>
        <v>27045045.930000003</v>
      </c>
      <c r="N198" s="10"/>
      <c r="O198" s="19">
        <v>1323</v>
      </c>
      <c r="P198" s="19" t="s">
        <v>203</v>
      </c>
      <c r="Q198" s="8">
        <v>3052283</v>
      </c>
      <c r="R198" s="8">
        <v>3052283</v>
      </c>
      <c r="S198" s="8">
        <v>0</v>
      </c>
      <c r="T198" s="9"/>
      <c r="U198" s="1"/>
      <c r="V198" s="1"/>
      <c r="W198" s="1"/>
      <c r="X198" s="1"/>
    </row>
    <row r="199" spans="1:24" ht="33.75" x14ac:dyDescent="0.25">
      <c r="I199" s="19">
        <v>2100</v>
      </c>
      <c r="J199" s="19" t="s">
        <v>36</v>
      </c>
      <c r="K199" s="8">
        <v>792500</v>
      </c>
      <c r="L199" s="8">
        <v>792500</v>
      </c>
      <c r="M199" s="8">
        <v>428102.58999999997</v>
      </c>
      <c r="N199" s="8"/>
      <c r="O199" s="19">
        <v>1331</v>
      </c>
      <c r="P199" s="19" t="s">
        <v>71</v>
      </c>
      <c r="Q199" s="8">
        <v>15000</v>
      </c>
      <c r="R199" s="8">
        <v>15000</v>
      </c>
      <c r="S199" s="8">
        <v>0</v>
      </c>
      <c r="T199" s="7"/>
    </row>
    <row r="200" spans="1:24" ht="33.75" x14ac:dyDescent="0.25">
      <c r="A200" s="2" t="s">
        <v>25</v>
      </c>
      <c r="I200" s="19">
        <v>2200</v>
      </c>
      <c r="J200" s="19" t="s">
        <v>37</v>
      </c>
      <c r="K200" s="8">
        <v>52000</v>
      </c>
      <c r="L200" s="8">
        <v>52000</v>
      </c>
      <c r="M200" s="8">
        <v>27782.11</v>
      </c>
      <c r="N200" s="8"/>
      <c r="O200" s="19">
        <v>1412</v>
      </c>
      <c r="P200" s="19" t="s">
        <v>73</v>
      </c>
      <c r="Q200" s="8">
        <v>3462464</v>
      </c>
      <c r="R200" s="8">
        <v>3462464</v>
      </c>
      <c r="S200" s="8">
        <v>2052229.2</v>
      </c>
      <c r="T200" s="9"/>
    </row>
    <row r="201" spans="1:24" ht="33.75" x14ac:dyDescent="0.25">
      <c r="A201" s="2" t="s">
        <v>285</v>
      </c>
      <c r="I201" s="19">
        <v>2400</v>
      </c>
      <c r="J201" s="19" t="s">
        <v>38</v>
      </c>
      <c r="K201" s="8">
        <v>61600</v>
      </c>
      <c r="L201" s="8">
        <v>61600</v>
      </c>
      <c r="M201" s="8">
        <v>26516.17</v>
      </c>
      <c r="N201" s="8"/>
      <c r="O201" s="19">
        <v>1422</v>
      </c>
      <c r="P201" s="19" t="s">
        <v>74</v>
      </c>
      <c r="Q201" s="8">
        <v>1628322</v>
      </c>
      <c r="R201" s="8">
        <v>1628322</v>
      </c>
      <c r="S201" s="8">
        <v>1068266.7</v>
      </c>
      <c r="T201" s="9"/>
    </row>
    <row r="202" spans="1:24" ht="27.75" customHeight="1" x14ac:dyDescent="0.25">
      <c r="A202" s="2" t="s">
        <v>318</v>
      </c>
      <c r="I202" s="19">
        <v>2500</v>
      </c>
      <c r="J202" s="19" t="s">
        <v>39</v>
      </c>
      <c r="K202" s="8">
        <v>22000</v>
      </c>
      <c r="L202" s="8">
        <v>22000</v>
      </c>
      <c r="M202" s="8">
        <v>1145.0099999999998</v>
      </c>
      <c r="N202" s="8"/>
      <c r="O202" s="19">
        <v>1431</v>
      </c>
      <c r="P202" s="19" t="s">
        <v>75</v>
      </c>
      <c r="Q202" s="8">
        <v>2043659</v>
      </c>
      <c r="R202" s="8">
        <v>2043659</v>
      </c>
      <c r="S202" s="8">
        <v>1323504.5</v>
      </c>
      <c r="T202" s="9"/>
    </row>
    <row r="203" spans="1:24" ht="22.5" x14ac:dyDescent="0.25">
      <c r="A203" s="2" t="s">
        <v>63</v>
      </c>
      <c r="I203" s="19">
        <v>2600</v>
      </c>
      <c r="J203" s="19" t="s">
        <v>40</v>
      </c>
      <c r="K203" s="8">
        <v>305000</v>
      </c>
      <c r="L203" s="8">
        <v>305000</v>
      </c>
      <c r="M203" s="8">
        <v>172281.22999999998</v>
      </c>
      <c r="N203" s="8"/>
      <c r="O203" s="19">
        <v>1441</v>
      </c>
      <c r="P203" s="19" t="s">
        <v>76</v>
      </c>
      <c r="Q203" s="8">
        <v>1068096</v>
      </c>
      <c r="R203" s="8">
        <v>1068096</v>
      </c>
      <c r="S203" s="8">
        <v>511921.35</v>
      </c>
      <c r="T203" s="9"/>
    </row>
    <row r="204" spans="1:24" ht="33.75" x14ac:dyDescent="0.25">
      <c r="I204" s="19">
        <v>2700</v>
      </c>
      <c r="J204" s="19" t="s">
        <v>41</v>
      </c>
      <c r="K204" s="9">
        <v>20000</v>
      </c>
      <c r="L204" s="9">
        <v>20000</v>
      </c>
      <c r="M204" s="9">
        <v>0</v>
      </c>
      <c r="N204" s="8"/>
      <c r="O204" s="19">
        <v>1511</v>
      </c>
      <c r="P204" s="19" t="s">
        <v>77</v>
      </c>
      <c r="Q204" s="8">
        <v>741433</v>
      </c>
      <c r="R204" s="8">
        <v>741433</v>
      </c>
      <c r="S204" s="8">
        <v>499911.61</v>
      </c>
      <c r="T204" s="9"/>
    </row>
    <row r="205" spans="1:24" ht="47.25" customHeight="1" x14ac:dyDescent="0.25">
      <c r="I205" s="19">
        <v>2900</v>
      </c>
      <c r="J205" s="19" t="s">
        <v>155</v>
      </c>
      <c r="K205" s="9">
        <v>236512</v>
      </c>
      <c r="L205" s="9">
        <v>236512</v>
      </c>
      <c r="M205" s="9">
        <v>72233.929999999993</v>
      </c>
      <c r="N205" s="9"/>
      <c r="O205" s="19">
        <v>1521</v>
      </c>
      <c r="P205" s="19" t="s">
        <v>78</v>
      </c>
      <c r="Q205" s="8">
        <v>0</v>
      </c>
      <c r="R205" s="8">
        <v>416436.42000000004</v>
      </c>
      <c r="S205" s="8">
        <v>391845.41</v>
      </c>
      <c r="T205" s="7" t="s">
        <v>196</v>
      </c>
    </row>
    <row r="206" spans="1:24" ht="40.5" customHeight="1" x14ac:dyDescent="0.25">
      <c r="I206" s="19"/>
      <c r="J206" s="18" t="s">
        <v>52</v>
      </c>
      <c r="K206" s="10">
        <f>SUM(K199:K205)</f>
        <v>1489612</v>
      </c>
      <c r="L206" s="10">
        <f>SUM(L199:L205)</f>
        <v>1489612</v>
      </c>
      <c r="M206" s="10">
        <f>SUM(M199:M205)</f>
        <v>728061.0399999998</v>
      </c>
      <c r="N206" s="10"/>
      <c r="O206" s="19">
        <v>1541</v>
      </c>
      <c r="P206" s="19" t="s">
        <v>79</v>
      </c>
      <c r="Q206" s="8">
        <v>1266504</v>
      </c>
      <c r="R206" s="8">
        <v>1266504</v>
      </c>
      <c r="S206" s="8">
        <v>0</v>
      </c>
      <c r="T206" s="9"/>
    </row>
    <row r="207" spans="1:24" ht="26.25" customHeight="1" x14ac:dyDescent="0.25">
      <c r="I207" s="19">
        <v>3100</v>
      </c>
      <c r="J207" s="19" t="s">
        <v>44</v>
      </c>
      <c r="K207" s="8">
        <v>3273434</v>
      </c>
      <c r="L207" s="8">
        <v>3373434</v>
      </c>
      <c r="M207" s="8">
        <v>1999891.1400000001</v>
      </c>
      <c r="N207" s="8"/>
      <c r="O207" s="19">
        <v>1542</v>
      </c>
      <c r="P207" s="19" t="s">
        <v>80</v>
      </c>
      <c r="Q207" s="8">
        <v>10000</v>
      </c>
      <c r="R207" s="8">
        <v>10000</v>
      </c>
      <c r="S207" s="8">
        <v>0</v>
      </c>
      <c r="T207" s="7"/>
    </row>
    <row r="208" spans="1:24" ht="22.5" x14ac:dyDescent="0.25">
      <c r="I208" s="19">
        <v>3200</v>
      </c>
      <c r="J208" s="19" t="s">
        <v>45</v>
      </c>
      <c r="K208" s="8">
        <v>3409000</v>
      </c>
      <c r="L208" s="8">
        <v>3238000</v>
      </c>
      <c r="M208" s="8">
        <v>2142000</v>
      </c>
      <c r="N208" s="8"/>
      <c r="O208" s="19">
        <v>1547</v>
      </c>
      <c r="P208" s="19" t="s">
        <v>84</v>
      </c>
      <c r="Q208" s="8">
        <v>80001</v>
      </c>
      <c r="R208" s="8">
        <v>80001</v>
      </c>
      <c r="S208" s="8">
        <v>55200</v>
      </c>
      <c r="T208" s="7"/>
    </row>
    <row r="209" spans="9:20" ht="33.75" x14ac:dyDescent="0.25">
      <c r="I209" s="19">
        <v>3300</v>
      </c>
      <c r="J209" s="19" t="s">
        <v>46</v>
      </c>
      <c r="K209" s="8">
        <v>2066700</v>
      </c>
      <c r="L209" s="8">
        <v>2237700</v>
      </c>
      <c r="M209" s="8">
        <v>999788.31</v>
      </c>
      <c r="N209" s="8"/>
      <c r="O209" s="19">
        <v>1548</v>
      </c>
      <c r="P209" s="19" t="s">
        <v>81</v>
      </c>
      <c r="Q209" s="8">
        <v>200000</v>
      </c>
      <c r="R209" s="8">
        <v>200000</v>
      </c>
      <c r="S209" s="8">
        <v>28510.720000000001</v>
      </c>
      <c r="T209" s="7"/>
    </row>
    <row r="210" spans="9:20" ht="22.5" x14ac:dyDescent="0.25">
      <c r="I210" s="19">
        <v>3400</v>
      </c>
      <c r="J210" s="19" t="s">
        <v>47</v>
      </c>
      <c r="K210" s="8">
        <v>14918750</v>
      </c>
      <c r="L210" s="8">
        <v>14402313.58</v>
      </c>
      <c r="M210" s="8">
        <v>10612885.9</v>
      </c>
      <c r="N210" s="8"/>
      <c r="O210" s="19">
        <v>1549</v>
      </c>
      <c r="P210" s="19" t="s">
        <v>82</v>
      </c>
      <c r="Q210" s="8">
        <v>145200</v>
      </c>
      <c r="R210" s="8">
        <v>145200</v>
      </c>
      <c r="S210" s="8">
        <v>138600</v>
      </c>
      <c r="T210" s="7"/>
    </row>
    <row r="211" spans="9:20" ht="78.75" x14ac:dyDescent="0.25">
      <c r="I211" s="19">
        <v>3500</v>
      </c>
      <c r="J211" s="19" t="s">
        <v>48</v>
      </c>
      <c r="K211" s="8">
        <v>975000</v>
      </c>
      <c r="L211" s="8">
        <v>975000</v>
      </c>
      <c r="M211" s="8">
        <v>365233.12</v>
      </c>
      <c r="N211" s="8"/>
      <c r="O211" s="19">
        <v>1591</v>
      </c>
      <c r="P211" s="19" t="s">
        <v>83</v>
      </c>
      <c r="Q211" s="8">
        <v>2267429</v>
      </c>
      <c r="R211" s="8">
        <v>2267429</v>
      </c>
      <c r="S211" s="8">
        <v>1639278.2399999998</v>
      </c>
      <c r="T211" s="7"/>
    </row>
    <row r="212" spans="9:20" ht="90" x14ac:dyDescent="0.25">
      <c r="I212" s="19">
        <v>3700</v>
      </c>
      <c r="J212" s="19" t="s">
        <v>50</v>
      </c>
      <c r="K212" s="8">
        <v>130000</v>
      </c>
      <c r="L212" s="8">
        <v>130000</v>
      </c>
      <c r="M212" s="8">
        <v>74962</v>
      </c>
      <c r="N212" s="8"/>
      <c r="O212" s="19">
        <v>1591</v>
      </c>
      <c r="P212" s="19" t="s">
        <v>204</v>
      </c>
      <c r="Q212" s="8">
        <v>6000000</v>
      </c>
      <c r="R212" s="8">
        <v>6000000</v>
      </c>
      <c r="S212" s="8">
        <v>4350000</v>
      </c>
      <c r="T212" s="7"/>
    </row>
    <row r="213" spans="9:20" x14ac:dyDescent="0.25">
      <c r="I213" s="19">
        <v>3900</v>
      </c>
      <c r="J213" s="19" t="s">
        <v>156</v>
      </c>
      <c r="K213" s="8">
        <v>2760920</v>
      </c>
      <c r="L213" s="8">
        <v>2760920</v>
      </c>
      <c r="M213" s="8">
        <v>938008.32000000007</v>
      </c>
      <c r="N213" s="8"/>
      <c r="O213" s="19"/>
      <c r="P213" s="19"/>
      <c r="Q213" s="11">
        <f>SUM(Q192:Q212)</f>
        <v>49985785</v>
      </c>
      <c r="R213" s="11">
        <f>SUM(R192:R212)</f>
        <v>50402221.420000002</v>
      </c>
      <c r="S213" s="11">
        <f>SUM(S192:S212)</f>
        <v>27045045.93</v>
      </c>
      <c r="T213" s="7"/>
    </row>
    <row r="214" spans="9:20" ht="33.75" x14ac:dyDescent="0.25">
      <c r="I214" s="19"/>
      <c r="J214" s="18" t="s">
        <v>43</v>
      </c>
      <c r="K214" s="10">
        <f>SUM(K207:K213)</f>
        <v>27533804</v>
      </c>
      <c r="L214" s="10">
        <f>SUM(L207:L213)</f>
        <v>27117367.579999998</v>
      </c>
      <c r="M214" s="10">
        <f>SUM(M207:M213)</f>
        <v>17132768.789999999</v>
      </c>
      <c r="N214" s="8"/>
      <c r="O214" s="19">
        <v>2111</v>
      </c>
      <c r="P214" s="19" t="s">
        <v>87</v>
      </c>
      <c r="Q214" s="8">
        <v>340000</v>
      </c>
      <c r="R214" s="8">
        <v>420000</v>
      </c>
      <c r="S214" s="8">
        <v>283950.74</v>
      </c>
      <c r="T214" s="7" t="s">
        <v>60</v>
      </c>
    </row>
    <row r="215" spans="9:20" ht="33.75" x14ac:dyDescent="0.25">
      <c r="I215" s="19">
        <v>4400</v>
      </c>
      <c r="J215" s="19" t="s">
        <v>185</v>
      </c>
      <c r="K215" s="8">
        <v>4000000</v>
      </c>
      <c r="L215" s="8">
        <v>4000000</v>
      </c>
      <c r="M215" s="8">
        <v>2666664</v>
      </c>
      <c r="N215" s="10"/>
      <c r="O215" s="19">
        <v>2121</v>
      </c>
      <c r="P215" s="19" t="s">
        <v>88</v>
      </c>
      <c r="Q215" s="8">
        <v>1500</v>
      </c>
      <c r="R215" s="8">
        <v>1500</v>
      </c>
      <c r="S215" s="8">
        <v>90</v>
      </c>
      <c r="T215" s="7"/>
    </row>
    <row r="216" spans="9:20" ht="56.25" x14ac:dyDescent="0.25">
      <c r="I216" s="19"/>
      <c r="J216" s="18" t="s">
        <v>53</v>
      </c>
      <c r="K216" s="10">
        <f>+K215</f>
        <v>4000000</v>
      </c>
      <c r="L216" s="10">
        <f t="shared" ref="L216:M216" si="14">+L215</f>
        <v>4000000</v>
      </c>
      <c r="M216" s="10">
        <f t="shared" si="14"/>
        <v>2666664</v>
      </c>
      <c r="N216" s="8"/>
      <c r="O216" s="19">
        <v>2141</v>
      </c>
      <c r="P216" s="19" t="s">
        <v>89</v>
      </c>
      <c r="Q216" s="8">
        <v>400000</v>
      </c>
      <c r="R216" s="8">
        <v>320000</v>
      </c>
      <c r="S216" s="8">
        <v>119514.23000000001</v>
      </c>
      <c r="T216" s="7" t="s">
        <v>181</v>
      </c>
    </row>
    <row r="217" spans="9:20" ht="22.5" x14ac:dyDescent="0.25">
      <c r="I217" s="19">
        <v>5100</v>
      </c>
      <c r="J217" s="18" t="s">
        <v>54</v>
      </c>
      <c r="K217" s="10">
        <v>0</v>
      </c>
      <c r="L217" s="9">
        <v>722502.57000000007</v>
      </c>
      <c r="M217" s="10"/>
      <c r="N217" s="10"/>
      <c r="O217" s="19">
        <v>2151</v>
      </c>
      <c r="P217" s="19" t="s">
        <v>90</v>
      </c>
      <c r="Q217" s="8">
        <v>45000</v>
      </c>
      <c r="R217" s="8">
        <v>45000</v>
      </c>
      <c r="S217" s="8">
        <v>21798.080000000002</v>
      </c>
      <c r="T217" s="7"/>
    </row>
    <row r="218" spans="9:20" ht="22.5" x14ac:dyDescent="0.25">
      <c r="I218" s="19">
        <v>5200</v>
      </c>
      <c r="J218" s="18" t="s">
        <v>55</v>
      </c>
      <c r="K218" s="10">
        <v>0</v>
      </c>
      <c r="L218" s="9">
        <v>22500</v>
      </c>
      <c r="M218" s="10"/>
      <c r="N218" s="8"/>
      <c r="O218" s="19">
        <v>2161</v>
      </c>
      <c r="P218" s="19" t="s">
        <v>91</v>
      </c>
      <c r="Q218" s="8">
        <v>6000</v>
      </c>
      <c r="R218" s="8">
        <v>6000</v>
      </c>
      <c r="S218" s="8">
        <v>2749.54</v>
      </c>
      <c r="T218" s="7"/>
    </row>
    <row r="219" spans="9:20" ht="33.75" x14ac:dyDescent="0.25">
      <c r="I219" s="19">
        <v>5600</v>
      </c>
      <c r="J219" s="19" t="s">
        <v>158</v>
      </c>
      <c r="K219" s="8">
        <v>0</v>
      </c>
      <c r="L219" s="8">
        <v>8000</v>
      </c>
      <c r="M219" s="8"/>
      <c r="N219" s="8"/>
      <c r="O219" s="19">
        <v>2211</v>
      </c>
      <c r="P219" s="19" t="s">
        <v>92</v>
      </c>
      <c r="Q219" s="8">
        <v>47000</v>
      </c>
      <c r="R219" s="8">
        <v>47000</v>
      </c>
      <c r="S219" s="8">
        <v>26431.33</v>
      </c>
      <c r="T219" s="7"/>
    </row>
    <row r="220" spans="9:20" ht="33.75" x14ac:dyDescent="0.25">
      <c r="I220" s="19">
        <v>5900</v>
      </c>
      <c r="J220" s="19" t="s">
        <v>159</v>
      </c>
      <c r="K220" s="8">
        <v>0</v>
      </c>
      <c r="L220" s="8">
        <v>300000</v>
      </c>
      <c r="M220" s="8"/>
      <c r="N220" s="8"/>
      <c r="O220" s="19">
        <v>2231</v>
      </c>
      <c r="P220" s="19" t="s">
        <v>93</v>
      </c>
      <c r="Q220" s="8">
        <v>5000</v>
      </c>
      <c r="R220" s="8">
        <v>5000</v>
      </c>
      <c r="S220" s="8">
        <v>1350.78</v>
      </c>
      <c r="T220" s="7"/>
    </row>
    <row r="221" spans="9:20" ht="22.5" x14ac:dyDescent="0.25">
      <c r="I221" s="19"/>
      <c r="J221" s="19" t="s">
        <v>56</v>
      </c>
      <c r="K221" s="8">
        <f>SUM(K217:K220)</f>
        <v>0</v>
      </c>
      <c r="L221" s="8">
        <f t="shared" ref="L221:M221" si="15">SUM(L217:L220)</f>
        <v>1053002.57</v>
      </c>
      <c r="M221" s="8">
        <f t="shared" si="15"/>
        <v>0</v>
      </c>
      <c r="N221" s="10"/>
      <c r="O221" s="19">
        <v>2431</v>
      </c>
      <c r="P221" s="19" t="s">
        <v>94</v>
      </c>
      <c r="Q221" s="8">
        <v>1000</v>
      </c>
      <c r="R221" s="8">
        <v>1000</v>
      </c>
      <c r="S221" s="8">
        <v>0</v>
      </c>
      <c r="T221" s="7"/>
    </row>
    <row r="222" spans="9:20" ht="22.5" x14ac:dyDescent="0.25">
      <c r="I222" s="19"/>
      <c r="J222" s="18" t="s">
        <v>57</v>
      </c>
      <c r="K222" s="10">
        <f>+K198+K206+K214+K216+K221</f>
        <v>83009201</v>
      </c>
      <c r="L222" s="10">
        <f t="shared" ref="L222:M222" si="16">+L198+L206+L214+L216+L221</f>
        <v>84062203.569999993</v>
      </c>
      <c r="M222" s="10">
        <f t="shared" si="16"/>
        <v>47572539.760000005</v>
      </c>
      <c r="O222" s="19">
        <v>2441</v>
      </c>
      <c r="P222" s="19" t="s">
        <v>95</v>
      </c>
      <c r="Q222" s="8">
        <v>6000</v>
      </c>
      <c r="R222" s="8">
        <v>6000</v>
      </c>
      <c r="S222" s="8">
        <v>0</v>
      </c>
      <c r="T222" s="7"/>
    </row>
    <row r="223" spans="9:20" ht="22.5" x14ac:dyDescent="0.25">
      <c r="K223" s="14">
        <f>+K222-E197</f>
        <v>0</v>
      </c>
      <c r="L223" s="14">
        <f>+L222-F197</f>
        <v>0</v>
      </c>
      <c r="M223" s="14">
        <f>+M222-G197</f>
        <v>0</v>
      </c>
      <c r="O223" s="19">
        <v>2451</v>
      </c>
      <c r="P223" s="19" t="s">
        <v>96</v>
      </c>
      <c r="Q223" s="8">
        <v>5000</v>
      </c>
      <c r="R223" s="8">
        <v>5000</v>
      </c>
      <c r="S223" s="8">
        <v>915</v>
      </c>
      <c r="T223" s="7"/>
    </row>
    <row r="224" spans="9:20" ht="22.5" x14ac:dyDescent="0.25">
      <c r="O224" s="19">
        <v>2461</v>
      </c>
      <c r="P224" s="19" t="s">
        <v>97</v>
      </c>
      <c r="Q224" s="8">
        <v>30000</v>
      </c>
      <c r="R224" s="8">
        <v>30000</v>
      </c>
      <c r="S224" s="8">
        <v>14807.119999999999</v>
      </c>
      <c r="T224" s="7"/>
    </row>
    <row r="225" spans="15:20" ht="22.5" x14ac:dyDescent="0.25">
      <c r="O225" s="19">
        <v>2471</v>
      </c>
      <c r="P225" s="19" t="s">
        <v>98</v>
      </c>
      <c r="Q225" s="8">
        <v>5600</v>
      </c>
      <c r="R225" s="8">
        <v>5600</v>
      </c>
      <c r="S225" s="8">
        <v>370</v>
      </c>
      <c r="T225" s="7"/>
    </row>
    <row r="226" spans="15:20" ht="22.5" x14ac:dyDescent="0.25">
      <c r="O226" s="19">
        <v>2481</v>
      </c>
      <c r="P226" s="19" t="s">
        <v>99</v>
      </c>
      <c r="Q226" s="8">
        <v>3000</v>
      </c>
      <c r="R226" s="8">
        <v>3000</v>
      </c>
      <c r="S226" s="8">
        <v>350</v>
      </c>
      <c r="T226" s="9"/>
    </row>
    <row r="227" spans="15:20" ht="45" x14ac:dyDescent="0.25">
      <c r="O227" s="19">
        <v>2491</v>
      </c>
      <c r="P227" s="19" t="s">
        <v>100</v>
      </c>
      <c r="Q227" s="8">
        <v>11000</v>
      </c>
      <c r="R227" s="8">
        <v>11000</v>
      </c>
      <c r="S227" s="8">
        <v>10074.049999999999</v>
      </c>
      <c r="T227" s="7"/>
    </row>
    <row r="228" spans="15:20" ht="22.5" x14ac:dyDescent="0.25">
      <c r="O228" s="19">
        <v>2531</v>
      </c>
      <c r="P228" s="19" t="s">
        <v>101</v>
      </c>
      <c r="Q228" s="8">
        <v>12000</v>
      </c>
      <c r="R228" s="8">
        <v>12000</v>
      </c>
      <c r="S228" s="8">
        <v>1145.0099999999998</v>
      </c>
      <c r="T228" s="7"/>
    </row>
    <row r="229" spans="15:20" ht="22.5" x14ac:dyDescent="0.25">
      <c r="O229" s="19">
        <v>2541</v>
      </c>
      <c r="P229" s="19" t="s">
        <v>102</v>
      </c>
      <c r="Q229" s="8">
        <v>10000</v>
      </c>
      <c r="R229" s="8">
        <v>10000</v>
      </c>
      <c r="S229" s="8">
        <v>0</v>
      </c>
      <c r="T229" s="7"/>
    </row>
    <row r="230" spans="15:20" ht="22.5" x14ac:dyDescent="0.25">
      <c r="O230" s="19">
        <v>2611</v>
      </c>
      <c r="P230" s="19" t="s">
        <v>103</v>
      </c>
      <c r="Q230" s="8">
        <v>305000</v>
      </c>
      <c r="R230" s="8">
        <v>305000</v>
      </c>
      <c r="S230" s="8">
        <v>172281.22999999998</v>
      </c>
      <c r="T230" s="7"/>
    </row>
    <row r="231" spans="15:20" x14ac:dyDescent="0.25">
      <c r="O231" s="19">
        <v>2711</v>
      </c>
      <c r="P231" s="19" t="s">
        <v>104</v>
      </c>
      <c r="Q231" s="8">
        <v>5000</v>
      </c>
      <c r="R231" s="8">
        <v>5000</v>
      </c>
      <c r="S231" s="8">
        <v>0</v>
      </c>
      <c r="T231" s="7"/>
    </row>
    <row r="232" spans="15:20" x14ac:dyDescent="0.25">
      <c r="O232" s="19">
        <v>2721</v>
      </c>
      <c r="P232" s="19" t="s">
        <v>105</v>
      </c>
      <c r="Q232" s="8">
        <v>15000</v>
      </c>
      <c r="R232" s="8">
        <v>15000</v>
      </c>
      <c r="S232" s="8">
        <v>0</v>
      </c>
      <c r="T232" s="7"/>
    </row>
    <row r="233" spans="15:20" x14ac:dyDescent="0.25">
      <c r="O233" s="19">
        <v>2911</v>
      </c>
      <c r="P233" s="19" t="s">
        <v>107</v>
      </c>
      <c r="Q233" s="8">
        <v>15000</v>
      </c>
      <c r="R233" s="8">
        <v>15000</v>
      </c>
      <c r="S233" s="8">
        <v>2289.65</v>
      </c>
      <c r="T233" s="7"/>
    </row>
    <row r="234" spans="15:20" ht="33.75" x14ac:dyDescent="0.25">
      <c r="O234" s="19">
        <v>2921</v>
      </c>
      <c r="P234" s="19" t="s">
        <v>108</v>
      </c>
      <c r="Q234" s="8">
        <v>7000</v>
      </c>
      <c r="R234" s="8">
        <v>7000</v>
      </c>
      <c r="S234" s="8">
        <v>1300.93</v>
      </c>
      <c r="T234" s="7"/>
    </row>
    <row r="235" spans="15:20" ht="67.5" x14ac:dyDescent="0.25">
      <c r="O235" s="19">
        <v>2931</v>
      </c>
      <c r="P235" s="19" t="s">
        <v>109</v>
      </c>
      <c r="Q235" s="8">
        <v>5000</v>
      </c>
      <c r="R235" s="8">
        <v>5000</v>
      </c>
      <c r="S235" s="8">
        <v>0</v>
      </c>
      <c r="T235" s="7"/>
    </row>
    <row r="236" spans="15:20" ht="56.25" x14ac:dyDescent="0.25">
      <c r="O236" s="19">
        <v>2941</v>
      </c>
      <c r="P236" s="19" t="s">
        <v>110</v>
      </c>
      <c r="Q236" s="8">
        <v>184512</v>
      </c>
      <c r="R236" s="8">
        <v>184512</v>
      </c>
      <c r="S236" s="8">
        <v>67824.179999999993</v>
      </c>
      <c r="T236" s="7"/>
    </row>
    <row r="237" spans="15:20" ht="33.75" x14ac:dyDescent="0.25">
      <c r="O237" s="19">
        <v>2961</v>
      </c>
      <c r="P237" s="19" t="s">
        <v>111</v>
      </c>
      <c r="Q237" s="8">
        <v>25000</v>
      </c>
      <c r="R237" s="8">
        <v>25000</v>
      </c>
      <c r="S237" s="8">
        <v>819.17</v>
      </c>
      <c r="T237" s="7"/>
    </row>
    <row r="238" spans="15:20" x14ac:dyDescent="0.25">
      <c r="O238" s="19"/>
      <c r="P238" s="19"/>
      <c r="Q238" s="10">
        <f>SUM(Q214:Q237)</f>
        <v>1489612</v>
      </c>
      <c r="R238" s="10">
        <f>SUM(R214:R237)</f>
        <v>1489612</v>
      </c>
      <c r="S238" s="10">
        <f>SUM(S214:S237)</f>
        <v>728061.04000000015</v>
      </c>
      <c r="T238" s="7"/>
    </row>
    <row r="239" spans="15:20" ht="22.5" x14ac:dyDescent="0.25">
      <c r="O239" s="19">
        <v>3112</v>
      </c>
      <c r="P239" s="19" t="s">
        <v>112</v>
      </c>
      <c r="Q239" s="8">
        <v>724622</v>
      </c>
      <c r="R239" s="8">
        <v>824622</v>
      </c>
      <c r="S239" s="8">
        <v>460810.42000000004</v>
      </c>
      <c r="T239" s="7" t="s">
        <v>60</v>
      </c>
    </row>
    <row r="240" spans="15:20" x14ac:dyDescent="0.25">
      <c r="O240" s="19">
        <v>3131</v>
      </c>
      <c r="P240" s="19" t="s">
        <v>113</v>
      </c>
      <c r="Q240" s="8">
        <v>135000</v>
      </c>
      <c r="R240" s="8">
        <v>135000</v>
      </c>
      <c r="S240" s="8">
        <v>49783.199999999997</v>
      </c>
      <c r="T240" s="9"/>
    </row>
    <row r="241" spans="15:20" x14ac:dyDescent="0.25">
      <c r="O241" s="19">
        <v>3141</v>
      </c>
      <c r="P241" s="19" t="s">
        <v>114</v>
      </c>
      <c r="Q241" s="8">
        <v>540000</v>
      </c>
      <c r="R241" s="8">
        <v>540000</v>
      </c>
      <c r="S241" s="8">
        <v>269999.43000000005</v>
      </c>
      <c r="T241" s="7"/>
    </row>
    <row r="242" spans="15:20" ht="22.5" x14ac:dyDescent="0.25">
      <c r="O242" s="19">
        <v>3141</v>
      </c>
      <c r="P242" s="19" t="s">
        <v>115</v>
      </c>
      <c r="Q242" s="8">
        <v>2400</v>
      </c>
      <c r="R242" s="8">
        <v>2400</v>
      </c>
      <c r="S242" s="8">
        <v>23.29</v>
      </c>
      <c r="T242" s="7"/>
    </row>
    <row r="243" spans="15:20" ht="45" x14ac:dyDescent="0.25">
      <c r="O243" s="19">
        <v>3171</v>
      </c>
      <c r="P243" s="19" t="s">
        <v>117</v>
      </c>
      <c r="Q243" s="8">
        <v>464000</v>
      </c>
      <c r="R243" s="8">
        <v>464000</v>
      </c>
      <c r="S243" s="8">
        <v>191493.33</v>
      </c>
      <c r="T243" s="9"/>
    </row>
    <row r="244" spans="15:20" ht="22.5" x14ac:dyDescent="0.25">
      <c r="O244" s="19">
        <v>3181</v>
      </c>
      <c r="P244" s="19" t="s">
        <v>118</v>
      </c>
      <c r="Q244" s="8">
        <v>1398412</v>
      </c>
      <c r="R244" s="8">
        <v>1398412</v>
      </c>
      <c r="S244" s="8">
        <v>1023914.2500000001</v>
      </c>
      <c r="T244" s="9"/>
    </row>
    <row r="245" spans="15:20" ht="22.5" x14ac:dyDescent="0.25">
      <c r="O245" s="19">
        <v>3191</v>
      </c>
      <c r="P245" s="19" t="s">
        <v>119</v>
      </c>
      <c r="Q245" s="8">
        <v>9000</v>
      </c>
      <c r="R245" s="8">
        <v>9000</v>
      </c>
      <c r="S245" s="8">
        <v>3867.2200000000003</v>
      </c>
      <c r="T245" s="7"/>
    </row>
    <row r="246" spans="15:20" ht="22.5" x14ac:dyDescent="0.25">
      <c r="O246" s="19">
        <v>3221</v>
      </c>
      <c r="P246" s="19" t="s">
        <v>120</v>
      </c>
      <c r="Q246" s="8">
        <v>3384000</v>
      </c>
      <c r="R246" s="8">
        <v>3213000</v>
      </c>
      <c r="S246" s="8">
        <v>2142000</v>
      </c>
      <c r="T246" s="7" t="s">
        <v>181</v>
      </c>
    </row>
    <row r="247" spans="15:20" ht="56.25" x14ac:dyDescent="0.25">
      <c r="O247" s="19">
        <v>3231</v>
      </c>
      <c r="P247" s="19" t="s">
        <v>205</v>
      </c>
      <c r="Q247" s="8">
        <v>25000</v>
      </c>
      <c r="R247" s="8">
        <v>25000</v>
      </c>
      <c r="S247" s="8">
        <v>0</v>
      </c>
      <c r="T247" s="7"/>
    </row>
    <row r="248" spans="15:20" ht="45" x14ac:dyDescent="0.25">
      <c r="O248" s="19">
        <v>3311</v>
      </c>
      <c r="P248" s="19" t="s">
        <v>122</v>
      </c>
      <c r="Q248" s="8">
        <v>30000</v>
      </c>
      <c r="R248" s="8">
        <v>30000</v>
      </c>
      <c r="S248" s="8">
        <v>0</v>
      </c>
      <c r="T248" s="9"/>
    </row>
    <row r="249" spans="15:20" ht="56.25" x14ac:dyDescent="0.25">
      <c r="O249" s="19">
        <v>3331</v>
      </c>
      <c r="P249" s="19" t="s">
        <v>123</v>
      </c>
      <c r="Q249" s="8">
        <v>350000</v>
      </c>
      <c r="R249" s="8">
        <v>350000</v>
      </c>
      <c r="S249" s="8">
        <v>111107</v>
      </c>
      <c r="T249" s="9"/>
    </row>
    <row r="250" spans="15:20" ht="22.5" x14ac:dyDescent="0.25">
      <c r="O250" s="19">
        <v>3341</v>
      </c>
      <c r="P250" s="19" t="s">
        <v>124</v>
      </c>
      <c r="Q250" s="8">
        <v>185000</v>
      </c>
      <c r="R250" s="8">
        <v>185000</v>
      </c>
      <c r="S250" s="8">
        <v>33550</v>
      </c>
      <c r="T250" s="7"/>
    </row>
    <row r="251" spans="15:20" ht="33.75" x14ac:dyDescent="0.25">
      <c r="O251" s="19">
        <v>3361</v>
      </c>
      <c r="P251" s="19" t="s">
        <v>173</v>
      </c>
      <c r="Q251" s="8">
        <v>520000</v>
      </c>
      <c r="R251" s="8">
        <v>520000</v>
      </c>
      <c r="S251" s="8">
        <v>180235.65000000002</v>
      </c>
      <c r="T251" s="9"/>
    </row>
    <row r="252" spans="15:20" ht="22.5" x14ac:dyDescent="0.25">
      <c r="O252" s="19">
        <v>3362</v>
      </c>
      <c r="P252" s="19" t="s">
        <v>174</v>
      </c>
      <c r="Q252" s="8">
        <v>482500</v>
      </c>
      <c r="R252" s="8">
        <v>653500</v>
      </c>
      <c r="S252" s="8">
        <v>424326.42</v>
      </c>
      <c r="T252" s="7" t="s">
        <v>60</v>
      </c>
    </row>
    <row r="253" spans="15:20" x14ac:dyDescent="0.25">
      <c r="O253" s="19">
        <v>3381</v>
      </c>
      <c r="P253" s="19" t="s">
        <v>126</v>
      </c>
      <c r="Q253" s="8">
        <v>499200</v>
      </c>
      <c r="R253" s="8">
        <v>499200</v>
      </c>
      <c r="S253" s="8">
        <v>250569.24</v>
      </c>
      <c r="T253" s="7"/>
    </row>
    <row r="254" spans="15:20" ht="22.5" x14ac:dyDescent="0.25">
      <c r="O254" s="19">
        <v>3411</v>
      </c>
      <c r="P254" s="19" t="s">
        <v>127</v>
      </c>
      <c r="Q254" s="8">
        <v>11000000</v>
      </c>
      <c r="R254" s="8">
        <v>10483563.58</v>
      </c>
      <c r="S254" s="8">
        <v>8269022.5899999999</v>
      </c>
      <c r="T254" s="7" t="s">
        <v>181</v>
      </c>
    </row>
    <row r="255" spans="15:20" ht="22.5" x14ac:dyDescent="0.25">
      <c r="O255" s="19">
        <v>3431</v>
      </c>
      <c r="P255" s="19" t="s">
        <v>128</v>
      </c>
      <c r="Q255" s="8">
        <v>3493750</v>
      </c>
      <c r="R255" s="8">
        <v>3493750</v>
      </c>
      <c r="S255" s="8">
        <v>2150446.0699999998</v>
      </c>
      <c r="T255" s="9"/>
    </row>
    <row r="256" spans="15:20" x14ac:dyDescent="0.25">
      <c r="O256" s="19">
        <v>3451</v>
      </c>
      <c r="P256" s="19" t="s">
        <v>129</v>
      </c>
      <c r="Q256" s="8">
        <v>200000</v>
      </c>
      <c r="R256" s="8">
        <v>200000</v>
      </c>
      <c r="S256" s="8">
        <v>42112.4</v>
      </c>
      <c r="T256" s="7"/>
    </row>
    <row r="257" spans="15:20" ht="22.5" x14ac:dyDescent="0.25">
      <c r="O257" s="19">
        <v>3461</v>
      </c>
      <c r="P257" s="19" t="s">
        <v>130</v>
      </c>
      <c r="Q257" s="8">
        <v>220000</v>
      </c>
      <c r="R257" s="8">
        <v>220000</v>
      </c>
      <c r="S257" s="8">
        <v>151304.84000000003</v>
      </c>
      <c r="T257" s="7"/>
    </row>
    <row r="258" spans="15:20" x14ac:dyDescent="0.25">
      <c r="O258" s="19">
        <v>3471</v>
      </c>
      <c r="P258" s="19" t="s">
        <v>131</v>
      </c>
      <c r="Q258" s="8">
        <v>5000</v>
      </c>
      <c r="R258" s="8">
        <v>5000</v>
      </c>
      <c r="S258" s="8">
        <v>0</v>
      </c>
      <c r="T258" s="7"/>
    </row>
    <row r="259" spans="15:20" ht="33.75" x14ac:dyDescent="0.25">
      <c r="O259" s="19">
        <v>3511</v>
      </c>
      <c r="P259" s="19" t="s">
        <v>132</v>
      </c>
      <c r="Q259" s="8">
        <v>75000</v>
      </c>
      <c r="R259" s="8">
        <v>75000</v>
      </c>
      <c r="S259" s="8">
        <v>19490</v>
      </c>
      <c r="T259" s="7"/>
    </row>
    <row r="260" spans="15:20" ht="67.5" x14ac:dyDescent="0.25">
      <c r="O260" s="19">
        <v>3521</v>
      </c>
      <c r="P260" s="19" t="s">
        <v>133</v>
      </c>
      <c r="Q260" s="8">
        <v>77000</v>
      </c>
      <c r="R260" s="8">
        <v>77000</v>
      </c>
      <c r="S260" s="8">
        <v>13046.42</v>
      </c>
      <c r="T260" s="7"/>
    </row>
    <row r="261" spans="15:20" ht="56.25" x14ac:dyDescent="0.25">
      <c r="O261" s="19">
        <v>3531</v>
      </c>
      <c r="P261" s="19" t="s">
        <v>134</v>
      </c>
      <c r="Q261" s="8">
        <v>250000</v>
      </c>
      <c r="R261" s="8">
        <v>250000</v>
      </c>
      <c r="S261" s="8">
        <v>84650</v>
      </c>
      <c r="T261" s="9"/>
    </row>
    <row r="262" spans="15:20" ht="67.5" x14ac:dyDescent="0.25">
      <c r="O262" s="19">
        <v>3553</v>
      </c>
      <c r="P262" s="19" t="s">
        <v>135</v>
      </c>
      <c r="Q262" s="8">
        <v>200000</v>
      </c>
      <c r="R262" s="8">
        <v>200000</v>
      </c>
      <c r="S262" s="8">
        <v>65786</v>
      </c>
      <c r="T262" s="9"/>
    </row>
    <row r="263" spans="15:20" ht="45" x14ac:dyDescent="0.25">
      <c r="O263" s="19">
        <v>3571</v>
      </c>
      <c r="P263" s="19" t="s">
        <v>194</v>
      </c>
      <c r="Q263" s="8">
        <v>25000</v>
      </c>
      <c r="R263" s="8">
        <v>25000</v>
      </c>
      <c r="S263" s="8">
        <v>0</v>
      </c>
      <c r="T263" s="7"/>
    </row>
    <row r="264" spans="15:20" ht="22.5" x14ac:dyDescent="0.25">
      <c r="O264" s="19">
        <v>3581</v>
      </c>
      <c r="P264" s="19" t="s">
        <v>136</v>
      </c>
      <c r="Q264" s="8">
        <v>300000</v>
      </c>
      <c r="R264" s="8">
        <v>300000</v>
      </c>
      <c r="S264" s="8">
        <v>168460.7</v>
      </c>
      <c r="T264" s="7"/>
    </row>
    <row r="265" spans="15:20" ht="22.5" x14ac:dyDescent="0.25">
      <c r="O265" s="19">
        <v>3591</v>
      </c>
      <c r="P265" s="19" t="s">
        <v>137</v>
      </c>
      <c r="Q265" s="8">
        <v>48000</v>
      </c>
      <c r="R265" s="8">
        <v>48000</v>
      </c>
      <c r="S265" s="8">
        <v>13800</v>
      </c>
      <c r="T265" s="7"/>
    </row>
    <row r="266" spans="15:20" ht="22.5" x14ac:dyDescent="0.25">
      <c r="O266" s="19">
        <v>3721</v>
      </c>
      <c r="P266" s="19" t="s">
        <v>175</v>
      </c>
      <c r="Q266" s="8">
        <v>5000</v>
      </c>
      <c r="R266" s="8">
        <v>5000</v>
      </c>
      <c r="S266" s="8">
        <v>0</v>
      </c>
      <c r="T266" s="7"/>
    </row>
    <row r="267" spans="15:20" ht="33.75" x14ac:dyDescent="0.25">
      <c r="O267" s="19">
        <v>3722</v>
      </c>
      <c r="P267" s="19" t="s">
        <v>140</v>
      </c>
      <c r="Q267" s="8">
        <v>120000</v>
      </c>
      <c r="R267" s="8">
        <v>120000</v>
      </c>
      <c r="S267" s="8">
        <v>74962</v>
      </c>
      <c r="T267" s="7"/>
    </row>
    <row r="268" spans="15:20" x14ac:dyDescent="0.25">
      <c r="O268" s="19">
        <v>3751</v>
      </c>
      <c r="P268" s="19" t="s">
        <v>141</v>
      </c>
      <c r="Q268" s="8">
        <v>5000</v>
      </c>
      <c r="R268" s="8">
        <v>5000</v>
      </c>
      <c r="S268" s="8">
        <v>0</v>
      </c>
      <c r="T268" s="9"/>
    </row>
    <row r="269" spans="15:20" x14ac:dyDescent="0.25">
      <c r="O269" s="19">
        <v>3921</v>
      </c>
      <c r="P269" s="19" t="s">
        <v>143</v>
      </c>
      <c r="Q269" s="8">
        <v>283920</v>
      </c>
      <c r="R269" s="8">
        <v>283920</v>
      </c>
      <c r="S269" s="8">
        <v>106120.24</v>
      </c>
      <c r="T269" s="9"/>
    </row>
    <row r="270" spans="15:20" ht="33.75" x14ac:dyDescent="0.25">
      <c r="O270" s="19">
        <v>3951</v>
      </c>
      <c r="P270" s="19" t="s">
        <v>144</v>
      </c>
      <c r="Q270" s="8">
        <v>25000</v>
      </c>
      <c r="R270" s="8">
        <v>25000</v>
      </c>
      <c r="S270" s="8">
        <v>13</v>
      </c>
      <c r="T270" s="9"/>
    </row>
    <row r="271" spans="15:20" ht="22.5" x14ac:dyDescent="0.25">
      <c r="O271" s="19">
        <v>3969</v>
      </c>
      <c r="P271" s="19" t="s">
        <v>176</v>
      </c>
      <c r="Q271" s="8">
        <v>40000</v>
      </c>
      <c r="R271" s="8">
        <v>40000</v>
      </c>
      <c r="S271" s="8">
        <v>9822.08</v>
      </c>
      <c r="T271" s="7"/>
    </row>
    <row r="272" spans="15:20" ht="22.5" x14ac:dyDescent="0.25">
      <c r="O272" s="19">
        <v>3981</v>
      </c>
      <c r="P272" s="19" t="s">
        <v>85</v>
      </c>
      <c r="Q272" s="8">
        <v>1080000</v>
      </c>
      <c r="R272" s="8">
        <v>1080000</v>
      </c>
      <c r="S272" s="8">
        <v>822053</v>
      </c>
      <c r="T272" s="9"/>
    </row>
    <row r="273" spans="1:24" ht="33.75" x14ac:dyDescent="0.25">
      <c r="O273" s="19">
        <v>3982</v>
      </c>
      <c r="P273" s="19" t="s">
        <v>86</v>
      </c>
      <c r="Q273" s="8">
        <v>1332000</v>
      </c>
      <c r="R273" s="8">
        <v>1332000</v>
      </c>
      <c r="S273" s="8">
        <v>0</v>
      </c>
      <c r="T273" s="7"/>
    </row>
    <row r="274" spans="1:24" x14ac:dyDescent="0.25">
      <c r="O274" s="19"/>
      <c r="P274" s="19" t="s">
        <v>43</v>
      </c>
      <c r="Q274" s="11">
        <f>SUM(Q239:Q273)</f>
        <v>27533804</v>
      </c>
      <c r="R274" s="11">
        <f>SUM(R239:R273)</f>
        <v>27117367.579999998</v>
      </c>
      <c r="S274" s="11">
        <f>SUM(S239:S273)</f>
        <v>17132768.789999999</v>
      </c>
      <c r="T274" s="7"/>
    </row>
    <row r="275" spans="1:24" ht="22.5" x14ac:dyDescent="0.25">
      <c r="O275" s="19">
        <v>4419</v>
      </c>
      <c r="P275" s="19" t="s">
        <v>146</v>
      </c>
      <c r="Q275" s="8">
        <v>4000000</v>
      </c>
      <c r="R275" s="8">
        <v>4000000</v>
      </c>
      <c r="S275" s="8">
        <v>2666664</v>
      </c>
      <c r="T275" s="7"/>
    </row>
    <row r="276" spans="1:24" x14ac:dyDescent="0.25">
      <c r="O276" s="19"/>
      <c r="P276" s="19" t="s">
        <v>58</v>
      </c>
      <c r="Q276" s="8">
        <f>+Q275</f>
        <v>4000000</v>
      </c>
      <c r="R276" s="8">
        <f t="shared" ref="R276:S276" si="17">+R275</f>
        <v>4000000</v>
      </c>
      <c r="S276" s="8">
        <f t="shared" si="17"/>
        <v>2666664</v>
      </c>
      <c r="T276" s="7"/>
    </row>
    <row r="277" spans="1:24" ht="22.5" x14ac:dyDescent="0.25">
      <c r="O277" s="19">
        <v>5111</v>
      </c>
      <c r="P277" s="19" t="s">
        <v>206</v>
      </c>
      <c r="Q277" s="8">
        <v>0</v>
      </c>
      <c r="R277" s="8">
        <v>62600</v>
      </c>
      <c r="S277" s="8"/>
      <c r="T277" s="7" t="s">
        <v>209</v>
      </c>
    </row>
    <row r="278" spans="1:24" ht="33.75" x14ac:dyDescent="0.25">
      <c r="O278" s="19">
        <v>5151</v>
      </c>
      <c r="P278" s="19" t="s">
        <v>147</v>
      </c>
      <c r="Q278" s="8">
        <v>0</v>
      </c>
      <c r="R278" s="8">
        <v>644902.57000000007</v>
      </c>
      <c r="S278" s="8"/>
      <c r="T278" s="7" t="s">
        <v>210</v>
      </c>
    </row>
    <row r="279" spans="1:24" ht="33.75" x14ac:dyDescent="0.25">
      <c r="O279" s="19">
        <v>5191</v>
      </c>
      <c r="P279" s="19" t="s">
        <v>148</v>
      </c>
      <c r="Q279" s="8">
        <v>0</v>
      </c>
      <c r="R279" s="8">
        <v>15000</v>
      </c>
      <c r="S279" s="8"/>
      <c r="T279" s="7" t="s">
        <v>211</v>
      </c>
    </row>
    <row r="280" spans="1:24" ht="45" x14ac:dyDescent="0.25">
      <c r="O280" s="19">
        <v>5211</v>
      </c>
      <c r="P280" s="19" t="s">
        <v>149</v>
      </c>
      <c r="Q280" s="8">
        <v>0</v>
      </c>
      <c r="R280" s="8">
        <v>22500</v>
      </c>
      <c r="S280" s="8"/>
      <c r="T280" s="7" t="s">
        <v>212</v>
      </c>
    </row>
    <row r="281" spans="1:24" ht="22.5" x14ac:dyDescent="0.25">
      <c r="O281" s="19">
        <v>5621</v>
      </c>
      <c r="P281" s="19" t="s">
        <v>207</v>
      </c>
      <c r="Q281" s="8">
        <v>0</v>
      </c>
      <c r="R281" s="8">
        <v>4500</v>
      </c>
      <c r="S281" s="8"/>
      <c r="T281" s="7" t="s">
        <v>213</v>
      </c>
    </row>
    <row r="282" spans="1:24" ht="33.75" x14ac:dyDescent="0.25">
      <c r="O282" s="19">
        <v>5671</v>
      </c>
      <c r="P282" s="19" t="s">
        <v>208</v>
      </c>
      <c r="Q282" s="8">
        <v>0</v>
      </c>
      <c r="R282" s="8">
        <v>3500</v>
      </c>
      <c r="S282" s="8"/>
      <c r="T282" s="7" t="s">
        <v>214</v>
      </c>
    </row>
    <row r="283" spans="1:24" ht="22.5" x14ac:dyDescent="0.25">
      <c r="O283" s="19">
        <v>5911</v>
      </c>
      <c r="P283" s="19" t="s">
        <v>152</v>
      </c>
      <c r="Q283" s="8">
        <v>0</v>
      </c>
      <c r="R283" s="8">
        <v>300000</v>
      </c>
      <c r="S283" s="8"/>
      <c r="T283" s="7" t="s">
        <v>169</v>
      </c>
    </row>
    <row r="284" spans="1:24" x14ac:dyDescent="0.25">
      <c r="O284" s="19"/>
      <c r="P284" s="19" t="s">
        <v>56</v>
      </c>
      <c r="Q284" s="8">
        <f>SUM(Q277:Q283)</f>
        <v>0</v>
      </c>
      <c r="R284" s="8">
        <f t="shared" ref="R284:S284" si="18">SUM(R277:R283)</f>
        <v>1053002.57</v>
      </c>
      <c r="S284" s="8">
        <f t="shared" si="18"/>
        <v>0</v>
      </c>
      <c r="T284" s="7"/>
    </row>
    <row r="285" spans="1:24" x14ac:dyDescent="0.25">
      <c r="O285" s="19"/>
      <c r="P285" s="19" t="s">
        <v>57</v>
      </c>
      <c r="Q285" s="11">
        <f>+Q213+Q238+Q274+Q276+Q284</f>
        <v>83009201</v>
      </c>
      <c r="R285" s="11">
        <f>+R213+R238+R274+R276+R284</f>
        <v>84062203.569999993</v>
      </c>
      <c r="S285" s="11">
        <f>+S213+S238+S274+S276+S284</f>
        <v>47572539.759999998</v>
      </c>
      <c r="T285" s="11"/>
    </row>
    <row r="286" spans="1:24" x14ac:dyDescent="0.25">
      <c r="Q286" s="14">
        <f>+Q285-K222</f>
        <v>0</v>
      </c>
      <c r="R286" s="14">
        <f>+R285-L222</f>
        <v>0</v>
      </c>
      <c r="S286" s="14">
        <f>+S285-M222</f>
        <v>0</v>
      </c>
    </row>
    <row r="288" spans="1:24" ht="45.75" customHeight="1" x14ac:dyDescent="0.25">
      <c r="A288" s="78" t="s">
        <v>24</v>
      </c>
      <c r="B288" s="78"/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</row>
    <row r="289" spans="1:24" ht="22.5" customHeight="1" x14ac:dyDescent="0.25">
      <c r="A289" s="74" t="s">
        <v>0</v>
      </c>
      <c r="B289" s="74" t="s">
        <v>1</v>
      </c>
      <c r="C289" s="75" t="s">
        <v>2</v>
      </c>
      <c r="D289" s="75"/>
      <c r="E289" s="75"/>
      <c r="F289" s="75"/>
      <c r="G289" s="75"/>
      <c r="H289" s="30"/>
      <c r="I289" s="75" t="s">
        <v>8</v>
      </c>
      <c r="J289" s="75"/>
      <c r="K289" s="75"/>
      <c r="L289" s="75"/>
      <c r="M289" s="75"/>
      <c r="N289" s="30"/>
      <c r="O289" s="75" t="s">
        <v>14</v>
      </c>
      <c r="P289" s="75"/>
      <c r="Q289" s="75"/>
      <c r="R289" s="75"/>
      <c r="S289" s="75"/>
      <c r="T289" s="76" t="s">
        <v>19</v>
      </c>
      <c r="U289" s="76" t="s">
        <v>20</v>
      </c>
      <c r="V289" s="76" t="s">
        <v>21</v>
      </c>
      <c r="W289" s="76" t="s">
        <v>22</v>
      </c>
      <c r="X289" s="76" t="s">
        <v>294</v>
      </c>
    </row>
    <row r="290" spans="1:24" ht="33.75" x14ac:dyDescent="0.25">
      <c r="A290" s="74"/>
      <c r="B290" s="74"/>
      <c r="C290" s="28" t="s">
        <v>3</v>
      </c>
      <c r="D290" s="28" t="s">
        <v>4</v>
      </c>
      <c r="E290" s="28" t="s">
        <v>5</v>
      </c>
      <c r="F290" s="28" t="s">
        <v>6</v>
      </c>
      <c r="G290" s="28" t="s">
        <v>7</v>
      </c>
      <c r="H290" s="28"/>
      <c r="I290" s="28" t="s">
        <v>9</v>
      </c>
      <c r="J290" s="28" t="s">
        <v>10</v>
      </c>
      <c r="K290" s="28" t="s">
        <v>11</v>
      </c>
      <c r="L290" s="28" t="s">
        <v>12</v>
      </c>
      <c r="M290" s="28" t="s">
        <v>13</v>
      </c>
      <c r="N290" s="28"/>
      <c r="O290" s="28" t="s">
        <v>15</v>
      </c>
      <c r="P290" s="28" t="s">
        <v>16</v>
      </c>
      <c r="Q290" s="28" t="s">
        <v>23</v>
      </c>
      <c r="R290" s="28" t="s">
        <v>17</v>
      </c>
      <c r="S290" s="28" t="s">
        <v>18</v>
      </c>
      <c r="T290" s="77"/>
      <c r="U290" s="77"/>
      <c r="V290" s="77"/>
      <c r="W290" s="77"/>
      <c r="X290" s="77"/>
    </row>
    <row r="291" spans="1:24" ht="84.75" customHeight="1" x14ac:dyDescent="0.25">
      <c r="A291" s="19">
        <v>2015</v>
      </c>
      <c r="B291" s="19" t="s">
        <v>202</v>
      </c>
      <c r="C291" s="19">
        <v>1000</v>
      </c>
      <c r="D291" s="7" t="s">
        <v>264</v>
      </c>
      <c r="E291" s="8">
        <v>49985785</v>
      </c>
      <c r="F291" s="8">
        <v>49061305.079999998</v>
      </c>
      <c r="G291" s="8">
        <v>41648878.270000011</v>
      </c>
      <c r="H291" s="8"/>
      <c r="I291" s="19">
        <v>1100</v>
      </c>
      <c r="J291" s="19" t="s">
        <v>31</v>
      </c>
      <c r="K291" s="8">
        <v>22435348</v>
      </c>
      <c r="L291" s="8">
        <v>20760935.66</v>
      </c>
      <c r="M291" s="8">
        <v>16714735.77</v>
      </c>
      <c r="N291" s="8"/>
      <c r="O291" s="19">
        <v>1131</v>
      </c>
      <c r="P291" s="19" t="s">
        <v>65</v>
      </c>
      <c r="Q291" s="8">
        <v>7835348</v>
      </c>
      <c r="R291" s="8">
        <v>6160935.6600000001</v>
      </c>
      <c r="S291" s="8">
        <v>2114735.7700000005</v>
      </c>
      <c r="T291" s="9" t="s">
        <v>179</v>
      </c>
      <c r="U291" s="34" t="s">
        <v>200</v>
      </c>
      <c r="V291" s="34" t="s">
        <v>201</v>
      </c>
      <c r="W291" s="34" t="s">
        <v>315</v>
      </c>
      <c r="X291" s="34" t="s">
        <v>296</v>
      </c>
    </row>
    <row r="292" spans="1:24" ht="33.75" customHeight="1" x14ac:dyDescent="0.25">
      <c r="A292" s="19"/>
      <c r="B292" s="19"/>
      <c r="C292" s="19">
        <v>2000</v>
      </c>
      <c r="D292" s="7" t="s">
        <v>265</v>
      </c>
      <c r="E292" s="8">
        <v>1489612</v>
      </c>
      <c r="F292" s="8">
        <v>1489612</v>
      </c>
      <c r="G292" s="8">
        <v>1189783.6300000001</v>
      </c>
      <c r="H292" s="8"/>
      <c r="I292" s="19">
        <v>1200</v>
      </c>
      <c r="J292" s="19" t="s">
        <v>32</v>
      </c>
      <c r="K292" s="8">
        <v>3246480</v>
      </c>
      <c r="L292" s="8">
        <v>3246480</v>
      </c>
      <c r="M292" s="8">
        <v>2461519.2400000002</v>
      </c>
      <c r="N292" s="8"/>
      <c r="O292" s="19">
        <v>1131</v>
      </c>
      <c r="P292" s="19" t="s">
        <v>66</v>
      </c>
      <c r="Q292" s="8">
        <v>14600000</v>
      </c>
      <c r="R292" s="8">
        <v>14600000</v>
      </c>
      <c r="S292" s="8">
        <v>14600000</v>
      </c>
      <c r="T292" s="9"/>
      <c r="U292" s="19"/>
      <c r="V292" s="19"/>
      <c r="W292" s="19"/>
      <c r="X292" s="27"/>
    </row>
    <row r="293" spans="1:24" ht="51" customHeight="1" x14ac:dyDescent="0.25">
      <c r="A293" s="19"/>
      <c r="B293" s="19"/>
      <c r="C293" s="19">
        <v>3000</v>
      </c>
      <c r="D293" s="7" t="s">
        <v>266</v>
      </c>
      <c r="E293" s="8">
        <v>27533804</v>
      </c>
      <c r="F293" s="8">
        <v>27367367.579999998</v>
      </c>
      <c r="G293" s="8">
        <v>24512471.419999998</v>
      </c>
      <c r="H293" s="8"/>
      <c r="I293" s="19">
        <v>1300</v>
      </c>
      <c r="J293" s="19" t="s">
        <v>33</v>
      </c>
      <c r="K293" s="8">
        <v>5390849</v>
      </c>
      <c r="L293" s="8">
        <v>5390849</v>
      </c>
      <c r="M293" s="8">
        <v>4524481.03</v>
      </c>
      <c r="N293" s="8"/>
      <c r="O293" s="19">
        <v>1221</v>
      </c>
      <c r="P293" s="19" t="s">
        <v>67</v>
      </c>
      <c r="Q293" s="8">
        <v>3246480</v>
      </c>
      <c r="R293" s="8">
        <v>3246480</v>
      </c>
      <c r="S293" s="8">
        <v>2461519.2400000002</v>
      </c>
      <c r="T293" s="9"/>
      <c r="U293" s="19"/>
      <c r="V293" s="19"/>
      <c r="W293" s="19"/>
      <c r="X293" s="27"/>
    </row>
    <row r="294" spans="1:24" ht="47.25" customHeight="1" x14ac:dyDescent="0.25">
      <c r="A294" s="19"/>
      <c r="B294" s="19"/>
      <c r="C294" s="19">
        <v>4000</v>
      </c>
      <c r="D294" s="7" t="s">
        <v>268</v>
      </c>
      <c r="E294" s="8">
        <v>4000000</v>
      </c>
      <c r="F294" s="8">
        <v>4000000</v>
      </c>
      <c r="G294" s="8">
        <v>4000000</v>
      </c>
      <c r="H294" s="8"/>
      <c r="I294" s="19">
        <v>1400</v>
      </c>
      <c r="J294" s="19" t="s">
        <v>34</v>
      </c>
      <c r="K294" s="8">
        <v>8202541</v>
      </c>
      <c r="L294" s="8">
        <v>8202541</v>
      </c>
      <c r="M294" s="8">
        <v>7403383.709999999</v>
      </c>
      <c r="N294" s="8"/>
      <c r="O294" s="19">
        <v>1321</v>
      </c>
      <c r="P294" s="19" t="s">
        <v>68</v>
      </c>
      <c r="Q294" s="8">
        <v>828606</v>
      </c>
      <c r="R294" s="8">
        <v>828606</v>
      </c>
      <c r="S294" s="8">
        <v>695593.19</v>
      </c>
      <c r="T294" s="9"/>
      <c r="U294" s="19"/>
      <c r="V294" s="19"/>
      <c r="W294" s="19"/>
      <c r="X294" s="27"/>
    </row>
    <row r="295" spans="1:24" ht="49.5" customHeight="1" x14ac:dyDescent="0.25">
      <c r="A295" s="19"/>
      <c r="B295" s="19"/>
      <c r="C295" s="19">
        <v>5000</v>
      </c>
      <c r="D295" s="7" t="s">
        <v>267</v>
      </c>
      <c r="E295" s="8">
        <v>0</v>
      </c>
      <c r="F295" s="8">
        <v>1590202.57</v>
      </c>
      <c r="G295" s="8">
        <v>1008888.1</v>
      </c>
      <c r="H295" s="8"/>
      <c r="I295" s="19">
        <v>1500</v>
      </c>
      <c r="J295" s="19" t="s">
        <v>35</v>
      </c>
      <c r="K295" s="8">
        <v>10710567</v>
      </c>
      <c r="L295" s="8">
        <v>11460499.42</v>
      </c>
      <c r="M295" s="8">
        <v>10544758.52</v>
      </c>
      <c r="N295" s="8"/>
      <c r="O295" s="19">
        <v>1322</v>
      </c>
      <c r="P295" s="19" t="s">
        <v>69</v>
      </c>
      <c r="Q295" s="8">
        <v>6000</v>
      </c>
      <c r="R295" s="8">
        <v>6000</v>
      </c>
      <c r="S295" s="8">
        <v>0</v>
      </c>
      <c r="T295" s="9"/>
      <c r="U295" s="19"/>
      <c r="V295" s="19"/>
      <c r="W295" s="19"/>
      <c r="X295" s="27"/>
    </row>
    <row r="296" spans="1:24" ht="22.5" x14ac:dyDescent="0.25">
      <c r="A296" s="19"/>
      <c r="B296" s="19"/>
      <c r="C296" s="19"/>
      <c r="D296" s="19"/>
      <c r="E296" s="10">
        <f>SUM(E291:E295)</f>
        <v>83009201</v>
      </c>
      <c r="F296" s="10">
        <f>SUM(F291:F295)</f>
        <v>83508487.229999989</v>
      </c>
      <c r="G296" s="10">
        <f t="shared" ref="G296" si="19">SUM(G291:G295)</f>
        <v>72360021.420000002</v>
      </c>
      <c r="H296" s="10"/>
      <c r="I296" s="19"/>
      <c r="J296" s="19"/>
      <c r="K296" s="8"/>
      <c r="L296" s="8"/>
      <c r="M296" s="8"/>
      <c r="N296" s="8"/>
      <c r="O296" s="19">
        <v>1323</v>
      </c>
      <c r="P296" s="19" t="s">
        <v>70</v>
      </c>
      <c r="Q296" s="8">
        <v>1488960</v>
      </c>
      <c r="R296" s="8">
        <v>1488960</v>
      </c>
      <c r="S296" s="8">
        <v>776604.84000000008</v>
      </c>
      <c r="T296" s="9" t="s">
        <v>179</v>
      </c>
      <c r="U296" s="19"/>
      <c r="V296" s="19"/>
      <c r="W296" s="19"/>
      <c r="X296" s="27"/>
    </row>
    <row r="297" spans="1:24" ht="22.5" x14ac:dyDescent="0.25">
      <c r="A297" s="19"/>
      <c r="B297" s="19"/>
      <c r="C297" s="19"/>
      <c r="D297" s="19"/>
      <c r="E297" s="19"/>
      <c r="F297" s="19"/>
      <c r="G297" s="19"/>
      <c r="H297" s="19"/>
      <c r="I297" s="19"/>
      <c r="J297" s="18" t="s">
        <v>42</v>
      </c>
      <c r="K297" s="10">
        <f>SUM(K291:K296)</f>
        <v>49985785</v>
      </c>
      <c r="L297" s="10">
        <f t="shared" ref="L297:M297" si="20">SUM(L291:L296)</f>
        <v>49061305.079999998</v>
      </c>
      <c r="M297" s="10">
        <f t="shared" si="20"/>
        <v>41648878.269999996</v>
      </c>
      <c r="N297" s="10"/>
      <c r="O297" s="19">
        <v>1323</v>
      </c>
      <c r="P297" s="19" t="s">
        <v>203</v>
      </c>
      <c r="Q297" s="8">
        <v>3052283</v>
      </c>
      <c r="R297" s="8">
        <v>3052283</v>
      </c>
      <c r="S297" s="8">
        <v>3052283</v>
      </c>
      <c r="T297" s="9"/>
      <c r="U297" s="1"/>
      <c r="V297" s="1"/>
      <c r="W297" s="1"/>
      <c r="X297" s="1"/>
    </row>
    <row r="298" spans="1:24" ht="33.75" x14ac:dyDescent="0.25">
      <c r="I298" s="19">
        <v>2100</v>
      </c>
      <c r="J298" s="19" t="s">
        <v>36</v>
      </c>
      <c r="K298" s="8">
        <v>792500</v>
      </c>
      <c r="L298" s="8">
        <v>792500</v>
      </c>
      <c r="M298" s="8">
        <v>685513.37999999989</v>
      </c>
      <c r="N298" s="8"/>
      <c r="O298" s="19">
        <v>1331</v>
      </c>
      <c r="P298" s="19" t="s">
        <v>71</v>
      </c>
      <c r="Q298" s="8">
        <v>15000</v>
      </c>
      <c r="R298" s="8">
        <v>15000</v>
      </c>
      <c r="S298" s="8">
        <v>0</v>
      </c>
      <c r="T298" s="7"/>
    </row>
    <row r="299" spans="1:24" ht="33.75" x14ac:dyDescent="0.25">
      <c r="A299" s="2" t="s">
        <v>25</v>
      </c>
      <c r="I299" s="19">
        <v>2200</v>
      </c>
      <c r="J299" s="19" t="s">
        <v>37</v>
      </c>
      <c r="K299" s="8">
        <v>52000</v>
      </c>
      <c r="L299" s="8">
        <v>52000</v>
      </c>
      <c r="M299" s="8">
        <v>34629.930000000008</v>
      </c>
      <c r="N299" s="8"/>
      <c r="O299" s="19">
        <v>1412</v>
      </c>
      <c r="P299" s="19" t="s">
        <v>73</v>
      </c>
      <c r="Q299" s="8">
        <v>3462464</v>
      </c>
      <c r="R299" s="8">
        <v>3462464</v>
      </c>
      <c r="S299" s="8">
        <v>3071730.93</v>
      </c>
      <c r="T299" s="9"/>
    </row>
    <row r="300" spans="1:24" ht="33.75" x14ac:dyDescent="0.25">
      <c r="A300" s="2" t="s">
        <v>290</v>
      </c>
      <c r="I300" s="19">
        <v>2400</v>
      </c>
      <c r="J300" s="19" t="s">
        <v>38</v>
      </c>
      <c r="K300" s="8">
        <v>61600</v>
      </c>
      <c r="L300" s="8">
        <v>61600</v>
      </c>
      <c r="M300" s="8">
        <v>34898.339999999997</v>
      </c>
      <c r="N300" s="8"/>
      <c r="O300" s="19">
        <v>1422</v>
      </c>
      <c r="P300" s="19" t="s">
        <v>74</v>
      </c>
      <c r="Q300" s="8">
        <v>1628322</v>
      </c>
      <c r="R300" s="8">
        <v>1628322</v>
      </c>
      <c r="S300" s="8">
        <v>1587779.26</v>
      </c>
      <c r="T300" s="9"/>
    </row>
    <row r="301" spans="1:24" ht="27.75" customHeight="1" x14ac:dyDescent="0.25">
      <c r="A301" s="2" t="s">
        <v>318</v>
      </c>
      <c r="I301" s="19">
        <v>2500</v>
      </c>
      <c r="J301" s="19" t="s">
        <v>39</v>
      </c>
      <c r="K301" s="8">
        <v>22000</v>
      </c>
      <c r="L301" s="8">
        <v>22000</v>
      </c>
      <c r="M301" s="8">
        <v>1616.51</v>
      </c>
      <c r="N301" s="8"/>
      <c r="O301" s="19">
        <v>1431</v>
      </c>
      <c r="P301" s="19" t="s">
        <v>75</v>
      </c>
      <c r="Q301" s="8">
        <v>2043659</v>
      </c>
      <c r="R301" s="8">
        <v>2043659</v>
      </c>
      <c r="S301" s="8">
        <v>1970232.33</v>
      </c>
      <c r="T301" s="9"/>
    </row>
    <row r="302" spans="1:24" ht="22.5" x14ac:dyDescent="0.25">
      <c r="A302" s="2" t="s">
        <v>63</v>
      </c>
      <c r="I302" s="19">
        <v>2600</v>
      </c>
      <c r="J302" s="19" t="s">
        <v>40</v>
      </c>
      <c r="K302" s="8">
        <v>305000</v>
      </c>
      <c r="L302" s="8">
        <v>305000</v>
      </c>
      <c r="M302" s="8">
        <v>248873.77999999997</v>
      </c>
      <c r="N302" s="8"/>
      <c r="O302" s="19">
        <v>1441</v>
      </c>
      <c r="P302" s="19" t="s">
        <v>76</v>
      </c>
      <c r="Q302" s="8">
        <v>1068096</v>
      </c>
      <c r="R302" s="8">
        <v>1068096</v>
      </c>
      <c r="S302" s="8">
        <v>773641.19</v>
      </c>
      <c r="T302" s="9"/>
    </row>
    <row r="303" spans="1:24" ht="33.75" x14ac:dyDescent="0.25">
      <c r="I303" s="19">
        <v>2700</v>
      </c>
      <c r="J303" s="19" t="s">
        <v>41</v>
      </c>
      <c r="K303" s="9">
        <v>20000</v>
      </c>
      <c r="L303" s="9">
        <v>20000</v>
      </c>
      <c r="M303" s="9">
        <v>1629.36</v>
      </c>
      <c r="N303" s="8"/>
      <c r="O303" s="19">
        <v>1511</v>
      </c>
      <c r="P303" s="19" t="s">
        <v>77</v>
      </c>
      <c r="Q303" s="8">
        <v>741433</v>
      </c>
      <c r="R303" s="8">
        <v>741433</v>
      </c>
      <c r="S303" s="8">
        <v>667504.30000000005</v>
      </c>
      <c r="T303" s="9"/>
    </row>
    <row r="304" spans="1:24" ht="47.25" customHeight="1" x14ac:dyDescent="0.25">
      <c r="I304" s="19">
        <v>2900</v>
      </c>
      <c r="J304" s="19" t="s">
        <v>155</v>
      </c>
      <c r="K304" s="9">
        <v>236512</v>
      </c>
      <c r="L304" s="9">
        <v>236512</v>
      </c>
      <c r="M304" s="9">
        <v>182622.33000000002</v>
      </c>
      <c r="N304" s="9"/>
      <c r="O304" s="19">
        <v>1521</v>
      </c>
      <c r="P304" s="19" t="s">
        <v>78</v>
      </c>
      <c r="Q304" s="8">
        <v>0</v>
      </c>
      <c r="R304" s="8">
        <v>416436.42</v>
      </c>
      <c r="S304" s="8">
        <v>391845.41</v>
      </c>
      <c r="T304" s="7" t="s">
        <v>196</v>
      </c>
    </row>
    <row r="305" spans="9:20" ht="40.5" customHeight="1" x14ac:dyDescent="0.25">
      <c r="I305" s="19"/>
      <c r="J305" s="18" t="s">
        <v>52</v>
      </c>
      <c r="K305" s="10">
        <f>SUM(K298:K304)</f>
        <v>1489612</v>
      </c>
      <c r="L305" s="10">
        <f>SUM(L298:L304)</f>
        <v>1489612</v>
      </c>
      <c r="M305" s="10">
        <f>SUM(M298:M304)</f>
        <v>1189783.6299999999</v>
      </c>
      <c r="N305" s="10"/>
      <c r="O305" s="19">
        <v>1541</v>
      </c>
      <c r="P305" s="19" t="s">
        <v>79</v>
      </c>
      <c r="Q305" s="8">
        <v>1266504</v>
      </c>
      <c r="R305" s="8">
        <v>1600000</v>
      </c>
      <c r="S305" s="8">
        <v>1315252.79</v>
      </c>
      <c r="T305" s="9" t="s">
        <v>60</v>
      </c>
    </row>
    <row r="306" spans="9:20" ht="26.25" customHeight="1" x14ac:dyDescent="0.25">
      <c r="I306" s="19">
        <v>3100</v>
      </c>
      <c r="J306" s="19" t="s">
        <v>44</v>
      </c>
      <c r="K306" s="8">
        <v>3273434</v>
      </c>
      <c r="L306" s="8">
        <v>3423434</v>
      </c>
      <c r="M306" s="8">
        <v>2562704.91</v>
      </c>
      <c r="N306" s="8"/>
      <c r="O306" s="19">
        <v>1542</v>
      </c>
      <c r="P306" s="19" t="s">
        <v>80</v>
      </c>
      <c r="Q306" s="8">
        <v>10000</v>
      </c>
      <c r="R306" s="8">
        <v>10000</v>
      </c>
      <c r="S306" s="8">
        <v>0</v>
      </c>
      <c r="T306" s="7"/>
    </row>
    <row r="307" spans="9:20" ht="22.5" x14ac:dyDescent="0.25">
      <c r="I307" s="19">
        <v>3200</v>
      </c>
      <c r="J307" s="19" t="s">
        <v>45</v>
      </c>
      <c r="K307" s="8">
        <v>3409000</v>
      </c>
      <c r="L307" s="8">
        <v>3213000</v>
      </c>
      <c r="M307" s="8">
        <v>3213000</v>
      </c>
      <c r="N307" s="8"/>
      <c r="O307" s="19">
        <v>1547</v>
      </c>
      <c r="P307" s="19" t="s">
        <v>84</v>
      </c>
      <c r="Q307" s="8">
        <v>80001</v>
      </c>
      <c r="R307" s="8">
        <v>80001</v>
      </c>
      <c r="S307" s="8">
        <v>55200</v>
      </c>
      <c r="T307" s="7"/>
    </row>
    <row r="308" spans="9:20" ht="33.75" x14ac:dyDescent="0.25">
      <c r="I308" s="19">
        <v>3300</v>
      </c>
      <c r="J308" s="19" t="s">
        <v>46</v>
      </c>
      <c r="K308" s="8">
        <v>2066700</v>
      </c>
      <c r="L308" s="8">
        <v>2237700</v>
      </c>
      <c r="M308" s="8">
        <v>1585008.14</v>
      </c>
      <c r="N308" s="8"/>
      <c r="O308" s="19">
        <v>1548</v>
      </c>
      <c r="P308" s="19" t="s">
        <v>81</v>
      </c>
      <c r="Q308" s="8">
        <v>200000</v>
      </c>
      <c r="R308" s="8">
        <v>200000</v>
      </c>
      <c r="S308" s="8">
        <v>51478.94</v>
      </c>
      <c r="T308" s="7"/>
    </row>
    <row r="309" spans="9:20" ht="22.5" x14ac:dyDescent="0.25">
      <c r="I309" s="19">
        <v>3400</v>
      </c>
      <c r="J309" s="19" t="s">
        <v>47</v>
      </c>
      <c r="K309" s="8">
        <v>14918750</v>
      </c>
      <c r="L309" s="8">
        <v>14692313.58</v>
      </c>
      <c r="M309" s="8">
        <v>14002156.659999998</v>
      </c>
      <c r="N309" s="8"/>
      <c r="O309" s="19">
        <v>1549</v>
      </c>
      <c r="P309" s="19" t="s">
        <v>82</v>
      </c>
      <c r="Q309" s="8">
        <v>145200</v>
      </c>
      <c r="R309" s="8">
        <v>145200</v>
      </c>
      <c r="S309" s="8">
        <v>138600</v>
      </c>
      <c r="T309" s="7"/>
    </row>
    <row r="310" spans="9:20" ht="78.75" x14ac:dyDescent="0.25">
      <c r="I310" s="19">
        <v>3500</v>
      </c>
      <c r="J310" s="19" t="s">
        <v>48</v>
      </c>
      <c r="K310" s="8">
        <v>975000</v>
      </c>
      <c r="L310" s="8">
        <v>850000</v>
      </c>
      <c r="M310" s="8">
        <v>682332.89999999991</v>
      </c>
      <c r="N310" s="8"/>
      <c r="O310" s="19">
        <v>1591</v>
      </c>
      <c r="P310" s="19" t="s">
        <v>83</v>
      </c>
      <c r="Q310" s="8">
        <v>2267429</v>
      </c>
      <c r="R310" s="8">
        <v>2267429</v>
      </c>
      <c r="S310" s="8">
        <v>1924877.0799999998</v>
      </c>
      <c r="T310" s="7"/>
    </row>
    <row r="311" spans="9:20" ht="90" x14ac:dyDescent="0.25">
      <c r="I311" s="19">
        <v>3700</v>
      </c>
      <c r="J311" s="19" t="s">
        <v>50</v>
      </c>
      <c r="K311" s="8">
        <v>130000</v>
      </c>
      <c r="L311" s="8">
        <v>130000</v>
      </c>
      <c r="M311" s="8">
        <v>109026</v>
      </c>
      <c r="N311" s="8"/>
      <c r="O311" s="19">
        <v>1591</v>
      </c>
      <c r="P311" s="19" t="s">
        <v>204</v>
      </c>
      <c r="Q311" s="8">
        <v>6000000</v>
      </c>
      <c r="R311" s="8">
        <v>6000000</v>
      </c>
      <c r="S311" s="8">
        <v>6000000</v>
      </c>
      <c r="T311" s="7"/>
    </row>
    <row r="312" spans="9:20" x14ac:dyDescent="0.25">
      <c r="I312" s="19">
        <v>3900</v>
      </c>
      <c r="J312" s="19" t="s">
        <v>156</v>
      </c>
      <c r="K312" s="8">
        <v>2760920</v>
      </c>
      <c r="L312" s="8">
        <v>2820920</v>
      </c>
      <c r="M312" s="8">
        <v>2358242.81</v>
      </c>
      <c r="N312" s="8"/>
      <c r="O312" s="19"/>
      <c r="P312" s="19"/>
      <c r="Q312" s="11">
        <f>SUM(Q291:Q311)</f>
        <v>49985785</v>
      </c>
      <c r="R312" s="11">
        <f>SUM(R291:R311)</f>
        <v>49061305.079999998</v>
      </c>
      <c r="S312" s="11">
        <f>SUM(S291:S311)</f>
        <v>41648878.270000003</v>
      </c>
      <c r="T312" s="7"/>
    </row>
    <row r="313" spans="9:20" ht="33.75" x14ac:dyDescent="0.25">
      <c r="I313" s="19"/>
      <c r="J313" s="18" t="s">
        <v>43</v>
      </c>
      <c r="K313" s="10">
        <f>SUM(K306:K312)</f>
        <v>27533804</v>
      </c>
      <c r="L313" s="10">
        <f>SUM(L306:L312)</f>
        <v>27367367.579999998</v>
      </c>
      <c r="M313" s="10">
        <f>SUM(M306:M312)</f>
        <v>24512471.419999994</v>
      </c>
      <c r="N313" s="8"/>
      <c r="O313" s="19">
        <v>2111</v>
      </c>
      <c r="P313" s="19" t="s">
        <v>87</v>
      </c>
      <c r="Q313" s="8">
        <v>340000</v>
      </c>
      <c r="R313" s="8">
        <v>420000</v>
      </c>
      <c r="S313" s="8">
        <v>356601.74</v>
      </c>
      <c r="T313" s="7" t="s">
        <v>60</v>
      </c>
    </row>
    <row r="314" spans="9:20" ht="33.75" x14ac:dyDescent="0.25">
      <c r="I314" s="19">
        <v>4400</v>
      </c>
      <c r="J314" s="19" t="s">
        <v>185</v>
      </c>
      <c r="K314" s="8">
        <v>4000000</v>
      </c>
      <c r="L314" s="8">
        <v>4000000</v>
      </c>
      <c r="M314" s="8">
        <v>4000000</v>
      </c>
      <c r="N314" s="10"/>
      <c r="O314" s="19">
        <v>2121</v>
      </c>
      <c r="P314" s="19" t="s">
        <v>88</v>
      </c>
      <c r="Q314" s="8">
        <v>1500</v>
      </c>
      <c r="R314" s="8">
        <v>1500</v>
      </c>
      <c r="S314" s="8">
        <v>90</v>
      </c>
      <c r="T314" s="7"/>
    </row>
    <row r="315" spans="9:20" ht="56.25" x14ac:dyDescent="0.25">
      <c r="I315" s="19"/>
      <c r="J315" s="18" t="s">
        <v>53</v>
      </c>
      <c r="K315" s="10">
        <f>+K314</f>
        <v>4000000</v>
      </c>
      <c r="L315" s="10">
        <f t="shared" ref="L315:M315" si="21">+L314</f>
        <v>4000000</v>
      </c>
      <c r="M315" s="10">
        <f t="shared" si="21"/>
        <v>4000000</v>
      </c>
      <c r="N315" s="8"/>
      <c r="O315" s="19">
        <v>2141</v>
      </c>
      <c r="P315" s="19" t="s">
        <v>89</v>
      </c>
      <c r="Q315" s="8">
        <v>400000</v>
      </c>
      <c r="R315" s="8">
        <v>320000</v>
      </c>
      <c r="S315" s="8">
        <v>300057.43</v>
      </c>
      <c r="T315" s="7" t="s">
        <v>181</v>
      </c>
    </row>
    <row r="316" spans="9:20" ht="22.5" x14ac:dyDescent="0.25">
      <c r="I316" s="19">
        <v>5100</v>
      </c>
      <c r="J316" s="18" t="s">
        <v>54</v>
      </c>
      <c r="K316" s="10">
        <v>0</v>
      </c>
      <c r="L316" s="10">
        <v>1064202.57</v>
      </c>
      <c r="M316" s="10">
        <v>727100.15</v>
      </c>
      <c r="N316" s="10"/>
      <c r="O316" s="19">
        <v>2151</v>
      </c>
      <c r="P316" s="19" t="s">
        <v>90</v>
      </c>
      <c r="Q316" s="8">
        <v>45000</v>
      </c>
      <c r="R316" s="8">
        <v>45000</v>
      </c>
      <c r="S316" s="8">
        <v>25579.08</v>
      </c>
      <c r="T316" s="7"/>
    </row>
    <row r="317" spans="9:20" ht="22.5" x14ac:dyDescent="0.25">
      <c r="I317" s="19">
        <v>5200</v>
      </c>
      <c r="J317" s="18" t="s">
        <v>55</v>
      </c>
      <c r="K317" s="10">
        <v>0</v>
      </c>
      <c r="L317" s="10">
        <v>22500</v>
      </c>
      <c r="M317" s="10">
        <v>18987</v>
      </c>
      <c r="N317" s="8"/>
      <c r="O317" s="19">
        <v>2161</v>
      </c>
      <c r="P317" s="19" t="s">
        <v>91</v>
      </c>
      <c r="Q317" s="8">
        <v>6000</v>
      </c>
      <c r="R317" s="8">
        <v>6000</v>
      </c>
      <c r="S317" s="8">
        <v>3185.13</v>
      </c>
      <c r="T317" s="7"/>
    </row>
    <row r="318" spans="9:20" ht="33.75" x14ac:dyDescent="0.25">
      <c r="I318" s="19">
        <v>5600</v>
      </c>
      <c r="J318" s="19" t="s">
        <v>158</v>
      </c>
      <c r="K318" s="8">
        <v>0</v>
      </c>
      <c r="L318" s="8">
        <v>203500</v>
      </c>
      <c r="M318" s="8">
        <v>98873.35</v>
      </c>
      <c r="N318" s="8"/>
      <c r="O318" s="19">
        <v>2211</v>
      </c>
      <c r="P318" s="19" t="s">
        <v>92</v>
      </c>
      <c r="Q318" s="8">
        <v>47000</v>
      </c>
      <c r="R318" s="8">
        <v>47000</v>
      </c>
      <c r="S318" s="8">
        <v>33242.600000000006</v>
      </c>
      <c r="T318" s="7"/>
    </row>
    <row r="319" spans="9:20" ht="33.75" x14ac:dyDescent="0.25">
      <c r="I319" s="19">
        <v>5900</v>
      </c>
      <c r="J319" s="19" t="s">
        <v>159</v>
      </c>
      <c r="K319" s="8">
        <v>0</v>
      </c>
      <c r="L319" s="8">
        <v>300000</v>
      </c>
      <c r="M319" s="8">
        <v>163927.6</v>
      </c>
      <c r="N319" s="8"/>
      <c r="O319" s="19">
        <v>2231</v>
      </c>
      <c r="P319" s="19" t="s">
        <v>93</v>
      </c>
      <c r="Q319" s="8">
        <v>5000</v>
      </c>
      <c r="R319" s="8">
        <v>5000</v>
      </c>
      <c r="S319" s="8">
        <v>1387.33</v>
      </c>
      <c r="T319" s="7"/>
    </row>
    <row r="320" spans="9:20" ht="22.5" x14ac:dyDescent="0.25">
      <c r="I320" s="19"/>
      <c r="J320" s="19" t="s">
        <v>56</v>
      </c>
      <c r="K320" s="8">
        <f>SUM(K316:K319)</f>
        <v>0</v>
      </c>
      <c r="L320" s="8">
        <f t="shared" ref="L320:M320" si="22">SUM(L316:L319)</f>
        <v>1590202.57</v>
      </c>
      <c r="M320" s="8">
        <f t="shared" si="22"/>
        <v>1008888.1</v>
      </c>
      <c r="N320" s="10"/>
      <c r="O320" s="19">
        <v>2431</v>
      </c>
      <c r="P320" s="19" t="s">
        <v>94</v>
      </c>
      <c r="Q320" s="8">
        <v>1000</v>
      </c>
      <c r="R320" s="8">
        <v>1000</v>
      </c>
      <c r="S320" s="8">
        <v>0</v>
      </c>
      <c r="T320" s="7"/>
    </row>
    <row r="321" spans="9:20" ht="22.5" x14ac:dyDescent="0.25">
      <c r="I321" s="19"/>
      <c r="J321" s="18" t="s">
        <v>57</v>
      </c>
      <c r="K321" s="10">
        <f>+K297+K305+K313+K315+K320</f>
        <v>83009201</v>
      </c>
      <c r="L321" s="10">
        <f t="shared" ref="L321:M321" si="23">+L297+L305+L313+L315+L320</f>
        <v>83508487.229999989</v>
      </c>
      <c r="M321" s="10">
        <f t="shared" si="23"/>
        <v>72360021.419999987</v>
      </c>
      <c r="O321" s="19">
        <v>2441</v>
      </c>
      <c r="P321" s="19" t="s">
        <v>95</v>
      </c>
      <c r="Q321" s="8">
        <v>6000</v>
      </c>
      <c r="R321" s="8">
        <v>6000</v>
      </c>
      <c r="S321" s="8">
        <v>0</v>
      </c>
      <c r="T321" s="7"/>
    </row>
    <row r="322" spans="9:20" ht="22.5" x14ac:dyDescent="0.25">
      <c r="K322" s="14">
        <f>+K321-E296</f>
        <v>0</v>
      </c>
      <c r="L322" s="14">
        <f>+L321-F296</f>
        <v>0</v>
      </c>
      <c r="M322" s="14">
        <f>+M321-G296</f>
        <v>0</v>
      </c>
      <c r="O322" s="19">
        <v>2451</v>
      </c>
      <c r="P322" s="19" t="s">
        <v>96</v>
      </c>
      <c r="Q322" s="8">
        <v>5000</v>
      </c>
      <c r="R322" s="8">
        <v>5000</v>
      </c>
      <c r="S322" s="8">
        <v>915</v>
      </c>
      <c r="T322" s="7"/>
    </row>
    <row r="323" spans="9:20" ht="22.5" x14ac:dyDescent="0.25">
      <c r="O323" s="19">
        <v>2461</v>
      </c>
      <c r="P323" s="19" t="s">
        <v>97</v>
      </c>
      <c r="Q323" s="8">
        <v>30000</v>
      </c>
      <c r="R323" s="8">
        <v>30000</v>
      </c>
      <c r="S323" s="8">
        <v>22419.98</v>
      </c>
      <c r="T323" s="7"/>
    </row>
    <row r="324" spans="9:20" ht="22.5" x14ac:dyDescent="0.25">
      <c r="O324" s="19">
        <v>2471</v>
      </c>
      <c r="P324" s="19" t="s">
        <v>98</v>
      </c>
      <c r="Q324" s="8">
        <v>5600</v>
      </c>
      <c r="R324" s="8">
        <v>5600</v>
      </c>
      <c r="S324" s="8">
        <v>799.31</v>
      </c>
      <c r="T324" s="7"/>
    </row>
    <row r="325" spans="9:20" ht="22.5" x14ac:dyDescent="0.25">
      <c r="O325" s="19">
        <v>2481</v>
      </c>
      <c r="P325" s="19" t="s">
        <v>99</v>
      </c>
      <c r="Q325" s="8">
        <v>3000</v>
      </c>
      <c r="R325" s="8">
        <v>3000</v>
      </c>
      <c r="S325" s="8">
        <v>350</v>
      </c>
      <c r="T325" s="9"/>
    </row>
    <row r="326" spans="9:20" ht="45" x14ac:dyDescent="0.25">
      <c r="O326" s="19">
        <v>2491</v>
      </c>
      <c r="P326" s="19" t="s">
        <v>100</v>
      </c>
      <c r="Q326" s="8">
        <v>11000</v>
      </c>
      <c r="R326" s="8">
        <v>11000</v>
      </c>
      <c r="S326" s="8">
        <v>10414.049999999999</v>
      </c>
      <c r="T326" s="7"/>
    </row>
    <row r="327" spans="9:20" ht="22.5" x14ac:dyDescent="0.25">
      <c r="O327" s="19">
        <v>2531</v>
      </c>
      <c r="P327" s="19" t="s">
        <v>101</v>
      </c>
      <c r="Q327" s="8">
        <v>12000</v>
      </c>
      <c r="R327" s="8">
        <v>12000</v>
      </c>
      <c r="S327" s="8">
        <v>1616.51</v>
      </c>
      <c r="T327" s="7"/>
    </row>
    <row r="328" spans="9:20" ht="22.5" x14ac:dyDescent="0.25">
      <c r="O328" s="19">
        <v>2541</v>
      </c>
      <c r="P328" s="19" t="s">
        <v>102</v>
      </c>
      <c r="Q328" s="8">
        <v>10000</v>
      </c>
      <c r="R328" s="8">
        <v>10000</v>
      </c>
      <c r="S328" s="8">
        <v>0</v>
      </c>
      <c r="T328" s="7"/>
    </row>
    <row r="329" spans="9:20" ht="22.5" x14ac:dyDescent="0.25">
      <c r="O329" s="19">
        <v>2611</v>
      </c>
      <c r="P329" s="19" t="s">
        <v>103</v>
      </c>
      <c r="Q329" s="8">
        <v>305000</v>
      </c>
      <c r="R329" s="8">
        <v>305000</v>
      </c>
      <c r="S329" s="8">
        <v>248873.78</v>
      </c>
      <c r="T329" s="7"/>
    </row>
    <row r="330" spans="9:20" x14ac:dyDescent="0.25">
      <c r="O330" s="19">
        <v>2711</v>
      </c>
      <c r="P330" s="19" t="s">
        <v>104</v>
      </c>
      <c r="Q330" s="8">
        <v>5000</v>
      </c>
      <c r="R330" s="8">
        <v>5000</v>
      </c>
      <c r="S330" s="8">
        <v>0</v>
      </c>
      <c r="T330" s="7"/>
    </row>
    <row r="331" spans="9:20" x14ac:dyDescent="0.25">
      <c r="O331" s="19">
        <v>2721</v>
      </c>
      <c r="P331" s="19" t="s">
        <v>105</v>
      </c>
      <c r="Q331" s="8">
        <v>15000</v>
      </c>
      <c r="R331" s="8">
        <v>15000</v>
      </c>
      <c r="S331" s="8">
        <v>1629.36</v>
      </c>
      <c r="T331" s="7"/>
    </row>
    <row r="332" spans="9:20" x14ac:dyDescent="0.25">
      <c r="O332" s="19">
        <v>2911</v>
      </c>
      <c r="P332" s="19" t="s">
        <v>107</v>
      </c>
      <c r="Q332" s="8">
        <v>15000</v>
      </c>
      <c r="R332" s="8">
        <v>15000</v>
      </c>
      <c r="S332" s="8">
        <v>2289.65</v>
      </c>
      <c r="T332" s="7"/>
    </row>
    <row r="333" spans="9:20" ht="33.75" x14ac:dyDescent="0.25">
      <c r="O333" s="19">
        <v>2921</v>
      </c>
      <c r="P333" s="19" t="s">
        <v>108</v>
      </c>
      <c r="Q333" s="8">
        <v>7000</v>
      </c>
      <c r="R333" s="8">
        <v>7000</v>
      </c>
      <c r="S333" s="8">
        <v>2378.58</v>
      </c>
      <c r="T333" s="7"/>
    </row>
    <row r="334" spans="9:20" ht="67.5" x14ac:dyDescent="0.25">
      <c r="O334" s="19">
        <v>2931</v>
      </c>
      <c r="P334" s="19" t="s">
        <v>109</v>
      </c>
      <c r="Q334" s="8">
        <v>5000</v>
      </c>
      <c r="R334" s="8">
        <v>5000</v>
      </c>
      <c r="S334" s="8">
        <v>0</v>
      </c>
      <c r="T334" s="7"/>
    </row>
    <row r="335" spans="9:20" ht="56.25" x14ac:dyDescent="0.25">
      <c r="O335" s="19">
        <v>2941</v>
      </c>
      <c r="P335" s="19" t="s">
        <v>110</v>
      </c>
      <c r="Q335" s="8">
        <v>184512</v>
      </c>
      <c r="R335" s="8">
        <v>184512</v>
      </c>
      <c r="S335" s="8">
        <v>161180.93</v>
      </c>
      <c r="T335" s="7"/>
    </row>
    <row r="336" spans="9:20" ht="33.75" x14ac:dyDescent="0.25">
      <c r="O336" s="19">
        <v>2961</v>
      </c>
      <c r="P336" s="19" t="s">
        <v>111</v>
      </c>
      <c r="Q336" s="8">
        <v>25000</v>
      </c>
      <c r="R336" s="8">
        <v>25000</v>
      </c>
      <c r="S336" s="8">
        <v>16773.169999999998</v>
      </c>
      <c r="T336" s="7"/>
    </row>
    <row r="337" spans="15:20" x14ac:dyDescent="0.25">
      <c r="O337" s="19"/>
      <c r="P337" s="19"/>
      <c r="Q337" s="10">
        <f>SUM(Q313:Q336)</f>
        <v>1489612</v>
      </c>
      <c r="R337" s="10">
        <f>SUM(R313:R336)</f>
        <v>1489612</v>
      </c>
      <c r="S337" s="10">
        <f>SUM(S313:S336)</f>
        <v>1189783.6299999999</v>
      </c>
      <c r="T337" s="7"/>
    </row>
    <row r="338" spans="15:20" ht="22.5" x14ac:dyDescent="0.25">
      <c r="O338" s="19">
        <v>3112</v>
      </c>
      <c r="P338" s="19" t="s">
        <v>112</v>
      </c>
      <c r="Q338" s="8">
        <v>724622</v>
      </c>
      <c r="R338" s="8">
        <v>824622</v>
      </c>
      <c r="S338" s="8">
        <v>460897.92000000004</v>
      </c>
      <c r="T338" s="7" t="s">
        <v>60</v>
      </c>
    </row>
    <row r="339" spans="15:20" x14ac:dyDescent="0.25">
      <c r="O339" s="19">
        <v>3131</v>
      </c>
      <c r="P339" s="19" t="s">
        <v>113</v>
      </c>
      <c r="Q339" s="8">
        <v>135000</v>
      </c>
      <c r="R339" s="8">
        <v>135000</v>
      </c>
      <c r="S339" s="8">
        <v>60771.56</v>
      </c>
      <c r="T339" s="9"/>
    </row>
    <row r="340" spans="15:20" x14ac:dyDescent="0.25">
      <c r="O340" s="19">
        <v>3141</v>
      </c>
      <c r="P340" s="19" t="s">
        <v>114</v>
      </c>
      <c r="Q340" s="8">
        <v>540000</v>
      </c>
      <c r="R340" s="8">
        <v>540000</v>
      </c>
      <c r="S340" s="8">
        <v>354423.82</v>
      </c>
      <c r="T340" s="7"/>
    </row>
    <row r="341" spans="15:20" ht="22.5" x14ac:dyDescent="0.25">
      <c r="O341" s="19">
        <v>3141</v>
      </c>
      <c r="P341" s="19" t="s">
        <v>115</v>
      </c>
      <c r="Q341" s="8">
        <v>2400</v>
      </c>
      <c r="R341" s="8">
        <v>2400</v>
      </c>
      <c r="S341" s="8">
        <v>23.29</v>
      </c>
      <c r="T341" s="7"/>
    </row>
    <row r="342" spans="15:20" ht="45" x14ac:dyDescent="0.25">
      <c r="O342" s="19">
        <v>3171</v>
      </c>
      <c r="P342" s="19" t="s">
        <v>117</v>
      </c>
      <c r="Q342" s="8">
        <v>464000</v>
      </c>
      <c r="R342" s="8">
        <v>464000</v>
      </c>
      <c r="S342" s="8">
        <v>253083.3</v>
      </c>
      <c r="T342" s="9"/>
    </row>
    <row r="343" spans="15:20" ht="22.5" x14ac:dyDescent="0.25">
      <c r="O343" s="19">
        <v>3181</v>
      </c>
      <c r="P343" s="19" t="s">
        <v>118</v>
      </c>
      <c r="Q343" s="8">
        <v>1398412</v>
      </c>
      <c r="R343" s="8">
        <v>1448412</v>
      </c>
      <c r="S343" s="8">
        <v>1427465.4000000001</v>
      </c>
      <c r="T343" s="9" t="s">
        <v>60</v>
      </c>
    </row>
    <row r="344" spans="15:20" ht="22.5" x14ac:dyDescent="0.25">
      <c r="O344" s="19">
        <v>3191</v>
      </c>
      <c r="P344" s="19" t="s">
        <v>119</v>
      </c>
      <c r="Q344" s="8">
        <v>9000</v>
      </c>
      <c r="R344" s="8">
        <v>9000</v>
      </c>
      <c r="S344" s="8">
        <v>6039.62</v>
      </c>
      <c r="T344" s="7"/>
    </row>
    <row r="345" spans="15:20" ht="22.5" x14ac:dyDescent="0.25">
      <c r="O345" s="19">
        <v>3221</v>
      </c>
      <c r="P345" s="19" t="s">
        <v>120</v>
      </c>
      <c r="Q345" s="8">
        <v>3384000</v>
      </c>
      <c r="R345" s="8">
        <v>3213000</v>
      </c>
      <c r="S345" s="8">
        <v>3213000</v>
      </c>
      <c r="T345" s="7" t="s">
        <v>181</v>
      </c>
    </row>
    <row r="346" spans="15:20" ht="56.25" x14ac:dyDescent="0.25">
      <c r="O346" s="19">
        <v>3231</v>
      </c>
      <c r="P346" s="19" t="s">
        <v>205</v>
      </c>
      <c r="Q346" s="8">
        <v>25000</v>
      </c>
      <c r="R346" s="8">
        <v>0</v>
      </c>
      <c r="S346" s="8">
        <v>0</v>
      </c>
      <c r="T346" s="7" t="s">
        <v>181</v>
      </c>
    </row>
    <row r="347" spans="15:20" ht="45" x14ac:dyDescent="0.25">
      <c r="O347" s="19">
        <v>3311</v>
      </c>
      <c r="P347" s="19" t="s">
        <v>122</v>
      </c>
      <c r="Q347" s="8">
        <v>30000</v>
      </c>
      <c r="R347" s="8">
        <v>30000</v>
      </c>
      <c r="S347" s="8">
        <v>25490</v>
      </c>
      <c r="T347" s="9"/>
    </row>
    <row r="348" spans="15:20" ht="56.25" x14ac:dyDescent="0.25">
      <c r="O348" s="19">
        <v>3331</v>
      </c>
      <c r="P348" s="19" t="s">
        <v>123</v>
      </c>
      <c r="Q348" s="8">
        <v>350000</v>
      </c>
      <c r="R348" s="8">
        <v>350000</v>
      </c>
      <c r="S348" s="8">
        <v>210347.88</v>
      </c>
      <c r="T348" s="9"/>
    </row>
    <row r="349" spans="15:20" ht="22.5" x14ac:dyDescent="0.25">
      <c r="O349" s="19">
        <v>3341</v>
      </c>
      <c r="P349" s="19" t="s">
        <v>124</v>
      </c>
      <c r="Q349" s="8">
        <v>185000</v>
      </c>
      <c r="R349" s="8">
        <v>185000</v>
      </c>
      <c r="S349" s="8">
        <v>106107.93</v>
      </c>
      <c r="T349" s="7"/>
    </row>
    <row r="350" spans="15:20" ht="33.75" x14ac:dyDescent="0.25">
      <c r="O350" s="19">
        <v>3361</v>
      </c>
      <c r="P350" s="19" t="s">
        <v>173</v>
      </c>
      <c r="Q350" s="8">
        <v>520000</v>
      </c>
      <c r="R350" s="8">
        <v>520000</v>
      </c>
      <c r="S350" s="8">
        <v>336988.91000000003</v>
      </c>
      <c r="T350" s="9"/>
    </row>
    <row r="351" spans="15:20" ht="22.5" x14ac:dyDescent="0.25">
      <c r="O351" s="19">
        <v>3362</v>
      </c>
      <c r="P351" s="19" t="s">
        <v>174</v>
      </c>
      <c r="Q351" s="8">
        <v>482500</v>
      </c>
      <c r="R351" s="8">
        <v>653500</v>
      </c>
      <c r="S351" s="8">
        <v>474829.13999999996</v>
      </c>
      <c r="T351" s="7" t="s">
        <v>60</v>
      </c>
    </row>
    <row r="352" spans="15:20" x14ac:dyDescent="0.25">
      <c r="O352" s="19">
        <v>3381</v>
      </c>
      <c r="P352" s="19" t="s">
        <v>126</v>
      </c>
      <c r="Q352" s="8">
        <v>499200</v>
      </c>
      <c r="R352" s="8">
        <v>499200</v>
      </c>
      <c r="S352" s="8">
        <v>431244.28</v>
      </c>
      <c r="T352" s="7"/>
    </row>
    <row r="353" spans="15:20" ht="22.5" x14ac:dyDescent="0.25">
      <c r="O353" s="19">
        <v>3411</v>
      </c>
      <c r="P353" s="19" t="s">
        <v>127</v>
      </c>
      <c r="Q353" s="8">
        <v>11000000</v>
      </c>
      <c r="R353" s="8">
        <v>10773563.58</v>
      </c>
      <c r="S353" s="8">
        <v>10601869.130000001</v>
      </c>
      <c r="T353" s="7" t="s">
        <v>181</v>
      </c>
    </row>
    <row r="354" spans="15:20" ht="22.5" x14ac:dyDescent="0.25">
      <c r="O354" s="19">
        <v>3431</v>
      </c>
      <c r="P354" s="19" t="s">
        <v>128</v>
      </c>
      <c r="Q354" s="8">
        <v>3493750</v>
      </c>
      <c r="R354" s="8">
        <v>3493750</v>
      </c>
      <c r="S354" s="8">
        <v>3052337.78</v>
      </c>
      <c r="T354" s="9"/>
    </row>
    <row r="355" spans="15:20" x14ac:dyDescent="0.25">
      <c r="O355" s="19">
        <v>3451</v>
      </c>
      <c r="P355" s="19" t="s">
        <v>129</v>
      </c>
      <c r="Q355" s="8">
        <v>200000</v>
      </c>
      <c r="R355" s="8">
        <v>200000</v>
      </c>
      <c r="S355" s="8">
        <v>151924.72999999998</v>
      </c>
      <c r="T355" s="7"/>
    </row>
    <row r="356" spans="15:20" ht="22.5" x14ac:dyDescent="0.25">
      <c r="O356" s="19">
        <v>3461</v>
      </c>
      <c r="P356" s="19" t="s">
        <v>130</v>
      </c>
      <c r="Q356" s="8">
        <v>220000</v>
      </c>
      <c r="R356" s="8">
        <v>220000</v>
      </c>
      <c r="S356" s="8">
        <v>196025.02000000002</v>
      </c>
      <c r="T356" s="7"/>
    </row>
    <row r="357" spans="15:20" x14ac:dyDescent="0.25">
      <c r="O357" s="19">
        <v>3471</v>
      </c>
      <c r="P357" s="19" t="s">
        <v>131</v>
      </c>
      <c r="Q357" s="8">
        <v>5000</v>
      </c>
      <c r="R357" s="8">
        <v>5000</v>
      </c>
      <c r="S357" s="8">
        <v>0</v>
      </c>
      <c r="T357" s="7"/>
    </row>
    <row r="358" spans="15:20" ht="33.75" x14ac:dyDescent="0.25">
      <c r="O358" s="19">
        <v>3511</v>
      </c>
      <c r="P358" s="19" t="s">
        <v>132</v>
      </c>
      <c r="Q358" s="8">
        <v>75000</v>
      </c>
      <c r="R358" s="8">
        <v>75000</v>
      </c>
      <c r="S358" s="8">
        <v>58787.759999999995</v>
      </c>
      <c r="T358" s="7"/>
    </row>
    <row r="359" spans="15:20" ht="67.5" x14ac:dyDescent="0.25">
      <c r="O359" s="19">
        <v>3521</v>
      </c>
      <c r="P359" s="19" t="s">
        <v>133</v>
      </c>
      <c r="Q359" s="8">
        <v>77000</v>
      </c>
      <c r="R359" s="8">
        <v>77000</v>
      </c>
      <c r="S359" s="8">
        <v>24686.04</v>
      </c>
      <c r="T359" s="7"/>
    </row>
    <row r="360" spans="15:20" ht="56.25" x14ac:dyDescent="0.25">
      <c r="O360" s="19">
        <v>3531</v>
      </c>
      <c r="P360" s="19" t="s">
        <v>134</v>
      </c>
      <c r="Q360" s="8">
        <v>250000</v>
      </c>
      <c r="R360" s="8">
        <v>220000</v>
      </c>
      <c r="S360" s="8">
        <v>169300</v>
      </c>
      <c r="T360" s="9" t="s">
        <v>60</v>
      </c>
    </row>
    <row r="361" spans="15:20" ht="67.5" x14ac:dyDescent="0.25">
      <c r="O361" s="19">
        <v>3553</v>
      </c>
      <c r="P361" s="19" t="s">
        <v>135</v>
      </c>
      <c r="Q361" s="8">
        <v>200000</v>
      </c>
      <c r="R361" s="8">
        <v>150000</v>
      </c>
      <c r="S361" s="8">
        <v>140498.4</v>
      </c>
      <c r="T361" s="9" t="s">
        <v>181</v>
      </c>
    </row>
    <row r="362" spans="15:20" ht="45" x14ac:dyDescent="0.25">
      <c r="O362" s="19">
        <v>3571</v>
      </c>
      <c r="P362" s="19" t="s">
        <v>194</v>
      </c>
      <c r="Q362" s="8">
        <v>25000</v>
      </c>
      <c r="R362" s="8">
        <v>0</v>
      </c>
      <c r="S362" s="8">
        <v>0</v>
      </c>
      <c r="T362" s="7" t="s">
        <v>181</v>
      </c>
    </row>
    <row r="363" spans="15:20" ht="22.5" x14ac:dyDescent="0.25">
      <c r="O363" s="19">
        <v>3581</v>
      </c>
      <c r="P363" s="19" t="s">
        <v>136</v>
      </c>
      <c r="Q363" s="8">
        <v>300000</v>
      </c>
      <c r="R363" s="8">
        <v>300000</v>
      </c>
      <c r="S363" s="8">
        <v>266060.7</v>
      </c>
      <c r="T363" s="7"/>
    </row>
    <row r="364" spans="15:20" ht="22.5" x14ac:dyDescent="0.25">
      <c r="O364" s="19">
        <v>3591</v>
      </c>
      <c r="P364" s="19" t="s">
        <v>137</v>
      </c>
      <c r="Q364" s="8">
        <v>48000</v>
      </c>
      <c r="R364" s="8">
        <v>28000</v>
      </c>
      <c r="S364" s="8">
        <v>23000</v>
      </c>
      <c r="T364" s="7" t="s">
        <v>181</v>
      </c>
    </row>
    <row r="365" spans="15:20" ht="22.5" x14ac:dyDescent="0.25">
      <c r="O365" s="19">
        <v>3721</v>
      </c>
      <c r="P365" s="19" t="s">
        <v>175</v>
      </c>
      <c r="Q365" s="8">
        <v>5000</v>
      </c>
      <c r="R365" s="8">
        <v>5000</v>
      </c>
      <c r="S365" s="8">
        <v>0</v>
      </c>
      <c r="T365" s="7"/>
    </row>
    <row r="366" spans="15:20" ht="33.75" x14ac:dyDescent="0.25">
      <c r="O366" s="19">
        <v>3722</v>
      </c>
      <c r="P366" s="19" t="s">
        <v>140</v>
      </c>
      <c r="Q366" s="8">
        <v>120000</v>
      </c>
      <c r="R366" s="8">
        <v>120000</v>
      </c>
      <c r="S366" s="8">
        <v>109026</v>
      </c>
      <c r="T366" s="7"/>
    </row>
    <row r="367" spans="15:20" ht="22.5" x14ac:dyDescent="0.25">
      <c r="O367" s="19">
        <v>3751</v>
      </c>
      <c r="P367" s="19" t="s">
        <v>141</v>
      </c>
      <c r="Q367" s="8">
        <v>5000</v>
      </c>
      <c r="R367" s="8">
        <v>5000</v>
      </c>
      <c r="S367" s="8">
        <v>0</v>
      </c>
      <c r="T367" s="9" t="s">
        <v>60</v>
      </c>
    </row>
    <row r="368" spans="15:20" x14ac:dyDescent="0.25">
      <c r="O368" s="19">
        <v>3921</v>
      </c>
      <c r="P368" s="19" t="s">
        <v>143</v>
      </c>
      <c r="Q368" s="8">
        <v>283920</v>
      </c>
      <c r="R368" s="8">
        <v>283920</v>
      </c>
      <c r="S368" s="8">
        <v>144082.86000000002</v>
      </c>
      <c r="T368" s="9"/>
    </row>
    <row r="369" spans="15:20" ht="33.75" x14ac:dyDescent="0.25">
      <c r="O369" s="19">
        <v>3951</v>
      </c>
      <c r="P369" s="19" t="s">
        <v>144</v>
      </c>
      <c r="Q369" s="8">
        <v>25000</v>
      </c>
      <c r="R369" s="8">
        <v>25000</v>
      </c>
      <c r="S369" s="8">
        <v>13</v>
      </c>
      <c r="T369" s="9"/>
    </row>
    <row r="370" spans="15:20" ht="22.5" x14ac:dyDescent="0.25">
      <c r="O370" s="19">
        <v>3969</v>
      </c>
      <c r="P370" s="19" t="s">
        <v>176</v>
      </c>
      <c r="Q370" s="8">
        <v>40000</v>
      </c>
      <c r="R370" s="8">
        <v>40000</v>
      </c>
      <c r="S370" s="8">
        <v>19644.16</v>
      </c>
      <c r="T370" s="7"/>
    </row>
    <row r="371" spans="15:20" ht="22.5" x14ac:dyDescent="0.25">
      <c r="O371" s="19">
        <v>3981</v>
      </c>
      <c r="P371" s="19" t="s">
        <v>85</v>
      </c>
      <c r="Q371" s="8">
        <v>1080000</v>
      </c>
      <c r="R371" s="8">
        <v>1330000</v>
      </c>
      <c r="S371" s="8">
        <v>1282306</v>
      </c>
      <c r="T371" s="9" t="s">
        <v>60</v>
      </c>
    </row>
    <row r="372" spans="15:20" ht="33.75" x14ac:dyDescent="0.25">
      <c r="O372" s="19">
        <v>3982</v>
      </c>
      <c r="P372" s="19" t="s">
        <v>86</v>
      </c>
      <c r="Q372" s="8">
        <v>1332000</v>
      </c>
      <c r="R372" s="8">
        <v>1142000</v>
      </c>
      <c r="S372" s="8">
        <v>912196.79</v>
      </c>
      <c r="T372" s="7" t="s">
        <v>181</v>
      </c>
    </row>
    <row r="373" spans="15:20" x14ac:dyDescent="0.25">
      <c r="O373" s="19"/>
      <c r="P373" s="19" t="s">
        <v>43</v>
      </c>
      <c r="Q373" s="11">
        <f>SUM(Q338:Q372)</f>
        <v>27533804</v>
      </c>
      <c r="R373" s="11">
        <f>SUM(R338:R372)</f>
        <v>27367367.579999998</v>
      </c>
      <c r="S373" s="11">
        <f>SUM(S338:S372)</f>
        <v>24512471.419999998</v>
      </c>
      <c r="T373" s="7"/>
    </row>
    <row r="374" spans="15:20" ht="22.5" x14ac:dyDescent="0.25">
      <c r="O374" s="19">
        <v>4419</v>
      </c>
      <c r="P374" s="19" t="s">
        <v>146</v>
      </c>
      <c r="Q374" s="8">
        <v>4000000</v>
      </c>
      <c r="R374" s="8">
        <v>4000000</v>
      </c>
      <c r="S374" s="8">
        <v>4000000</v>
      </c>
      <c r="T374" s="7"/>
    </row>
    <row r="375" spans="15:20" x14ac:dyDescent="0.25">
      <c r="O375" s="19"/>
      <c r="P375" s="19" t="s">
        <v>58</v>
      </c>
      <c r="Q375" s="8">
        <f>+Q374</f>
        <v>4000000</v>
      </c>
      <c r="R375" s="8">
        <f t="shared" ref="R375:S375" si="24">+R374</f>
        <v>4000000</v>
      </c>
      <c r="S375" s="8">
        <f t="shared" si="24"/>
        <v>4000000</v>
      </c>
      <c r="T375" s="7"/>
    </row>
    <row r="376" spans="15:20" ht="22.5" x14ac:dyDescent="0.25">
      <c r="O376" s="19">
        <v>5111</v>
      </c>
      <c r="P376" s="19" t="s">
        <v>206</v>
      </c>
      <c r="Q376" s="8">
        <v>0</v>
      </c>
      <c r="R376" s="8">
        <v>62600</v>
      </c>
      <c r="S376" s="8">
        <v>54921.15</v>
      </c>
      <c r="T376" s="7" t="s">
        <v>209</v>
      </c>
    </row>
    <row r="377" spans="15:20" ht="33.75" x14ac:dyDescent="0.25">
      <c r="O377" s="19">
        <v>5151</v>
      </c>
      <c r="P377" s="19" t="s">
        <v>147</v>
      </c>
      <c r="Q377" s="8">
        <v>0</v>
      </c>
      <c r="R377" s="8">
        <v>644902.57000000007</v>
      </c>
      <c r="S377" s="8">
        <v>584773</v>
      </c>
      <c r="T377" s="7" t="s">
        <v>210</v>
      </c>
    </row>
    <row r="378" spans="15:20" ht="33.75" x14ac:dyDescent="0.25">
      <c r="O378" s="19">
        <v>5191</v>
      </c>
      <c r="P378" s="19" t="s">
        <v>148</v>
      </c>
      <c r="Q378" s="8">
        <v>0</v>
      </c>
      <c r="R378" s="8">
        <v>356700</v>
      </c>
      <c r="S378" s="8">
        <v>87406</v>
      </c>
      <c r="T378" s="7" t="s">
        <v>211</v>
      </c>
    </row>
    <row r="379" spans="15:20" ht="45" x14ac:dyDescent="0.25">
      <c r="O379" s="19">
        <v>5211</v>
      </c>
      <c r="P379" s="19" t="s">
        <v>149</v>
      </c>
      <c r="Q379" s="8">
        <v>0</v>
      </c>
      <c r="R379" s="8">
        <v>22500</v>
      </c>
      <c r="S379" s="8">
        <v>18987</v>
      </c>
      <c r="T379" s="7" t="s">
        <v>212</v>
      </c>
    </row>
    <row r="380" spans="15:20" ht="22.5" x14ac:dyDescent="0.25">
      <c r="O380" s="19">
        <v>5621</v>
      </c>
      <c r="P380" s="19" t="s">
        <v>207</v>
      </c>
      <c r="Q380" s="8">
        <v>0</v>
      </c>
      <c r="R380" s="8">
        <v>200000</v>
      </c>
      <c r="S380" s="8">
        <v>98423.35</v>
      </c>
      <c r="T380" s="7" t="s">
        <v>213</v>
      </c>
    </row>
    <row r="381" spans="15:20" ht="33.75" x14ac:dyDescent="0.25">
      <c r="O381" s="19">
        <v>5671</v>
      </c>
      <c r="P381" s="19" t="s">
        <v>208</v>
      </c>
      <c r="Q381" s="8">
        <v>0</v>
      </c>
      <c r="R381" s="8">
        <v>3500</v>
      </c>
      <c r="S381" s="8">
        <v>450</v>
      </c>
      <c r="T381" s="7" t="s">
        <v>214</v>
      </c>
    </row>
    <row r="382" spans="15:20" ht="22.5" x14ac:dyDescent="0.25">
      <c r="O382" s="19">
        <v>5911</v>
      </c>
      <c r="P382" s="19" t="s">
        <v>152</v>
      </c>
      <c r="Q382" s="8">
        <v>0</v>
      </c>
      <c r="R382" s="8">
        <v>300000</v>
      </c>
      <c r="S382" s="8">
        <v>163927.6</v>
      </c>
      <c r="T382" s="7" t="s">
        <v>169</v>
      </c>
    </row>
    <row r="383" spans="15:20" x14ac:dyDescent="0.25">
      <c r="O383" s="19"/>
      <c r="P383" s="19" t="s">
        <v>56</v>
      </c>
      <c r="Q383" s="8">
        <f>SUM(Q376:Q382)</f>
        <v>0</v>
      </c>
      <c r="R383" s="8">
        <f t="shared" ref="R383:S383" si="25">SUM(R376:R382)</f>
        <v>1590202.57</v>
      </c>
      <c r="S383" s="8">
        <f t="shared" si="25"/>
        <v>1008888.1</v>
      </c>
      <c r="T383" s="7"/>
    </row>
    <row r="384" spans="15:20" x14ac:dyDescent="0.25">
      <c r="O384" s="19"/>
      <c r="P384" s="19" t="s">
        <v>57</v>
      </c>
      <c r="Q384" s="11">
        <f>+Q312+Q337+Q373+Q375+Q383</f>
        <v>83009201</v>
      </c>
      <c r="R384" s="11">
        <f>+R312+R337+R373+R375+R383</f>
        <v>83508487.229999989</v>
      </c>
      <c r="S384" s="11">
        <f>+S312+S337+S373+S375+S383</f>
        <v>72360021.420000002</v>
      </c>
      <c r="T384" s="11"/>
    </row>
    <row r="385" spans="17:19" x14ac:dyDescent="0.25">
      <c r="Q385" s="11">
        <f>+Q384-K321</f>
        <v>0</v>
      </c>
      <c r="R385" s="11">
        <f>+R384-L321</f>
        <v>0</v>
      </c>
      <c r="S385" s="11">
        <f>+S384-M321</f>
        <v>0</v>
      </c>
    </row>
  </sheetData>
  <mergeCells count="44">
    <mergeCell ref="X5:X6"/>
    <mergeCell ref="X98:X99"/>
    <mergeCell ref="X190:X191"/>
    <mergeCell ref="O289:S289"/>
    <mergeCell ref="T289:T290"/>
    <mergeCell ref="U289:U290"/>
    <mergeCell ref="V289:V290"/>
    <mergeCell ref="W289:W290"/>
    <mergeCell ref="O190:S190"/>
    <mergeCell ref="T190:T191"/>
    <mergeCell ref="U190:U191"/>
    <mergeCell ref="V190:V191"/>
    <mergeCell ref="W190:W191"/>
    <mergeCell ref="O98:S98"/>
    <mergeCell ref="T98:T99"/>
    <mergeCell ref="A289:A290"/>
    <mergeCell ref="B289:B290"/>
    <mergeCell ref="C289:G289"/>
    <mergeCell ref="I289:M289"/>
    <mergeCell ref="X289:X290"/>
    <mergeCell ref="A98:A99"/>
    <mergeCell ref="B98:B99"/>
    <mergeCell ref="C98:G98"/>
    <mergeCell ref="I98:M98"/>
    <mergeCell ref="A190:A191"/>
    <mergeCell ref="B190:B191"/>
    <mergeCell ref="C190:G190"/>
    <mergeCell ref="I190:M190"/>
    <mergeCell ref="A1:X4"/>
    <mergeCell ref="A97:X97"/>
    <mergeCell ref="A189:X189"/>
    <mergeCell ref="A288:X288"/>
    <mergeCell ref="T5:T6"/>
    <mergeCell ref="U5:U6"/>
    <mergeCell ref="V5:V6"/>
    <mergeCell ref="W5:W6"/>
    <mergeCell ref="A5:A6"/>
    <mergeCell ref="B5:B6"/>
    <mergeCell ref="C5:G5"/>
    <mergeCell ref="I5:M5"/>
    <mergeCell ref="O5:S5"/>
    <mergeCell ref="U98:U99"/>
    <mergeCell ref="V98:V99"/>
    <mergeCell ref="W98:W99"/>
  </mergeCells>
  <hyperlinks>
    <hyperlink ref="X7" r:id="rId1"/>
    <hyperlink ref="X100" r:id="rId2"/>
    <hyperlink ref="X192" r:id="rId3"/>
    <hyperlink ref="X291" r:id="rId4"/>
    <hyperlink ref="U7" r:id="rId5"/>
    <hyperlink ref="V7" r:id="rId6"/>
    <hyperlink ref="W7" r:id="rId7"/>
    <hyperlink ref="U100" r:id="rId8"/>
    <hyperlink ref="V100" r:id="rId9"/>
    <hyperlink ref="W100" r:id="rId10"/>
    <hyperlink ref="U192" r:id="rId11"/>
    <hyperlink ref="V192" r:id="rId12"/>
    <hyperlink ref="W192" r:id="rId13"/>
    <hyperlink ref="U291" r:id="rId14"/>
    <hyperlink ref="V291" r:id="rId15"/>
    <hyperlink ref="W291" r:id="rId16"/>
  </hyperlinks>
  <pageMargins left="0.7" right="0.7" top="0.75" bottom="0.75" header="0.3" footer="0.3"/>
  <pageSetup paperSize="9" orientation="portrait" r:id="rId17"/>
  <drawing r:id="rId1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9"/>
  <sheetViews>
    <sheetView showGridLines="0" topLeftCell="A97" workbookViewId="0">
      <selection activeCell="A4" sqref="A4:A5"/>
    </sheetView>
  </sheetViews>
  <sheetFormatPr baseColWidth="10" defaultRowHeight="15" x14ac:dyDescent="0.25"/>
  <cols>
    <col min="1" max="1" width="9.85546875" customWidth="1"/>
    <col min="2" max="2" width="11" customWidth="1"/>
    <col min="3" max="3" width="9.140625" customWidth="1"/>
    <col min="4" max="4" width="60.85546875" customWidth="1"/>
    <col min="5" max="7" width="14.140625" bestFit="1" customWidth="1"/>
    <col min="8" max="8" width="3.28515625" customWidth="1"/>
    <col min="10" max="10" width="23.85546875" customWidth="1"/>
    <col min="11" max="11" width="18" customWidth="1"/>
    <col min="12" max="12" width="12.42578125" customWidth="1"/>
    <col min="14" max="14" width="2.85546875" customWidth="1"/>
    <col min="16" max="16" width="17.42578125" customWidth="1"/>
    <col min="17" max="17" width="11.42578125" bestFit="1" customWidth="1"/>
    <col min="18" max="18" width="12" customWidth="1"/>
    <col min="20" max="20" width="26.140625" customWidth="1"/>
    <col min="21" max="21" width="17.28515625" customWidth="1"/>
    <col min="22" max="22" width="13.85546875" customWidth="1"/>
    <col min="23" max="23" width="14.42578125" customWidth="1"/>
    <col min="24" max="24" width="28.7109375" customWidth="1"/>
  </cols>
  <sheetData>
    <row r="1" spans="1:24" x14ac:dyDescent="0.25">
      <c r="A1" s="78" t="s">
        <v>319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4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</row>
    <row r="3" spans="1:24" x14ac:dyDescent="0.2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</row>
    <row r="4" spans="1:24" ht="27.75" customHeight="1" x14ac:dyDescent="0.25">
      <c r="A4" s="92" t="s">
        <v>0</v>
      </c>
      <c r="B4" s="92" t="s">
        <v>1</v>
      </c>
      <c r="C4" s="87" t="s">
        <v>2</v>
      </c>
      <c r="D4" s="87"/>
      <c r="E4" s="87"/>
      <c r="F4" s="87"/>
      <c r="G4" s="87"/>
      <c r="H4" s="31"/>
      <c r="I4" s="87" t="s">
        <v>8</v>
      </c>
      <c r="J4" s="87"/>
      <c r="K4" s="87"/>
      <c r="L4" s="87"/>
      <c r="M4" s="87"/>
      <c r="N4" s="31"/>
      <c r="O4" s="87" t="s">
        <v>14</v>
      </c>
      <c r="P4" s="87"/>
      <c r="Q4" s="87"/>
      <c r="R4" s="87"/>
      <c r="S4" s="87"/>
      <c r="T4" s="90" t="s">
        <v>19</v>
      </c>
      <c r="U4" s="88" t="s">
        <v>20</v>
      </c>
      <c r="V4" s="88" t="s">
        <v>21</v>
      </c>
      <c r="W4" s="88" t="s">
        <v>22</v>
      </c>
      <c r="X4" s="88" t="s">
        <v>294</v>
      </c>
    </row>
    <row r="5" spans="1:24" ht="67.5" customHeight="1" x14ac:dyDescent="0.25">
      <c r="A5" s="92"/>
      <c r="B5" s="92"/>
      <c r="C5" s="32" t="s">
        <v>3</v>
      </c>
      <c r="D5" s="32" t="s">
        <v>4</v>
      </c>
      <c r="E5" s="32" t="s">
        <v>5</v>
      </c>
      <c r="F5" s="32" t="s">
        <v>6</v>
      </c>
      <c r="G5" s="32" t="s">
        <v>7</v>
      </c>
      <c r="H5" s="32"/>
      <c r="I5" s="32" t="s">
        <v>9</v>
      </c>
      <c r="J5" s="32" t="s">
        <v>10</v>
      </c>
      <c r="K5" s="32" t="s">
        <v>11</v>
      </c>
      <c r="L5" s="32" t="s">
        <v>12</v>
      </c>
      <c r="M5" s="32" t="s">
        <v>13</v>
      </c>
      <c r="N5" s="32"/>
      <c r="O5" s="32" t="s">
        <v>15</v>
      </c>
      <c r="P5" s="32" t="s">
        <v>16</v>
      </c>
      <c r="Q5" s="32" t="s">
        <v>23</v>
      </c>
      <c r="R5" s="32" t="s">
        <v>17</v>
      </c>
      <c r="S5" s="32" t="s">
        <v>18</v>
      </c>
      <c r="T5" s="91"/>
      <c r="U5" s="89"/>
      <c r="V5" s="89"/>
      <c r="W5" s="89"/>
      <c r="X5" s="89"/>
    </row>
    <row r="6" spans="1:24" ht="89.25" customHeight="1" x14ac:dyDescent="0.25">
      <c r="A6" s="16">
        <v>2016</v>
      </c>
      <c r="B6" s="16" t="s">
        <v>215</v>
      </c>
      <c r="C6" s="16">
        <v>1000</v>
      </c>
      <c r="D6" s="7" t="s">
        <v>264</v>
      </c>
      <c r="E6" s="8">
        <v>47558705</v>
      </c>
      <c r="F6" s="8">
        <v>47558705</v>
      </c>
      <c r="G6" s="8">
        <v>8397219.0199999996</v>
      </c>
      <c r="H6" s="8"/>
      <c r="I6" s="16">
        <v>1100</v>
      </c>
      <c r="J6" s="16" t="s">
        <v>31</v>
      </c>
      <c r="K6" s="8">
        <v>19111122</v>
      </c>
      <c r="L6" s="8">
        <v>19111122</v>
      </c>
      <c r="M6" s="8">
        <v>4262372.7799999993</v>
      </c>
      <c r="N6" s="8"/>
      <c r="O6" s="16">
        <v>1131</v>
      </c>
      <c r="P6" s="16" t="s">
        <v>65</v>
      </c>
      <c r="Q6" s="8">
        <v>5034665</v>
      </c>
      <c r="R6" s="8">
        <v>5034665</v>
      </c>
      <c r="S6" s="8">
        <v>1703016.7799999998</v>
      </c>
      <c r="T6" s="9"/>
      <c r="U6" s="34" t="s">
        <v>216</v>
      </c>
      <c r="V6" s="34" t="s">
        <v>217</v>
      </c>
      <c r="W6" s="34" t="s">
        <v>297</v>
      </c>
      <c r="X6" s="34" t="s">
        <v>296</v>
      </c>
    </row>
    <row r="7" spans="1:24" ht="33.75" customHeight="1" x14ac:dyDescent="0.25">
      <c r="A7" s="16"/>
      <c r="B7" s="16"/>
      <c r="C7" s="16">
        <v>2000</v>
      </c>
      <c r="D7" s="7" t="s">
        <v>265</v>
      </c>
      <c r="E7" s="8">
        <v>1655100</v>
      </c>
      <c r="F7" s="8">
        <v>1655100</v>
      </c>
      <c r="G7" s="8">
        <v>101031.03</v>
      </c>
      <c r="H7" s="8"/>
      <c r="I7" s="16">
        <v>1200</v>
      </c>
      <c r="J7" s="16" t="s">
        <v>32</v>
      </c>
      <c r="K7" s="8">
        <v>3343874</v>
      </c>
      <c r="L7" s="8">
        <v>3343874</v>
      </c>
      <c r="M7" s="8">
        <v>550843.75</v>
      </c>
      <c r="N7" s="8"/>
      <c r="O7" s="16">
        <v>1131</v>
      </c>
      <c r="P7" s="16" t="s">
        <v>66</v>
      </c>
      <c r="Q7" s="8">
        <v>14076457</v>
      </c>
      <c r="R7" s="8">
        <v>14076457</v>
      </c>
      <c r="S7" s="8">
        <v>2559356</v>
      </c>
      <c r="T7" s="9"/>
      <c r="U7" s="16"/>
      <c r="V7" s="16"/>
      <c r="W7" s="16"/>
      <c r="X7" s="27"/>
    </row>
    <row r="8" spans="1:24" ht="51" customHeight="1" x14ac:dyDescent="0.25">
      <c r="A8" s="16"/>
      <c r="B8" s="16"/>
      <c r="C8" s="16">
        <v>3000</v>
      </c>
      <c r="D8" s="7" t="s">
        <v>266</v>
      </c>
      <c r="E8" s="8">
        <v>30280652</v>
      </c>
      <c r="F8" s="8">
        <v>30280652</v>
      </c>
      <c r="G8" s="8">
        <v>4869791.74</v>
      </c>
      <c r="H8" s="8"/>
      <c r="I8" s="16">
        <v>1300</v>
      </c>
      <c r="J8" s="16" t="s">
        <v>33</v>
      </c>
      <c r="K8" s="8">
        <v>5389925</v>
      </c>
      <c r="L8" s="8">
        <v>5389925</v>
      </c>
      <c r="M8" s="8">
        <v>19181.899999999998</v>
      </c>
      <c r="N8" s="8"/>
      <c r="O8" s="16">
        <v>1221</v>
      </c>
      <c r="P8" s="16" t="s">
        <v>67</v>
      </c>
      <c r="Q8" s="8">
        <v>3343874</v>
      </c>
      <c r="R8" s="8">
        <v>3343874</v>
      </c>
      <c r="S8" s="8">
        <v>550843.75</v>
      </c>
      <c r="T8" s="9"/>
      <c r="U8" s="16"/>
      <c r="V8" s="16"/>
      <c r="W8" s="16"/>
      <c r="X8" s="27"/>
    </row>
    <row r="9" spans="1:24" ht="47.25" customHeight="1" x14ac:dyDescent="0.25">
      <c r="A9" s="16"/>
      <c r="B9" s="16"/>
      <c r="C9" s="16">
        <v>4000</v>
      </c>
      <c r="D9" s="7" t="s">
        <v>268</v>
      </c>
      <c r="E9" s="8">
        <v>4000000</v>
      </c>
      <c r="F9" s="8">
        <v>4000000</v>
      </c>
      <c r="G9" s="8">
        <v>727272</v>
      </c>
      <c r="H9" s="8"/>
      <c r="I9" s="16">
        <v>1400</v>
      </c>
      <c r="J9" s="16" t="s">
        <v>34</v>
      </c>
      <c r="K9" s="8">
        <v>8454566</v>
      </c>
      <c r="L9" s="8">
        <v>8454566</v>
      </c>
      <c r="M9" s="8">
        <v>1439322.13</v>
      </c>
      <c r="N9" s="8"/>
      <c r="O9" s="16">
        <v>1321</v>
      </c>
      <c r="P9" s="16" t="s">
        <v>68</v>
      </c>
      <c r="Q9" s="8">
        <v>774046</v>
      </c>
      <c r="R9" s="8">
        <v>774046</v>
      </c>
      <c r="S9" s="8">
        <v>14897.619999999999</v>
      </c>
      <c r="T9" s="9"/>
      <c r="U9" s="16"/>
      <c r="V9" s="16"/>
      <c r="W9" s="16"/>
      <c r="X9" s="27"/>
    </row>
    <row r="10" spans="1:24" ht="49.5" customHeight="1" x14ac:dyDescent="0.25">
      <c r="A10" s="16"/>
      <c r="B10" s="16"/>
      <c r="C10" s="16">
        <v>5000</v>
      </c>
      <c r="D10" s="7" t="s">
        <v>267</v>
      </c>
      <c r="E10" s="8">
        <v>0</v>
      </c>
      <c r="F10" s="8">
        <v>0</v>
      </c>
      <c r="G10" s="8">
        <v>0</v>
      </c>
      <c r="H10" s="8"/>
      <c r="I10" s="16">
        <v>1500</v>
      </c>
      <c r="J10" s="16" t="s">
        <v>35</v>
      </c>
      <c r="K10" s="8">
        <v>11259218</v>
      </c>
      <c r="L10" s="8">
        <v>11259218</v>
      </c>
      <c r="M10" s="8">
        <v>2125498.46</v>
      </c>
      <c r="N10" s="8"/>
      <c r="O10" s="16">
        <v>1322</v>
      </c>
      <c r="P10" s="16" t="s">
        <v>69</v>
      </c>
      <c r="Q10" s="8">
        <v>6000</v>
      </c>
      <c r="R10" s="8">
        <v>6000</v>
      </c>
      <c r="S10" s="8">
        <v>0</v>
      </c>
      <c r="T10" s="9"/>
      <c r="U10" s="16"/>
      <c r="V10" s="16"/>
      <c r="W10" s="16"/>
      <c r="X10" s="27"/>
    </row>
    <row r="11" spans="1:24" ht="22.5" x14ac:dyDescent="0.25">
      <c r="A11" s="16"/>
      <c r="B11" s="16"/>
      <c r="C11" s="16"/>
      <c r="D11" s="16"/>
      <c r="E11" s="10">
        <f>SUM(E6:E10)</f>
        <v>83494457</v>
      </c>
      <c r="F11" s="10">
        <f>SUM(F6:F10)</f>
        <v>83494457</v>
      </c>
      <c r="G11" s="10">
        <f t="shared" ref="G11" si="0">SUM(G6:G10)</f>
        <v>14095313.789999999</v>
      </c>
      <c r="H11" s="10"/>
      <c r="I11" s="16"/>
      <c r="J11" s="16"/>
      <c r="K11" s="8"/>
      <c r="L11" s="8"/>
      <c r="M11" s="8"/>
      <c r="N11" s="8"/>
      <c r="O11" s="16">
        <v>1323</v>
      </c>
      <c r="P11" s="16" t="s">
        <v>70</v>
      </c>
      <c r="Q11" s="8">
        <v>1599879</v>
      </c>
      <c r="R11" s="8">
        <v>1599879</v>
      </c>
      <c r="S11" s="8">
        <v>4284.28</v>
      </c>
      <c r="T11" s="9"/>
      <c r="U11" s="16"/>
      <c r="V11" s="16"/>
      <c r="W11" s="16"/>
      <c r="X11" s="27"/>
    </row>
    <row r="12" spans="1:24" ht="22.5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5" t="s">
        <v>42</v>
      </c>
      <c r="K12" s="10">
        <f>SUM(K6:K11)</f>
        <v>47558705</v>
      </c>
      <c r="L12" s="10">
        <f t="shared" ref="L12:M12" si="1">SUM(L6:L11)</f>
        <v>47558705</v>
      </c>
      <c r="M12" s="10">
        <f t="shared" si="1"/>
        <v>8397219.0199999996</v>
      </c>
      <c r="N12" s="10"/>
      <c r="O12" s="16">
        <v>1323</v>
      </c>
      <c r="P12" s="16" t="s">
        <v>203</v>
      </c>
      <c r="Q12" s="8">
        <v>3000000</v>
      </c>
      <c r="R12" s="8">
        <v>3000000</v>
      </c>
      <c r="S12" s="8">
        <v>0</v>
      </c>
      <c r="T12" s="9"/>
      <c r="U12" s="1"/>
      <c r="V12" s="1"/>
      <c r="W12" s="1"/>
      <c r="X12" s="1"/>
    </row>
    <row r="13" spans="1:24" ht="33.75" x14ac:dyDescent="0.25">
      <c r="I13" s="16">
        <v>2100</v>
      </c>
      <c r="J13" s="16" t="s">
        <v>36</v>
      </c>
      <c r="K13" s="8">
        <v>707500</v>
      </c>
      <c r="L13" s="8">
        <v>707500</v>
      </c>
      <c r="M13" s="8">
        <v>27061.16</v>
      </c>
      <c r="N13" s="8"/>
      <c r="O13" s="16">
        <v>1331</v>
      </c>
      <c r="P13" s="16" t="s">
        <v>71</v>
      </c>
      <c r="Q13" s="8">
        <v>10000</v>
      </c>
      <c r="R13" s="8">
        <v>10000</v>
      </c>
      <c r="S13" s="8">
        <v>0</v>
      </c>
      <c r="T13" s="7"/>
    </row>
    <row r="14" spans="1:24" ht="33.75" x14ac:dyDescent="0.25">
      <c r="A14" s="2" t="s">
        <v>25</v>
      </c>
      <c r="I14" s="16">
        <v>2200</v>
      </c>
      <c r="J14" s="16" t="s">
        <v>37</v>
      </c>
      <c r="K14" s="8">
        <v>42000</v>
      </c>
      <c r="L14" s="8">
        <v>42000</v>
      </c>
      <c r="M14" s="8">
        <v>7041.42</v>
      </c>
      <c r="N14" s="8"/>
      <c r="O14" s="16">
        <v>1412</v>
      </c>
      <c r="P14" s="16" t="s">
        <v>73</v>
      </c>
      <c r="Q14" s="8">
        <v>3388793</v>
      </c>
      <c r="R14" s="8">
        <v>3388793</v>
      </c>
      <c r="S14" s="8">
        <v>625416.54</v>
      </c>
      <c r="T14" s="9"/>
    </row>
    <row r="15" spans="1:24" ht="33.75" x14ac:dyDescent="0.25">
      <c r="A15" s="2" t="s">
        <v>285</v>
      </c>
      <c r="I15" s="16">
        <v>2400</v>
      </c>
      <c r="J15" s="16" t="s">
        <v>38</v>
      </c>
      <c r="K15" s="8">
        <v>51600</v>
      </c>
      <c r="L15" s="8">
        <v>51600</v>
      </c>
      <c r="M15" s="8">
        <v>2367.9499999999998</v>
      </c>
      <c r="N15" s="8"/>
      <c r="O15" s="16">
        <v>1422</v>
      </c>
      <c r="P15" s="16" t="s">
        <v>74</v>
      </c>
      <c r="Q15" s="8">
        <v>1785470</v>
      </c>
      <c r="R15" s="8">
        <v>1785470</v>
      </c>
      <c r="S15" s="8">
        <v>333081.65000000002</v>
      </c>
      <c r="T15" s="9"/>
    </row>
    <row r="16" spans="1:24" ht="27.75" customHeight="1" x14ac:dyDescent="0.25">
      <c r="A16" s="2" t="s">
        <v>318</v>
      </c>
      <c r="I16" s="16">
        <v>2500</v>
      </c>
      <c r="J16" s="16" t="s">
        <v>39</v>
      </c>
      <c r="K16" s="8">
        <v>22000</v>
      </c>
      <c r="L16" s="8">
        <v>22000</v>
      </c>
      <c r="M16" s="8">
        <v>369.98</v>
      </c>
      <c r="N16" s="8"/>
      <c r="O16" s="16">
        <v>1431</v>
      </c>
      <c r="P16" s="16" t="s">
        <v>75</v>
      </c>
      <c r="Q16" s="8">
        <v>2215268</v>
      </c>
      <c r="R16" s="8">
        <v>2215268</v>
      </c>
      <c r="S16" s="8">
        <v>416808.29</v>
      </c>
      <c r="T16" s="9"/>
    </row>
    <row r="17" spans="1:20" ht="22.5" x14ac:dyDescent="0.25">
      <c r="A17" s="2" t="s">
        <v>63</v>
      </c>
      <c r="I17" s="16">
        <v>2600</v>
      </c>
      <c r="J17" s="16" t="s">
        <v>40</v>
      </c>
      <c r="K17" s="8">
        <v>355000</v>
      </c>
      <c r="L17" s="8">
        <v>355000</v>
      </c>
      <c r="M17" s="8">
        <v>53748.719999999994</v>
      </c>
      <c r="N17" s="8"/>
      <c r="O17" s="16">
        <v>1441</v>
      </c>
      <c r="P17" s="16" t="s">
        <v>76</v>
      </c>
      <c r="Q17" s="8">
        <v>1065035</v>
      </c>
      <c r="R17" s="8">
        <v>1065035</v>
      </c>
      <c r="S17" s="8">
        <v>64015.65</v>
      </c>
      <c r="T17" s="9"/>
    </row>
    <row r="18" spans="1:20" ht="33.75" x14ac:dyDescent="0.25">
      <c r="I18" s="16">
        <v>2700</v>
      </c>
      <c r="J18" s="16" t="s">
        <v>41</v>
      </c>
      <c r="K18" s="9">
        <v>20000</v>
      </c>
      <c r="L18" s="9">
        <v>20000</v>
      </c>
      <c r="M18" s="9">
        <v>0</v>
      </c>
      <c r="N18" s="8"/>
      <c r="O18" s="16">
        <v>1511</v>
      </c>
      <c r="P18" s="16" t="s">
        <v>77</v>
      </c>
      <c r="Q18" s="8">
        <v>755245</v>
      </c>
      <c r="R18" s="8">
        <v>755245</v>
      </c>
      <c r="S18" s="8">
        <v>168423.15999999997</v>
      </c>
      <c r="T18" s="9"/>
    </row>
    <row r="19" spans="1:20" ht="47.25" customHeight="1" x14ac:dyDescent="0.25">
      <c r="I19" s="16">
        <v>2900</v>
      </c>
      <c r="J19" s="16" t="s">
        <v>155</v>
      </c>
      <c r="K19" s="9">
        <v>457000</v>
      </c>
      <c r="L19" s="9">
        <v>457000</v>
      </c>
      <c r="M19" s="9">
        <v>10441.799999999999</v>
      </c>
      <c r="N19" s="9"/>
      <c r="O19" s="16">
        <v>1521</v>
      </c>
      <c r="P19" s="16" t="s">
        <v>78</v>
      </c>
      <c r="Q19" s="8"/>
      <c r="R19" s="8"/>
      <c r="S19" s="8"/>
      <c r="T19" s="7"/>
    </row>
    <row r="20" spans="1:20" ht="40.5" customHeight="1" x14ac:dyDescent="0.25">
      <c r="I20" s="16"/>
      <c r="J20" s="15" t="s">
        <v>52</v>
      </c>
      <c r="K20" s="10">
        <f>SUM(K13:K19)</f>
        <v>1655100</v>
      </c>
      <c r="L20" s="10">
        <f>SUM(L13:L19)</f>
        <v>1655100</v>
      </c>
      <c r="M20" s="10">
        <f>SUM(M13:M19)</f>
        <v>101031.03</v>
      </c>
      <c r="N20" s="10"/>
      <c r="O20" s="16">
        <v>1541</v>
      </c>
      <c r="P20" s="16" t="s">
        <v>79</v>
      </c>
      <c r="Q20" s="8">
        <v>1800868</v>
      </c>
      <c r="R20" s="8">
        <v>1800868</v>
      </c>
      <c r="S20" s="8">
        <v>0</v>
      </c>
      <c r="T20" s="9"/>
    </row>
    <row r="21" spans="1:20" ht="26.25" customHeight="1" x14ac:dyDescent="0.25">
      <c r="I21" s="16">
        <v>3100</v>
      </c>
      <c r="J21" s="16" t="s">
        <v>44</v>
      </c>
      <c r="K21" s="8">
        <v>3470326</v>
      </c>
      <c r="L21" s="8">
        <v>3470326</v>
      </c>
      <c r="M21" s="8">
        <v>706176.9800000001</v>
      </c>
      <c r="N21" s="8"/>
      <c r="O21" s="16">
        <v>1542</v>
      </c>
      <c r="P21" s="16" t="s">
        <v>80</v>
      </c>
      <c r="Q21" s="8">
        <v>10000</v>
      </c>
      <c r="R21" s="8">
        <v>10000</v>
      </c>
      <c r="S21" s="8">
        <v>0</v>
      </c>
      <c r="T21" s="7"/>
    </row>
    <row r="22" spans="1:20" ht="22.5" x14ac:dyDescent="0.25">
      <c r="I22" s="16">
        <v>3200</v>
      </c>
      <c r="J22" s="16" t="s">
        <v>45</v>
      </c>
      <c r="K22" s="8">
        <v>3384000</v>
      </c>
      <c r="L22" s="8">
        <v>3359000</v>
      </c>
      <c r="M22" s="8">
        <v>535500</v>
      </c>
      <c r="N22" s="8"/>
      <c r="O22" s="16">
        <v>1547</v>
      </c>
      <c r="P22" s="16" t="s">
        <v>84</v>
      </c>
      <c r="Q22" s="8">
        <v>80000</v>
      </c>
      <c r="R22" s="8">
        <v>80000</v>
      </c>
      <c r="S22" s="8">
        <v>0</v>
      </c>
      <c r="T22" s="7"/>
    </row>
    <row r="23" spans="1:20" ht="33.75" x14ac:dyDescent="0.25">
      <c r="I23" s="16">
        <v>3300</v>
      </c>
      <c r="J23" s="16" t="s">
        <v>46</v>
      </c>
      <c r="K23" s="8">
        <v>2774200</v>
      </c>
      <c r="L23" s="8">
        <v>2774200</v>
      </c>
      <c r="M23" s="8">
        <v>182634.16</v>
      </c>
      <c r="N23" s="8"/>
      <c r="O23" s="16">
        <v>1548</v>
      </c>
      <c r="P23" s="16" t="s">
        <v>81</v>
      </c>
      <c r="Q23" s="8">
        <v>200000</v>
      </c>
      <c r="R23" s="8">
        <v>200000</v>
      </c>
      <c r="S23" s="8">
        <v>0</v>
      </c>
      <c r="T23" s="7"/>
    </row>
    <row r="24" spans="1:20" ht="22.5" x14ac:dyDescent="0.25">
      <c r="I24" s="16">
        <v>3400</v>
      </c>
      <c r="J24" s="16" t="s">
        <v>47</v>
      </c>
      <c r="K24" s="8">
        <v>14117920</v>
      </c>
      <c r="L24" s="8">
        <v>14142920</v>
      </c>
      <c r="M24" s="8">
        <v>3169712.71</v>
      </c>
      <c r="N24" s="8"/>
      <c r="O24" s="16">
        <v>1549</v>
      </c>
      <c r="P24" s="16" t="s">
        <v>82</v>
      </c>
      <c r="Q24" s="8">
        <v>145530</v>
      </c>
      <c r="R24" s="8">
        <v>145530</v>
      </c>
      <c r="S24" s="8">
        <v>0</v>
      </c>
      <c r="T24" s="7"/>
    </row>
    <row r="25" spans="1:20" ht="78.75" x14ac:dyDescent="0.25">
      <c r="I25" s="16">
        <v>3500</v>
      </c>
      <c r="J25" s="16" t="s">
        <v>48</v>
      </c>
      <c r="K25" s="8">
        <v>1006000</v>
      </c>
      <c r="L25" s="8">
        <v>1031000</v>
      </c>
      <c r="M25" s="8">
        <v>74750</v>
      </c>
      <c r="N25" s="8"/>
      <c r="O25" s="16">
        <v>1591</v>
      </c>
      <c r="P25" s="16" t="s">
        <v>83</v>
      </c>
      <c r="Q25" s="8">
        <v>1267575</v>
      </c>
      <c r="R25" s="8">
        <v>1267575</v>
      </c>
      <c r="S25" s="8">
        <v>708537.06</v>
      </c>
      <c r="T25" s="7"/>
    </row>
    <row r="26" spans="1:20" ht="90" x14ac:dyDescent="0.25">
      <c r="I26" s="16">
        <v>3700</v>
      </c>
      <c r="J26" s="16" t="s">
        <v>50</v>
      </c>
      <c r="K26" s="8">
        <v>130000</v>
      </c>
      <c r="L26" s="8">
        <v>130000</v>
      </c>
      <c r="M26" s="8">
        <v>35570</v>
      </c>
      <c r="N26" s="8"/>
      <c r="O26" s="16">
        <v>1591</v>
      </c>
      <c r="P26" s="16" t="s">
        <v>204</v>
      </c>
      <c r="Q26" s="8">
        <v>7000000</v>
      </c>
      <c r="R26" s="8">
        <v>7000000</v>
      </c>
      <c r="S26" s="8">
        <v>1248538.2400000002</v>
      </c>
      <c r="T26" s="7"/>
    </row>
    <row r="27" spans="1:20" x14ac:dyDescent="0.25">
      <c r="I27" s="16">
        <v>3900</v>
      </c>
      <c r="J27" s="16" t="s">
        <v>156</v>
      </c>
      <c r="K27" s="8">
        <v>5398206</v>
      </c>
      <c r="L27" s="8">
        <v>5373206</v>
      </c>
      <c r="M27" s="8">
        <v>165447.89000000001</v>
      </c>
      <c r="N27" s="8"/>
      <c r="O27" s="16"/>
      <c r="P27" s="16"/>
      <c r="Q27" s="11">
        <f>SUM(Q6:Q26)</f>
        <v>47558705</v>
      </c>
      <c r="R27" s="11">
        <f>SUM(R6:R26)</f>
        <v>47558705</v>
      </c>
      <c r="S27" s="11">
        <f>SUM(S6:S26)</f>
        <v>8397219.0200000014</v>
      </c>
      <c r="T27" s="7"/>
    </row>
    <row r="28" spans="1:20" ht="33.75" x14ac:dyDescent="0.25">
      <c r="I28" s="16"/>
      <c r="J28" s="15" t="s">
        <v>43</v>
      </c>
      <c r="K28" s="10">
        <f>SUM(K21:K27)</f>
        <v>30280652</v>
      </c>
      <c r="L28" s="10">
        <f>SUM(L21:L27)</f>
        <v>30280652</v>
      </c>
      <c r="M28" s="10">
        <f>SUM(M21:M27)</f>
        <v>4869791.7399999993</v>
      </c>
      <c r="N28" s="8"/>
      <c r="O28" s="16">
        <v>2111</v>
      </c>
      <c r="P28" s="16" t="s">
        <v>87</v>
      </c>
      <c r="Q28" s="8">
        <v>390000</v>
      </c>
      <c r="R28" s="8">
        <v>390000</v>
      </c>
      <c r="S28" s="8">
        <v>1033.96</v>
      </c>
      <c r="T28" s="7"/>
    </row>
    <row r="29" spans="1:20" ht="33.75" x14ac:dyDescent="0.25">
      <c r="I29" s="16">
        <v>4400</v>
      </c>
      <c r="J29" s="16" t="s">
        <v>185</v>
      </c>
      <c r="K29" s="8">
        <v>4000000</v>
      </c>
      <c r="L29" s="8">
        <v>4000000</v>
      </c>
      <c r="M29" s="8">
        <v>4000000</v>
      </c>
      <c r="N29" s="10"/>
      <c r="O29" s="16">
        <v>2121</v>
      </c>
      <c r="P29" s="16" t="s">
        <v>88</v>
      </c>
      <c r="Q29" s="8">
        <v>1500</v>
      </c>
      <c r="R29" s="8">
        <v>1500</v>
      </c>
      <c r="S29" s="8">
        <v>570</v>
      </c>
      <c r="T29" s="7"/>
    </row>
    <row r="30" spans="1:20" ht="56.25" x14ac:dyDescent="0.25">
      <c r="I30" s="16"/>
      <c r="J30" s="15" t="s">
        <v>53</v>
      </c>
      <c r="K30" s="10">
        <v>4000000</v>
      </c>
      <c r="L30" s="10">
        <v>4000000</v>
      </c>
      <c r="M30" s="10">
        <v>727272</v>
      </c>
      <c r="N30" s="8"/>
      <c r="O30" s="16">
        <v>2141</v>
      </c>
      <c r="P30" s="16" t="s">
        <v>89</v>
      </c>
      <c r="Q30" s="8">
        <v>275000</v>
      </c>
      <c r="R30" s="8">
        <v>275000</v>
      </c>
      <c r="S30" s="8">
        <v>3828.4</v>
      </c>
      <c r="T30" s="7"/>
    </row>
    <row r="31" spans="1:20" ht="22.5" x14ac:dyDescent="0.25">
      <c r="I31" s="16"/>
      <c r="J31" s="15"/>
      <c r="K31" s="10"/>
      <c r="L31" s="10"/>
      <c r="M31" s="10"/>
      <c r="N31" s="10"/>
      <c r="O31" s="16">
        <v>2151</v>
      </c>
      <c r="P31" s="16" t="s">
        <v>90</v>
      </c>
      <c r="Q31" s="8">
        <v>35000</v>
      </c>
      <c r="R31" s="8">
        <v>35000</v>
      </c>
      <c r="S31" s="8">
        <v>21034.3</v>
      </c>
      <c r="T31" s="7"/>
    </row>
    <row r="32" spans="1:20" x14ac:dyDescent="0.25">
      <c r="I32" s="16"/>
      <c r="J32" s="15"/>
      <c r="K32" s="10"/>
      <c r="L32" s="10"/>
      <c r="M32" s="10"/>
      <c r="N32" s="8"/>
      <c r="O32" s="16">
        <v>2161</v>
      </c>
      <c r="P32" s="16" t="s">
        <v>91</v>
      </c>
      <c r="Q32" s="8">
        <v>6000</v>
      </c>
      <c r="R32" s="8">
        <v>6000</v>
      </c>
      <c r="S32" s="8">
        <v>594.5</v>
      </c>
      <c r="T32" s="7"/>
    </row>
    <row r="33" spans="9:20" ht="33.75" x14ac:dyDescent="0.25">
      <c r="I33" s="16"/>
      <c r="J33" s="16"/>
      <c r="K33" s="8"/>
      <c r="L33" s="8"/>
      <c r="M33" s="8"/>
      <c r="N33" s="8"/>
      <c r="O33" s="16">
        <v>2211</v>
      </c>
      <c r="P33" s="16" t="s">
        <v>92</v>
      </c>
      <c r="Q33" s="8">
        <v>37000</v>
      </c>
      <c r="R33" s="8">
        <v>37000</v>
      </c>
      <c r="S33" s="8">
        <v>6666.82</v>
      </c>
      <c r="T33" s="7"/>
    </row>
    <row r="34" spans="9:20" ht="33.75" x14ac:dyDescent="0.25">
      <c r="I34" s="16"/>
      <c r="J34" s="16"/>
      <c r="K34" s="8"/>
      <c r="L34" s="8"/>
      <c r="M34" s="8"/>
      <c r="N34" s="8"/>
      <c r="O34" s="16">
        <v>2231</v>
      </c>
      <c r="P34" s="16" t="s">
        <v>93</v>
      </c>
      <c r="Q34" s="8">
        <v>5000</v>
      </c>
      <c r="R34" s="8">
        <v>5000</v>
      </c>
      <c r="S34" s="8">
        <v>374.6</v>
      </c>
      <c r="T34" s="7"/>
    </row>
    <row r="35" spans="9:20" ht="22.5" x14ac:dyDescent="0.25">
      <c r="I35" s="16"/>
      <c r="J35" s="16" t="s">
        <v>56</v>
      </c>
      <c r="K35" s="8">
        <f>SUM(K31:K34)</f>
        <v>0</v>
      </c>
      <c r="L35" s="8">
        <f t="shared" ref="L35:M35" si="2">SUM(L31:L34)</f>
        <v>0</v>
      </c>
      <c r="M35" s="8">
        <f t="shared" si="2"/>
        <v>0</v>
      </c>
      <c r="N35" s="10"/>
      <c r="O35" s="16">
        <v>2431</v>
      </c>
      <c r="P35" s="16" t="s">
        <v>94</v>
      </c>
      <c r="Q35" s="8">
        <v>1000</v>
      </c>
      <c r="R35" s="8">
        <v>1000</v>
      </c>
      <c r="S35" s="8">
        <v>0</v>
      </c>
      <c r="T35" s="7"/>
    </row>
    <row r="36" spans="9:20" ht="22.5" x14ac:dyDescent="0.25">
      <c r="I36" s="16"/>
      <c r="J36" s="15" t="s">
        <v>57</v>
      </c>
      <c r="K36" s="10">
        <f>+K12+K20+K28+K30+K35</f>
        <v>83494457</v>
      </c>
      <c r="L36" s="10">
        <f t="shared" ref="L36:M36" si="3">+L12+L20+L28+L30+L35</f>
        <v>83494457</v>
      </c>
      <c r="M36" s="10">
        <f t="shared" si="3"/>
        <v>14095313.789999999</v>
      </c>
      <c r="O36" s="16">
        <v>2441</v>
      </c>
      <c r="P36" s="16" t="s">
        <v>95</v>
      </c>
      <c r="Q36" s="8">
        <v>6000</v>
      </c>
      <c r="R36" s="8">
        <v>6000</v>
      </c>
      <c r="S36" s="8">
        <v>0</v>
      </c>
      <c r="T36" s="7"/>
    </row>
    <row r="37" spans="9:20" ht="22.5" x14ac:dyDescent="0.25">
      <c r="K37" s="14">
        <f>+K36-E11</f>
        <v>0</v>
      </c>
      <c r="L37" s="14">
        <f>+L36-F11</f>
        <v>0</v>
      </c>
      <c r="M37" s="14">
        <f>+M36-G11</f>
        <v>0</v>
      </c>
      <c r="O37" s="16">
        <v>2451</v>
      </c>
      <c r="P37" s="16" t="s">
        <v>96</v>
      </c>
      <c r="Q37" s="8">
        <v>5000</v>
      </c>
      <c r="R37" s="8">
        <v>5000</v>
      </c>
      <c r="S37" s="8">
        <v>0</v>
      </c>
      <c r="T37" s="7"/>
    </row>
    <row r="38" spans="9:20" ht="22.5" x14ac:dyDescent="0.25">
      <c r="O38" s="16">
        <v>2461</v>
      </c>
      <c r="P38" s="16" t="s">
        <v>97</v>
      </c>
      <c r="Q38" s="8">
        <v>20000</v>
      </c>
      <c r="R38" s="8">
        <v>20000</v>
      </c>
      <c r="S38" s="8">
        <v>1067.98</v>
      </c>
      <c r="T38" s="7"/>
    </row>
    <row r="39" spans="9:20" ht="22.5" x14ac:dyDescent="0.25">
      <c r="O39" s="16">
        <v>2471</v>
      </c>
      <c r="P39" s="16" t="s">
        <v>98</v>
      </c>
      <c r="Q39" s="8">
        <v>5600</v>
      </c>
      <c r="R39" s="8">
        <v>5600</v>
      </c>
      <c r="S39" s="8">
        <v>0</v>
      </c>
      <c r="T39" s="7"/>
    </row>
    <row r="40" spans="9:20" ht="22.5" x14ac:dyDescent="0.25">
      <c r="O40" s="16">
        <v>2481</v>
      </c>
      <c r="P40" s="16" t="s">
        <v>99</v>
      </c>
      <c r="Q40" s="8">
        <v>3000</v>
      </c>
      <c r="R40" s="8">
        <v>3000</v>
      </c>
      <c r="S40" s="8">
        <v>0</v>
      </c>
      <c r="T40" s="9"/>
    </row>
    <row r="41" spans="9:20" ht="45" x14ac:dyDescent="0.25">
      <c r="O41" s="16">
        <v>2491</v>
      </c>
      <c r="P41" s="16" t="s">
        <v>100</v>
      </c>
      <c r="Q41" s="8">
        <v>11000</v>
      </c>
      <c r="R41" s="8">
        <v>11000</v>
      </c>
      <c r="S41" s="8">
        <v>1299.97</v>
      </c>
      <c r="T41" s="7"/>
    </row>
    <row r="42" spans="9:20" ht="22.5" x14ac:dyDescent="0.25">
      <c r="O42" s="16">
        <v>2531</v>
      </c>
      <c r="P42" s="16" t="s">
        <v>101</v>
      </c>
      <c r="Q42" s="8">
        <v>12000</v>
      </c>
      <c r="R42" s="8">
        <v>12000</v>
      </c>
      <c r="S42" s="8">
        <v>335.5</v>
      </c>
      <c r="T42" s="7"/>
    </row>
    <row r="43" spans="9:20" ht="22.5" x14ac:dyDescent="0.25">
      <c r="O43" s="16">
        <v>2541</v>
      </c>
      <c r="P43" s="16" t="s">
        <v>102</v>
      </c>
      <c r="Q43" s="8">
        <v>10000</v>
      </c>
      <c r="R43" s="8">
        <v>10000</v>
      </c>
      <c r="S43" s="8">
        <v>34.480000000000004</v>
      </c>
      <c r="T43" s="7"/>
    </row>
    <row r="44" spans="9:20" ht="22.5" x14ac:dyDescent="0.25">
      <c r="O44" s="16">
        <v>2611</v>
      </c>
      <c r="P44" s="16" t="s">
        <v>103</v>
      </c>
      <c r="Q44" s="8">
        <v>355000</v>
      </c>
      <c r="R44" s="8">
        <v>355000</v>
      </c>
      <c r="S44" s="8">
        <v>53748.719999999994</v>
      </c>
      <c r="T44" s="7"/>
    </row>
    <row r="45" spans="9:20" x14ac:dyDescent="0.25">
      <c r="O45" s="16">
        <v>2711</v>
      </c>
      <c r="P45" s="16" t="s">
        <v>104</v>
      </c>
      <c r="Q45" s="8">
        <v>10000</v>
      </c>
      <c r="R45" s="8">
        <v>10000</v>
      </c>
      <c r="S45" s="8">
        <v>0</v>
      </c>
      <c r="T45" s="7"/>
    </row>
    <row r="46" spans="9:20" x14ac:dyDescent="0.25">
      <c r="O46" s="16">
        <v>2721</v>
      </c>
      <c r="P46" s="16" t="s">
        <v>105</v>
      </c>
      <c r="Q46" s="8">
        <v>10000</v>
      </c>
      <c r="R46" s="8">
        <v>10000</v>
      </c>
      <c r="S46" s="8">
        <v>0</v>
      </c>
      <c r="T46" s="7"/>
    </row>
    <row r="47" spans="9:20" x14ac:dyDescent="0.25">
      <c r="O47" s="16">
        <v>2911</v>
      </c>
      <c r="P47" s="16" t="s">
        <v>107</v>
      </c>
      <c r="Q47" s="8">
        <v>15000</v>
      </c>
      <c r="R47" s="8">
        <v>15000</v>
      </c>
      <c r="S47" s="8">
        <v>101.72</v>
      </c>
      <c r="T47" s="7"/>
    </row>
    <row r="48" spans="9:20" ht="33.75" x14ac:dyDescent="0.25">
      <c r="O48" s="16">
        <v>2921</v>
      </c>
      <c r="P48" s="16" t="s">
        <v>108</v>
      </c>
      <c r="Q48" s="8">
        <v>7000</v>
      </c>
      <c r="R48" s="8">
        <v>7000</v>
      </c>
      <c r="S48" s="8">
        <v>1241.7299999999998</v>
      </c>
      <c r="T48" s="7"/>
    </row>
    <row r="49" spans="15:20" ht="67.5" x14ac:dyDescent="0.25">
      <c r="O49" s="16">
        <v>2931</v>
      </c>
      <c r="P49" s="16" t="s">
        <v>109</v>
      </c>
      <c r="Q49" s="8">
        <v>5000</v>
      </c>
      <c r="R49" s="8">
        <v>5000</v>
      </c>
      <c r="S49" s="8">
        <v>0</v>
      </c>
      <c r="T49" s="7"/>
    </row>
    <row r="50" spans="15:20" ht="56.25" x14ac:dyDescent="0.25">
      <c r="O50" s="16">
        <v>2941</v>
      </c>
      <c r="P50" s="16" t="s">
        <v>110</v>
      </c>
      <c r="Q50" s="8">
        <v>400000</v>
      </c>
      <c r="R50" s="8">
        <v>400000</v>
      </c>
      <c r="S50" s="8">
        <v>9098.35</v>
      </c>
      <c r="T50" s="7"/>
    </row>
    <row r="51" spans="15:20" ht="33.75" x14ac:dyDescent="0.25">
      <c r="O51" s="16">
        <v>2961</v>
      </c>
      <c r="P51" s="16" t="s">
        <v>111</v>
      </c>
      <c r="Q51" s="8">
        <v>30000</v>
      </c>
      <c r="R51" s="8">
        <v>30000</v>
      </c>
      <c r="S51" s="8">
        <v>0</v>
      </c>
      <c r="T51" s="7"/>
    </row>
    <row r="52" spans="15:20" x14ac:dyDescent="0.25">
      <c r="O52" s="16"/>
      <c r="P52" s="16"/>
      <c r="Q52" s="10">
        <f>SUM(Q28:Q51)</f>
        <v>1655100</v>
      </c>
      <c r="R52" s="10">
        <f>SUM(R28:R51)</f>
        <v>1655100</v>
      </c>
      <c r="S52" s="10">
        <f>SUM(S28:S51)</f>
        <v>101031.03</v>
      </c>
      <c r="T52" s="7"/>
    </row>
    <row r="53" spans="15:20" ht="22.5" x14ac:dyDescent="0.25">
      <c r="O53" s="16">
        <v>3112</v>
      </c>
      <c r="P53" s="16" t="s">
        <v>112</v>
      </c>
      <c r="Q53" s="8">
        <v>800000</v>
      </c>
      <c r="R53" s="8">
        <v>800000</v>
      </c>
      <c r="S53" s="8">
        <v>202650.74000000002</v>
      </c>
      <c r="T53" s="7"/>
    </row>
    <row r="54" spans="15:20" x14ac:dyDescent="0.25">
      <c r="O54" s="16">
        <v>3131</v>
      </c>
      <c r="P54" s="16" t="s">
        <v>113</v>
      </c>
      <c r="Q54" s="8">
        <v>135000</v>
      </c>
      <c r="R54" s="8">
        <v>135000</v>
      </c>
      <c r="S54" s="8">
        <v>9317.9599999999991</v>
      </c>
      <c r="T54" s="9"/>
    </row>
    <row r="55" spans="15:20" x14ac:dyDescent="0.25">
      <c r="O55" s="16">
        <v>3141</v>
      </c>
      <c r="P55" s="16" t="s">
        <v>114</v>
      </c>
      <c r="Q55" s="8">
        <v>566326</v>
      </c>
      <c r="R55" s="8">
        <v>566326</v>
      </c>
      <c r="S55" s="8">
        <v>82632.450000000012</v>
      </c>
      <c r="T55" s="7"/>
    </row>
    <row r="56" spans="15:20" ht="45" x14ac:dyDescent="0.25">
      <c r="O56" s="16">
        <v>3171</v>
      </c>
      <c r="P56" s="16" t="s">
        <v>117</v>
      </c>
      <c r="Q56" s="8">
        <v>360000</v>
      </c>
      <c r="R56" s="8">
        <v>360000</v>
      </c>
      <c r="S56" s="8">
        <v>60202.770000000004</v>
      </c>
      <c r="T56" s="9"/>
    </row>
    <row r="57" spans="15:20" ht="22.5" x14ac:dyDescent="0.25">
      <c r="O57" s="16">
        <v>3181</v>
      </c>
      <c r="P57" s="16" t="s">
        <v>118</v>
      </c>
      <c r="Q57" s="8">
        <v>1600000</v>
      </c>
      <c r="R57" s="8">
        <v>1600000</v>
      </c>
      <c r="S57" s="8">
        <v>350829.96</v>
      </c>
      <c r="T57" s="9"/>
    </row>
    <row r="58" spans="15:20" ht="22.5" x14ac:dyDescent="0.25">
      <c r="O58" s="16">
        <v>3191</v>
      </c>
      <c r="P58" s="16" t="s">
        <v>119</v>
      </c>
      <c r="Q58" s="8">
        <v>9000</v>
      </c>
      <c r="R58" s="8">
        <v>9000</v>
      </c>
      <c r="S58" s="8">
        <v>543.1</v>
      </c>
      <c r="T58" s="7"/>
    </row>
    <row r="59" spans="15:20" ht="22.5" x14ac:dyDescent="0.25">
      <c r="O59" s="16">
        <v>3221</v>
      </c>
      <c r="P59" s="16" t="s">
        <v>120</v>
      </c>
      <c r="Q59" s="8">
        <v>3384000</v>
      </c>
      <c r="R59" s="8">
        <v>3359000</v>
      </c>
      <c r="S59" s="8">
        <v>535500</v>
      </c>
      <c r="T59" s="7" t="s">
        <v>181</v>
      </c>
    </row>
    <row r="60" spans="15:20" ht="45" x14ac:dyDescent="0.25">
      <c r="O60" s="16">
        <v>3311</v>
      </c>
      <c r="P60" s="16" t="s">
        <v>122</v>
      </c>
      <c r="Q60" s="8">
        <v>30000</v>
      </c>
      <c r="R60" s="8">
        <v>30000</v>
      </c>
      <c r="S60" s="8">
        <v>0</v>
      </c>
      <c r="T60" s="9"/>
    </row>
    <row r="61" spans="15:20" ht="56.25" x14ac:dyDescent="0.25">
      <c r="O61" s="16">
        <v>3331</v>
      </c>
      <c r="P61" s="16" t="s">
        <v>123</v>
      </c>
      <c r="Q61" s="8">
        <v>900000</v>
      </c>
      <c r="R61" s="8">
        <v>900000</v>
      </c>
      <c r="S61" s="8">
        <v>0</v>
      </c>
      <c r="T61" s="9"/>
    </row>
    <row r="62" spans="15:20" ht="22.5" x14ac:dyDescent="0.25">
      <c r="O62" s="16">
        <v>3341</v>
      </c>
      <c r="P62" s="16" t="s">
        <v>124</v>
      </c>
      <c r="Q62" s="8">
        <v>175000</v>
      </c>
      <c r="R62" s="8">
        <v>175000</v>
      </c>
      <c r="S62" s="8">
        <v>0</v>
      </c>
      <c r="T62" s="7"/>
    </row>
    <row r="63" spans="15:20" ht="33.75" x14ac:dyDescent="0.25">
      <c r="O63" s="16">
        <v>3361</v>
      </c>
      <c r="P63" s="16" t="s">
        <v>173</v>
      </c>
      <c r="Q63" s="8">
        <v>570000</v>
      </c>
      <c r="R63" s="8">
        <v>570000</v>
      </c>
      <c r="S63" s="8">
        <v>34277.75</v>
      </c>
      <c r="T63" s="9"/>
    </row>
    <row r="64" spans="15:20" x14ac:dyDescent="0.25">
      <c r="O64" s="16">
        <v>3362</v>
      </c>
      <c r="P64" s="16" t="s">
        <v>174</v>
      </c>
      <c r="Q64" s="8">
        <v>600000</v>
      </c>
      <c r="R64" s="8">
        <v>600000</v>
      </c>
      <c r="S64" s="8">
        <v>75180.709999999992</v>
      </c>
      <c r="T64" s="7"/>
    </row>
    <row r="65" spans="15:20" x14ac:dyDescent="0.25">
      <c r="O65" s="16">
        <v>3381</v>
      </c>
      <c r="P65" s="16" t="s">
        <v>126</v>
      </c>
      <c r="Q65" s="8">
        <v>499200</v>
      </c>
      <c r="R65" s="8">
        <v>499200</v>
      </c>
      <c r="S65" s="8">
        <v>73175.700000000012</v>
      </c>
      <c r="T65" s="7"/>
    </row>
    <row r="66" spans="15:20" ht="22.5" x14ac:dyDescent="0.25">
      <c r="O66" s="16">
        <v>3411</v>
      </c>
      <c r="P66" s="16" t="s">
        <v>127</v>
      </c>
      <c r="Q66" s="8">
        <v>10013920</v>
      </c>
      <c r="R66" s="8">
        <v>10013920</v>
      </c>
      <c r="S66" s="8">
        <v>2444868.23</v>
      </c>
      <c r="T66" s="7"/>
    </row>
    <row r="67" spans="15:20" ht="22.5" x14ac:dyDescent="0.25">
      <c r="O67" s="16">
        <v>3431</v>
      </c>
      <c r="P67" s="16" t="s">
        <v>128</v>
      </c>
      <c r="Q67" s="8">
        <v>3684000</v>
      </c>
      <c r="R67" s="8">
        <v>3684000</v>
      </c>
      <c r="S67" s="8">
        <v>664235.68000000005</v>
      </c>
      <c r="T67" s="9"/>
    </row>
    <row r="68" spans="15:20" x14ac:dyDescent="0.25">
      <c r="O68" s="16">
        <v>3451</v>
      </c>
      <c r="P68" s="16" t="s">
        <v>129</v>
      </c>
      <c r="Q68" s="8">
        <v>200000</v>
      </c>
      <c r="R68" s="8">
        <v>200000</v>
      </c>
      <c r="S68" s="8">
        <v>23899.02</v>
      </c>
      <c r="T68" s="7"/>
    </row>
    <row r="69" spans="15:20" ht="22.5" x14ac:dyDescent="0.25">
      <c r="O69" s="16">
        <v>3461</v>
      </c>
      <c r="P69" s="16" t="s">
        <v>130</v>
      </c>
      <c r="Q69" s="8">
        <v>220000</v>
      </c>
      <c r="R69" s="8">
        <v>220000</v>
      </c>
      <c r="S69" s="8">
        <v>14959.76</v>
      </c>
      <c r="T69" s="7"/>
    </row>
    <row r="70" spans="15:20" ht="22.5" x14ac:dyDescent="0.25">
      <c r="O70" s="16">
        <v>3471</v>
      </c>
      <c r="P70" s="16" t="s">
        <v>131</v>
      </c>
      <c r="Q70" s="8">
        <v>0</v>
      </c>
      <c r="R70" s="8">
        <v>25000</v>
      </c>
      <c r="S70" s="8">
        <v>21750.019999999997</v>
      </c>
      <c r="T70" s="9" t="s">
        <v>60</v>
      </c>
    </row>
    <row r="71" spans="15:20" ht="33.75" x14ac:dyDescent="0.25">
      <c r="O71" s="16">
        <v>3511</v>
      </c>
      <c r="P71" s="16" t="s">
        <v>132</v>
      </c>
      <c r="Q71" s="8">
        <v>100000</v>
      </c>
      <c r="R71" s="8">
        <v>100000</v>
      </c>
      <c r="S71" s="8">
        <v>0</v>
      </c>
      <c r="T71" s="7"/>
    </row>
    <row r="72" spans="15:20" ht="67.5" x14ac:dyDescent="0.25">
      <c r="O72" s="16">
        <v>3521</v>
      </c>
      <c r="P72" s="16" t="s">
        <v>133</v>
      </c>
      <c r="Q72" s="8">
        <v>75000</v>
      </c>
      <c r="R72" s="8">
        <v>75000</v>
      </c>
      <c r="S72" s="8">
        <v>1550</v>
      </c>
      <c r="T72" s="7"/>
    </row>
    <row r="73" spans="15:20" ht="56.25" x14ac:dyDescent="0.25">
      <c r="O73" s="16">
        <v>3531</v>
      </c>
      <c r="P73" s="16" t="s">
        <v>134</v>
      </c>
      <c r="Q73" s="8">
        <v>250000</v>
      </c>
      <c r="R73" s="8">
        <v>250000</v>
      </c>
      <c r="S73" s="8">
        <v>0</v>
      </c>
      <c r="T73" s="9"/>
    </row>
    <row r="74" spans="15:20" ht="67.5" x14ac:dyDescent="0.25">
      <c r="O74" s="16">
        <v>3553</v>
      </c>
      <c r="P74" s="16" t="s">
        <v>135</v>
      </c>
      <c r="Q74" s="8">
        <v>200000</v>
      </c>
      <c r="R74" s="8">
        <v>200000</v>
      </c>
      <c r="S74" s="8">
        <v>0</v>
      </c>
      <c r="T74" s="9"/>
    </row>
    <row r="75" spans="15:20" ht="45" x14ac:dyDescent="0.25">
      <c r="O75" s="16">
        <v>3571</v>
      </c>
      <c r="P75" s="16" t="s">
        <v>194</v>
      </c>
      <c r="Q75" s="8">
        <v>30000</v>
      </c>
      <c r="R75" s="8">
        <v>30000</v>
      </c>
      <c r="S75" s="8">
        <v>0</v>
      </c>
      <c r="T75" s="7"/>
    </row>
    <row r="76" spans="15:20" ht="22.5" x14ac:dyDescent="0.25">
      <c r="O76" s="16">
        <v>3581</v>
      </c>
      <c r="P76" s="16" t="s">
        <v>136</v>
      </c>
      <c r="Q76" s="8">
        <v>315000</v>
      </c>
      <c r="R76" s="8">
        <v>340000</v>
      </c>
      <c r="S76" s="8">
        <v>73200</v>
      </c>
      <c r="T76" s="9" t="s">
        <v>60</v>
      </c>
    </row>
    <row r="77" spans="15:20" ht="22.5" x14ac:dyDescent="0.25">
      <c r="O77" s="16">
        <v>3591</v>
      </c>
      <c r="P77" s="16" t="s">
        <v>137</v>
      </c>
      <c r="Q77" s="8">
        <v>36000</v>
      </c>
      <c r="R77" s="8">
        <v>36000</v>
      </c>
      <c r="S77" s="8">
        <v>0</v>
      </c>
      <c r="T77" s="7"/>
    </row>
    <row r="78" spans="15:20" ht="22.5" x14ac:dyDescent="0.25">
      <c r="O78" s="16">
        <v>3721</v>
      </c>
      <c r="P78" s="16" t="s">
        <v>175</v>
      </c>
      <c r="Q78" s="8">
        <v>5000</v>
      </c>
      <c r="R78" s="8">
        <v>5000</v>
      </c>
      <c r="S78" s="8">
        <v>0</v>
      </c>
      <c r="T78" s="7"/>
    </row>
    <row r="79" spans="15:20" ht="33.75" x14ac:dyDescent="0.25">
      <c r="O79" s="16">
        <v>3722</v>
      </c>
      <c r="P79" s="16" t="s">
        <v>140</v>
      </c>
      <c r="Q79" s="8">
        <v>120000</v>
      </c>
      <c r="R79" s="8">
        <v>120000</v>
      </c>
      <c r="S79" s="8">
        <v>35570</v>
      </c>
      <c r="T79" s="7"/>
    </row>
    <row r="80" spans="15:20" x14ac:dyDescent="0.25">
      <c r="O80" s="16">
        <v>3751</v>
      </c>
      <c r="P80" s="16" t="s">
        <v>141</v>
      </c>
      <c r="Q80" s="8">
        <v>5000</v>
      </c>
      <c r="R80" s="8">
        <v>5000</v>
      </c>
      <c r="S80" s="8">
        <v>0</v>
      </c>
      <c r="T80" s="9"/>
    </row>
    <row r="81" spans="15:20" x14ac:dyDescent="0.25">
      <c r="O81" s="16">
        <v>3921</v>
      </c>
      <c r="P81" s="16" t="s">
        <v>143</v>
      </c>
      <c r="Q81" s="8">
        <v>290000</v>
      </c>
      <c r="R81" s="8">
        <v>265000</v>
      </c>
      <c r="S81" s="8">
        <v>28082.89</v>
      </c>
      <c r="T81" s="9"/>
    </row>
    <row r="82" spans="15:20" ht="33.75" x14ac:dyDescent="0.25">
      <c r="O82" s="16">
        <v>3951</v>
      </c>
      <c r="P82" s="16" t="s">
        <v>144</v>
      </c>
      <c r="Q82" s="8">
        <v>15000</v>
      </c>
      <c r="R82" s="8">
        <v>15000</v>
      </c>
      <c r="S82" s="8">
        <v>0</v>
      </c>
      <c r="T82" s="9"/>
    </row>
    <row r="83" spans="15:20" ht="22.5" x14ac:dyDescent="0.25">
      <c r="O83" s="16">
        <v>3969</v>
      </c>
      <c r="P83" s="16" t="s">
        <v>176</v>
      </c>
      <c r="Q83" s="8">
        <v>40000</v>
      </c>
      <c r="R83" s="8">
        <v>40000</v>
      </c>
      <c r="S83" s="8">
        <v>0</v>
      </c>
      <c r="T83" s="7"/>
    </row>
    <row r="84" spans="15:20" ht="22.5" x14ac:dyDescent="0.25">
      <c r="O84" s="16">
        <v>3981</v>
      </c>
      <c r="P84" s="16" t="s">
        <v>85</v>
      </c>
      <c r="Q84" s="8">
        <v>1380000</v>
      </c>
      <c r="R84" s="8">
        <v>1380000</v>
      </c>
      <c r="S84" s="8">
        <v>137365</v>
      </c>
      <c r="T84" s="9"/>
    </row>
    <row r="85" spans="15:20" ht="33.75" x14ac:dyDescent="0.25">
      <c r="O85" s="16">
        <v>3982</v>
      </c>
      <c r="P85" s="16" t="s">
        <v>86</v>
      </c>
      <c r="Q85" s="8">
        <v>3673206</v>
      </c>
      <c r="R85" s="8">
        <v>3673206</v>
      </c>
      <c r="S85" s="8">
        <v>0</v>
      </c>
      <c r="T85" s="7"/>
    </row>
    <row r="86" spans="15:20" x14ac:dyDescent="0.25">
      <c r="O86" s="16"/>
      <c r="P86" s="16" t="s">
        <v>43</v>
      </c>
      <c r="Q86" s="11">
        <f>SUM(Q53:Q85)</f>
        <v>30280652</v>
      </c>
      <c r="R86" s="11">
        <f>SUM(R53:R85)</f>
        <v>30280652</v>
      </c>
      <c r="S86" s="11">
        <f>SUM(S53:S85)</f>
        <v>4869791.7399999984</v>
      </c>
      <c r="T86" s="7"/>
    </row>
    <row r="87" spans="15:20" ht="22.5" x14ac:dyDescent="0.25">
      <c r="O87" s="16">
        <v>4419</v>
      </c>
      <c r="P87" s="16" t="s">
        <v>146</v>
      </c>
      <c r="Q87" s="8">
        <v>4000000</v>
      </c>
      <c r="R87" s="8">
        <v>4000000</v>
      </c>
      <c r="S87" s="8">
        <v>727272</v>
      </c>
      <c r="T87" s="7"/>
    </row>
    <row r="88" spans="15:20" x14ac:dyDescent="0.25">
      <c r="O88" s="16"/>
      <c r="P88" s="16" t="s">
        <v>58</v>
      </c>
      <c r="Q88" s="8">
        <f>+Q87</f>
        <v>4000000</v>
      </c>
      <c r="R88" s="8">
        <f t="shared" ref="R88:S88" si="4">+R87</f>
        <v>4000000</v>
      </c>
      <c r="S88" s="8">
        <f t="shared" si="4"/>
        <v>727272</v>
      </c>
      <c r="T88" s="7"/>
    </row>
    <row r="89" spans="15:20" x14ac:dyDescent="0.25">
      <c r="O89" s="16"/>
      <c r="P89" s="16"/>
      <c r="Q89" s="8"/>
      <c r="R89" s="8"/>
      <c r="S89" s="8"/>
      <c r="T89" s="7"/>
    </row>
    <row r="90" spans="15:20" x14ac:dyDescent="0.25">
      <c r="O90" s="16"/>
      <c r="P90" s="16"/>
      <c r="Q90" s="8"/>
      <c r="R90" s="8"/>
      <c r="S90" s="8"/>
      <c r="T90" s="7"/>
    </row>
    <row r="91" spans="15:20" x14ac:dyDescent="0.25">
      <c r="O91" s="16"/>
      <c r="P91" s="16"/>
      <c r="Q91" s="8"/>
      <c r="R91" s="8"/>
      <c r="S91" s="8"/>
      <c r="T91" s="7"/>
    </row>
    <row r="92" spans="15:20" x14ac:dyDescent="0.25">
      <c r="O92" s="16"/>
      <c r="P92" s="16"/>
      <c r="Q92" s="8"/>
      <c r="R92" s="8"/>
      <c r="S92" s="8"/>
      <c r="T92" s="7"/>
    </row>
    <row r="93" spans="15:20" x14ac:dyDescent="0.25">
      <c r="O93" s="16"/>
      <c r="P93" s="16"/>
      <c r="Q93" s="8"/>
      <c r="R93" s="8"/>
      <c r="S93" s="8"/>
      <c r="T93" s="7"/>
    </row>
    <row r="94" spans="15:20" x14ac:dyDescent="0.25">
      <c r="O94" s="16"/>
      <c r="P94" s="16"/>
      <c r="Q94" s="8"/>
      <c r="R94" s="8"/>
      <c r="S94" s="8"/>
      <c r="T94" s="7"/>
    </row>
    <row r="95" spans="15:20" x14ac:dyDescent="0.25">
      <c r="O95" s="16"/>
      <c r="P95" s="16"/>
      <c r="Q95" s="8"/>
      <c r="R95" s="8"/>
      <c r="S95" s="8"/>
      <c r="T95" s="7"/>
    </row>
    <row r="96" spans="15:20" x14ac:dyDescent="0.25">
      <c r="O96" s="16"/>
      <c r="P96" s="16" t="s">
        <v>56</v>
      </c>
      <c r="Q96" s="8">
        <f>SUM(Q89:Q95)</f>
        <v>0</v>
      </c>
      <c r="R96" s="8">
        <f t="shared" ref="R96:S96" si="5">SUM(R89:R95)</f>
        <v>0</v>
      </c>
      <c r="S96" s="8">
        <f t="shared" si="5"/>
        <v>0</v>
      </c>
      <c r="T96" s="7"/>
    </row>
    <row r="97" spans="1:24" x14ac:dyDescent="0.25">
      <c r="O97" s="16"/>
      <c r="P97" s="16" t="s">
        <v>57</v>
      </c>
      <c r="Q97" s="11">
        <f>+Q27+Q52+Q86+Q88+Q96</f>
        <v>83494457</v>
      </c>
      <c r="R97" s="11">
        <f>+R27+R52+R86+R88+R96</f>
        <v>83494457</v>
      </c>
      <c r="S97" s="11">
        <f>+S27+S52+S86+S88+S96</f>
        <v>14095313.789999999</v>
      </c>
      <c r="T97" s="11"/>
    </row>
    <row r="98" spans="1:24" x14ac:dyDescent="0.25">
      <c r="Q98" s="14">
        <f>+Q97-E11</f>
        <v>0</v>
      </c>
      <c r="R98" s="14">
        <f>+R97-F11</f>
        <v>0</v>
      </c>
      <c r="S98" s="14">
        <f>+S97-G11</f>
        <v>0</v>
      </c>
    </row>
    <row r="102" spans="1:24" ht="42.75" customHeight="1" x14ac:dyDescent="0.25">
      <c r="A102" s="78" t="s">
        <v>24</v>
      </c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</row>
    <row r="103" spans="1:24" ht="24.75" customHeight="1" x14ac:dyDescent="0.25">
      <c r="A103" s="74" t="s">
        <v>0</v>
      </c>
      <c r="B103" s="74" t="s">
        <v>1</v>
      </c>
      <c r="C103" s="75" t="s">
        <v>2</v>
      </c>
      <c r="D103" s="75"/>
      <c r="E103" s="75"/>
      <c r="F103" s="75"/>
      <c r="G103" s="75"/>
      <c r="H103" s="30"/>
      <c r="I103" s="75" t="s">
        <v>8</v>
      </c>
      <c r="J103" s="75"/>
      <c r="K103" s="75"/>
      <c r="L103" s="75"/>
      <c r="M103" s="75"/>
      <c r="N103" s="30"/>
      <c r="O103" s="75" t="s">
        <v>14</v>
      </c>
      <c r="P103" s="75"/>
      <c r="Q103" s="75"/>
      <c r="R103" s="75"/>
      <c r="S103" s="75"/>
      <c r="T103" s="76" t="s">
        <v>19</v>
      </c>
      <c r="U103" s="76" t="s">
        <v>20</v>
      </c>
      <c r="V103" s="76" t="s">
        <v>21</v>
      </c>
      <c r="W103" s="76" t="s">
        <v>22</v>
      </c>
      <c r="X103" s="76" t="s">
        <v>294</v>
      </c>
    </row>
    <row r="104" spans="1:24" ht="41.25" customHeight="1" x14ac:dyDescent="0.25">
      <c r="A104" s="74"/>
      <c r="B104" s="74"/>
      <c r="C104" s="28" t="s">
        <v>3</v>
      </c>
      <c r="D104" s="28" t="s">
        <v>4</v>
      </c>
      <c r="E104" s="28" t="s">
        <v>5</v>
      </c>
      <c r="F104" s="28" t="s">
        <v>6</v>
      </c>
      <c r="G104" s="28" t="s">
        <v>7</v>
      </c>
      <c r="H104" s="28"/>
      <c r="I104" s="28" t="s">
        <v>9</v>
      </c>
      <c r="J104" s="28" t="s">
        <v>10</v>
      </c>
      <c r="K104" s="28" t="s">
        <v>11</v>
      </c>
      <c r="L104" s="28" t="s">
        <v>12</v>
      </c>
      <c r="M104" s="28" t="s">
        <v>13</v>
      </c>
      <c r="N104" s="28"/>
      <c r="O104" s="28" t="s">
        <v>15</v>
      </c>
      <c r="P104" s="28" t="s">
        <v>16</v>
      </c>
      <c r="Q104" s="28" t="s">
        <v>23</v>
      </c>
      <c r="R104" s="28" t="s">
        <v>17</v>
      </c>
      <c r="S104" s="28" t="s">
        <v>18</v>
      </c>
      <c r="T104" s="77"/>
      <c r="U104" s="77"/>
      <c r="V104" s="77"/>
      <c r="W104" s="77"/>
      <c r="X104" s="77"/>
    </row>
    <row r="105" spans="1:24" ht="82.5" customHeight="1" x14ac:dyDescent="0.25">
      <c r="A105" s="16">
        <v>2016</v>
      </c>
      <c r="B105" s="16" t="s">
        <v>218</v>
      </c>
      <c r="C105" s="16">
        <v>1000</v>
      </c>
      <c r="D105" s="7" t="s">
        <v>264</v>
      </c>
      <c r="E105" s="8">
        <v>47558705</v>
      </c>
      <c r="F105" s="8">
        <v>47856705</v>
      </c>
      <c r="G105" s="8">
        <v>17924351.710000001</v>
      </c>
      <c r="H105" s="8"/>
      <c r="I105" s="16">
        <v>1100</v>
      </c>
      <c r="J105" s="16" t="s">
        <v>31</v>
      </c>
      <c r="K105" s="8">
        <v>19111122</v>
      </c>
      <c r="L105" s="8">
        <v>19111122</v>
      </c>
      <c r="M105" s="8">
        <v>8661608.3099999987</v>
      </c>
      <c r="N105" s="8"/>
      <c r="O105" s="16">
        <v>1131</v>
      </c>
      <c r="P105" s="16" t="s">
        <v>65</v>
      </c>
      <c r="Q105" s="8">
        <v>5034665</v>
      </c>
      <c r="R105" s="8">
        <v>5034665</v>
      </c>
      <c r="S105" s="8">
        <v>2263218.3099999996</v>
      </c>
      <c r="T105" s="9"/>
      <c r="U105" s="34" t="s">
        <v>223</v>
      </c>
      <c r="V105" s="34" t="s">
        <v>224</v>
      </c>
      <c r="W105" s="34" t="s">
        <v>298</v>
      </c>
      <c r="X105" s="34" t="s">
        <v>296</v>
      </c>
    </row>
    <row r="106" spans="1:24" ht="33.75" x14ac:dyDescent="0.25">
      <c r="A106" s="16"/>
      <c r="B106" s="16"/>
      <c r="C106" s="16">
        <v>2000</v>
      </c>
      <c r="D106" s="7" t="s">
        <v>265</v>
      </c>
      <c r="E106" s="8">
        <v>1655100</v>
      </c>
      <c r="F106" s="8">
        <v>1655100</v>
      </c>
      <c r="G106" s="8">
        <v>469741.56</v>
      </c>
      <c r="H106" s="8"/>
      <c r="I106" s="16">
        <v>1200</v>
      </c>
      <c r="J106" s="16" t="s">
        <v>32</v>
      </c>
      <c r="K106" s="8">
        <v>3343874</v>
      </c>
      <c r="L106" s="8">
        <v>3343874</v>
      </c>
      <c r="M106" s="8">
        <v>1150405.7</v>
      </c>
      <c r="N106" s="8"/>
      <c r="O106" s="16">
        <v>1131</v>
      </c>
      <c r="P106" s="16" t="s">
        <v>66</v>
      </c>
      <c r="Q106" s="8">
        <v>14076457</v>
      </c>
      <c r="R106" s="8">
        <v>14076457</v>
      </c>
      <c r="S106" s="8">
        <v>6398390</v>
      </c>
      <c r="T106" s="9"/>
      <c r="U106" s="17"/>
      <c r="V106" s="17"/>
      <c r="W106" s="17"/>
      <c r="X106" s="27"/>
    </row>
    <row r="107" spans="1:24" ht="22.5" x14ac:dyDescent="0.25">
      <c r="A107" s="16"/>
      <c r="B107" s="16"/>
      <c r="C107" s="16">
        <v>3000</v>
      </c>
      <c r="D107" s="7" t="s">
        <v>266</v>
      </c>
      <c r="E107" s="8">
        <v>30280652</v>
      </c>
      <c r="F107" s="8">
        <v>29982652</v>
      </c>
      <c r="G107" s="8">
        <v>10318656.329999998</v>
      </c>
      <c r="H107" s="8"/>
      <c r="I107" s="16">
        <v>1300</v>
      </c>
      <c r="J107" s="16" t="s">
        <v>33</v>
      </c>
      <c r="K107" s="8">
        <v>5389925</v>
      </c>
      <c r="L107" s="8">
        <v>5389925</v>
      </c>
      <c r="M107" s="8">
        <v>746733.88</v>
      </c>
      <c r="N107" s="8"/>
      <c r="O107" s="16">
        <v>1221</v>
      </c>
      <c r="P107" s="16" t="s">
        <v>67</v>
      </c>
      <c r="Q107" s="8">
        <v>3343874</v>
      </c>
      <c r="R107" s="8">
        <v>3343874</v>
      </c>
      <c r="S107" s="8">
        <v>1150405.7</v>
      </c>
      <c r="T107" s="9"/>
      <c r="U107" s="17"/>
      <c r="V107" s="17"/>
      <c r="W107" s="17"/>
      <c r="X107" s="27"/>
    </row>
    <row r="108" spans="1:24" x14ac:dyDescent="0.25">
      <c r="A108" s="16"/>
      <c r="B108" s="16"/>
      <c r="C108" s="16">
        <v>4000</v>
      </c>
      <c r="D108" s="7" t="s">
        <v>268</v>
      </c>
      <c r="E108" s="8">
        <v>4000000</v>
      </c>
      <c r="F108" s="8">
        <v>4000000</v>
      </c>
      <c r="G108" s="8">
        <v>1818180</v>
      </c>
      <c r="H108" s="8"/>
      <c r="I108" s="16">
        <v>1400</v>
      </c>
      <c r="J108" s="16" t="s">
        <v>34</v>
      </c>
      <c r="K108" s="8">
        <v>8454566</v>
      </c>
      <c r="L108" s="8">
        <v>8454566</v>
      </c>
      <c r="M108" s="8">
        <v>3050862.76</v>
      </c>
      <c r="N108" s="8"/>
      <c r="O108" s="16">
        <v>1321</v>
      </c>
      <c r="P108" s="16" t="s">
        <v>68</v>
      </c>
      <c r="Q108" s="8">
        <v>774046</v>
      </c>
      <c r="R108" s="8">
        <v>774046</v>
      </c>
      <c r="S108" s="8">
        <v>702468.63</v>
      </c>
      <c r="T108" s="9"/>
      <c r="U108" s="17"/>
      <c r="V108" s="17"/>
      <c r="W108" s="17"/>
      <c r="X108" s="27"/>
    </row>
    <row r="109" spans="1:24" ht="22.5" x14ac:dyDescent="0.25">
      <c r="A109" s="16"/>
      <c r="B109" s="16"/>
      <c r="C109" s="16">
        <v>5000</v>
      </c>
      <c r="D109" s="7" t="s">
        <v>267</v>
      </c>
      <c r="E109" s="8">
        <v>0</v>
      </c>
      <c r="F109" s="8">
        <v>1153000</v>
      </c>
      <c r="G109" s="8">
        <v>0</v>
      </c>
      <c r="H109" s="8"/>
      <c r="I109" s="16">
        <v>1500</v>
      </c>
      <c r="J109" s="16" t="s">
        <v>35</v>
      </c>
      <c r="K109" s="8">
        <v>11259218</v>
      </c>
      <c r="L109" s="8">
        <v>11557218</v>
      </c>
      <c r="M109" s="8">
        <v>4314741.0600000005</v>
      </c>
      <c r="N109" s="8"/>
      <c r="O109" s="16">
        <v>1322</v>
      </c>
      <c r="P109" s="16" t="s">
        <v>69</v>
      </c>
      <c r="Q109" s="8">
        <v>6000</v>
      </c>
      <c r="R109" s="8">
        <v>6000</v>
      </c>
      <c r="S109" s="8">
        <v>0</v>
      </c>
      <c r="T109" s="9"/>
      <c r="U109" s="17"/>
      <c r="V109" s="17"/>
      <c r="W109" s="17"/>
      <c r="X109" s="27"/>
    </row>
    <row r="110" spans="1:24" ht="22.5" x14ac:dyDescent="0.25">
      <c r="A110" s="16"/>
      <c r="B110" s="16"/>
      <c r="C110" s="16"/>
      <c r="D110" s="16"/>
      <c r="E110" s="10">
        <f>SUM(E105:E109)</f>
        <v>83494457</v>
      </c>
      <c r="F110" s="10">
        <f>SUM(F105:F109)</f>
        <v>84647457</v>
      </c>
      <c r="G110" s="10">
        <f t="shared" ref="G110" si="6">SUM(G105:G109)</f>
        <v>30530929.599999998</v>
      </c>
      <c r="H110" s="10"/>
      <c r="I110" s="16"/>
      <c r="J110" s="16"/>
      <c r="K110" s="8"/>
      <c r="L110" s="8"/>
      <c r="M110" s="8"/>
      <c r="N110" s="8"/>
      <c r="O110" s="16">
        <v>1323</v>
      </c>
      <c r="P110" s="16" t="s">
        <v>70</v>
      </c>
      <c r="Q110" s="8">
        <v>1599879</v>
      </c>
      <c r="R110" s="8">
        <v>1599879</v>
      </c>
      <c r="S110" s="8">
        <v>44265.25</v>
      </c>
      <c r="T110" s="9"/>
      <c r="U110" s="17"/>
      <c r="V110" s="17"/>
      <c r="W110" s="17"/>
      <c r="X110" s="27"/>
    </row>
    <row r="111" spans="1:24" ht="22.5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5" t="s">
        <v>42</v>
      </c>
      <c r="K111" s="10">
        <f>SUM(K105:K110)</f>
        <v>47558705</v>
      </c>
      <c r="L111" s="10">
        <f t="shared" ref="L111:M111" si="7">SUM(L105:L110)</f>
        <v>47856705</v>
      </c>
      <c r="M111" s="10">
        <f t="shared" si="7"/>
        <v>17924351.710000001</v>
      </c>
      <c r="N111" s="10"/>
      <c r="O111" s="16">
        <v>1323</v>
      </c>
      <c r="P111" s="16" t="s">
        <v>203</v>
      </c>
      <c r="Q111" s="8">
        <v>3000000</v>
      </c>
      <c r="R111" s="8">
        <v>3000000</v>
      </c>
      <c r="S111" s="8">
        <v>0</v>
      </c>
      <c r="T111" s="9"/>
      <c r="U111" s="1"/>
      <c r="V111" s="1"/>
      <c r="W111" s="1"/>
      <c r="X111" s="1"/>
    </row>
    <row r="112" spans="1:24" ht="33.75" x14ac:dyDescent="0.25">
      <c r="I112" s="16">
        <v>2100</v>
      </c>
      <c r="J112" s="16" t="s">
        <v>36</v>
      </c>
      <c r="K112" s="8">
        <v>707500</v>
      </c>
      <c r="L112" s="8">
        <v>707500</v>
      </c>
      <c r="M112" s="8">
        <v>107790.83000000002</v>
      </c>
      <c r="N112" s="8"/>
      <c r="O112" s="16">
        <v>1331</v>
      </c>
      <c r="P112" s="16" t="s">
        <v>71</v>
      </c>
      <c r="Q112" s="8">
        <v>10000</v>
      </c>
      <c r="R112" s="8">
        <v>10000</v>
      </c>
      <c r="S112" s="8">
        <v>0</v>
      </c>
      <c r="T112" s="7"/>
    </row>
    <row r="113" spans="1:20" ht="33.75" x14ac:dyDescent="0.25">
      <c r="A113" s="2" t="s">
        <v>25</v>
      </c>
      <c r="I113" s="16">
        <v>2200</v>
      </c>
      <c r="J113" s="16" t="s">
        <v>37</v>
      </c>
      <c r="K113" s="8">
        <v>42000</v>
      </c>
      <c r="L113" s="8">
        <v>42000</v>
      </c>
      <c r="M113" s="8">
        <v>14870.449999999999</v>
      </c>
      <c r="N113" s="8"/>
      <c r="O113" s="16">
        <v>1412</v>
      </c>
      <c r="P113" s="16" t="s">
        <v>73</v>
      </c>
      <c r="Q113" s="8">
        <v>3388793</v>
      </c>
      <c r="R113" s="8">
        <v>3388793</v>
      </c>
      <c r="S113" s="8">
        <v>1403800.42</v>
      </c>
      <c r="T113" s="9"/>
    </row>
    <row r="114" spans="1:20" ht="33.75" x14ac:dyDescent="0.25">
      <c r="A114" s="2" t="s">
        <v>285</v>
      </c>
      <c r="I114" s="16">
        <v>2400</v>
      </c>
      <c r="J114" s="16" t="s">
        <v>38</v>
      </c>
      <c r="K114" s="8">
        <v>51600</v>
      </c>
      <c r="L114" s="8">
        <v>51600</v>
      </c>
      <c r="M114" s="8">
        <v>9598.09</v>
      </c>
      <c r="N114" s="8"/>
      <c r="O114" s="16">
        <v>1422</v>
      </c>
      <c r="P114" s="16" t="s">
        <v>74</v>
      </c>
      <c r="Q114" s="8">
        <v>1785470</v>
      </c>
      <c r="R114" s="8">
        <v>1785470</v>
      </c>
      <c r="S114" s="8">
        <v>585831.59000000008</v>
      </c>
      <c r="T114" s="9"/>
    </row>
    <row r="115" spans="1:20" ht="56.25" x14ac:dyDescent="0.25">
      <c r="A115" s="2" t="s">
        <v>318</v>
      </c>
      <c r="I115" s="16">
        <v>2500</v>
      </c>
      <c r="J115" s="16" t="s">
        <v>39</v>
      </c>
      <c r="K115" s="8">
        <v>22000</v>
      </c>
      <c r="L115" s="8">
        <v>22000</v>
      </c>
      <c r="M115" s="8">
        <v>1223.98</v>
      </c>
      <c r="N115" s="8"/>
      <c r="O115" s="16">
        <v>1431</v>
      </c>
      <c r="P115" s="16" t="s">
        <v>75</v>
      </c>
      <c r="Q115" s="8">
        <v>2215268</v>
      </c>
      <c r="R115" s="8">
        <v>2215268</v>
      </c>
      <c r="S115" s="8">
        <v>733181.90999999992</v>
      </c>
      <c r="T115" s="9"/>
    </row>
    <row r="116" spans="1:20" ht="22.5" x14ac:dyDescent="0.25">
      <c r="A116" s="2" t="s">
        <v>63</v>
      </c>
      <c r="I116" s="16">
        <v>2600</v>
      </c>
      <c r="J116" s="16" t="s">
        <v>40</v>
      </c>
      <c r="K116" s="8">
        <v>355000</v>
      </c>
      <c r="L116" s="8">
        <v>355000</v>
      </c>
      <c r="M116" s="8">
        <v>110969.60999999999</v>
      </c>
      <c r="N116" s="8"/>
      <c r="O116" s="16">
        <v>1441</v>
      </c>
      <c r="P116" s="16" t="s">
        <v>76</v>
      </c>
      <c r="Q116" s="8">
        <v>1065035</v>
      </c>
      <c r="R116" s="8">
        <v>1065035</v>
      </c>
      <c r="S116" s="8">
        <v>328048.83999999997</v>
      </c>
      <c r="T116" s="9"/>
    </row>
    <row r="117" spans="1:20" ht="33.75" x14ac:dyDescent="0.25">
      <c r="I117" s="16">
        <v>2700</v>
      </c>
      <c r="J117" s="16" t="s">
        <v>41</v>
      </c>
      <c r="K117" s="9">
        <v>20000</v>
      </c>
      <c r="L117" s="9">
        <v>20000</v>
      </c>
      <c r="M117" s="9">
        <v>0</v>
      </c>
      <c r="N117" s="8"/>
      <c r="O117" s="16">
        <v>1511</v>
      </c>
      <c r="P117" s="16" t="s">
        <v>77</v>
      </c>
      <c r="Q117" s="8">
        <v>755245</v>
      </c>
      <c r="R117" s="8">
        <v>755245</v>
      </c>
      <c r="S117" s="8">
        <v>343417.49</v>
      </c>
      <c r="T117" s="9"/>
    </row>
    <row r="118" spans="1:20" ht="45" x14ac:dyDescent="0.25">
      <c r="I118" s="16">
        <v>2900</v>
      </c>
      <c r="J118" s="16" t="s">
        <v>155</v>
      </c>
      <c r="K118" s="9">
        <v>457000</v>
      </c>
      <c r="L118" s="9">
        <v>457000</v>
      </c>
      <c r="M118" s="9">
        <v>225288.60000000003</v>
      </c>
      <c r="N118" s="9"/>
      <c r="O118" s="16">
        <v>1521</v>
      </c>
      <c r="P118" s="16" t="s">
        <v>78</v>
      </c>
      <c r="Q118" s="8">
        <v>0</v>
      </c>
      <c r="R118" s="8">
        <v>298000</v>
      </c>
      <c r="S118" s="8">
        <v>0</v>
      </c>
      <c r="T118" s="7" t="s">
        <v>219</v>
      </c>
    </row>
    <row r="119" spans="1:20" x14ac:dyDescent="0.25">
      <c r="I119" s="16"/>
      <c r="J119" s="15" t="s">
        <v>52</v>
      </c>
      <c r="K119" s="10">
        <f>SUM(K112:K118)</f>
        <v>1655100</v>
      </c>
      <c r="L119" s="10">
        <f>SUM(L112:L118)</f>
        <v>1655100</v>
      </c>
      <c r="M119" s="10">
        <f>SUM(M112:M118)</f>
        <v>469741.56000000006</v>
      </c>
      <c r="N119" s="10"/>
      <c r="O119" s="16">
        <v>1541</v>
      </c>
      <c r="P119" s="16" t="s">
        <v>79</v>
      </c>
      <c r="Q119" s="8">
        <v>1800868</v>
      </c>
      <c r="R119" s="8">
        <v>1800868</v>
      </c>
      <c r="S119" s="8">
        <v>0</v>
      </c>
      <c r="T119" s="9"/>
    </row>
    <row r="120" spans="1:20" ht="33.75" x14ac:dyDescent="0.25">
      <c r="I120" s="16">
        <v>3100</v>
      </c>
      <c r="J120" s="16" t="s">
        <v>44</v>
      </c>
      <c r="K120" s="8">
        <v>3470326</v>
      </c>
      <c r="L120" s="8">
        <v>3470326</v>
      </c>
      <c r="M120" s="8">
        <v>1282176.4100000001</v>
      </c>
      <c r="N120" s="8"/>
      <c r="O120" s="16">
        <v>1542</v>
      </c>
      <c r="P120" s="16" t="s">
        <v>80</v>
      </c>
      <c r="Q120" s="8">
        <v>10000</v>
      </c>
      <c r="R120" s="8">
        <v>10000</v>
      </c>
      <c r="S120" s="8">
        <v>0</v>
      </c>
      <c r="T120" s="7"/>
    </row>
    <row r="121" spans="1:20" ht="22.5" x14ac:dyDescent="0.25">
      <c r="I121" s="16">
        <v>3200</v>
      </c>
      <c r="J121" s="16" t="s">
        <v>45</v>
      </c>
      <c r="K121" s="8">
        <v>3384000</v>
      </c>
      <c r="L121" s="8">
        <v>3359000</v>
      </c>
      <c r="M121" s="8">
        <v>1370880</v>
      </c>
      <c r="N121" s="8"/>
      <c r="O121" s="16">
        <v>1547</v>
      </c>
      <c r="P121" s="16" t="s">
        <v>84</v>
      </c>
      <c r="Q121" s="8">
        <v>80000</v>
      </c>
      <c r="R121" s="8">
        <v>80000</v>
      </c>
      <c r="S121" s="8">
        <v>59400</v>
      </c>
      <c r="T121" s="7"/>
    </row>
    <row r="122" spans="1:20" ht="33.75" x14ac:dyDescent="0.25">
      <c r="I122" s="16">
        <v>3300</v>
      </c>
      <c r="J122" s="16" t="s">
        <v>46</v>
      </c>
      <c r="K122" s="8">
        <v>2774200</v>
      </c>
      <c r="L122" s="8">
        <v>2476200</v>
      </c>
      <c r="M122" s="8">
        <v>370760.45</v>
      </c>
      <c r="N122" s="8"/>
      <c r="O122" s="16">
        <v>1548</v>
      </c>
      <c r="P122" s="16" t="s">
        <v>81</v>
      </c>
      <c r="Q122" s="8">
        <v>200000</v>
      </c>
      <c r="R122" s="8">
        <v>200000</v>
      </c>
      <c r="S122" s="8">
        <v>0</v>
      </c>
      <c r="T122" s="7"/>
    </row>
    <row r="123" spans="1:20" ht="22.5" x14ac:dyDescent="0.25">
      <c r="I123" s="16">
        <v>3400</v>
      </c>
      <c r="J123" s="16" t="s">
        <v>47</v>
      </c>
      <c r="K123" s="8">
        <v>14117920</v>
      </c>
      <c r="L123" s="8">
        <v>14142920</v>
      </c>
      <c r="M123" s="8">
        <v>6574012.1400000006</v>
      </c>
      <c r="N123" s="8"/>
      <c r="O123" s="16">
        <v>1549</v>
      </c>
      <c r="P123" s="16" t="s">
        <v>82</v>
      </c>
      <c r="Q123" s="8">
        <v>145530</v>
      </c>
      <c r="R123" s="8">
        <v>145530</v>
      </c>
      <c r="S123" s="8">
        <v>0</v>
      </c>
      <c r="T123" s="7"/>
    </row>
    <row r="124" spans="1:20" ht="78.75" x14ac:dyDescent="0.25">
      <c r="I124" s="16">
        <v>3500</v>
      </c>
      <c r="J124" s="16" t="s">
        <v>48</v>
      </c>
      <c r="K124" s="8">
        <v>1006000</v>
      </c>
      <c r="L124" s="8">
        <v>1031000</v>
      </c>
      <c r="M124" s="8">
        <v>222347.99</v>
      </c>
      <c r="N124" s="8"/>
      <c r="O124" s="16">
        <v>1591</v>
      </c>
      <c r="P124" s="16" t="s">
        <v>83</v>
      </c>
      <c r="Q124" s="8">
        <v>1267575</v>
      </c>
      <c r="R124" s="8">
        <v>1267575</v>
      </c>
      <c r="S124" s="8">
        <v>730103.57000000007</v>
      </c>
      <c r="T124" s="7"/>
    </row>
    <row r="125" spans="1:20" ht="90" x14ac:dyDescent="0.25">
      <c r="I125" s="16">
        <v>3700</v>
      </c>
      <c r="J125" s="16" t="s">
        <v>50</v>
      </c>
      <c r="K125" s="8">
        <v>130000</v>
      </c>
      <c r="L125" s="8">
        <v>130000</v>
      </c>
      <c r="M125" s="8">
        <v>73276</v>
      </c>
      <c r="N125" s="8"/>
      <c r="O125" s="16">
        <v>1591</v>
      </c>
      <c r="P125" s="16" t="s">
        <v>204</v>
      </c>
      <c r="Q125" s="8">
        <v>7000000</v>
      </c>
      <c r="R125" s="8">
        <v>7000000</v>
      </c>
      <c r="S125" s="8">
        <v>3181820</v>
      </c>
      <c r="T125" s="7"/>
    </row>
    <row r="126" spans="1:20" x14ac:dyDescent="0.25">
      <c r="I126" s="16">
        <v>3900</v>
      </c>
      <c r="J126" s="16" t="s">
        <v>156</v>
      </c>
      <c r="K126" s="8">
        <v>5398206</v>
      </c>
      <c r="L126" s="8">
        <v>5373206</v>
      </c>
      <c r="M126" s="8">
        <v>425203.33999999997</v>
      </c>
      <c r="N126" s="8"/>
      <c r="O126" s="16"/>
      <c r="P126" s="16"/>
      <c r="Q126" s="11">
        <f>SUM(Q105:Q125)</f>
        <v>47558705</v>
      </c>
      <c r="R126" s="11">
        <f>SUM(R105:R125)</f>
        <v>47856705</v>
      </c>
      <c r="S126" s="11">
        <f>SUM(S105:S125)</f>
        <v>17924351.710000001</v>
      </c>
      <c r="T126" s="7"/>
    </row>
    <row r="127" spans="1:20" ht="33.75" x14ac:dyDescent="0.25">
      <c r="I127" s="16"/>
      <c r="J127" s="15" t="s">
        <v>43</v>
      </c>
      <c r="K127" s="10">
        <f>SUM(K120:K126)</f>
        <v>30280652</v>
      </c>
      <c r="L127" s="10">
        <f>SUM(L120:L126)</f>
        <v>29982652</v>
      </c>
      <c r="M127" s="10">
        <f>SUM(M120:M126)</f>
        <v>10318656.33</v>
      </c>
      <c r="N127" s="8"/>
      <c r="O127" s="16">
        <v>2111</v>
      </c>
      <c r="P127" s="16" t="s">
        <v>87</v>
      </c>
      <c r="Q127" s="8">
        <v>390000</v>
      </c>
      <c r="R127" s="8">
        <v>390000</v>
      </c>
      <c r="S127" s="8">
        <v>31338.02</v>
      </c>
      <c r="T127" s="7"/>
    </row>
    <row r="128" spans="1:20" ht="33.75" x14ac:dyDescent="0.25">
      <c r="I128" s="16">
        <v>4400</v>
      </c>
      <c r="J128" s="16" t="s">
        <v>185</v>
      </c>
      <c r="K128" s="8">
        <v>4000000</v>
      </c>
      <c r="L128" s="8">
        <v>4000000</v>
      </c>
      <c r="M128" s="8">
        <v>1818180</v>
      </c>
      <c r="N128" s="10"/>
      <c r="O128" s="16">
        <v>2121</v>
      </c>
      <c r="P128" s="16" t="s">
        <v>88</v>
      </c>
      <c r="Q128" s="8">
        <v>1500</v>
      </c>
      <c r="R128" s="8">
        <v>1500</v>
      </c>
      <c r="S128" s="8">
        <v>570</v>
      </c>
      <c r="T128" s="7"/>
    </row>
    <row r="129" spans="9:20" ht="56.25" x14ac:dyDescent="0.25">
      <c r="I129" s="16"/>
      <c r="J129" s="15" t="s">
        <v>53</v>
      </c>
      <c r="K129" s="10">
        <v>4000000</v>
      </c>
      <c r="L129" s="10">
        <v>4000000</v>
      </c>
      <c r="M129" s="10">
        <v>1818180</v>
      </c>
      <c r="N129" s="8"/>
      <c r="O129" s="16">
        <v>2141</v>
      </c>
      <c r="P129" s="16" t="s">
        <v>89</v>
      </c>
      <c r="Q129" s="8">
        <v>275000</v>
      </c>
      <c r="R129" s="8">
        <v>275000</v>
      </c>
      <c r="S129" s="8">
        <v>52005.3</v>
      </c>
      <c r="T129" s="7"/>
    </row>
    <row r="130" spans="9:20" ht="22.5" x14ac:dyDescent="0.25">
      <c r="I130" s="16">
        <v>5100</v>
      </c>
      <c r="J130" s="15" t="s">
        <v>54</v>
      </c>
      <c r="K130" s="10">
        <v>0</v>
      </c>
      <c r="L130" s="9">
        <v>953000</v>
      </c>
      <c r="M130" s="10"/>
      <c r="N130" s="10"/>
      <c r="O130" s="16">
        <v>2151</v>
      </c>
      <c r="P130" s="16" t="s">
        <v>90</v>
      </c>
      <c r="Q130" s="8">
        <v>35000</v>
      </c>
      <c r="R130" s="8">
        <v>35000</v>
      </c>
      <c r="S130" s="8">
        <v>22698.3</v>
      </c>
      <c r="T130" s="7"/>
    </row>
    <row r="131" spans="9:20" x14ac:dyDescent="0.25">
      <c r="I131" s="16">
        <v>5900</v>
      </c>
      <c r="J131" s="15" t="s">
        <v>159</v>
      </c>
      <c r="K131" s="10">
        <v>0</v>
      </c>
      <c r="L131" s="9">
        <v>200000</v>
      </c>
      <c r="M131" s="10"/>
      <c r="N131" s="8"/>
      <c r="O131" s="16">
        <v>2161</v>
      </c>
      <c r="P131" s="16" t="s">
        <v>91</v>
      </c>
      <c r="Q131" s="8">
        <v>6000</v>
      </c>
      <c r="R131" s="8">
        <v>6000</v>
      </c>
      <c r="S131" s="8">
        <v>1179.2099999999998</v>
      </c>
      <c r="T131" s="7"/>
    </row>
    <row r="132" spans="9:20" ht="33.75" x14ac:dyDescent="0.25">
      <c r="I132" s="16"/>
      <c r="J132" s="16"/>
      <c r="K132" s="8"/>
      <c r="L132" s="8"/>
      <c r="M132" s="8"/>
      <c r="N132" s="8"/>
      <c r="O132" s="16">
        <v>2211</v>
      </c>
      <c r="P132" s="16" t="s">
        <v>92</v>
      </c>
      <c r="Q132" s="8">
        <v>37000</v>
      </c>
      <c r="R132" s="8">
        <v>37000</v>
      </c>
      <c r="S132" s="8">
        <v>13681.71</v>
      </c>
      <c r="T132" s="7"/>
    </row>
    <row r="133" spans="9:20" ht="33.75" x14ac:dyDescent="0.25">
      <c r="I133" s="16"/>
      <c r="J133" s="16"/>
      <c r="K133" s="8"/>
      <c r="L133" s="8"/>
      <c r="M133" s="8"/>
      <c r="N133" s="8"/>
      <c r="O133" s="16">
        <v>2231</v>
      </c>
      <c r="P133" s="16" t="s">
        <v>93</v>
      </c>
      <c r="Q133" s="8">
        <v>5000</v>
      </c>
      <c r="R133" s="8">
        <v>5000</v>
      </c>
      <c r="S133" s="8">
        <v>1188.7400000000002</v>
      </c>
      <c r="T133" s="7"/>
    </row>
    <row r="134" spans="9:20" ht="22.5" x14ac:dyDescent="0.25">
      <c r="I134" s="16"/>
      <c r="J134" s="16" t="s">
        <v>56</v>
      </c>
      <c r="K134" s="8">
        <f>SUM(K130:K133)</f>
        <v>0</v>
      </c>
      <c r="L134" s="8">
        <f t="shared" ref="L134" si="8">SUM(L130:L133)</f>
        <v>1153000</v>
      </c>
      <c r="M134" s="8">
        <f t="shared" ref="M134" si="9">SUM(M130:M133)</f>
        <v>0</v>
      </c>
      <c r="N134" s="10"/>
      <c r="O134" s="16">
        <v>2431</v>
      </c>
      <c r="P134" s="16" t="s">
        <v>94</v>
      </c>
      <c r="Q134" s="8">
        <v>1000</v>
      </c>
      <c r="R134" s="8">
        <v>1000</v>
      </c>
      <c r="S134" s="8">
        <v>0</v>
      </c>
      <c r="T134" s="7"/>
    </row>
    <row r="135" spans="9:20" ht="22.5" x14ac:dyDescent="0.25">
      <c r="I135" s="16"/>
      <c r="J135" s="15" t="s">
        <v>57</v>
      </c>
      <c r="K135" s="10">
        <f>+K111+K119+K127+K129+K134</f>
        <v>83494457</v>
      </c>
      <c r="L135" s="10">
        <f t="shared" ref="L135:M135" si="10">+L111+L119+L127+L129+L134</f>
        <v>84647457</v>
      </c>
      <c r="M135" s="10">
        <f t="shared" si="10"/>
        <v>30530929.600000001</v>
      </c>
      <c r="O135" s="16">
        <v>2441</v>
      </c>
      <c r="P135" s="16" t="s">
        <v>95</v>
      </c>
      <c r="Q135" s="8">
        <v>6000</v>
      </c>
      <c r="R135" s="8">
        <v>6000</v>
      </c>
      <c r="S135" s="8">
        <v>0</v>
      </c>
      <c r="T135" s="7"/>
    </row>
    <row r="136" spans="9:20" ht="22.5" x14ac:dyDescent="0.25">
      <c r="K136" s="14">
        <f>+K135-E110</f>
        <v>0</v>
      </c>
      <c r="L136" s="14">
        <f>+L135-F110</f>
        <v>0</v>
      </c>
      <c r="M136" s="14">
        <f>+M135-G110</f>
        <v>0</v>
      </c>
      <c r="O136" s="16">
        <v>2451</v>
      </c>
      <c r="P136" s="16" t="s">
        <v>96</v>
      </c>
      <c r="Q136" s="8">
        <v>5000</v>
      </c>
      <c r="R136" s="8">
        <v>5000</v>
      </c>
      <c r="S136" s="8">
        <v>0</v>
      </c>
      <c r="T136" s="7"/>
    </row>
    <row r="137" spans="9:20" ht="22.5" x14ac:dyDescent="0.25">
      <c r="O137" s="16">
        <v>2461</v>
      </c>
      <c r="P137" s="16" t="s">
        <v>97</v>
      </c>
      <c r="Q137" s="8">
        <v>20000</v>
      </c>
      <c r="R137" s="8">
        <v>20000</v>
      </c>
      <c r="S137" s="8">
        <v>5761.98</v>
      </c>
      <c r="T137" s="7"/>
    </row>
    <row r="138" spans="9:20" ht="22.5" x14ac:dyDescent="0.25">
      <c r="O138" s="16">
        <v>2471</v>
      </c>
      <c r="P138" s="16" t="s">
        <v>98</v>
      </c>
      <c r="Q138" s="8">
        <v>5600</v>
      </c>
      <c r="R138" s="8">
        <v>5600</v>
      </c>
      <c r="S138" s="8">
        <v>12</v>
      </c>
      <c r="T138" s="7"/>
    </row>
    <row r="139" spans="9:20" ht="22.5" x14ac:dyDescent="0.25">
      <c r="O139" s="16">
        <v>2481</v>
      </c>
      <c r="P139" s="16" t="s">
        <v>99</v>
      </c>
      <c r="Q139" s="8">
        <v>3000</v>
      </c>
      <c r="R139" s="8">
        <v>3000</v>
      </c>
      <c r="S139" s="8">
        <v>0</v>
      </c>
      <c r="T139" s="9"/>
    </row>
    <row r="140" spans="9:20" ht="45" x14ac:dyDescent="0.25">
      <c r="O140" s="16">
        <v>2491</v>
      </c>
      <c r="P140" s="16" t="s">
        <v>100</v>
      </c>
      <c r="Q140" s="8">
        <v>11000</v>
      </c>
      <c r="R140" s="8">
        <v>11000</v>
      </c>
      <c r="S140" s="8">
        <v>3824.1099999999997</v>
      </c>
      <c r="T140" s="7"/>
    </row>
    <row r="141" spans="9:20" ht="22.5" x14ac:dyDescent="0.25">
      <c r="O141" s="16">
        <v>2531</v>
      </c>
      <c r="P141" s="16" t="s">
        <v>101</v>
      </c>
      <c r="Q141" s="8">
        <v>12000</v>
      </c>
      <c r="R141" s="8">
        <v>12000</v>
      </c>
      <c r="S141" s="8">
        <v>1189.5</v>
      </c>
      <c r="T141" s="7"/>
    </row>
    <row r="142" spans="9:20" ht="22.5" x14ac:dyDescent="0.25">
      <c r="O142" s="16">
        <v>2541</v>
      </c>
      <c r="P142" s="16" t="s">
        <v>102</v>
      </c>
      <c r="Q142" s="8">
        <v>10000</v>
      </c>
      <c r="R142" s="8">
        <v>10000</v>
      </c>
      <c r="S142" s="8">
        <v>34.480000000000004</v>
      </c>
      <c r="T142" s="7"/>
    </row>
    <row r="143" spans="9:20" ht="22.5" x14ac:dyDescent="0.25">
      <c r="O143" s="16">
        <v>2611</v>
      </c>
      <c r="P143" s="16" t="s">
        <v>103</v>
      </c>
      <c r="Q143" s="8">
        <v>355000</v>
      </c>
      <c r="R143" s="8">
        <v>355000</v>
      </c>
      <c r="S143" s="8">
        <v>110969.60999999999</v>
      </c>
      <c r="T143" s="7"/>
    </row>
    <row r="144" spans="9:20" x14ac:dyDescent="0.25">
      <c r="O144" s="16">
        <v>2711</v>
      </c>
      <c r="P144" s="16" t="s">
        <v>104</v>
      </c>
      <c r="Q144" s="8">
        <v>10000</v>
      </c>
      <c r="R144" s="8">
        <v>10000</v>
      </c>
      <c r="S144" s="8">
        <v>0</v>
      </c>
      <c r="T144" s="7"/>
    </row>
    <row r="145" spans="15:20" x14ac:dyDescent="0.25">
      <c r="O145" s="16">
        <v>2721</v>
      </c>
      <c r="P145" s="16" t="s">
        <v>105</v>
      </c>
      <c r="Q145" s="8">
        <v>10000</v>
      </c>
      <c r="R145" s="8">
        <v>10000</v>
      </c>
      <c r="S145" s="8">
        <v>0</v>
      </c>
      <c r="T145" s="7"/>
    </row>
    <row r="146" spans="15:20" x14ac:dyDescent="0.25">
      <c r="O146" s="16">
        <v>2911</v>
      </c>
      <c r="P146" s="16" t="s">
        <v>107</v>
      </c>
      <c r="Q146" s="8">
        <v>15000</v>
      </c>
      <c r="R146" s="8">
        <v>15000</v>
      </c>
      <c r="S146" s="8">
        <v>588.1</v>
      </c>
      <c r="T146" s="7"/>
    </row>
    <row r="147" spans="15:20" ht="33.75" x14ac:dyDescent="0.25">
      <c r="O147" s="16">
        <v>2921</v>
      </c>
      <c r="P147" s="16" t="s">
        <v>108</v>
      </c>
      <c r="Q147" s="8">
        <v>7000</v>
      </c>
      <c r="R147" s="8">
        <v>7000</v>
      </c>
      <c r="S147" s="8">
        <v>1365.2499999999998</v>
      </c>
      <c r="T147" s="7"/>
    </row>
    <row r="148" spans="15:20" ht="67.5" x14ac:dyDescent="0.25">
      <c r="O148" s="16">
        <v>2931</v>
      </c>
      <c r="P148" s="16" t="s">
        <v>109</v>
      </c>
      <c r="Q148" s="8">
        <v>5000</v>
      </c>
      <c r="R148" s="8">
        <v>5000</v>
      </c>
      <c r="S148" s="8">
        <v>0</v>
      </c>
      <c r="T148" s="7"/>
    </row>
    <row r="149" spans="15:20" ht="56.25" x14ac:dyDescent="0.25">
      <c r="O149" s="16">
        <v>2941</v>
      </c>
      <c r="P149" s="16" t="s">
        <v>110</v>
      </c>
      <c r="Q149" s="8">
        <v>400000</v>
      </c>
      <c r="R149" s="8">
        <v>400000</v>
      </c>
      <c r="S149" s="8">
        <v>223335.25000000003</v>
      </c>
      <c r="T149" s="7"/>
    </row>
    <row r="150" spans="15:20" ht="33.75" x14ac:dyDescent="0.25">
      <c r="O150" s="16">
        <v>2961</v>
      </c>
      <c r="P150" s="16" t="s">
        <v>111</v>
      </c>
      <c r="Q150" s="8">
        <v>30000</v>
      </c>
      <c r="R150" s="8">
        <v>30000</v>
      </c>
      <c r="S150" s="8">
        <v>0</v>
      </c>
      <c r="T150" s="7"/>
    </row>
    <row r="151" spans="15:20" x14ac:dyDescent="0.25">
      <c r="O151" s="16"/>
      <c r="P151" s="16"/>
      <c r="Q151" s="10">
        <f>SUM(Q127:Q150)</f>
        <v>1655100</v>
      </c>
      <c r="R151" s="10">
        <f>SUM(R127:R150)</f>
        <v>1655100</v>
      </c>
      <c r="S151" s="10">
        <f>SUM(S127:S150)</f>
        <v>469741.56000000006</v>
      </c>
      <c r="T151" s="7"/>
    </row>
    <row r="152" spans="15:20" ht="22.5" x14ac:dyDescent="0.25">
      <c r="O152" s="16">
        <v>3112</v>
      </c>
      <c r="P152" s="16" t="s">
        <v>112</v>
      </c>
      <c r="Q152" s="8">
        <v>800000</v>
      </c>
      <c r="R152" s="8">
        <v>800000</v>
      </c>
      <c r="S152" s="8">
        <v>202730.04</v>
      </c>
      <c r="T152" s="7"/>
    </row>
    <row r="153" spans="15:20" x14ac:dyDescent="0.25">
      <c r="O153" s="16">
        <v>3131</v>
      </c>
      <c r="P153" s="16" t="s">
        <v>113</v>
      </c>
      <c r="Q153" s="8">
        <v>135000</v>
      </c>
      <c r="R153" s="8">
        <v>135000</v>
      </c>
      <c r="S153" s="8">
        <v>27187.88</v>
      </c>
      <c r="T153" s="9"/>
    </row>
    <row r="154" spans="15:20" x14ac:dyDescent="0.25">
      <c r="O154" s="16">
        <v>3141</v>
      </c>
      <c r="P154" s="16" t="s">
        <v>114</v>
      </c>
      <c r="Q154" s="8">
        <v>566326</v>
      </c>
      <c r="R154" s="8">
        <v>566326</v>
      </c>
      <c r="S154" s="8">
        <v>169906.90000000002</v>
      </c>
      <c r="T154" s="7"/>
    </row>
    <row r="155" spans="15:20" ht="45" x14ac:dyDescent="0.25">
      <c r="O155" s="16">
        <v>3171</v>
      </c>
      <c r="P155" s="16" t="s">
        <v>117</v>
      </c>
      <c r="Q155" s="8">
        <v>360000</v>
      </c>
      <c r="R155" s="8">
        <v>360000</v>
      </c>
      <c r="S155" s="8">
        <v>120754.54</v>
      </c>
      <c r="T155" s="9"/>
    </row>
    <row r="156" spans="15:20" ht="22.5" x14ac:dyDescent="0.25">
      <c r="O156" s="16">
        <v>3181</v>
      </c>
      <c r="P156" s="16" t="s">
        <v>118</v>
      </c>
      <c r="Q156" s="8">
        <v>1600000</v>
      </c>
      <c r="R156" s="8">
        <v>1600000</v>
      </c>
      <c r="S156" s="8">
        <v>760536.71</v>
      </c>
      <c r="T156" s="9"/>
    </row>
    <row r="157" spans="15:20" ht="22.5" x14ac:dyDescent="0.25">
      <c r="O157" s="16">
        <v>3191</v>
      </c>
      <c r="P157" s="16" t="s">
        <v>119</v>
      </c>
      <c r="Q157" s="8">
        <v>9000</v>
      </c>
      <c r="R157" s="8">
        <v>9000</v>
      </c>
      <c r="S157" s="8">
        <v>1060.3400000000001</v>
      </c>
      <c r="T157" s="7"/>
    </row>
    <row r="158" spans="15:20" ht="22.5" x14ac:dyDescent="0.25">
      <c r="O158" s="16">
        <v>3221</v>
      </c>
      <c r="P158" s="16" t="s">
        <v>120</v>
      </c>
      <c r="Q158" s="8">
        <v>3384000</v>
      </c>
      <c r="R158" s="8">
        <v>3359000</v>
      </c>
      <c r="S158" s="8">
        <v>1370880</v>
      </c>
      <c r="T158" s="7" t="s">
        <v>181</v>
      </c>
    </row>
    <row r="159" spans="15:20" ht="45" x14ac:dyDescent="0.25">
      <c r="O159" s="16">
        <v>3311</v>
      </c>
      <c r="P159" s="16" t="s">
        <v>122</v>
      </c>
      <c r="Q159" s="8">
        <v>30000</v>
      </c>
      <c r="R159" s="8">
        <v>30000</v>
      </c>
      <c r="S159" s="8">
        <v>0</v>
      </c>
      <c r="T159" s="9"/>
    </row>
    <row r="160" spans="15:20" ht="56.25" x14ac:dyDescent="0.25">
      <c r="O160" s="16">
        <v>3331</v>
      </c>
      <c r="P160" s="16" t="s">
        <v>123</v>
      </c>
      <c r="Q160" s="8">
        <v>900000</v>
      </c>
      <c r="R160" s="8">
        <v>602000</v>
      </c>
      <c r="S160" s="8">
        <v>0</v>
      </c>
      <c r="T160" s="7" t="s">
        <v>181</v>
      </c>
    </row>
    <row r="161" spans="15:20" ht="22.5" x14ac:dyDescent="0.25">
      <c r="O161" s="16">
        <v>3341</v>
      </c>
      <c r="P161" s="16" t="s">
        <v>124</v>
      </c>
      <c r="Q161" s="8">
        <v>175000</v>
      </c>
      <c r="R161" s="8">
        <v>175000</v>
      </c>
      <c r="S161" s="8">
        <v>0</v>
      </c>
      <c r="T161" s="7"/>
    </row>
    <row r="162" spans="15:20" ht="33.75" x14ac:dyDescent="0.25">
      <c r="O162" s="16">
        <v>3361</v>
      </c>
      <c r="P162" s="16" t="s">
        <v>173</v>
      </c>
      <c r="Q162" s="8">
        <v>570000</v>
      </c>
      <c r="R162" s="8">
        <v>570000</v>
      </c>
      <c r="S162" s="8">
        <v>150986.38</v>
      </c>
      <c r="T162" s="9"/>
    </row>
    <row r="163" spans="15:20" x14ac:dyDescent="0.25">
      <c r="O163" s="16">
        <v>3362</v>
      </c>
      <c r="P163" s="16" t="s">
        <v>174</v>
      </c>
      <c r="Q163" s="8">
        <v>600000</v>
      </c>
      <c r="R163" s="8">
        <v>600000</v>
      </c>
      <c r="S163" s="8">
        <v>75457.25</v>
      </c>
      <c r="T163" s="7"/>
    </row>
    <row r="164" spans="15:20" x14ac:dyDescent="0.25">
      <c r="O164" s="16">
        <v>3381</v>
      </c>
      <c r="P164" s="16" t="s">
        <v>126</v>
      </c>
      <c r="Q164" s="8">
        <v>499200</v>
      </c>
      <c r="R164" s="8">
        <v>499200</v>
      </c>
      <c r="S164" s="8">
        <v>144316.82</v>
      </c>
      <c r="T164" s="7"/>
    </row>
    <row r="165" spans="15:20" ht="22.5" x14ac:dyDescent="0.25">
      <c r="O165" s="16">
        <v>3411</v>
      </c>
      <c r="P165" s="16" t="s">
        <v>127</v>
      </c>
      <c r="Q165" s="8">
        <v>10013920</v>
      </c>
      <c r="R165" s="8">
        <v>10013920</v>
      </c>
      <c r="S165" s="8">
        <v>4753823.7300000004</v>
      </c>
      <c r="T165" s="7"/>
    </row>
    <row r="166" spans="15:20" ht="22.5" x14ac:dyDescent="0.25">
      <c r="O166" s="16">
        <v>3431</v>
      </c>
      <c r="P166" s="16" t="s">
        <v>128</v>
      </c>
      <c r="Q166" s="8">
        <v>3684000</v>
      </c>
      <c r="R166" s="8">
        <v>3684000</v>
      </c>
      <c r="S166" s="8">
        <v>1710112.2399999998</v>
      </c>
      <c r="T166" s="9"/>
    </row>
    <row r="167" spans="15:20" x14ac:dyDescent="0.25">
      <c r="O167" s="16">
        <v>3451</v>
      </c>
      <c r="P167" s="16" t="s">
        <v>129</v>
      </c>
      <c r="Q167" s="8">
        <v>200000</v>
      </c>
      <c r="R167" s="8">
        <v>200000</v>
      </c>
      <c r="S167" s="8">
        <v>47798.039999999994</v>
      </c>
      <c r="T167" s="7"/>
    </row>
    <row r="168" spans="15:20" ht="22.5" x14ac:dyDescent="0.25">
      <c r="O168" s="16">
        <v>3461</v>
      </c>
      <c r="P168" s="16" t="s">
        <v>130</v>
      </c>
      <c r="Q168" s="8">
        <v>220000</v>
      </c>
      <c r="R168" s="8">
        <v>220000</v>
      </c>
      <c r="S168" s="8">
        <v>40528.11</v>
      </c>
      <c r="T168" s="7"/>
    </row>
    <row r="169" spans="15:20" ht="22.5" x14ac:dyDescent="0.25">
      <c r="O169" s="16">
        <v>3471</v>
      </c>
      <c r="P169" s="16" t="s">
        <v>131</v>
      </c>
      <c r="Q169" s="8">
        <v>0</v>
      </c>
      <c r="R169" s="8">
        <v>25000</v>
      </c>
      <c r="S169" s="8">
        <v>21750.019999999997</v>
      </c>
      <c r="T169" s="9" t="s">
        <v>60</v>
      </c>
    </row>
    <row r="170" spans="15:20" ht="33.75" x14ac:dyDescent="0.25">
      <c r="O170" s="16">
        <v>3511</v>
      </c>
      <c r="P170" s="16" t="s">
        <v>132</v>
      </c>
      <c r="Q170" s="8">
        <v>100000</v>
      </c>
      <c r="R170" s="8">
        <v>100000</v>
      </c>
      <c r="S170" s="8">
        <v>20460</v>
      </c>
      <c r="T170" s="7"/>
    </row>
    <row r="171" spans="15:20" ht="67.5" x14ac:dyDescent="0.25">
      <c r="O171" s="16">
        <v>3521</v>
      </c>
      <c r="P171" s="16" t="s">
        <v>133</v>
      </c>
      <c r="Q171" s="8">
        <v>75000</v>
      </c>
      <c r="R171" s="8">
        <v>75000</v>
      </c>
      <c r="S171" s="8">
        <v>20297.55</v>
      </c>
      <c r="T171" s="7"/>
    </row>
    <row r="172" spans="15:20" ht="56.25" x14ac:dyDescent="0.25">
      <c r="O172" s="16">
        <v>3531</v>
      </c>
      <c r="P172" s="16" t="s">
        <v>134</v>
      </c>
      <c r="Q172" s="8">
        <v>250000</v>
      </c>
      <c r="R172" s="8">
        <v>250000</v>
      </c>
      <c r="S172" s="8">
        <v>0</v>
      </c>
      <c r="T172" s="9"/>
    </row>
    <row r="173" spans="15:20" ht="67.5" x14ac:dyDescent="0.25">
      <c r="O173" s="16">
        <v>3553</v>
      </c>
      <c r="P173" s="16" t="s">
        <v>135</v>
      </c>
      <c r="Q173" s="8">
        <v>200000</v>
      </c>
      <c r="R173" s="8">
        <v>200000</v>
      </c>
      <c r="S173" s="8">
        <v>51531.54</v>
      </c>
      <c r="T173" s="9"/>
    </row>
    <row r="174" spans="15:20" ht="45" x14ac:dyDescent="0.25">
      <c r="O174" s="16">
        <v>3571</v>
      </c>
      <c r="P174" s="16" t="s">
        <v>194</v>
      </c>
      <c r="Q174" s="8">
        <v>30000</v>
      </c>
      <c r="R174" s="8">
        <v>30000</v>
      </c>
      <c r="S174" s="8">
        <v>0</v>
      </c>
      <c r="T174" s="7"/>
    </row>
    <row r="175" spans="15:20" ht="22.5" x14ac:dyDescent="0.25">
      <c r="O175" s="16">
        <v>3581</v>
      </c>
      <c r="P175" s="16" t="s">
        <v>136</v>
      </c>
      <c r="Q175" s="8">
        <v>315000</v>
      </c>
      <c r="R175" s="8">
        <v>340000</v>
      </c>
      <c r="S175" s="8">
        <v>125158.9</v>
      </c>
      <c r="T175" s="7" t="s">
        <v>60</v>
      </c>
    </row>
    <row r="176" spans="15:20" ht="22.5" x14ac:dyDescent="0.25">
      <c r="O176" s="16">
        <v>3591</v>
      </c>
      <c r="P176" s="16" t="s">
        <v>137</v>
      </c>
      <c r="Q176" s="8">
        <v>36000</v>
      </c>
      <c r="R176" s="8">
        <v>36000</v>
      </c>
      <c r="S176" s="8">
        <v>4900</v>
      </c>
      <c r="T176" s="7"/>
    </row>
    <row r="177" spans="4:20" ht="22.5" x14ac:dyDescent="0.25">
      <c r="O177" s="16">
        <v>3721</v>
      </c>
      <c r="P177" s="16" t="s">
        <v>175</v>
      </c>
      <c r="Q177" s="8">
        <v>5000</v>
      </c>
      <c r="R177" s="8">
        <v>5000</v>
      </c>
      <c r="S177" s="8">
        <v>0</v>
      </c>
      <c r="T177" s="7"/>
    </row>
    <row r="178" spans="4:20" ht="33.75" x14ac:dyDescent="0.25">
      <c r="O178" s="16">
        <v>3722</v>
      </c>
      <c r="P178" s="16" t="s">
        <v>140</v>
      </c>
      <c r="Q178" s="8">
        <v>120000</v>
      </c>
      <c r="R178" s="8">
        <v>120000</v>
      </c>
      <c r="S178" s="8">
        <v>73276</v>
      </c>
      <c r="T178" s="7"/>
    </row>
    <row r="179" spans="4:20" x14ac:dyDescent="0.25">
      <c r="O179" s="16">
        <v>3751</v>
      </c>
      <c r="P179" s="16" t="s">
        <v>141</v>
      </c>
      <c r="Q179" s="8">
        <v>5000</v>
      </c>
      <c r="R179" s="8">
        <v>5000</v>
      </c>
      <c r="S179" s="8">
        <v>0</v>
      </c>
      <c r="T179" s="9"/>
    </row>
    <row r="180" spans="4:20" ht="22.5" x14ac:dyDescent="0.25">
      <c r="O180" s="16">
        <v>3921</v>
      </c>
      <c r="P180" s="16" t="s">
        <v>143</v>
      </c>
      <c r="Q180" s="8">
        <v>290000</v>
      </c>
      <c r="R180" s="8">
        <v>265000</v>
      </c>
      <c r="S180" s="8">
        <v>53249.81</v>
      </c>
      <c r="T180" s="7" t="s">
        <v>181</v>
      </c>
    </row>
    <row r="181" spans="4:20" ht="33.75" x14ac:dyDescent="0.25">
      <c r="O181" s="16">
        <v>3951</v>
      </c>
      <c r="P181" s="16" t="s">
        <v>144</v>
      </c>
      <c r="Q181" s="8">
        <v>15000</v>
      </c>
      <c r="R181" s="8">
        <v>15000</v>
      </c>
      <c r="S181" s="8">
        <v>0</v>
      </c>
      <c r="T181" s="9"/>
    </row>
    <row r="182" spans="4:20" ht="22.5" x14ac:dyDescent="0.25">
      <c r="O182" s="16">
        <v>3969</v>
      </c>
      <c r="P182" s="16" t="s">
        <v>176</v>
      </c>
      <c r="Q182" s="8">
        <v>40000</v>
      </c>
      <c r="R182" s="8">
        <v>40000</v>
      </c>
      <c r="S182" s="8">
        <v>14302.41</v>
      </c>
      <c r="T182" s="7"/>
    </row>
    <row r="183" spans="4:20" ht="22.5" x14ac:dyDescent="0.25">
      <c r="O183" s="16">
        <v>3981</v>
      </c>
      <c r="P183" s="16" t="s">
        <v>85</v>
      </c>
      <c r="Q183" s="8">
        <v>1380000</v>
      </c>
      <c r="R183" s="8">
        <v>1380000</v>
      </c>
      <c r="S183" s="8">
        <v>354339</v>
      </c>
      <c r="T183" s="9"/>
    </row>
    <row r="184" spans="4:20" ht="33.75" x14ac:dyDescent="0.25">
      <c r="O184" s="16">
        <v>3982</v>
      </c>
      <c r="P184" s="16" t="s">
        <v>86</v>
      </c>
      <c r="Q184" s="8">
        <v>3673206</v>
      </c>
      <c r="R184" s="8">
        <v>3673206</v>
      </c>
      <c r="S184" s="8">
        <v>3312.12</v>
      </c>
      <c r="T184" s="7"/>
    </row>
    <row r="185" spans="4:20" x14ac:dyDescent="0.25">
      <c r="D185" s="22"/>
      <c r="E185" s="22"/>
      <c r="F185" s="22"/>
      <c r="G185" s="22"/>
      <c r="O185" s="16"/>
      <c r="P185" s="16" t="s">
        <v>43</v>
      </c>
      <c r="Q185" s="11">
        <f>SUM(Q152:Q184)</f>
        <v>30280652</v>
      </c>
      <c r="R185" s="11">
        <f>SUM(R152:R184)</f>
        <v>29982652</v>
      </c>
      <c r="S185" s="11">
        <f>SUM(S152:S184)</f>
        <v>10318656.329999998</v>
      </c>
      <c r="T185" s="7"/>
    </row>
    <row r="186" spans="4:20" ht="22.5" x14ac:dyDescent="0.25">
      <c r="D186" s="22"/>
      <c r="E186" s="22"/>
      <c r="F186" s="22"/>
      <c r="G186" s="22"/>
      <c r="O186" s="16">
        <v>4419</v>
      </c>
      <c r="P186" s="16" t="s">
        <v>146</v>
      </c>
      <c r="Q186" s="8">
        <v>4000000</v>
      </c>
      <c r="R186" s="8">
        <v>4000000</v>
      </c>
      <c r="S186" s="8">
        <v>1818180</v>
      </c>
      <c r="T186" s="7"/>
    </row>
    <row r="187" spans="4:20" x14ac:dyDescent="0.25">
      <c r="D187" s="22"/>
      <c r="E187" s="22"/>
      <c r="F187" s="22"/>
      <c r="G187" s="22"/>
      <c r="O187" s="16"/>
      <c r="P187" s="16" t="s">
        <v>58</v>
      </c>
      <c r="Q187" s="8">
        <f>+Q186</f>
        <v>4000000</v>
      </c>
      <c r="R187" s="8">
        <f t="shared" ref="R187:S187" si="11">+R186</f>
        <v>4000000</v>
      </c>
      <c r="S187" s="8">
        <f t="shared" si="11"/>
        <v>1818180</v>
      </c>
      <c r="T187" s="7"/>
    </row>
    <row r="188" spans="4:20" ht="22.5" x14ac:dyDescent="0.25">
      <c r="D188" s="22"/>
      <c r="E188" s="22"/>
      <c r="F188" s="22"/>
      <c r="G188" s="22"/>
      <c r="O188" s="16">
        <v>5111</v>
      </c>
      <c r="P188" s="16" t="s">
        <v>206</v>
      </c>
      <c r="Q188" s="8">
        <v>0</v>
      </c>
      <c r="R188" s="8">
        <v>20000</v>
      </c>
      <c r="S188" s="8">
        <v>0</v>
      </c>
      <c r="T188" s="7" t="s">
        <v>220</v>
      </c>
    </row>
    <row r="189" spans="4:20" ht="33.75" x14ac:dyDescent="0.25">
      <c r="D189" s="22"/>
      <c r="E189" s="22"/>
      <c r="F189" s="22"/>
      <c r="G189" s="22"/>
      <c r="O189" s="16">
        <v>5151</v>
      </c>
      <c r="P189" s="16" t="s">
        <v>147</v>
      </c>
      <c r="Q189" s="8">
        <v>0</v>
      </c>
      <c r="R189" s="8">
        <v>933000</v>
      </c>
      <c r="S189" s="8">
        <v>0</v>
      </c>
      <c r="T189" s="7" t="s">
        <v>221</v>
      </c>
    </row>
    <row r="190" spans="4:20" ht="33.75" x14ac:dyDescent="0.25">
      <c r="D190" s="22"/>
      <c r="E190" s="22"/>
      <c r="F190" s="22"/>
      <c r="G190" s="22"/>
      <c r="O190" s="16">
        <v>5911</v>
      </c>
      <c r="P190" s="16" t="s">
        <v>152</v>
      </c>
      <c r="Q190" s="8">
        <v>0</v>
      </c>
      <c r="R190" s="8">
        <v>200000</v>
      </c>
      <c r="S190" s="8">
        <v>0</v>
      </c>
      <c r="T190" s="7" t="s">
        <v>222</v>
      </c>
    </row>
    <row r="191" spans="4:20" x14ac:dyDescent="0.25">
      <c r="D191" s="22"/>
      <c r="E191" s="22"/>
      <c r="F191" s="22"/>
      <c r="G191" s="22"/>
      <c r="O191" s="16"/>
      <c r="P191" s="16"/>
      <c r="Q191" s="8"/>
      <c r="R191" s="8"/>
      <c r="S191" s="8"/>
      <c r="T191" s="7"/>
    </row>
    <row r="192" spans="4:20" x14ac:dyDescent="0.25">
      <c r="D192" s="22"/>
      <c r="E192" s="22"/>
      <c r="F192" s="22"/>
      <c r="G192" s="22"/>
      <c r="O192" s="16"/>
      <c r="P192" s="16"/>
      <c r="Q192" s="8"/>
      <c r="R192" s="8"/>
      <c r="S192" s="8"/>
      <c r="T192" s="7"/>
    </row>
    <row r="193" spans="1:24" x14ac:dyDescent="0.25">
      <c r="D193" s="22"/>
      <c r="E193" s="22"/>
      <c r="F193" s="22"/>
      <c r="G193" s="22"/>
      <c r="O193" s="16"/>
      <c r="P193" s="16"/>
      <c r="Q193" s="8"/>
      <c r="R193" s="8"/>
      <c r="S193" s="8"/>
      <c r="T193" s="7"/>
    </row>
    <row r="194" spans="1:24" x14ac:dyDescent="0.25">
      <c r="D194" s="22"/>
      <c r="E194" s="22"/>
      <c r="F194" s="22"/>
      <c r="G194" s="22"/>
      <c r="O194" s="16"/>
      <c r="P194" s="16"/>
      <c r="Q194" s="8"/>
      <c r="R194" s="8"/>
      <c r="S194" s="8"/>
      <c r="T194" s="7"/>
    </row>
    <row r="195" spans="1:24" x14ac:dyDescent="0.25">
      <c r="D195" s="22"/>
      <c r="E195" s="22"/>
      <c r="F195" s="22"/>
      <c r="G195" s="22"/>
      <c r="O195" s="16"/>
      <c r="P195" s="16" t="s">
        <v>56</v>
      </c>
      <c r="Q195" s="8">
        <f>SUM(Q188:Q194)</f>
        <v>0</v>
      </c>
      <c r="R195" s="8">
        <f t="shared" ref="R195" si="12">SUM(R188:R194)</f>
        <v>1153000</v>
      </c>
      <c r="S195" s="8">
        <f t="shared" ref="S195" si="13">SUM(S188:S194)</f>
        <v>0</v>
      </c>
      <c r="T195" s="7"/>
    </row>
    <row r="196" spans="1:24" x14ac:dyDescent="0.25">
      <c r="D196" s="22"/>
      <c r="E196" s="22"/>
      <c r="F196" s="22"/>
      <c r="G196" s="22"/>
      <c r="O196" s="16"/>
      <c r="P196" s="16" t="s">
        <v>57</v>
      </c>
      <c r="Q196" s="11">
        <f>+Q126+Q151+Q185+Q187+Q195</f>
        <v>83494457</v>
      </c>
      <c r="R196" s="11">
        <f>+R126+R151+R185+R187+R195</f>
        <v>84647457</v>
      </c>
      <c r="S196" s="11">
        <f>+S126+S151+S185+S187+S195</f>
        <v>30530929.599999998</v>
      </c>
      <c r="T196" s="11"/>
    </row>
    <row r="197" spans="1:24" x14ac:dyDescent="0.25">
      <c r="Q197" s="14">
        <f>+Q196-E110</f>
        <v>0</v>
      </c>
      <c r="R197" s="14">
        <f>+R196-F110</f>
        <v>0</v>
      </c>
      <c r="S197" s="14">
        <f>+S196-G110</f>
        <v>0</v>
      </c>
    </row>
    <row r="200" spans="1:24" ht="48" customHeight="1" x14ac:dyDescent="0.25">
      <c r="A200" s="78" t="s">
        <v>24</v>
      </c>
      <c r="B200" s="78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</row>
    <row r="201" spans="1:24" ht="15" customHeight="1" x14ac:dyDescent="0.25">
      <c r="A201" s="74" t="s">
        <v>0</v>
      </c>
      <c r="B201" s="74" t="s">
        <v>1</v>
      </c>
      <c r="C201" s="75" t="s">
        <v>2</v>
      </c>
      <c r="D201" s="75"/>
      <c r="E201" s="75"/>
      <c r="F201" s="75"/>
      <c r="G201" s="75"/>
      <c r="H201" s="30"/>
      <c r="I201" s="75" t="s">
        <v>8</v>
      </c>
      <c r="J201" s="75"/>
      <c r="K201" s="75"/>
      <c r="L201" s="75"/>
      <c r="M201" s="75"/>
      <c r="N201" s="30"/>
      <c r="O201" s="75" t="s">
        <v>14</v>
      </c>
      <c r="P201" s="75"/>
      <c r="Q201" s="75"/>
      <c r="R201" s="75"/>
      <c r="S201" s="75"/>
      <c r="T201" s="76" t="s">
        <v>19</v>
      </c>
      <c r="U201" s="76" t="s">
        <v>20</v>
      </c>
      <c r="V201" s="76" t="s">
        <v>21</v>
      </c>
      <c r="W201" s="76" t="s">
        <v>22</v>
      </c>
      <c r="X201" s="76" t="s">
        <v>294</v>
      </c>
    </row>
    <row r="202" spans="1:24" ht="54.75" customHeight="1" x14ac:dyDescent="0.25">
      <c r="A202" s="74"/>
      <c r="B202" s="74"/>
      <c r="C202" s="28" t="s">
        <v>3</v>
      </c>
      <c r="D202" s="28" t="s">
        <v>4</v>
      </c>
      <c r="E202" s="28" t="s">
        <v>5</v>
      </c>
      <c r="F202" s="28" t="s">
        <v>6</v>
      </c>
      <c r="G202" s="28" t="s">
        <v>7</v>
      </c>
      <c r="H202" s="28"/>
      <c r="I202" s="28" t="s">
        <v>9</v>
      </c>
      <c r="J202" s="28" t="s">
        <v>10</v>
      </c>
      <c r="K202" s="28" t="s">
        <v>11</v>
      </c>
      <c r="L202" s="28" t="s">
        <v>12</v>
      </c>
      <c r="M202" s="28" t="s">
        <v>13</v>
      </c>
      <c r="N202" s="28"/>
      <c r="O202" s="28" t="s">
        <v>15</v>
      </c>
      <c r="P202" s="28" t="s">
        <v>16</v>
      </c>
      <c r="Q202" s="28" t="s">
        <v>23</v>
      </c>
      <c r="R202" s="28" t="s">
        <v>17</v>
      </c>
      <c r="S202" s="28" t="s">
        <v>18</v>
      </c>
      <c r="T202" s="77"/>
      <c r="U202" s="77"/>
      <c r="V202" s="77"/>
      <c r="W202" s="77"/>
      <c r="X202" s="77"/>
    </row>
    <row r="203" spans="1:24" ht="91.5" customHeight="1" x14ac:dyDescent="0.25">
      <c r="A203" s="26">
        <v>2016</v>
      </c>
      <c r="B203" s="26" t="s">
        <v>282</v>
      </c>
      <c r="C203" s="26">
        <v>1000</v>
      </c>
      <c r="D203" s="7" t="s">
        <v>264</v>
      </c>
      <c r="E203" s="8">
        <v>47558705</v>
      </c>
      <c r="F203" s="8">
        <v>47856705</v>
      </c>
      <c r="G203" s="8">
        <v>28008110.359999999</v>
      </c>
      <c r="H203" s="8"/>
      <c r="I203" s="26">
        <v>1100</v>
      </c>
      <c r="J203" s="26" t="s">
        <v>31</v>
      </c>
      <c r="K203" s="8">
        <v>19111122</v>
      </c>
      <c r="L203" s="8">
        <v>19111122</v>
      </c>
      <c r="M203" s="8">
        <v>13295875.98</v>
      </c>
      <c r="N203" s="8"/>
      <c r="O203" s="26">
        <v>1131</v>
      </c>
      <c r="P203" s="26" t="s">
        <v>65</v>
      </c>
      <c r="Q203" s="8">
        <v>5034665</v>
      </c>
      <c r="R203" s="8">
        <v>5034665</v>
      </c>
      <c r="S203" s="8">
        <v>3058451.98</v>
      </c>
      <c r="T203" s="9"/>
      <c r="U203" s="34" t="s">
        <v>283</v>
      </c>
      <c r="V203" s="34" t="s">
        <v>284</v>
      </c>
      <c r="W203" s="34" t="s">
        <v>299</v>
      </c>
      <c r="X203" s="34" t="s">
        <v>296</v>
      </c>
    </row>
    <row r="204" spans="1:24" ht="33.75" x14ac:dyDescent="0.25">
      <c r="A204" s="26"/>
      <c r="B204" s="26"/>
      <c r="C204" s="26">
        <v>2000</v>
      </c>
      <c r="D204" s="7" t="s">
        <v>265</v>
      </c>
      <c r="E204" s="8">
        <v>1655100</v>
      </c>
      <c r="F204" s="8">
        <v>1655100</v>
      </c>
      <c r="G204" s="8">
        <v>715853.1</v>
      </c>
      <c r="H204" s="8"/>
      <c r="I204" s="26">
        <v>1200</v>
      </c>
      <c r="J204" s="26" t="s">
        <v>32</v>
      </c>
      <c r="K204" s="8">
        <v>3343874</v>
      </c>
      <c r="L204" s="8">
        <v>3343874</v>
      </c>
      <c r="M204" s="8">
        <v>1771504.7699999998</v>
      </c>
      <c r="N204" s="8"/>
      <c r="O204" s="26">
        <v>1131</v>
      </c>
      <c r="P204" s="26" t="s">
        <v>66</v>
      </c>
      <c r="Q204" s="8">
        <v>14076457</v>
      </c>
      <c r="R204" s="8">
        <v>14076457</v>
      </c>
      <c r="S204" s="8">
        <v>10237424</v>
      </c>
      <c r="T204" s="9"/>
      <c r="U204" s="26"/>
      <c r="V204" s="26"/>
      <c r="W204" s="26"/>
      <c r="X204" s="27"/>
    </row>
    <row r="205" spans="1:24" ht="22.5" x14ac:dyDescent="0.25">
      <c r="A205" s="26"/>
      <c r="B205" s="26"/>
      <c r="C205" s="26">
        <v>3000</v>
      </c>
      <c r="D205" s="7" t="s">
        <v>266</v>
      </c>
      <c r="E205" s="8">
        <v>30280652</v>
      </c>
      <c r="F205" s="8">
        <v>29967652</v>
      </c>
      <c r="G205" s="8">
        <v>15782106.65</v>
      </c>
      <c r="H205" s="8"/>
      <c r="I205" s="26">
        <v>1300</v>
      </c>
      <c r="J205" s="26" t="s">
        <v>33</v>
      </c>
      <c r="K205" s="8">
        <v>5389925</v>
      </c>
      <c r="L205" s="8">
        <v>5389925</v>
      </c>
      <c r="M205" s="8">
        <v>786594.46</v>
      </c>
      <c r="N205" s="8"/>
      <c r="O205" s="26">
        <v>1221</v>
      </c>
      <c r="P205" s="26" t="s">
        <v>67</v>
      </c>
      <c r="Q205" s="8">
        <v>3343874</v>
      </c>
      <c r="R205" s="8">
        <v>3343874</v>
      </c>
      <c r="S205" s="8">
        <v>1771504.7699999998</v>
      </c>
      <c r="T205" s="9"/>
      <c r="U205" s="26"/>
      <c r="V205" s="26"/>
      <c r="W205" s="26"/>
      <c r="X205" s="27"/>
    </row>
    <row r="206" spans="1:24" x14ac:dyDescent="0.25">
      <c r="A206" s="26"/>
      <c r="B206" s="26"/>
      <c r="C206" s="26">
        <v>4000</v>
      </c>
      <c r="D206" s="7" t="s">
        <v>268</v>
      </c>
      <c r="E206" s="8">
        <v>4000000</v>
      </c>
      <c r="F206" s="8">
        <v>4000000</v>
      </c>
      <c r="G206" s="8">
        <v>2909088</v>
      </c>
      <c r="H206" s="8"/>
      <c r="I206" s="26">
        <v>1400</v>
      </c>
      <c r="J206" s="26" t="s">
        <v>34</v>
      </c>
      <c r="K206" s="8">
        <v>8454566</v>
      </c>
      <c r="L206" s="8">
        <v>8454566</v>
      </c>
      <c r="M206" s="8">
        <v>5233473.4799999995</v>
      </c>
      <c r="N206" s="8"/>
      <c r="O206" s="26">
        <v>1321</v>
      </c>
      <c r="P206" s="26" t="s">
        <v>68</v>
      </c>
      <c r="Q206" s="8">
        <v>774046</v>
      </c>
      <c r="R206" s="8">
        <v>774046</v>
      </c>
      <c r="S206" s="8">
        <v>705636.02</v>
      </c>
      <c r="T206" s="9"/>
      <c r="U206" s="26"/>
      <c r="V206" s="26"/>
      <c r="W206" s="26"/>
      <c r="X206" s="27"/>
    </row>
    <row r="207" spans="1:24" ht="22.5" x14ac:dyDescent="0.25">
      <c r="A207" s="26"/>
      <c r="B207" s="26"/>
      <c r="C207" s="26">
        <v>5000</v>
      </c>
      <c r="D207" s="7" t="s">
        <v>267</v>
      </c>
      <c r="E207" s="8">
        <v>0</v>
      </c>
      <c r="F207" s="8">
        <v>1168000</v>
      </c>
      <c r="G207" s="8">
        <v>19670</v>
      </c>
      <c r="H207" s="8"/>
      <c r="I207" s="26">
        <v>1500</v>
      </c>
      <c r="J207" s="26" t="s">
        <v>35</v>
      </c>
      <c r="K207" s="8">
        <v>11259218</v>
      </c>
      <c r="L207" s="8">
        <v>11557218</v>
      </c>
      <c r="M207" s="8">
        <v>6920661.6699999999</v>
      </c>
      <c r="N207" s="8"/>
      <c r="O207" s="26">
        <v>1322</v>
      </c>
      <c r="P207" s="26" t="s">
        <v>69</v>
      </c>
      <c r="Q207" s="8">
        <v>6000</v>
      </c>
      <c r="R207" s="8">
        <v>6000</v>
      </c>
      <c r="S207" s="8">
        <v>0</v>
      </c>
      <c r="T207" s="9"/>
      <c r="U207" s="26"/>
      <c r="V207" s="26"/>
      <c r="W207" s="26"/>
      <c r="X207" s="27"/>
    </row>
    <row r="208" spans="1:24" ht="22.5" x14ac:dyDescent="0.25">
      <c r="A208" s="26"/>
      <c r="B208" s="26"/>
      <c r="C208" s="26"/>
      <c r="D208" s="26"/>
      <c r="E208" s="10">
        <f>SUM(E203:E207)</f>
        <v>83494457</v>
      </c>
      <c r="F208" s="10">
        <f>SUM(F203:F207)</f>
        <v>84647457</v>
      </c>
      <c r="G208" s="10">
        <f t="shared" ref="G208" si="14">SUM(G203:G207)</f>
        <v>47434828.109999999</v>
      </c>
      <c r="H208" s="10"/>
      <c r="I208" s="26"/>
      <c r="J208" s="26"/>
      <c r="K208" s="8"/>
      <c r="L208" s="8"/>
      <c r="M208" s="8"/>
      <c r="N208" s="8"/>
      <c r="O208" s="26">
        <v>1323</v>
      </c>
      <c r="P208" s="26" t="s">
        <v>70</v>
      </c>
      <c r="Q208" s="8">
        <v>1599879</v>
      </c>
      <c r="R208" s="8">
        <v>1599879</v>
      </c>
      <c r="S208" s="8">
        <v>80958.44</v>
      </c>
      <c r="T208" s="9"/>
      <c r="U208" s="26"/>
      <c r="V208" s="26"/>
      <c r="W208" s="26"/>
      <c r="X208" s="27"/>
    </row>
    <row r="209" spans="1:24" ht="22.5" x14ac:dyDescent="0.25">
      <c r="A209" s="26"/>
      <c r="B209" s="26"/>
      <c r="C209" s="26"/>
      <c r="D209" s="26"/>
      <c r="E209" s="26"/>
      <c r="F209" s="26"/>
      <c r="G209" s="26"/>
      <c r="H209" s="26"/>
      <c r="I209" s="26"/>
      <c r="J209" s="25" t="s">
        <v>42</v>
      </c>
      <c r="K209" s="10">
        <f>SUM(K203:K208)</f>
        <v>47558705</v>
      </c>
      <c r="L209" s="10">
        <f t="shared" ref="L209:M209" si="15">SUM(L203:L208)</f>
        <v>47856705</v>
      </c>
      <c r="M209" s="10">
        <f t="shared" si="15"/>
        <v>28008110.359999999</v>
      </c>
      <c r="N209" s="10"/>
      <c r="O209" s="26">
        <v>1323</v>
      </c>
      <c r="P209" s="26" t="s">
        <v>203</v>
      </c>
      <c r="Q209" s="8">
        <v>3000000</v>
      </c>
      <c r="R209" s="8">
        <v>3000000</v>
      </c>
      <c r="S209" s="8">
        <v>0</v>
      </c>
      <c r="T209" s="9"/>
      <c r="U209" s="1"/>
      <c r="V209" s="1"/>
      <c r="W209" s="1"/>
      <c r="X209" s="1"/>
    </row>
    <row r="210" spans="1:24" ht="33.75" x14ac:dyDescent="0.25">
      <c r="I210" s="26">
        <v>2100</v>
      </c>
      <c r="J210" s="26" t="s">
        <v>36</v>
      </c>
      <c r="K210" s="8">
        <v>707500</v>
      </c>
      <c r="L210" s="8">
        <v>707500</v>
      </c>
      <c r="M210" s="8">
        <v>273074.05</v>
      </c>
      <c r="N210" s="8"/>
      <c r="O210" s="26">
        <v>1331</v>
      </c>
      <c r="P210" s="26" t="s">
        <v>71</v>
      </c>
      <c r="Q210" s="8">
        <v>10000</v>
      </c>
      <c r="R210" s="8">
        <v>10000</v>
      </c>
      <c r="S210" s="8">
        <v>0</v>
      </c>
      <c r="T210" s="7"/>
    </row>
    <row r="211" spans="1:24" ht="33.75" x14ac:dyDescent="0.25">
      <c r="A211" s="2" t="s">
        <v>25</v>
      </c>
      <c r="I211" s="26">
        <v>2200</v>
      </c>
      <c r="J211" s="26" t="s">
        <v>37</v>
      </c>
      <c r="K211" s="8">
        <v>42000</v>
      </c>
      <c r="L211" s="8">
        <v>42000</v>
      </c>
      <c r="M211" s="8">
        <v>20803.03</v>
      </c>
      <c r="N211" s="8"/>
      <c r="O211" s="26">
        <v>1412</v>
      </c>
      <c r="P211" s="26" t="s">
        <v>73</v>
      </c>
      <c r="Q211" s="8">
        <v>3388793</v>
      </c>
      <c r="R211" s="8">
        <v>3388793</v>
      </c>
      <c r="S211" s="8">
        <v>2203395.31</v>
      </c>
      <c r="T211" s="9"/>
    </row>
    <row r="212" spans="1:24" ht="33.75" x14ac:dyDescent="0.25">
      <c r="A212" s="2" t="s">
        <v>285</v>
      </c>
      <c r="I212" s="26">
        <v>2400</v>
      </c>
      <c r="J212" s="26" t="s">
        <v>38</v>
      </c>
      <c r="K212" s="8">
        <v>51600</v>
      </c>
      <c r="L212" s="8">
        <v>58600</v>
      </c>
      <c r="M212" s="8">
        <v>14352.599999999999</v>
      </c>
      <c r="N212" s="8"/>
      <c r="O212" s="26">
        <v>1422</v>
      </c>
      <c r="P212" s="26" t="s">
        <v>74</v>
      </c>
      <c r="Q212" s="8">
        <v>1785470</v>
      </c>
      <c r="R212" s="8">
        <v>1785470</v>
      </c>
      <c r="S212" s="8">
        <v>1110208.1400000001</v>
      </c>
      <c r="T212" s="9"/>
    </row>
    <row r="213" spans="1:24" ht="56.25" x14ac:dyDescent="0.25">
      <c r="A213" s="2" t="s">
        <v>318</v>
      </c>
      <c r="I213" s="26">
        <v>2500</v>
      </c>
      <c r="J213" s="26" t="s">
        <v>39</v>
      </c>
      <c r="K213" s="8">
        <v>22000</v>
      </c>
      <c r="L213" s="8">
        <v>22000</v>
      </c>
      <c r="M213" s="8">
        <v>1474.98</v>
      </c>
      <c r="N213" s="8"/>
      <c r="O213" s="26">
        <v>1431</v>
      </c>
      <c r="P213" s="26" t="s">
        <v>75</v>
      </c>
      <c r="Q213" s="8">
        <v>2215268</v>
      </c>
      <c r="R213" s="8">
        <v>2215268</v>
      </c>
      <c r="S213" s="8">
        <v>1389621.48</v>
      </c>
      <c r="T213" s="9"/>
    </row>
    <row r="214" spans="1:24" ht="22.5" x14ac:dyDescent="0.25">
      <c r="A214" s="2" t="s">
        <v>63</v>
      </c>
      <c r="I214" s="26">
        <v>2600</v>
      </c>
      <c r="J214" s="26" t="s">
        <v>40</v>
      </c>
      <c r="K214" s="8">
        <v>355000</v>
      </c>
      <c r="L214" s="8">
        <v>355000</v>
      </c>
      <c r="M214" s="8">
        <v>177845.17999999996</v>
      </c>
      <c r="N214" s="8"/>
      <c r="O214" s="26">
        <v>1441</v>
      </c>
      <c r="P214" s="26" t="s">
        <v>76</v>
      </c>
      <c r="Q214" s="8">
        <v>1065035</v>
      </c>
      <c r="R214" s="8">
        <v>1065035</v>
      </c>
      <c r="S214" s="8">
        <v>530248.55000000005</v>
      </c>
      <c r="T214" s="9"/>
    </row>
    <row r="215" spans="1:24" ht="33.75" x14ac:dyDescent="0.25">
      <c r="I215" s="26">
        <v>2700</v>
      </c>
      <c r="J215" s="26" t="s">
        <v>41</v>
      </c>
      <c r="K215" s="9">
        <v>20000</v>
      </c>
      <c r="L215" s="9">
        <v>20000</v>
      </c>
      <c r="M215" s="9">
        <v>0</v>
      </c>
      <c r="N215" s="8"/>
      <c r="O215" s="26">
        <v>1511</v>
      </c>
      <c r="P215" s="26" t="s">
        <v>77</v>
      </c>
      <c r="Q215" s="8">
        <v>755245</v>
      </c>
      <c r="R215" s="8">
        <v>755245</v>
      </c>
      <c r="S215" s="8">
        <v>526013.71</v>
      </c>
      <c r="T215" s="9"/>
    </row>
    <row r="216" spans="1:24" ht="45" x14ac:dyDescent="0.25">
      <c r="I216" s="26">
        <v>2900</v>
      </c>
      <c r="J216" s="26" t="s">
        <v>155</v>
      </c>
      <c r="K216" s="9">
        <v>457000</v>
      </c>
      <c r="L216" s="9">
        <v>450000</v>
      </c>
      <c r="M216" s="9">
        <v>228303.26000000004</v>
      </c>
      <c r="N216" s="9"/>
      <c r="O216" s="26">
        <v>1521</v>
      </c>
      <c r="P216" s="26" t="s">
        <v>78</v>
      </c>
      <c r="Q216" s="8">
        <v>0</v>
      </c>
      <c r="R216" s="8">
        <v>298000</v>
      </c>
      <c r="S216" s="8">
        <v>293951.55</v>
      </c>
      <c r="T216" s="7" t="s">
        <v>219</v>
      </c>
    </row>
    <row r="217" spans="1:24" x14ac:dyDescent="0.25">
      <c r="I217" s="26"/>
      <c r="J217" s="25" t="s">
        <v>52</v>
      </c>
      <c r="K217" s="10">
        <f>SUM(K210:K216)</f>
        <v>1655100</v>
      </c>
      <c r="L217" s="10">
        <f>SUM(L210:L216)</f>
        <v>1655100</v>
      </c>
      <c r="M217" s="10">
        <f>SUM(M210:M216)</f>
        <v>715853.09999999986</v>
      </c>
      <c r="N217" s="10"/>
      <c r="O217" s="26">
        <v>1541</v>
      </c>
      <c r="P217" s="26" t="s">
        <v>79</v>
      </c>
      <c r="Q217" s="8">
        <v>1800868</v>
      </c>
      <c r="R217" s="8">
        <v>1800868</v>
      </c>
      <c r="S217" s="8">
        <v>0</v>
      </c>
      <c r="T217" s="9"/>
    </row>
    <row r="218" spans="1:24" ht="33.75" x14ac:dyDescent="0.25">
      <c r="I218" s="26">
        <v>3100</v>
      </c>
      <c r="J218" s="26" t="s">
        <v>44</v>
      </c>
      <c r="K218" s="8">
        <v>3470326</v>
      </c>
      <c r="L218" s="8">
        <v>3470326</v>
      </c>
      <c r="M218" s="8">
        <v>1729068</v>
      </c>
      <c r="N218" s="8"/>
      <c r="O218" s="26">
        <v>1542</v>
      </c>
      <c r="P218" s="26" t="s">
        <v>80</v>
      </c>
      <c r="Q218" s="8">
        <v>10000</v>
      </c>
      <c r="R218" s="8">
        <v>10000</v>
      </c>
      <c r="S218" s="8">
        <v>0</v>
      </c>
      <c r="T218" s="7"/>
    </row>
    <row r="219" spans="1:24" ht="22.5" x14ac:dyDescent="0.25">
      <c r="I219" s="26">
        <v>3200</v>
      </c>
      <c r="J219" s="26" t="s">
        <v>45</v>
      </c>
      <c r="K219" s="8">
        <v>3384000</v>
      </c>
      <c r="L219" s="8">
        <v>3344000</v>
      </c>
      <c r="M219" s="8">
        <v>2206260</v>
      </c>
      <c r="N219" s="8"/>
      <c r="O219" s="26">
        <v>1547</v>
      </c>
      <c r="P219" s="26" t="s">
        <v>84</v>
      </c>
      <c r="Q219" s="8">
        <v>80000</v>
      </c>
      <c r="R219" s="8">
        <v>80000</v>
      </c>
      <c r="S219" s="8">
        <v>59400</v>
      </c>
      <c r="T219" s="7"/>
    </row>
    <row r="220" spans="1:24" ht="33.75" x14ac:dyDescent="0.25">
      <c r="I220" s="26">
        <v>3300</v>
      </c>
      <c r="J220" s="26" t="s">
        <v>46</v>
      </c>
      <c r="K220" s="8">
        <v>2774200</v>
      </c>
      <c r="L220" s="8">
        <v>2476200</v>
      </c>
      <c r="M220" s="8">
        <v>745961.25</v>
      </c>
      <c r="N220" s="8"/>
      <c r="O220" s="26">
        <v>1548</v>
      </c>
      <c r="P220" s="26" t="s">
        <v>81</v>
      </c>
      <c r="Q220" s="8">
        <v>200000</v>
      </c>
      <c r="R220" s="8">
        <v>200000</v>
      </c>
      <c r="S220" s="8">
        <v>0</v>
      </c>
      <c r="T220" s="7"/>
    </row>
    <row r="221" spans="1:24" ht="22.5" x14ac:dyDescent="0.25">
      <c r="I221" s="26">
        <v>3400</v>
      </c>
      <c r="J221" s="26" t="s">
        <v>47</v>
      </c>
      <c r="K221" s="8">
        <v>14117920</v>
      </c>
      <c r="L221" s="8">
        <v>14142920</v>
      </c>
      <c r="M221" s="8">
        <v>9859728.8500000015</v>
      </c>
      <c r="N221" s="8"/>
      <c r="O221" s="26">
        <v>1549</v>
      </c>
      <c r="P221" s="26" t="s">
        <v>82</v>
      </c>
      <c r="Q221" s="8">
        <v>145530</v>
      </c>
      <c r="R221" s="8">
        <v>145530</v>
      </c>
      <c r="S221" s="8">
        <v>142758</v>
      </c>
      <c r="T221" s="7"/>
    </row>
    <row r="222" spans="1:24" ht="78.75" x14ac:dyDescent="0.25">
      <c r="I222" s="26">
        <v>3500</v>
      </c>
      <c r="J222" s="26" t="s">
        <v>48</v>
      </c>
      <c r="K222" s="8">
        <v>1006000</v>
      </c>
      <c r="L222" s="8">
        <v>1031000</v>
      </c>
      <c r="M222" s="8">
        <v>402802.93</v>
      </c>
      <c r="N222" s="8"/>
      <c r="O222" s="26">
        <v>1591</v>
      </c>
      <c r="P222" s="26" t="s">
        <v>83</v>
      </c>
      <c r="Q222" s="8">
        <v>1267575</v>
      </c>
      <c r="R222" s="8">
        <v>1267575</v>
      </c>
      <c r="S222" s="8">
        <v>807626.41</v>
      </c>
      <c r="T222" s="7"/>
    </row>
    <row r="223" spans="1:24" ht="90" x14ac:dyDescent="0.25">
      <c r="I223" s="26">
        <v>3700</v>
      </c>
      <c r="J223" s="26" t="s">
        <v>50</v>
      </c>
      <c r="K223" s="8">
        <v>130000</v>
      </c>
      <c r="L223" s="8">
        <v>160000</v>
      </c>
      <c r="M223" s="8">
        <v>112909</v>
      </c>
      <c r="N223" s="8"/>
      <c r="O223" s="26">
        <v>1591</v>
      </c>
      <c r="P223" s="26" t="s">
        <v>204</v>
      </c>
      <c r="Q223" s="8">
        <v>7000000</v>
      </c>
      <c r="R223" s="8">
        <v>7000000</v>
      </c>
      <c r="S223" s="8">
        <v>5090912</v>
      </c>
      <c r="T223" s="7"/>
    </row>
    <row r="224" spans="1:24" x14ac:dyDescent="0.25">
      <c r="I224" s="26">
        <v>3900</v>
      </c>
      <c r="J224" s="26" t="s">
        <v>156</v>
      </c>
      <c r="K224" s="8">
        <v>5398206</v>
      </c>
      <c r="L224" s="8">
        <v>5343206</v>
      </c>
      <c r="M224" s="8">
        <v>725376.62</v>
      </c>
      <c r="N224" s="8"/>
      <c r="O224" s="26"/>
      <c r="P224" s="26"/>
      <c r="Q224" s="11">
        <f>SUM(Q203:Q223)</f>
        <v>47558705</v>
      </c>
      <c r="R224" s="11">
        <f>SUM(R203:R223)</f>
        <v>47856705</v>
      </c>
      <c r="S224" s="11">
        <f>SUM(S203:S223)</f>
        <v>28008110.360000003</v>
      </c>
      <c r="T224" s="7"/>
    </row>
    <row r="225" spans="9:20" ht="33.75" x14ac:dyDescent="0.25">
      <c r="I225" s="26"/>
      <c r="J225" s="25" t="s">
        <v>43</v>
      </c>
      <c r="K225" s="10">
        <f>SUM(K218:K224)</f>
        <v>30280652</v>
      </c>
      <c r="L225" s="10">
        <f>SUM(L218:L224)</f>
        <v>29967652</v>
      </c>
      <c r="M225" s="10">
        <f>SUM(M218:M224)</f>
        <v>15782106.65</v>
      </c>
      <c r="N225" s="8"/>
      <c r="O225" s="26">
        <v>2111</v>
      </c>
      <c r="P225" s="26" t="s">
        <v>87</v>
      </c>
      <c r="Q225" s="8">
        <v>390000</v>
      </c>
      <c r="R225" s="8">
        <v>390000</v>
      </c>
      <c r="S225" s="8">
        <v>194173.23</v>
      </c>
      <c r="T225" s="7"/>
    </row>
    <row r="226" spans="9:20" ht="33.75" x14ac:dyDescent="0.25">
      <c r="I226" s="26">
        <v>4400</v>
      </c>
      <c r="J226" s="26" t="s">
        <v>185</v>
      </c>
      <c r="K226" s="8">
        <v>4000000</v>
      </c>
      <c r="L226" s="8">
        <v>4000000</v>
      </c>
      <c r="M226" s="8">
        <v>2909088</v>
      </c>
      <c r="N226" s="10"/>
      <c r="O226" s="26">
        <v>2121</v>
      </c>
      <c r="P226" s="26" t="s">
        <v>88</v>
      </c>
      <c r="Q226" s="8">
        <v>1500</v>
      </c>
      <c r="R226" s="8">
        <v>1500</v>
      </c>
      <c r="S226" s="8">
        <v>570</v>
      </c>
      <c r="T226" s="7"/>
    </row>
    <row r="227" spans="9:20" ht="56.25" x14ac:dyDescent="0.25">
      <c r="I227" s="26"/>
      <c r="J227" s="25" t="s">
        <v>53</v>
      </c>
      <c r="K227" s="10">
        <f>+K226</f>
        <v>4000000</v>
      </c>
      <c r="L227" s="10">
        <f>+L226</f>
        <v>4000000</v>
      </c>
      <c r="M227" s="10">
        <f>+M226</f>
        <v>2909088</v>
      </c>
      <c r="N227" s="8"/>
      <c r="O227" s="26">
        <v>2141</v>
      </c>
      <c r="P227" s="26" t="s">
        <v>89</v>
      </c>
      <c r="Q227" s="8">
        <v>275000</v>
      </c>
      <c r="R227" s="8">
        <v>275000</v>
      </c>
      <c r="S227" s="8">
        <v>52005.3</v>
      </c>
      <c r="T227" s="7"/>
    </row>
    <row r="228" spans="9:20" ht="22.5" x14ac:dyDescent="0.25">
      <c r="I228" s="26">
        <v>5100</v>
      </c>
      <c r="J228" s="25" t="s">
        <v>54</v>
      </c>
      <c r="K228" s="10">
        <v>0</v>
      </c>
      <c r="L228" s="9">
        <v>960500</v>
      </c>
      <c r="M228" s="10">
        <v>19670</v>
      </c>
      <c r="N228" s="10"/>
      <c r="O228" s="26">
        <v>2151</v>
      </c>
      <c r="P228" s="26" t="s">
        <v>90</v>
      </c>
      <c r="Q228" s="8">
        <v>35000</v>
      </c>
      <c r="R228" s="8">
        <v>35000</v>
      </c>
      <c r="S228" s="8">
        <v>24381.3</v>
      </c>
      <c r="T228" s="7"/>
    </row>
    <row r="229" spans="9:20" ht="22.5" x14ac:dyDescent="0.25">
      <c r="I229" s="26">
        <v>5200</v>
      </c>
      <c r="J229" s="25" t="s">
        <v>55</v>
      </c>
      <c r="K229" s="10">
        <v>0</v>
      </c>
      <c r="L229" s="9">
        <v>7500</v>
      </c>
      <c r="M229" s="10"/>
      <c r="N229" s="8"/>
      <c r="O229" s="26">
        <v>2161</v>
      </c>
      <c r="P229" s="26" t="s">
        <v>91</v>
      </c>
      <c r="Q229" s="8">
        <v>6000</v>
      </c>
      <c r="R229" s="8">
        <v>6000</v>
      </c>
      <c r="S229" s="8">
        <v>1944.2199999999998</v>
      </c>
      <c r="T229" s="7"/>
    </row>
    <row r="230" spans="9:20" ht="33.75" x14ac:dyDescent="0.25">
      <c r="I230" s="26">
        <v>5900</v>
      </c>
      <c r="J230" s="26" t="s">
        <v>159</v>
      </c>
      <c r="K230" s="8">
        <v>0</v>
      </c>
      <c r="L230" s="8">
        <v>200000</v>
      </c>
      <c r="M230" s="8"/>
      <c r="N230" s="8"/>
      <c r="O230" s="26">
        <v>2211</v>
      </c>
      <c r="P230" s="26" t="s">
        <v>92</v>
      </c>
      <c r="Q230" s="8">
        <v>37000</v>
      </c>
      <c r="R230" s="8">
        <v>37000</v>
      </c>
      <c r="S230" s="8">
        <v>19321.03</v>
      </c>
      <c r="T230" s="7"/>
    </row>
    <row r="231" spans="9:20" ht="33.75" x14ac:dyDescent="0.25">
      <c r="I231" s="26"/>
      <c r="J231" s="26"/>
      <c r="K231" s="8"/>
      <c r="L231" s="8"/>
      <c r="M231" s="8"/>
      <c r="N231" s="8"/>
      <c r="O231" s="26">
        <v>2231</v>
      </c>
      <c r="P231" s="26" t="s">
        <v>93</v>
      </c>
      <c r="Q231" s="8">
        <v>5000</v>
      </c>
      <c r="R231" s="8">
        <v>5000</v>
      </c>
      <c r="S231" s="8">
        <v>1482.0000000000002</v>
      </c>
      <c r="T231" s="7"/>
    </row>
    <row r="232" spans="9:20" ht="22.5" x14ac:dyDescent="0.25">
      <c r="I232" s="26"/>
      <c r="J232" s="26" t="s">
        <v>56</v>
      </c>
      <c r="K232" s="8">
        <f>SUM(K228:K231)</f>
        <v>0</v>
      </c>
      <c r="L232" s="8">
        <f>SUM(L228:L231)</f>
        <v>1168000</v>
      </c>
      <c r="M232" s="8">
        <f>SUM(M228:M231)</f>
        <v>19670</v>
      </c>
      <c r="N232" s="10"/>
      <c r="O232" s="26">
        <v>2419</v>
      </c>
      <c r="P232" s="26" t="s">
        <v>286</v>
      </c>
      <c r="Q232" s="8">
        <v>0</v>
      </c>
      <c r="R232" s="8">
        <v>7000</v>
      </c>
      <c r="S232" s="8">
        <v>3555.05</v>
      </c>
      <c r="T232" s="7" t="s">
        <v>287</v>
      </c>
    </row>
    <row r="233" spans="9:20" ht="22.5" x14ac:dyDescent="0.25">
      <c r="I233" s="26"/>
      <c r="J233" s="25" t="s">
        <v>57</v>
      </c>
      <c r="K233" s="10">
        <f>+K209+K217+K225+K227+K232</f>
        <v>83494457</v>
      </c>
      <c r="L233" s="10">
        <f>+L209+L217+L225+L227+L232</f>
        <v>84647457</v>
      </c>
      <c r="M233" s="10">
        <f>+M209+M217+M225+M227+M232</f>
        <v>47434828.109999999</v>
      </c>
      <c r="O233" s="26">
        <v>2431</v>
      </c>
      <c r="P233" s="26" t="s">
        <v>94</v>
      </c>
      <c r="Q233" s="8">
        <v>1000</v>
      </c>
      <c r="R233" s="8">
        <v>1000</v>
      </c>
      <c r="S233" s="8">
        <v>0</v>
      </c>
      <c r="T233" s="7"/>
    </row>
    <row r="234" spans="9:20" ht="22.5" x14ac:dyDescent="0.25">
      <c r="K234" s="14">
        <f>+K233-E208</f>
        <v>0</v>
      </c>
      <c r="L234" s="14">
        <f>+L233-F208</f>
        <v>0</v>
      </c>
      <c r="M234" s="14">
        <f>+M233-G208</f>
        <v>0</v>
      </c>
      <c r="O234" s="26">
        <v>2441</v>
      </c>
      <c r="P234" s="26" t="s">
        <v>95</v>
      </c>
      <c r="Q234" s="8">
        <v>6000</v>
      </c>
      <c r="R234" s="8">
        <v>6000</v>
      </c>
      <c r="S234" s="8">
        <v>352</v>
      </c>
      <c r="T234" s="7"/>
    </row>
    <row r="235" spans="9:20" ht="22.5" x14ac:dyDescent="0.25">
      <c r="O235" s="26">
        <v>2451</v>
      </c>
      <c r="P235" s="26" t="s">
        <v>96</v>
      </c>
      <c r="Q235" s="8">
        <v>5000</v>
      </c>
      <c r="R235" s="8">
        <v>5000</v>
      </c>
      <c r="S235" s="8">
        <v>0</v>
      </c>
      <c r="T235" s="7"/>
    </row>
    <row r="236" spans="9:20" ht="22.5" x14ac:dyDescent="0.25">
      <c r="O236" s="26">
        <v>2461</v>
      </c>
      <c r="P236" s="26" t="s">
        <v>97</v>
      </c>
      <c r="Q236" s="8">
        <v>20000</v>
      </c>
      <c r="R236" s="8">
        <v>20000</v>
      </c>
      <c r="S236" s="8">
        <v>5930.13</v>
      </c>
      <c r="T236" s="7"/>
    </row>
    <row r="237" spans="9:20" ht="22.5" x14ac:dyDescent="0.25">
      <c r="O237" s="26">
        <v>2471</v>
      </c>
      <c r="P237" s="26" t="s">
        <v>98</v>
      </c>
      <c r="Q237" s="8">
        <v>5600</v>
      </c>
      <c r="R237" s="8">
        <v>5600</v>
      </c>
      <c r="S237" s="8">
        <v>135.32</v>
      </c>
      <c r="T237" s="7"/>
    </row>
    <row r="238" spans="9:20" ht="22.5" x14ac:dyDescent="0.25">
      <c r="O238" s="26">
        <v>2481</v>
      </c>
      <c r="P238" s="26" t="s">
        <v>99</v>
      </c>
      <c r="Q238" s="8">
        <v>3000</v>
      </c>
      <c r="R238" s="8">
        <v>3000</v>
      </c>
      <c r="S238" s="8">
        <v>440.48</v>
      </c>
      <c r="T238" s="9"/>
    </row>
    <row r="239" spans="9:20" ht="45" x14ac:dyDescent="0.25">
      <c r="O239" s="26">
        <v>2491</v>
      </c>
      <c r="P239" s="26" t="s">
        <v>100</v>
      </c>
      <c r="Q239" s="8">
        <v>11000</v>
      </c>
      <c r="R239" s="8">
        <v>11000</v>
      </c>
      <c r="S239" s="8">
        <v>3939.62</v>
      </c>
      <c r="T239" s="7"/>
    </row>
    <row r="240" spans="9:20" ht="22.5" x14ac:dyDescent="0.25">
      <c r="O240" s="26">
        <v>2531</v>
      </c>
      <c r="P240" s="26" t="s">
        <v>101</v>
      </c>
      <c r="Q240" s="8">
        <v>12000</v>
      </c>
      <c r="R240" s="8">
        <v>12000</v>
      </c>
      <c r="S240" s="8">
        <v>1440.5</v>
      </c>
      <c r="T240" s="7"/>
    </row>
    <row r="241" spans="15:20" ht="22.5" x14ac:dyDescent="0.25">
      <c r="O241" s="26">
        <v>2541</v>
      </c>
      <c r="P241" s="26" t="s">
        <v>102</v>
      </c>
      <c r="Q241" s="8">
        <v>10000</v>
      </c>
      <c r="R241" s="8">
        <v>10000</v>
      </c>
      <c r="S241" s="8">
        <v>34.480000000000004</v>
      </c>
      <c r="T241" s="7"/>
    </row>
    <row r="242" spans="15:20" ht="22.5" x14ac:dyDescent="0.25">
      <c r="O242" s="26">
        <v>2611</v>
      </c>
      <c r="P242" s="26" t="s">
        <v>103</v>
      </c>
      <c r="Q242" s="8">
        <v>355000</v>
      </c>
      <c r="R242" s="8">
        <v>355000</v>
      </c>
      <c r="S242" s="8">
        <v>177845.17999999996</v>
      </c>
      <c r="T242" s="7"/>
    </row>
    <row r="243" spans="15:20" x14ac:dyDescent="0.25">
      <c r="O243" s="26">
        <v>2711</v>
      </c>
      <c r="P243" s="26" t="s">
        <v>104</v>
      </c>
      <c r="Q243" s="8">
        <v>10000</v>
      </c>
      <c r="R243" s="8">
        <v>10000</v>
      </c>
      <c r="S243" s="8">
        <v>0</v>
      </c>
      <c r="T243" s="7"/>
    </row>
    <row r="244" spans="15:20" x14ac:dyDescent="0.25">
      <c r="O244" s="26">
        <v>2721</v>
      </c>
      <c r="P244" s="26" t="s">
        <v>105</v>
      </c>
      <c r="Q244" s="8">
        <v>10000</v>
      </c>
      <c r="R244" s="8">
        <v>10000</v>
      </c>
      <c r="S244" s="8">
        <v>0</v>
      </c>
      <c r="T244" s="7"/>
    </row>
    <row r="245" spans="15:20" x14ac:dyDescent="0.25">
      <c r="O245" s="26">
        <v>2911</v>
      </c>
      <c r="P245" s="26" t="s">
        <v>107</v>
      </c>
      <c r="Q245" s="8">
        <v>15000</v>
      </c>
      <c r="R245" s="8">
        <v>15000</v>
      </c>
      <c r="S245" s="8">
        <v>588.1</v>
      </c>
      <c r="T245" s="7"/>
    </row>
    <row r="246" spans="15:20" ht="33.75" x14ac:dyDescent="0.25">
      <c r="O246" s="26">
        <v>2921</v>
      </c>
      <c r="P246" s="26" t="s">
        <v>108</v>
      </c>
      <c r="Q246" s="8">
        <v>7000</v>
      </c>
      <c r="R246" s="8">
        <v>7000</v>
      </c>
      <c r="S246" s="8">
        <v>1365.2499999999998</v>
      </c>
      <c r="T246" s="7"/>
    </row>
    <row r="247" spans="15:20" ht="67.5" x14ac:dyDescent="0.25">
      <c r="O247" s="26">
        <v>2931</v>
      </c>
      <c r="P247" s="26" t="s">
        <v>109</v>
      </c>
      <c r="Q247" s="8">
        <v>5000</v>
      </c>
      <c r="R247" s="8">
        <v>5000</v>
      </c>
      <c r="S247" s="8">
        <v>0</v>
      </c>
      <c r="T247" s="7"/>
    </row>
    <row r="248" spans="15:20" ht="56.25" x14ac:dyDescent="0.25">
      <c r="O248" s="26">
        <v>2941</v>
      </c>
      <c r="P248" s="26" t="s">
        <v>110</v>
      </c>
      <c r="Q248" s="8">
        <v>400000</v>
      </c>
      <c r="R248" s="8">
        <v>400000</v>
      </c>
      <c r="S248" s="8">
        <v>226242.15000000002</v>
      </c>
      <c r="T248" s="7"/>
    </row>
    <row r="249" spans="15:20" ht="33.75" x14ac:dyDescent="0.25">
      <c r="O249" s="26">
        <v>2961</v>
      </c>
      <c r="P249" s="26" t="s">
        <v>111</v>
      </c>
      <c r="Q249" s="8">
        <v>30000</v>
      </c>
      <c r="R249" s="8">
        <v>23000</v>
      </c>
      <c r="S249" s="8">
        <v>107.76</v>
      </c>
      <c r="T249" s="7" t="s">
        <v>60</v>
      </c>
    </row>
    <row r="250" spans="15:20" x14ac:dyDescent="0.25">
      <c r="O250" s="26"/>
      <c r="P250" s="26"/>
      <c r="Q250" s="10">
        <f>SUM(Q225:Q249)</f>
        <v>1655100</v>
      </c>
      <c r="R250" s="10">
        <f>SUM(R225:R249)</f>
        <v>1655100</v>
      </c>
      <c r="S250" s="10">
        <f>SUM(S225:S249)</f>
        <v>715853.09999999986</v>
      </c>
      <c r="T250" s="7"/>
    </row>
    <row r="251" spans="15:20" ht="22.5" x14ac:dyDescent="0.25">
      <c r="O251" s="26">
        <v>3112</v>
      </c>
      <c r="P251" s="26" t="s">
        <v>112</v>
      </c>
      <c r="Q251" s="8">
        <v>800000</v>
      </c>
      <c r="R251" s="8">
        <v>800000</v>
      </c>
      <c r="S251" s="8">
        <v>202769.69</v>
      </c>
      <c r="T251" s="7" t="s">
        <v>60</v>
      </c>
    </row>
    <row r="252" spans="15:20" x14ac:dyDescent="0.25">
      <c r="O252" s="26">
        <v>3131</v>
      </c>
      <c r="P252" s="26" t="s">
        <v>113</v>
      </c>
      <c r="Q252" s="8">
        <v>135000</v>
      </c>
      <c r="R252" s="8">
        <v>135000</v>
      </c>
      <c r="S252" s="8">
        <v>42423.38</v>
      </c>
      <c r="T252" s="9"/>
    </row>
    <row r="253" spans="15:20" x14ac:dyDescent="0.25">
      <c r="O253" s="26">
        <v>3141</v>
      </c>
      <c r="P253" s="26" t="s">
        <v>114</v>
      </c>
      <c r="Q253" s="8">
        <v>566326</v>
      </c>
      <c r="R253" s="8">
        <v>566326</v>
      </c>
      <c r="S253" s="8">
        <v>272464.42000000004</v>
      </c>
      <c r="T253" s="7"/>
    </row>
    <row r="254" spans="15:20" ht="45" x14ac:dyDescent="0.25">
      <c r="O254" s="26">
        <v>3171</v>
      </c>
      <c r="P254" s="26" t="s">
        <v>117</v>
      </c>
      <c r="Q254" s="8">
        <v>360000</v>
      </c>
      <c r="R254" s="8">
        <v>360000</v>
      </c>
      <c r="S254" s="8">
        <v>182697.90999999997</v>
      </c>
      <c r="T254" s="9"/>
    </row>
    <row r="255" spans="15:20" ht="22.5" x14ac:dyDescent="0.25">
      <c r="O255" s="26">
        <v>3181</v>
      </c>
      <c r="P255" s="26" t="s">
        <v>118</v>
      </c>
      <c r="Q255" s="8">
        <v>1600000</v>
      </c>
      <c r="R255" s="8">
        <v>1600000</v>
      </c>
      <c r="S255" s="8">
        <v>1025066.0599999999</v>
      </c>
      <c r="T255" s="9"/>
    </row>
    <row r="256" spans="15:20" ht="22.5" x14ac:dyDescent="0.25">
      <c r="O256" s="26">
        <v>3191</v>
      </c>
      <c r="P256" s="26" t="s">
        <v>119</v>
      </c>
      <c r="Q256" s="8">
        <v>9000</v>
      </c>
      <c r="R256" s="8">
        <v>9000</v>
      </c>
      <c r="S256" s="8">
        <v>3646.54</v>
      </c>
      <c r="T256" s="7"/>
    </row>
    <row r="257" spans="15:20" ht="22.5" x14ac:dyDescent="0.25">
      <c r="O257" s="26">
        <v>3221</v>
      </c>
      <c r="P257" s="26" t="s">
        <v>120</v>
      </c>
      <c r="Q257" s="8">
        <v>3384000</v>
      </c>
      <c r="R257" s="8">
        <v>3344000</v>
      </c>
      <c r="S257" s="8">
        <v>2206260</v>
      </c>
      <c r="T257" s="7" t="s">
        <v>181</v>
      </c>
    </row>
    <row r="258" spans="15:20" ht="45" x14ac:dyDescent="0.25">
      <c r="O258" s="26">
        <v>3311</v>
      </c>
      <c r="P258" s="26" t="s">
        <v>122</v>
      </c>
      <c r="Q258" s="8">
        <v>30000</v>
      </c>
      <c r="R258" s="8">
        <v>30000</v>
      </c>
      <c r="S258" s="8">
        <v>0</v>
      </c>
      <c r="T258" s="9"/>
    </row>
    <row r="259" spans="15:20" ht="56.25" x14ac:dyDescent="0.25">
      <c r="O259" s="26">
        <v>3331</v>
      </c>
      <c r="P259" s="26" t="s">
        <v>123</v>
      </c>
      <c r="Q259" s="8">
        <v>900000</v>
      </c>
      <c r="R259" s="8">
        <v>602000</v>
      </c>
      <c r="S259" s="8">
        <v>2700</v>
      </c>
      <c r="T259" s="7" t="s">
        <v>181</v>
      </c>
    </row>
    <row r="260" spans="15:20" ht="22.5" x14ac:dyDescent="0.25">
      <c r="O260" s="26">
        <v>3341</v>
      </c>
      <c r="P260" s="26" t="s">
        <v>124</v>
      </c>
      <c r="Q260" s="8">
        <v>175000</v>
      </c>
      <c r="R260" s="8">
        <v>175000</v>
      </c>
      <c r="S260" s="8">
        <v>77887.399999999994</v>
      </c>
      <c r="T260" s="7"/>
    </row>
    <row r="261" spans="15:20" ht="33.75" x14ac:dyDescent="0.25">
      <c r="O261" s="26">
        <v>3361</v>
      </c>
      <c r="P261" s="26" t="s">
        <v>173</v>
      </c>
      <c r="Q261" s="8">
        <v>570000</v>
      </c>
      <c r="R261" s="8">
        <v>570000</v>
      </c>
      <c r="S261" s="8">
        <v>244349.37</v>
      </c>
      <c r="T261" s="9"/>
    </row>
    <row r="262" spans="15:20" x14ac:dyDescent="0.25">
      <c r="O262" s="26">
        <v>3362</v>
      </c>
      <c r="P262" s="26" t="s">
        <v>174</v>
      </c>
      <c r="Q262" s="8">
        <v>600000</v>
      </c>
      <c r="R262" s="8">
        <v>600000</v>
      </c>
      <c r="S262" s="8">
        <v>204778.87999999998</v>
      </c>
      <c r="T262" s="7"/>
    </row>
    <row r="263" spans="15:20" x14ac:dyDescent="0.25">
      <c r="O263" s="26">
        <v>3381</v>
      </c>
      <c r="P263" s="26" t="s">
        <v>126</v>
      </c>
      <c r="Q263" s="8">
        <v>499200</v>
      </c>
      <c r="R263" s="8">
        <v>499200</v>
      </c>
      <c r="S263" s="8">
        <v>216245.6</v>
      </c>
      <c r="T263" s="7"/>
    </row>
    <row r="264" spans="15:20" ht="22.5" x14ac:dyDescent="0.25">
      <c r="O264" s="26">
        <v>3411</v>
      </c>
      <c r="P264" s="26" t="s">
        <v>127</v>
      </c>
      <c r="Q264" s="8">
        <v>10013920</v>
      </c>
      <c r="R264" s="8">
        <v>10013920</v>
      </c>
      <c r="S264" s="8">
        <v>7145859.0300000012</v>
      </c>
      <c r="T264" s="7"/>
    </row>
    <row r="265" spans="15:20" ht="22.5" x14ac:dyDescent="0.25">
      <c r="O265" s="26">
        <v>3431</v>
      </c>
      <c r="P265" s="26" t="s">
        <v>128</v>
      </c>
      <c r="Q265" s="8">
        <v>3684000</v>
      </c>
      <c r="R265" s="8">
        <v>3684000</v>
      </c>
      <c r="S265" s="8">
        <v>2565077.0299999998</v>
      </c>
      <c r="T265" s="9"/>
    </row>
    <row r="266" spans="15:20" x14ac:dyDescent="0.25">
      <c r="O266" s="26">
        <v>3451</v>
      </c>
      <c r="P266" s="26" t="s">
        <v>129</v>
      </c>
      <c r="Q266" s="8">
        <v>200000</v>
      </c>
      <c r="R266" s="8">
        <v>200000</v>
      </c>
      <c r="S266" s="8">
        <v>71697.059999999983</v>
      </c>
      <c r="T266" s="7"/>
    </row>
    <row r="267" spans="15:20" ht="22.5" x14ac:dyDescent="0.25">
      <c r="O267" s="26">
        <v>3461</v>
      </c>
      <c r="P267" s="26" t="s">
        <v>130</v>
      </c>
      <c r="Q267" s="8">
        <v>220000</v>
      </c>
      <c r="R267" s="8">
        <v>220000</v>
      </c>
      <c r="S267" s="8">
        <v>55345.71</v>
      </c>
      <c r="T267" s="7"/>
    </row>
    <row r="268" spans="15:20" ht="22.5" x14ac:dyDescent="0.25">
      <c r="O268" s="26">
        <v>3471</v>
      </c>
      <c r="P268" s="26" t="s">
        <v>131</v>
      </c>
      <c r="Q268" s="8">
        <v>0</v>
      </c>
      <c r="R268" s="8">
        <v>25000</v>
      </c>
      <c r="S268" s="8">
        <v>21750.019999999997</v>
      </c>
      <c r="T268" s="9" t="s">
        <v>60</v>
      </c>
    </row>
    <row r="269" spans="15:20" ht="33.75" x14ac:dyDescent="0.25">
      <c r="O269" s="26">
        <v>3511</v>
      </c>
      <c r="P269" s="26" t="s">
        <v>132</v>
      </c>
      <c r="Q269" s="8">
        <v>100000</v>
      </c>
      <c r="R269" s="8">
        <v>100000</v>
      </c>
      <c r="S269" s="8">
        <v>40920</v>
      </c>
      <c r="T269" s="7"/>
    </row>
    <row r="270" spans="15:20" ht="67.5" x14ac:dyDescent="0.25">
      <c r="O270" s="26">
        <v>3521</v>
      </c>
      <c r="P270" s="26" t="s">
        <v>133</v>
      </c>
      <c r="Q270" s="8">
        <v>75000</v>
      </c>
      <c r="R270" s="8">
        <v>75000</v>
      </c>
      <c r="S270" s="8">
        <v>20297.55</v>
      </c>
      <c r="T270" s="7"/>
    </row>
    <row r="271" spans="15:20" ht="56.25" x14ac:dyDescent="0.25">
      <c r="O271" s="26">
        <v>3531</v>
      </c>
      <c r="P271" s="26" t="s">
        <v>134</v>
      </c>
      <c r="Q271" s="8">
        <v>250000</v>
      </c>
      <c r="R271" s="8">
        <v>250000</v>
      </c>
      <c r="S271" s="8">
        <v>0</v>
      </c>
      <c r="T271" s="9"/>
    </row>
    <row r="272" spans="15:20" ht="67.5" x14ac:dyDescent="0.25">
      <c r="O272" s="26">
        <v>3553</v>
      </c>
      <c r="P272" s="26" t="s">
        <v>135</v>
      </c>
      <c r="Q272" s="8">
        <v>200000</v>
      </c>
      <c r="R272" s="8">
        <v>200000</v>
      </c>
      <c r="S272" s="8">
        <v>96498.13</v>
      </c>
      <c r="T272" s="9"/>
    </row>
    <row r="273" spans="15:20" ht="45" x14ac:dyDescent="0.25">
      <c r="O273" s="26">
        <v>3571</v>
      </c>
      <c r="P273" s="26" t="s">
        <v>194</v>
      </c>
      <c r="Q273" s="8">
        <v>30000</v>
      </c>
      <c r="R273" s="8">
        <v>30000</v>
      </c>
      <c r="S273" s="8">
        <v>3630</v>
      </c>
      <c r="T273" s="7"/>
    </row>
    <row r="274" spans="15:20" ht="22.5" x14ac:dyDescent="0.25">
      <c r="O274" s="26">
        <v>3581</v>
      </c>
      <c r="P274" s="26" t="s">
        <v>136</v>
      </c>
      <c r="Q274" s="8">
        <v>315000</v>
      </c>
      <c r="R274" s="8">
        <v>340000</v>
      </c>
      <c r="S274" s="8">
        <v>229207.25</v>
      </c>
      <c r="T274" s="7" t="s">
        <v>60</v>
      </c>
    </row>
    <row r="275" spans="15:20" ht="22.5" x14ac:dyDescent="0.25">
      <c r="O275" s="26">
        <v>3591</v>
      </c>
      <c r="P275" s="26" t="s">
        <v>137</v>
      </c>
      <c r="Q275" s="8">
        <v>36000</v>
      </c>
      <c r="R275" s="8">
        <v>36000</v>
      </c>
      <c r="S275" s="8">
        <v>12250</v>
      </c>
      <c r="T275" s="7"/>
    </row>
    <row r="276" spans="15:20" ht="22.5" x14ac:dyDescent="0.25">
      <c r="O276" s="26">
        <v>3721</v>
      </c>
      <c r="P276" s="26" t="s">
        <v>175</v>
      </c>
      <c r="Q276" s="8">
        <v>5000</v>
      </c>
      <c r="R276" s="8">
        <v>5000</v>
      </c>
      <c r="S276" s="8">
        <v>0</v>
      </c>
      <c r="T276" s="7"/>
    </row>
    <row r="277" spans="15:20" ht="33.75" x14ac:dyDescent="0.25">
      <c r="O277" s="26">
        <v>3722</v>
      </c>
      <c r="P277" s="26" t="s">
        <v>140</v>
      </c>
      <c r="Q277" s="8">
        <v>120000</v>
      </c>
      <c r="R277" s="8">
        <v>150000</v>
      </c>
      <c r="S277" s="8">
        <v>112909</v>
      </c>
      <c r="T277" s="7"/>
    </row>
    <row r="278" spans="15:20" x14ac:dyDescent="0.25">
      <c r="O278" s="26">
        <v>3751</v>
      </c>
      <c r="P278" s="26" t="s">
        <v>141</v>
      </c>
      <c r="Q278" s="8">
        <v>5000</v>
      </c>
      <c r="R278" s="8">
        <v>5000</v>
      </c>
      <c r="S278" s="8">
        <v>0</v>
      </c>
      <c r="T278" s="9"/>
    </row>
    <row r="279" spans="15:20" ht="22.5" x14ac:dyDescent="0.25">
      <c r="O279" s="26">
        <v>3921</v>
      </c>
      <c r="P279" s="26" t="s">
        <v>143</v>
      </c>
      <c r="Q279" s="8">
        <v>290000</v>
      </c>
      <c r="R279" s="8">
        <v>235000</v>
      </c>
      <c r="S279" s="8">
        <v>85621.68</v>
      </c>
      <c r="T279" s="7" t="s">
        <v>181</v>
      </c>
    </row>
    <row r="280" spans="15:20" ht="33.75" x14ac:dyDescent="0.25">
      <c r="O280" s="26">
        <v>3951</v>
      </c>
      <c r="P280" s="26" t="s">
        <v>144</v>
      </c>
      <c r="Q280" s="8">
        <v>15000</v>
      </c>
      <c r="R280" s="8">
        <v>15000</v>
      </c>
      <c r="S280" s="8">
        <v>0</v>
      </c>
      <c r="T280" s="9"/>
    </row>
    <row r="281" spans="15:20" ht="22.5" x14ac:dyDescent="0.25">
      <c r="O281" s="26">
        <v>3969</v>
      </c>
      <c r="P281" s="26" t="s">
        <v>176</v>
      </c>
      <c r="Q281" s="8">
        <v>40000</v>
      </c>
      <c r="R281" s="8">
        <v>40000</v>
      </c>
      <c r="S281" s="8">
        <v>28604.82</v>
      </c>
      <c r="T281" s="7"/>
    </row>
    <row r="282" spans="15:20" ht="22.5" x14ac:dyDescent="0.25">
      <c r="O282" s="26">
        <v>3981</v>
      </c>
      <c r="P282" s="26" t="s">
        <v>85</v>
      </c>
      <c r="Q282" s="8">
        <v>1380000</v>
      </c>
      <c r="R282" s="8">
        <v>1380000</v>
      </c>
      <c r="S282" s="8">
        <v>607838</v>
      </c>
      <c r="T282" s="9"/>
    </row>
    <row r="283" spans="15:20" ht="33.75" x14ac:dyDescent="0.25">
      <c r="O283" s="26">
        <v>3982</v>
      </c>
      <c r="P283" s="26" t="s">
        <v>86</v>
      </c>
      <c r="Q283" s="8">
        <v>3673206</v>
      </c>
      <c r="R283" s="8">
        <v>3673206</v>
      </c>
      <c r="S283" s="8">
        <v>3312.12</v>
      </c>
      <c r="T283" s="7"/>
    </row>
    <row r="284" spans="15:20" x14ac:dyDescent="0.25">
      <c r="O284" s="26"/>
      <c r="P284" s="26" t="s">
        <v>43</v>
      </c>
      <c r="Q284" s="11">
        <f>SUM(Q251:Q283)</f>
        <v>30280652</v>
      </c>
      <c r="R284" s="11">
        <f>SUM(R251:R283)</f>
        <v>29967652</v>
      </c>
      <c r="S284" s="11">
        <f>SUM(S251:S283)</f>
        <v>15782106.650000002</v>
      </c>
      <c r="T284" s="7"/>
    </row>
    <row r="285" spans="15:20" ht="22.5" x14ac:dyDescent="0.25">
      <c r="O285" s="26">
        <v>4419</v>
      </c>
      <c r="P285" s="26" t="s">
        <v>146</v>
      </c>
      <c r="Q285" s="8">
        <v>4000000</v>
      </c>
      <c r="R285" s="8">
        <v>4000000</v>
      </c>
      <c r="S285" s="8">
        <v>2909088</v>
      </c>
      <c r="T285" s="7"/>
    </row>
    <row r="286" spans="15:20" x14ac:dyDescent="0.25">
      <c r="O286" s="26"/>
      <c r="P286" s="26" t="s">
        <v>58</v>
      </c>
      <c r="Q286" s="8">
        <f>+Q285</f>
        <v>4000000</v>
      </c>
      <c r="R286" s="8">
        <f t="shared" ref="R286:S286" si="16">+R285</f>
        <v>4000000</v>
      </c>
      <c r="S286" s="8">
        <f t="shared" si="16"/>
        <v>2909088</v>
      </c>
      <c r="T286" s="7"/>
    </row>
    <row r="287" spans="15:20" ht="22.5" x14ac:dyDescent="0.25">
      <c r="O287" s="26">
        <v>5111</v>
      </c>
      <c r="P287" s="26" t="s">
        <v>206</v>
      </c>
      <c r="Q287" s="8">
        <v>0</v>
      </c>
      <c r="R287" s="8">
        <v>20000</v>
      </c>
      <c r="S287" s="8">
        <v>19670</v>
      </c>
      <c r="T287" s="7" t="s">
        <v>220</v>
      </c>
    </row>
    <row r="288" spans="15:20" ht="33.75" x14ac:dyDescent="0.25">
      <c r="O288" s="26">
        <v>5151</v>
      </c>
      <c r="P288" s="26" t="s">
        <v>147</v>
      </c>
      <c r="Q288" s="8">
        <v>0</v>
      </c>
      <c r="R288" s="8">
        <v>933000</v>
      </c>
      <c r="S288" s="8">
        <v>0</v>
      </c>
      <c r="T288" s="7" t="s">
        <v>221</v>
      </c>
    </row>
    <row r="289" spans="1:24" ht="33.75" x14ac:dyDescent="0.25">
      <c r="O289" s="26">
        <v>5191</v>
      </c>
      <c r="P289" s="26" t="s">
        <v>288</v>
      </c>
      <c r="Q289" s="8">
        <v>0</v>
      </c>
      <c r="R289" s="8">
        <v>15000</v>
      </c>
      <c r="S289" s="8">
        <v>0</v>
      </c>
      <c r="T289" s="7" t="s">
        <v>289</v>
      </c>
    </row>
    <row r="290" spans="1:24" ht="33.75" x14ac:dyDescent="0.25">
      <c r="O290" s="26">
        <v>5911</v>
      </c>
      <c r="P290" s="26" t="s">
        <v>152</v>
      </c>
      <c r="Q290" s="8">
        <v>0</v>
      </c>
      <c r="R290" s="8">
        <v>200000</v>
      </c>
      <c r="S290" s="8">
        <v>0</v>
      </c>
      <c r="T290" s="7" t="s">
        <v>222</v>
      </c>
    </row>
    <row r="291" spans="1:24" x14ac:dyDescent="0.25">
      <c r="O291" s="26"/>
      <c r="P291" s="26"/>
      <c r="Q291" s="8"/>
      <c r="R291" s="8"/>
      <c r="S291" s="8"/>
      <c r="T291" s="7"/>
    </row>
    <row r="292" spans="1:24" x14ac:dyDescent="0.25">
      <c r="O292" s="26"/>
      <c r="P292" s="26"/>
      <c r="Q292" s="8"/>
      <c r="R292" s="8"/>
      <c r="S292" s="8"/>
      <c r="T292" s="7"/>
    </row>
    <row r="293" spans="1:24" x14ac:dyDescent="0.25">
      <c r="O293" s="26"/>
      <c r="P293" s="26"/>
      <c r="Q293" s="8"/>
      <c r="R293" s="8"/>
      <c r="S293" s="8"/>
      <c r="T293" s="7"/>
    </row>
    <row r="294" spans="1:24" x14ac:dyDescent="0.25">
      <c r="O294" s="26"/>
      <c r="P294" s="26" t="s">
        <v>56</v>
      </c>
      <c r="Q294" s="8">
        <f>SUM(Q287:Q293)</f>
        <v>0</v>
      </c>
      <c r="R294" s="8">
        <f t="shared" ref="R294:S294" si="17">SUM(R287:R293)</f>
        <v>1168000</v>
      </c>
      <c r="S294" s="8">
        <f t="shared" si="17"/>
        <v>19670</v>
      </c>
      <c r="T294" s="7"/>
    </row>
    <row r="295" spans="1:24" x14ac:dyDescent="0.25">
      <c r="O295" s="26"/>
      <c r="P295" s="26" t="s">
        <v>57</v>
      </c>
      <c r="Q295" s="11">
        <f>+Q224+Q250+Q284+Q286+Q294</f>
        <v>83494457</v>
      </c>
      <c r="R295" s="11">
        <f>+R224+R250+R284+R286+R294</f>
        <v>84647457</v>
      </c>
      <c r="S295" s="11">
        <f>+S224+S250+S284+S286+S294</f>
        <v>47434828.110000007</v>
      </c>
      <c r="T295" s="11"/>
    </row>
    <row r="296" spans="1:24" x14ac:dyDescent="0.25">
      <c r="Q296" s="14">
        <f>+Q295-E208</f>
        <v>0</v>
      </c>
      <c r="R296" s="14">
        <f>+R295-F208</f>
        <v>0</v>
      </c>
      <c r="S296" s="14">
        <f>+S295-G208</f>
        <v>0</v>
      </c>
    </row>
    <row r="298" spans="1:24" x14ac:dyDescent="0.25">
      <c r="A298" s="82" t="s">
        <v>319</v>
      </c>
      <c r="B298" s="82"/>
      <c r="C298" s="82"/>
      <c r="D298" s="82"/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  <c r="P298" s="82"/>
      <c r="Q298" s="82"/>
      <c r="R298" s="82"/>
      <c r="S298" s="82"/>
      <c r="T298" s="82"/>
      <c r="U298" s="82"/>
      <c r="V298" s="82"/>
      <c r="W298" s="82"/>
      <c r="X298" s="82"/>
    </row>
    <row r="299" spans="1:24" x14ac:dyDescent="0.25">
      <c r="A299" s="82"/>
      <c r="B299" s="82"/>
      <c r="C299" s="82"/>
      <c r="D299" s="82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  <c r="P299" s="82"/>
      <c r="Q299" s="82"/>
      <c r="R299" s="82"/>
      <c r="S299" s="82"/>
      <c r="T299" s="82"/>
      <c r="U299" s="82"/>
      <c r="V299" s="82"/>
      <c r="W299" s="82"/>
      <c r="X299" s="82"/>
    </row>
    <row r="300" spans="1:24" x14ac:dyDescent="0.25">
      <c r="A300" s="82"/>
      <c r="B300" s="82"/>
      <c r="C300" s="82"/>
      <c r="D300" s="82"/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  <c r="P300" s="82"/>
      <c r="Q300" s="82"/>
      <c r="R300" s="82"/>
      <c r="S300" s="82"/>
      <c r="T300" s="82"/>
      <c r="U300" s="82"/>
      <c r="V300" s="82"/>
      <c r="W300" s="82"/>
      <c r="X300" s="82"/>
    </row>
    <row r="301" spans="1:24" x14ac:dyDescent="0.25">
      <c r="A301" s="82"/>
      <c r="B301" s="82"/>
      <c r="C301" s="82"/>
      <c r="D301" s="82"/>
      <c r="E301" s="82"/>
      <c r="F301" s="82"/>
      <c r="G301" s="82"/>
      <c r="H301" s="82"/>
      <c r="I301" s="82"/>
      <c r="J301" s="82"/>
      <c r="K301" s="82"/>
      <c r="L301" s="82"/>
      <c r="M301" s="82"/>
      <c r="N301" s="82"/>
      <c r="O301" s="82"/>
      <c r="P301" s="82"/>
      <c r="Q301" s="82"/>
      <c r="R301" s="82"/>
      <c r="S301" s="82"/>
      <c r="T301" s="82"/>
      <c r="U301" s="82"/>
      <c r="V301" s="82"/>
      <c r="W301" s="82"/>
      <c r="X301" s="82"/>
    </row>
    <row r="302" spans="1:24" ht="29.25" customHeight="1" x14ac:dyDescent="0.25">
      <c r="A302" s="83" t="s">
        <v>0</v>
      </c>
      <c r="B302" s="83" t="s">
        <v>1</v>
      </c>
      <c r="C302" s="84" t="s">
        <v>2</v>
      </c>
      <c r="D302" s="84"/>
      <c r="E302" s="84"/>
      <c r="F302" s="84"/>
      <c r="G302" s="84"/>
      <c r="H302" s="37"/>
      <c r="I302" s="84" t="s">
        <v>8</v>
      </c>
      <c r="J302" s="84"/>
      <c r="K302" s="84"/>
      <c r="L302" s="84"/>
      <c r="M302" s="84"/>
      <c r="N302" s="37"/>
      <c r="O302" s="84" t="s">
        <v>14</v>
      </c>
      <c r="P302" s="84"/>
      <c r="Q302" s="84"/>
      <c r="R302" s="84"/>
      <c r="S302" s="84"/>
      <c r="T302" s="85" t="s">
        <v>19</v>
      </c>
      <c r="U302" s="85" t="s">
        <v>20</v>
      </c>
      <c r="V302" s="85" t="s">
        <v>21</v>
      </c>
      <c r="W302" s="85" t="s">
        <v>22</v>
      </c>
      <c r="X302" s="85" t="s">
        <v>294</v>
      </c>
    </row>
    <row r="303" spans="1:24" ht="36" customHeight="1" x14ac:dyDescent="0.25">
      <c r="A303" s="83"/>
      <c r="B303" s="83"/>
      <c r="C303" s="38" t="s">
        <v>3</v>
      </c>
      <c r="D303" s="38" t="s">
        <v>4</v>
      </c>
      <c r="E303" s="38" t="s">
        <v>5</v>
      </c>
      <c r="F303" s="38" t="s">
        <v>6</v>
      </c>
      <c r="G303" s="38" t="s">
        <v>7</v>
      </c>
      <c r="H303" s="38"/>
      <c r="I303" s="38" t="s">
        <v>9</v>
      </c>
      <c r="J303" s="38" t="s">
        <v>10</v>
      </c>
      <c r="K303" s="38" t="s">
        <v>11</v>
      </c>
      <c r="L303" s="38" t="s">
        <v>12</v>
      </c>
      <c r="M303" s="38" t="s">
        <v>13</v>
      </c>
      <c r="N303" s="38"/>
      <c r="O303" s="38" t="s">
        <v>15</v>
      </c>
      <c r="P303" s="38" t="s">
        <v>16</v>
      </c>
      <c r="Q303" s="38" t="s">
        <v>23</v>
      </c>
      <c r="R303" s="38" t="s">
        <v>17</v>
      </c>
      <c r="S303" s="38" t="s">
        <v>18</v>
      </c>
      <c r="T303" s="86"/>
      <c r="U303" s="86"/>
      <c r="V303" s="86"/>
      <c r="W303" s="86"/>
      <c r="X303" s="86"/>
    </row>
    <row r="304" spans="1:24" ht="88.5" customHeight="1" x14ac:dyDescent="0.25">
      <c r="A304" s="39">
        <v>2016</v>
      </c>
      <c r="B304" s="39" t="s">
        <v>461</v>
      </c>
      <c r="C304" s="39">
        <v>1000</v>
      </c>
      <c r="D304" s="40" t="s">
        <v>264</v>
      </c>
      <c r="E304" s="41">
        <v>47558705</v>
      </c>
      <c r="F304" s="41">
        <v>47936705</v>
      </c>
      <c r="G304" s="41">
        <v>42291636.270000003</v>
      </c>
      <c r="H304" s="41"/>
      <c r="I304" s="39">
        <v>1100</v>
      </c>
      <c r="J304" s="39" t="s">
        <v>31</v>
      </c>
      <c r="K304" s="41">
        <v>19111122</v>
      </c>
      <c r="L304" s="41">
        <v>19111122</v>
      </c>
      <c r="M304" s="41">
        <v>17648765.850000001</v>
      </c>
      <c r="N304" s="41"/>
      <c r="O304" s="39">
        <v>1131</v>
      </c>
      <c r="P304" s="39" t="s">
        <v>65</v>
      </c>
      <c r="Q304" s="41">
        <v>5034665</v>
      </c>
      <c r="R304" s="41">
        <v>5034665</v>
      </c>
      <c r="S304" s="41">
        <v>3572308.85</v>
      </c>
      <c r="T304" s="42"/>
      <c r="U304" s="50" t="s">
        <v>462</v>
      </c>
      <c r="V304" s="50" t="s">
        <v>463</v>
      </c>
      <c r="W304" s="50" t="s">
        <v>464</v>
      </c>
      <c r="X304" s="50" t="s">
        <v>296</v>
      </c>
    </row>
    <row r="305" spans="1:24" ht="33.75" x14ac:dyDescent="0.25">
      <c r="A305" s="39"/>
      <c r="B305" s="39"/>
      <c r="C305" s="39">
        <v>2000</v>
      </c>
      <c r="D305" s="40" t="s">
        <v>265</v>
      </c>
      <c r="E305" s="41">
        <v>1655100</v>
      </c>
      <c r="F305" s="41">
        <v>1655100</v>
      </c>
      <c r="G305" s="41">
        <v>1177954.56</v>
      </c>
      <c r="H305" s="41"/>
      <c r="I305" s="39">
        <v>1200</v>
      </c>
      <c r="J305" s="39" t="s">
        <v>32</v>
      </c>
      <c r="K305" s="41">
        <v>3343874</v>
      </c>
      <c r="L305" s="41">
        <v>3343874</v>
      </c>
      <c r="M305" s="41">
        <v>2526631.06</v>
      </c>
      <c r="N305" s="41"/>
      <c r="O305" s="39">
        <v>1131</v>
      </c>
      <c r="P305" s="39" t="s">
        <v>66</v>
      </c>
      <c r="Q305" s="41">
        <v>14076457</v>
      </c>
      <c r="R305" s="41">
        <v>14076457</v>
      </c>
      <c r="S305" s="41">
        <v>14076457</v>
      </c>
      <c r="T305" s="42"/>
      <c r="U305" s="39"/>
      <c r="V305" s="39"/>
      <c r="W305" s="39"/>
      <c r="X305" s="39"/>
    </row>
    <row r="306" spans="1:24" ht="22.5" x14ac:dyDescent="0.25">
      <c r="A306" s="39"/>
      <c r="B306" s="39"/>
      <c r="C306" s="39">
        <v>3000</v>
      </c>
      <c r="D306" s="40" t="s">
        <v>266</v>
      </c>
      <c r="E306" s="41">
        <v>30280652</v>
      </c>
      <c r="F306" s="41">
        <v>29863752</v>
      </c>
      <c r="G306" s="41">
        <v>22995810.010000002</v>
      </c>
      <c r="H306" s="41"/>
      <c r="I306" s="39">
        <v>1300</v>
      </c>
      <c r="J306" s="39" t="s">
        <v>33</v>
      </c>
      <c r="K306" s="41">
        <v>5389925</v>
      </c>
      <c r="L306" s="41">
        <v>5389925</v>
      </c>
      <c r="M306" s="41">
        <v>4719020.25</v>
      </c>
      <c r="N306" s="41"/>
      <c r="O306" s="39">
        <v>1221</v>
      </c>
      <c r="P306" s="39" t="s">
        <v>67</v>
      </c>
      <c r="Q306" s="41">
        <v>3343874</v>
      </c>
      <c r="R306" s="41">
        <v>3343874</v>
      </c>
      <c r="S306" s="41">
        <v>2526631.06</v>
      </c>
      <c r="T306" s="42"/>
      <c r="U306" s="39"/>
      <c r="V306" s="39"/>
      <c r="W306" s="39"/>
      <c r="X306" s="39"/>
    </row>
    <row r="307" spans="1:24" x14ac:dyDescent="0.25">
      <c r="A307" s="39"/>
      <c r="B307" s="39"/>
      <c r="C307" s="39">
        <v>4000</v>
      </c>
      <c r="D307" s="40" t="s">
        <v>268</v>
      </c>
      <c r="E307" s="41">
        <v>4000000</v>
      </c>
      <c r="F307" s="41">
        <v>4000000</v>
      </c>
      <c r="G307" s="41">
        <v>4000000</v>
      </c>
      <c r="H307" s="41"/>
      <c r="I307" s="39">
        <v>1400</v>
      </c>
      <c r="J307" s="39" t="s">
        <v>34</v>
      </c>
      <c r="K307" s="41">
        <v>8454566</v>
      </c>
      <c r="L307" s="41">
        <v>8454566</v>
      </c>
      <c r="M307" s="41">
        <v>6909690.4299999997</v>
      </c>
      <c r="N307" s="41"/>
      <c r="O307" s="39">
        <v>1321</v>
      </c>
      <c r="P307" s="39" t="s">
        <v>68</v>
      </c>
      <c r="Q307" s="41">
        <v>774046</v>
      </c>
      <c r="R307" s="41">
        <v>774046</v>
      </c>
      <c r="S307" s="41">
        <v>714181.42</v>
      </c>
      <c r="T307" s="42"/>
      <c r="U307" s="39"/>
      <c r="V307" s="39"/>
      <c r="W307" s="39"/>
      <c r="X307" s="39"/>
    </row>
    <row r="308" spans="1:24" ht="22.5" x14ac:dyDescent="0.25">
      <c r="A308" s="39"/>
      <c r="B308" s="39"/>
      <c r="C308" s="39">
        <v>5000</v>
      </c>
      <c r="D308" s="40" t="s">
        <v>267</v>
      </c>
      <c r="E308" s="41">
        <v>0</v>
      </c>
      <c r="F308" s="41">
        <v>1191900</v>
      </c>
      <c r="G308" s="41">
        <v>165007.67999999999</v>
      </c>
      <c r="H308" s="41"/>
      <c r="I308" s="39">
        <v>1500</v>
      </c>
      <c r="J308" s="39" t="s">
        <v>35</v>
      </c>
      <c r="K308" s="41">
        <v>11259218</v>
      </c>
      <c r="L308" s="41">
        <v>11637218</v>
      </c>
      <c r="M308" s="41">
        <v>10487528.68</v>
      </c>
      <c r="N308" s="41"/>
      <c r="O308" s="39">
        <v>1322</v>
      </c>
      <c r="P308" s="39" t="s">
        <v>69</v>
      </c>
      <c r="Q308" s="41">
        <v>6000</v>
      </c>
      <c r="R308" s="41">
        <v>6000</v>
      </c>
      <c r="S308" s="41">
        <v>0</v>
      </c>
      <c r="T308" s="42"/>
      <c r="U308" s="39"/>
      <c r="V308" s="39"/>
      <c r="W308" s="39"/>
      <c r="X308" s="39"/>
    </row>
    <row r="309" spans="1:24" ht="22.5" x14ac:dyDescent="0.25">
      <c r="A309" s="39"/>
      <c r="B309" s="39"/>
      <c r="C309" s="39"/>
      <c r="D309" s="39"/>
      <c r="E309" s="43">
        <f>SUM(E304:E308)</f>
        <v>83494457</v>
      </c>
      <c r="F309" s="43">
        <f>SUM(F304:F308)</f>
        <v>84647457</v>
      </c>
      <c r="G309" s="43">
        <f t="shared" ref="G309" si="18">SUM(G304:G308)</f>
        <v>70630408.520000011</v>
      </c>
      <c r="H309" s="43"/>
      <c r="I309" s="39"/>
      <c r="J309" s="39"/>
      <c r="K309" s="41"/>
      <c r="L309" s="41"/>
      <c r="M309" s="41"/>
      <c r="N309" s="41"/>
      <c r="O309" s="39">
        <v>1323</v>
      </c>
      <c r="P309" s="39" t="s">
        <v>70</v>
      </c>
      <c r="Q309" s="41">
        <v>1599879</v>
      </c>
      <c r="R309" s="41">
        <v>1599879</v>
      </c>
      <c r="S309" s="41">
        <v>1004838.83</v>
      </c>
      <c r="T309" s="42"/>
      <c r="U309" s="39"/>
      <c r="V309" s="39"/>
      <c r="W309" s="39"/>
      <c r="X309" s="39"/>
    </row>
    <row r="310" spans="1:24" ht="22.5" x14ac:dyDescent="0.25">
      <c r="A310" s="39"/>
      <c r="B310" s="39"/>
      <c r="C310" s="39"/>
      <c r="D310" s="39"/>
      <c r="E310" s="39"/>
      <c r="F310" s="39"/>
      <c r="G310" s="39"/>
      <c r="H310" s="39"/>
      <c r="I310" s="39"/>
      <c r="J310" s="44" t="s">
        <v>42</v>
      </c>
      <c r="K310" s="43">
        <f>SUM(K304:K309)</f>
        <v>47558705</v>
      </c>
      <c r="L310" s="43">
        <f t="shared" ref="L310:M310" si="19">SUM(L304:L309)</f>
        <v>47936705</v>
      </c>
      <c r="M310" s="43">
        <f t="shared" si="19"/>
        <v>42291636.269999996</v>
      </c>
      <c r="N310" s="43"/>
      <c r="O310" s="39">
        <v>1323</v>
      </c>
      <c r="P310" s="39" t="s">
        <v>203</v>
      </c>
      <c r="Q310" s="41">
        <v>3000000</v>
      </c>
      <c r="R310" s="41">
        <v>3000000</v>
      </c>
      <c r="S310" s="41">
        <v>3000000</v>
      </c>
      <c r="T310" s="42"/>
      <c r="U310" s="45"/>
      <c r="V310" s="45"/>
      <c r="W310" s="45"/>
      <c r="X310" s="45"/>
    </row>
    <row r="311" spans="1:24" ht="33.75" x14ac:dyDescent="0.25">
      <c r="A311" s="46"/>
      <c r="B311" s="46"/>
      <c r="C311" s="46"/>
      <c r="D311" s="46"/>
      <c r="E311" s="46"/>
      <c r="F311" s="46"/>
      <c r="G311" s="46"/>
      <c r="H311" s="46"/>
      <c r="I311" s="39">
        <v>2100</v>
      </c>
      <c r="J311" s="39" t="s">
        <v>36</v>
      </c>
      <c r="K311" s="41">
        <v>707500</v>
      </c>
      <c r="L311" s="41">
        <v>707500</v>
      </c>
      <c r="M311" s="41">
        <v>508309.91</v>
      </c>
      <c r="N311" s="41"/>
      <c r="O311" s="39">
        <v>1331</v>
      </c>
      <c r="P311" s="39" t="s">
        <v>71</v>
      </c>
      <c r="Q311" s="41">
        <v>10000</v>
      </c>
      <c r="R311" s="41">
        <v>10000</v>
      </c>
      <c r="S311" s="41">
        <v>0</v>
      </c>
      <c r="T311" s="40"/>
      <c r="U311" s="46"/>
      <c r="V311" s="46"/>
      <c r="W311" s="46"/>
      <c r="X311" s="46"/>
    </row>
    <row r="312" spans="1:24" ht="33.75" x14ac:dyDescent="0.25">
      <c r="A312" s="47" t="s">
        <v>25</v>
      </c>
      <c r="B312" s="46"/>
      <c r="C312" s="46"/>
      <c r="D312" s="46"/>
      <c r="E312" s="46"/>
      <c r="F312" s="46"/>
      <c r="G312" s="46"/>
      <c r="H312" s="46"/>
      <c r="I312" s="39">
        <v>2200</v>
      </c>
      <c r="J312" s="39" t="s">
        <v>37</v>
      </c>
      <c r="K312" s="41">
        <v>42000</v>
      </c>
      <c r="L312" s="41">
        <v>42000</v>
      </c>
      <c r="M312" s="41">
        <v>27434.69</v>
      </c>
      <c r="N312" s="41"/>
      <c r="O312" s="39">
        <v>1412</v>
      </c>
      <c r="P312" s="39" t="s">
        <v>73</v>
      </c>
      <c r="Q312" s="41">
        <v>3388793</v>
      </c>
      <c r="R312" s="41">
        <v>3388793</v>
      </c>
      <c r="S312" s="41">
        <v>3007979.41</v>
      </c>
      <c r="T312" s="42"/>
      <c r="U312" s="46"/>
      <c r="V312" s="46"/>
      <c r="W312" s="46"/>
      <c r="X312" s="46"/>
    </row>
    <row r="313" spans="1:24" ht="33.75" x14ac:dyDescent="0.25">
      <c r="A313" s="47" t="s">
        <v>465</v>
      </c>
      <c r="B313" s="46"/>
      <c r="C313" s="46"/>
      <c r="D313" s="46"/>
      <c r="E313" s="46"/>
      <c r="F313" s="46"/>
      <c r="G313" s="46"/>
      <c r="H313" s="46"/>
      <c r="I313" s="39">
        <v>2400</v>
      </c>
      <c r="J313" s="39" t="s">
        <v>38</v>
      </c>
      <c r="K313" s="41">
        <v>51600</v>
      </c>
      <c r="L313" s="41">
        <v>58600</v>
      </c>
      <c r="M313" s="41">
        <v>17747.489999999998</v>
      </c>
      <c r="N313" s="41"/>
      <c r="O313" s="39">
        <v>1422</v>
      </c>
      <c r="P313" s="39" t="s">
        <v>74</v>
      </c>
      <c r="Q313" s="41">
        <v>1785470</v>
      </c>
      <c r="R313" s="41">
        <v>1785470</v>
      </c>
      <c r="S313" s="41">
        <v>1378538.43</v>
      </c>
      <c r="T313" s="42"/>
      <c r="U313" s="46"/>
      <c r="V313" s="46"/>
      <c r="W313" s="46"/>
      <c r="X313" s="46"/>
    </row>
    <row r="314" spans="1:24" ht="56.25" x14ac:dyDescent="0.25">
      <c r="A314" s="47" t="s">
        <v>466</v>
      </c>
      <c r="B314" s="46"/>
      <c r="C314" s="46"/>
      <c r="D314" s="46"/>
      <c r="E314" s="46"/>
      <c r="F314" s="46"/>
      <c r="G314" s="46"/>
      <c r="H314" s="46"/>
      <c r="I314" s="39">
        <v>2500</v>
      </c>
      <c r="J314" s="39" t="s">
        <v>39</v>
      </c>
      <c r="K314" s="41">
        <v>22000</v>
      </c>
      <c r="L314" s="41">
        <v>22000</v>
      </c>
      <c r="M314" s="41">
        <v>2057.38</v>
      </c>
      <c r="N314" s="41"/>
      <c r="O314" s="39">
        <v>1431</v>
      </c>
      <c r="P314" s="39" t="s">
        <v>75</v>
      </c>
      <c r="Q314" s="41">
        <v>2215268</v>
      </c>
      <c r="R314" s="41">
        <v>2215268</v>
      </c>
      <c r="S314" s="41">
        <v>1725538.24</v>
      </c>
      <c r="T314" s="42"/>
      <c r="U314" s="46"/>
      <c r="V314" s="46"/>
      <c r="W314" s="46"/>
      <c r="X314" s="46"/>
    </row>
    <row r="315" spans="1:24" ht="22.5" x14ac:dyDescent="0.25">
      <c r="A315" s="47" t="s">
        <v>63</v>
      </c>
      <c r="B315" s="46"/>
      <c r="C315" s="46"/>
      <c r="D315" s="46"/>
      <c r="E315" s="46"/>
      <c r="F315" s="46"/>
      <c r="G315" s="46"/>
      <c r="H315" s="46"/>
      <c r="I315" s="39">
        <v>2600</v>
      </c>
      <c r="J315" s="39" t="s">
        <v>40</v>
      </c>
      <c r="K315" s="41">
        <v>355000</v>
      </c>
      <c r="L315" s="41">
        <v>355000</v>
      </c>
      <c r="M315" s="41">
        <v>250426.12999999998</v>
      </c>
      <c r="N315" s="41"/>
      <c r="O315" s="39">
        <v>1441</v>
      </c>
      <c r="P315" s="39" t="s">
        <v>76</v>
      </c>
      <c r="Q315" s="41">
        <v>1065035</v>
      </c>
      <c r="R315" s="41">
        <v>1065035</v>
      </c>
      <c r="S315" s="41">
        <v>797634.35</v>
      </c>
      <c r="T315" s="42"/>
      <c r="U315" s="46"/>
      <c r="V315" s="46"/>
      <c r="W315" s="46"/>
      <c r="X315" s="46"/>
    </row>
    <row r="316" spans="1:24" ht="33.75" x14ac:dyDescent="0.25">
      <c r="A316" s="46"/>
      <c r="B316" s="46"/>
      <c r="C316" s="46"/>
      <c r="D316" s="46"/>
      <c r="E316" s="46"/>
      <c r="F316" s="46"/>
      <c r="G316" s="46"/>
      <c r="H316" s="46"/>
      <c r="I316" s="39">
        <v>2700</v>
      </c>
      <c r="J316" s="39" t="s">
        <v>41</v>
      </c>
      <c r="K316" s="42">
        <v>20000</v>
      </c>
      <c r="L316" s="42">
        <v>20000</v>
      </c>
      <c r="M316" s="42">
        <v>6404.4</v>
      </c>
      <c r="N316" s="41"/>
      <c r="O316" s="39">
        <v>1511</v>
      </c>
      <c r="P316" s="39" t="s">
        <v>77</v>
      </c>
      <c r="Q316" s="41">
        <v>755245</v>
      </c>
      <c r="R316" s="41">
        <v>755245</v>
      </c>
      <c r="S316" s="41">
        <v>699512.68</v>
      </c>
      <c r="T316" s="42"/>
      <c r="U316" s="46"/>
      <c r="V316" s="46"/>
      <c r="W316" s="46"/>
      <c r="X316" s="46"/>
    </row>
    <row r="317" spans="1:24" ht="45" x14ac:dyDescent="0.25">
      <c r="A317" s="46"/>
      <c r="B317" s="46"/>
      <c r="C317" s="46"/>
      <c r="D317" s="46"/>
      <c r="E317" s="46"/>
      <c r="F317" s="46"/>
      <c r="G317" s="46"/>
      <c r="H317" s="46"/>
      <c r="I317" s="39">
        <v>2900</v>
      </c>
      <c r="J317" s="39" t="s">
        <v>155</v>
      </c>
      <c r="K317" s="42">
        <v>457000</v>
      </c>
      <c r="L317" s="42">
        <v>450000</v>
      </c>
      <c r="M317" s="42">
        <v>365574.56000000006</v>
      </c>
      <c r="N317" s="42"/>
      <c r="O317" s="39">
        <v>1521</v>
      </c>
      <c r="P317" s="39" t="s">
        <v>78</v>
      </c>
      <c r="Q317" s="41">
        <v>0</v>
      </c>
      <c r="R317" s="41">
        <v>378000</v>
      </c>
      <c r="S317" s="41">
        <v>293951.55</v>
      </c>
      <c r="T317" s="40" t="s">
        <v>219</v>
      </c>
      <c r="U317" s="46"/>
      <c r="V317" s="46"/>
      <c r="W317" s="46"/>
      <c r="X317" s="46"/>
    </row>
    <row r="318" spans="1:24" x14ac:dyDescent="0.25">
      <c r="A318" s="46"/>
      <c r="B318" s="46"/>
      <c r="C318" s="46"/>
      <c r="D318" s="46"/>
      <c r="E318" s="46"/>
      <c r="F318" s="46"/>
      <c r="G318" s="46"/>
      <c r="H318" s="46"/>
      <c r="I318" s="39"/>
      <c r="J318" s="44" t="s">
        <v>52</v>
      </c>
      <c r="K318" s="43">
        <f>SUM(K311:K317)</f>
        <v>1655100</v>
      </c>
      <c r="L318" s="43">
        <f>SUM(L311:L317)</f>
        <v>1655100</v>
      </c>
      <c r="M318" s="43">
        <f>SUM(M311:M317)</f>
        <v>1177954.56</v>
      </c>
      <c r="N318" s="43"/>
      <c r="O318" s="39">
        <v>1541</v>
      </c>
      <c r="P318" s="39" t="s">
        <v>79</v>
      </c>
      <c r="Q318" s="41">
        <v>1800868</v>
      </c>
      <c r="R318" s="41">
        <v>1800868</v>
      </c>
      <c r="S318" s="41">
        <v>1389391.36</v>
      </c>
      <c r="T318" s="42"/>
      <c r="U318" s="46"/>
      <c r="V318" s="46"/>
      <c r="W318" s="46"/>
      <c r="X318" s="46"/>
    </row>
    <row r="319" spans="1:24" ht="33.75" x14ac:dyDescent="0.25">
      <c r="A319" s="46"/>
      <c r="B319" s="46"/>
      <c r="C319" s="46"/>
      <c r="D319" s="46"/>
      <c r="E319" s="46"/>
      <c r="F319" s="46"/>
      <c r="G319" s="46"/>
      <c r="H319" s="46"/>
      <c r="I319" s="39">
        <v>3100</v>
      </c>
      <c r="J319" s="39" t="s">
        <v>44</v>
      </c>
      <c r="K319" s="41">
        <v>3470326</v>
      </c>
      <c r="L319" s="41">
        <v>3470326</v>
      </c>
      <c r="M319" s="41">
        <v>2496727.5200000005</v>
      </c>
      <c r="N319" s="41"/>
      <c r="O319" s="39">
        <v>1542</v>
      </c>
      <c r="P319" s="39" t="s">
        <v>80</v>
      </c>
      <c r="Q319" s="41">
        <v>10000</v>
      </c>
      <c r="R319" s="41">
        <v>10000</v>
      </c>
      <c r="S319" s="41">
        <v>0</v>
      </c>
      <c r="T319" s="40"/>
      <c r="U319" s="46"/>
      <c r="V319" s="46"/>
      <c r="W319" s="46"/>
      <c r="X319" s="46"/>
    </row>
    <row r="320" spans="1:24" ht="22.5" x14ac:dyDescent="0.25">
      <c r="A320" s="46"/>
      <c r="B320" s="46"/>
      <c r="C320" s="46"/>
      <c r="D320" s="46"/>
      <c r="E320" s="46"/>
      <c r="F320" s="46"/>
      <c r="G320" s="46"/>
      <c r="H320" s="46"/>
      <c r="I320" s="39">
        <v>3200</v>
      </c>
      <c r="J320" s="39" t="s">
        <v>45</v>
      </c>
      <c r="K320" s="41">
        <v>3384000</v>
      </c>
      <c r="L320" s="41">
        <v>3320100</v>
      </c>
      <c r="M320" s="41">
        <v>3320100</v>
      </c>
      <c r="N320" s="41"/>
      <c r="O320" s="39">
        <v>1547</v>
      </c>
      <c r="P320" s="39" t="s">
        <v>84</v>
      </c>
      <c r="Q320" s="41">
        <v>80000</v>
      </c>
      <c r="R320" s="41">
        <v>80000</v>
      </c>
      <c r="S320" s="41">
        <v>59400</v>
      </c>
      <c r="T320" s="40"/>
      <c r="U320" s="46"/>
      <c r="V320" s="46"/>
      <c r="W320" s="46"/>
      <c r="X320" s="46"/>
    </row>
    <row r="321" spans="1:24" ht="33.75" x14ac:dyDescent="0.25">
      <c r="A321" s="46"/>
      <c r="B321" s="46"/>
      <c r="C321" s="46"/>
      <c r="D321" s="46"/>
      <c r="E321" s="46"/>
      <c r="F321" s="46"/>
      <c r="G321" s="46"/>
      <c r="H321" s="46"/>
      <c r="I321" s="39">
        <v>3300</v>
      </c>
      <c r="J321" s="39" t="s">
        <v>46</v>
      </c>
      <c r="K321" s="41">
        <v>2774200</v>
      </c>
      <c r="L321" s="41">
        <v>2485083.2800000003</v>
      </c>
      <c r="M321" s="41">
        <v>1322306.7</v>
      </c>
      <c r="N321" s="41"/>
      <c r="O321" s="39">
        <v>1548</v>
      </c>
      <c r="P321" s="39" t="s">
        <v>81</v>
      </c>
      <c r="Q321" s="41">
        <v>200000</v>
      </c>
      <c r="R321" s="41">
        <v>200000</v>
      </c>
      <c r="S321" s="41">
        <v>16578.68</v>
      </c>
      <c r="T321" s="40"/>
      <c r="U321" s="46"/>
      <c r="V321" s="46"/>
      <c r="W321" s="46"/>
      <c r="X321" s="46"/>
    </row>
    <row r="322" spans="1:24" ht="22.5" x14ac:dyDescent="0.25">
      <c r="A322" s="46"/>
      <c r="B322" s="46"/>
      <c r="C322" s="46"/>
      <c r="D322" s="46"/>
      <c r="E322" s="46"/>
      <c r="F322" s="46"/>
      <c r="G322" s="46"/>
      <c r="H322" s="46"/>
      <c r="I322" s="39">
        <v>3400</v>
      </c>
      <c r="J322" s="39" t="s">
        <v>47</v>
      </c>
      <c r="K322" s="41">
        <v>14117920</v>
      </c>
      <c r="L322" s="41">
        <v>14054036.720000001</v>
      </c>
      <c r="M322" s="41">
        <v>13072590.85</v>
      </c>
      <c r="N322" s="41"/>
      <c r="O322" s="39">
        <v>1549</v>
      </c>
      <c r="P322" s="39" t="s">
        <v>82</v>
      </c>
      <c r="Q322" s="41">
        <v>145530</v>
      </c>
      <c r="R322" s="41">
        <v>145530</v>
      </c>
      <c r="S322" s="41">
        <v>142758</v>
      </c>
      <c r="T322" s="40"/>
      <c r="U322" s="46"/>
      <c r="V322" s="46"/>
      <c r="W322" s="46"/>
      <c r="X322" s="46"/>
    </row>
    <row r="323" spans="1:24" ht="78.75" x14ac:dyDescent="0.25">
      <c r="A323" s="46"/>
      <c r="B323" s="46"/>
      <c r="C323" s="46"/>
      <c r="D323" s="46"/>
      <c r="E323" s="46"/>
      <c r="F323" s="46"/>
      <c r="G323" s="46"/>
      <c r="H323" s="46"/>
      <c r="I323" s="39">
        <v>3500</v>
      </c>
      <c r="J323" s="39" t="s">
        <v>48</v>
      </c>
      <c r="K323" s="41">
        <v>1006000</v>
      </c>
      <c r="L323" s="41">
        <v>1031000</v>
      </c>
      <c r="M323" s="41">
        <v>642825.61</v>
      </c>
      <c r="N323" s="41"/>
      <c r="O323" s="39">
        <v>1591</v>
      </c>
      <c r="P323" s="39" t="s">
        <v>83</v>
      </c>
      <c r="Q323" s="41">
        <v>1267575</v>
      </c>
      <c r="R323" s="41">
        <v>1267575</v>
      </c>
      <c r="S323" s="41">
        <v>885936.41</v>
      </c>
      <c r="T323" s="40"/>
      <c r="U323" s="46"/>
      <c r="V323" s="46"/>
      <c r="W323" s="46"/>
      <c r="X323" s="46"/>
    </row>
    <row r="324" spans="1:24" ht="90" x14ac:dyDescent="0.25">
      <c r="A324" s="46"/>
      <c r="B324" s="46"/>
      <c r="C324" s="46"/>
      <c r="D324" s="46"/>
      <c r="E324" s="46"/>
      <c r="F324" s="46"/>
      <c r="G324" s="46"/>
      <c r="H324" s="46"/>
      <c r="I324" s="39">
        <v>3700</v>
      </c>
      <c r="J324" s="39" t="s">
        <v>50</v>
      </c>
      <c r="K324" s="41">
        <v>130000</v>
      </c>
      <c r="L324" s="41">
        <v>175000</v>
      </c>
      <c r="M324" s="41">
        <v>149039</v>
      </c>
      <c r="N324" s="41"/>
      <c r="O324" s="39">
        <v>1591</v>
      </c>
      <c r="P324" s="39" t="s">
        <v>204</v>
      </c>
      <c r="Q324" s="41">
        <v>7000000</v>
      </c>
      <c r="R324" s="41">
        <v>7000000</v>
      </c>
      <c r="S324" s="41">
        <v>7000000</v>
      </c>
      <c r="T324" s="40"/>
      <c r="U324" s="46"/>
      <c r="V324" s="46"/>
      <c r="W324" s="46"/>
      <c r="X324" s="46"/>
    </row>
    <row r="325" spans="1:24" x14ac:dyDescent="0.25">
      <c r="A325" s="46"/>
      <c r="B325" s="46"/>
      <c r="C325" s="46"/>
      <c r="D325" s="46"/>
      <c r="E325" s="46"/>
      <c r="F325" s="46"/>
      <c r="G325" s="46"/>
      <c r="H325" s="46"/>
      <c r="I325" s="39">
        <v>3900</v>
      </c>
      <c r="J325" s="39" t="s">
        <v>156</v>
      </c>
      <c r="K325" s="41">
        <v>5398206</v>
      </c>
      <c r="L325" s="41">
        <v>5328206</v>
      </c>
      <c r="M325" s="41">
        <v>1992220.33</v>
      </c>
      <c r="N325" s="41"/>
      <c r="O325" s="39"/>
      <c r="P325" s="39"/>
      <c r="Q325" s="48">
        <f>SUM(Q304:Q324)</f>
        <v>47558705</v>
      </c>
      <c r="R325" s="48">
        <f>SUM(R304:R324)</f>
        <v>47936705</v>
      </c>
      <c r="S325" s="48">
        <f>SUM(S304:S324)</f>
        <v>42291636.269999996</v>
      </c>
      <c r="T325" s="40"/>
      <c r="U325" s="46"/>
      <c r="V325" s="46"/>
      <c r="W325" s="46"/>
      <c r="X325" s="46"/>
    </row>
    <row r="326" spans="1:24" ht="33.75" x14ac:dyDescent="0.25">
      <c r="A326" s="46"/>
      <c r="B326" s="46"/>
      <c r="C326" s="46"/>
      <c r="D326" s="46"/>
      <c r="E326" s="46"/>
      <c r="F326" s="46"/>
      <c r="G326" s="46"/>
      <c r="H326" s="46"/>
      <c r="I326" s="39"/>
      <c r="J326" s="44" t="s">
        <v>43</v>
      </c>
      <c r="K326" s="43">
        <f>SUM(K319:K325)</f>
        <v>30280652</v>
      </c>
      <c r="L326" s="43">
        <f>SUM(L319:L325)</f>
        <v>29863752</v>
      </c>
      <c r="M326" s="43">
        <f>SUM(M319:M325)</f>
        <v>22995810.009999998</v>
      </c>
      <c r="N326" s="41"/>
      <c r="O326" s="39">
        <v>2111</v>
      </c>
      <c r="P326" s="39" t="s">
        <v>87</v>
      </c>
      <c r="Q326" s="41">
        <v>390000</v>
      </c>
      <c r="R326" s="41">
        <v>390000</v>
      </c>
      <c r="S326" s="41">
        <v>248218.87</v>
      </c>
      <c r="T326" s="40"/>
      <c r="U326" s="46"/>
      <c r="V326" s="46"/>
      <c r="W326" s="46"/>
      <c r="X326" s="46"/>
    </row>
    <row r="327" spans="1:24" ht="33.75" x14ac:dyDescent="0.25">
      <c r="A327" s="46"/>
      <c r="B327" s="46"/>
      <c r="C327" s="46"/>
      <c r="D327" s="46"/>
      <c r="E327" s="46"/>
      <c r="F327" s="46"/>
      <c r="G327" s="46"/>
      <c r="H327" s="46"/>
      <c r="I327" s="39">
        <v>4400</v>
      </c>
      <c r="J327" s="39" t="s">
        <v>185</v>
      </c>
      <c r="K327" s="41">
        <v>4000000</v>
      </c>
      <c r="L327" s="41">
        <v>4000000</v>
      </c>
      <c r="M327" s="41">
        <v>4000000</v>
      </c>
      <c r="N327" s="43"/>
      <c r="O327" s="39">
        <v>2121</v>
      </c>
      <c r="P327" s="39" t="s">
        <v>88</v>
      </c>
      <c r="Q327" s="41">
        <v>1500</v>
      </c>
      <c r="R327" s="41">
        <v>1500</v>
      </c>
      <c r="S327" s="41">
        <v>570</v>
      </c>
      <c r="T327" s="40"/>
      <c r="U327" s="46"/>
      <c r="V327" s="46"/>
      <c r="W327" s="46"/>
      <c r="X327" s="46"/>
    </row>
    <row r="328" spans="1:24" ht="56.25" x14ac:dyDescent="0.25">
      <c r="A328" s="46"/>
      <c r="B328" s="46"/>
      <c r="C328" s="46"/>
      <c r="D328" s="46"/>
      <c r="E328" s="46"/>
      <c r="F328" s="46"/>
      <c r="G328" s="46"/>
      <c r="H328" s="46"/>
      <c r="I328" s="39"/>
      <c r="J328" s="44" t="s">
        <v>53</v>
      </c>
      <c r="K328" s="43">
        <f>+K327</f>
        <v>4000000</v>
      </c>
      <c r="L328" s="43">
        <f>+L327</f>
        <v>4000000</v>
      </c>
      <c r="M328" s="43">
        <f>+M327</f>
        <v>4000000</v>
      </c>
      <c r="N328" s="41"/>
      <c r="O328" s="39">
        <v>2141</v>
      </c>
      <c r="P328" s="39" t="s">
        <v>89</v>
      </c>
      <c r="Q328" s="41">
        <v>275000</v>
      </c>
      <c r="R328" s="41">
        <v>275000</v>
      </c>
      <c r="S328" s="41">
        <v>230773.94</v>
      </c>
      <c r="T328" s="40"/>
      <c r="U328" s="46"/>
      <c r="V328" s="46"/>
      <c r="W328" s="46"/>
      <c r="X328" s="46"/>
    </row>
    <row r="329" spans="1:24" ht="22.5" x14ac:dyDescent="0.25">
      <c r="A329" s="46"/>
      <c r="B329" s="46"/>
      <c r="C329" s="46"/>
      <c r="D329" s="46"/>
      <c r="E329" s="46"/>
      <c r="F329" s="46"/>
      <c r="G329" s="46"/>
      <c r="H329" s="46"/>
      <c r="I329" s="39">
        <v>5100</v>
      </c>
      <c r="J329" s="44" t="s">
        <v>54</v>
      </c>
      <c r="K329" s="43">
        <v>0</v>
      </c>
      <c r="L329" s="42">
        <v>984400</v>
      </c>
      <c r="M329" s="43">
        <v>144814.68</v>
      </c>
      <c r="N329" s="43"/>
      <c r="O329" s="39">
        <v>2151</v>
      </c>
      <c r="P329" s="39" t="s">
        <v>90</v>
      </c>
      <c r="Q329" s="41">
        <v>35000</v>
      </c>
      <c r="R329" s="41">
        <v>35000</v>
      </c>
      <c r="S329" s="41">
        <v>26062.85</v>
      </c>
      <c r="T329" s="40"/>
      <c r="U329" s="46"/>
      <c r="V329" s="46"/>
      <c r="W329" s="46"/>
      <c r="X329" s="46"/>
    </row>
    <row r="330" spans="1:24" ht="22.5" x14ac:dyDescent="0.25">
      <c r="A330" s="46"/>
      <c r="B330" s="46"/>
      <c r="C330" s="46"/>
      <c r="D330" s="46"/>
      <c r="E330" s="46"/>
      <c r="F330" s="46"/>
      <c r="G330" s="46"/>
      <c r="H330" s="46"/>
      <c r="I330" s="39">
        <v>5200</v>
      </c>
      <c r="J330" s="44" t="s">
        <v>55</v>
      </c>
      <c r="K330" s="43">
        <v>0</v>
      </c>
      <c r="L330" s="42">
        <v>7500</v>
      </c>
      <c r="M330" s="43">
        <v>2913</v>
      </c>
      <c r="N330" s="41"/>
      <c r="O330" s="39">
        <v>2161</v>
      </c>
      <c r="P330" s="39" t="s">
        <v>91</v>
      </c>
      <c r="Q330" s="41">
        <v>6000</v>
      </c>
      <c r="R330" s="41">
        <v>6000</v>
      </c>
      <c r="S330" s="41">
        <v>2684.25</v>
      </c>
      <c r="T330" s="40"/>
      <c r="U330" s="46"/>
      <c r="V330" s="46"/>
      <c r="W330" s="46"/>
      <c r="X330" s="46"/>
    </row>
    <row r="331" spans="1:24" ht="33.75" x14ac:dyDescent="0.25">
      <c r="A331" s="46"/>
      <c r="B331" s="46"/>
      <c r="C331" s="46"/>
      <c r="D331" s="46"/>
      <c r="E331" s="46"/>
      <c r="F331" s="46"/>
      <c r="G331" s="46"/>
      <c r="H331" s="46"/>
      <c r="I331" s="39">
        <v>5900</v>
      </c>
      <c r="J331" s="39" t="s">
        <v>159</v>
      </c>
      <c r="K331" s="41">
        <v>0</v>
      </c>
      <c r="L331" s="41">
        <v>200000</v>
      </c>
      <c r="M331" s="41">
        <v>17280</v>
      </c>
      <c r="N331" s="41"/>
      <c r="O331" s="39">
        <v>2211</v>
      </c>
      <c r="P331" s="39" t="s">
        <v>92</v>
      </c>
      <c r="Q331" s="41">
        <v>37000</v>
      </c>
      <c r="R331" s="41">
        <v>37000</v>
      </c>
      <c r="S331" s="41">
        <v>25437.77</v>
      </c>
      <c r="T331" s="40"/>
      <c r="U331" s="46"/>
      <c r="V331" s="46"/>
      <c r="W331" s="46"/>
      <c r="X331" s="46"/>
    </row>
    <row r="332" spans="1:24" ht="33.75" x14ac:dyDescent="0.25">
      <c r="A332" s="46"/>
      <c r="B332" s="46"/>
      <c r="C332" s="46"/>
      <c r="D332" s="46"/>
      <c r="E332" s="46"/>
      <c r="F332" s="46"/>
      <c r="G332" s="46"/>
      <c r="H332" s="46"/>
      <c r="I332" s="39"/>
      <c r="J332" s="39"/>
      <c r="K332" s="41"/>
      <c r="L332" s="41"/>
      <c r="M332" s="41"/>
      <c r="N332" s="41"/>
      <c r="O332" s="39">
        <v>2231</v>
      </c>
      <c r="P332" s="39" t="s">
        <v>93</v>
      </c>
      <c r="Q332" s="41">
        <v>5000</v>
      </c>
      <c r="R332" s="41">
        <v>5000</v>
      </c>
      <c r="S332" s="41">
        <v>1996.92</v>
      </c>
      <c r="T332" s="40"/>
      <c r="U332" s="46"/>
      <c r="V332" s="46"/>
      <c r="W332" s="46"/>
      <c r="X332" s="46"/>
    </row>
    <row r="333" spans="1:24" ht="22.5" x14ac:dyDescent="0.25">
      <c r="A333" s="46"/>
      <c r="B333" s="46"/>
      <c r="C333" s="46"/>
      <c r="D333" s="46"/>
      <c r="E333" s="46"/>
      <c r="F333" s="46"/>
      <c r="G333" s="46"/>
      <c r="H333" s="46"/>
      <c r="I333" s="39"/>
      <c r="J333" s="39" t="s">
        <v>56</v>
      </c>
      <c r="K333" s="41">
        <f>SUM(K329:K332)</f>
        <v>0</v>
      </c>
      <c r="L333" s="41">
        <f>SUM(L329:L332)</f>
        <v>1191900</v>
      </c>
      <c r="M333" s="41">
        <f>SUM(M329:M332)</f>
        <v>165007.67999999999</v>
      </c>
      <c r="N333" s="43"/>
      <c r="O333" s="39">
        <v>2419</v>
      </c>
      <c r="P333" s="39" t="s">
        <v>286</v>
      </c>
      <c r="Q333" s="41">
        <v>0</v>
      </c>
      <c r="R333" s="41">
        <v>7000</v>
      </c>
      <c r="S333" s="41">
        <v>3555.05</v>
      </c>
      <c r="T333" s="40" t="s">
        <v>287</v>
      </c>
      <c r="U333" s="46"/>
      <c r="V333" s="46"/>
      <c r="W333" s="46"/>
      <c r="X333" s="46"/>
    </row>
    <row r="334" spans="1:24" ht="22.5" x14ac:dyDescent="0.25">
      <c r="A334" s="46"/>
      <c r="B334" s="46"/>
      <c r="C334" s="46"/>
      <c r="D334" s="46"/>
      <c r="E334" s="46"/>
      <c r="F334" s="46"/>
      <c r="G334" s="46"/>
      <c r="H334" s="46"/>
      <c r="I334" s="39"/>
      <c r="J334" s="44" t="s">
        <v>57</v>
      </c>
      <c r="K334" s="43">
        <f>+K310+K318+K326+K328+K333</f>
        <v>83494457</v>
      </c>
      <c r="L334" s="43">
        <f>+L310+L318+L326+L328+L333</f>
        <v>84647457</v>
      </c>
      <c r="M334" s="43">
        <f>+M310+M318+M326+M328+M333</f>
        <v>70630408.520000011</v>
      </c>
      <c r="N334" s="46"/>
      <c r="O334" s="39">
        <v>2431</v>
      </c>
      <c r="P334" s="39" t="s">
        <v>94</v>
      </c>
      <c r="Q334" s="41">
        <v>1000</v>
      </c>
      <c r="R334" s="41">
        <v>1000</v>
      </c>
      <c r="S334" s="41">
        <v>0</v>
      </c>
      <c r="T334" s="40"/>
      <c r="U334" s="46"/>
      <c r="V334" s="46"/>
      <c r="W334" s="46"/>
      <c r="X334" s="46"/>
    </row>
    <row r="335" spans="1:24" ht="22.5" x14ac:dyDescent="0.25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9">
        <f>+K334-E309</f>
        <v>0</v>
      </c>
      <c r="L335" s="49">
        <f>+L334-F309</f>
        <v>0</v>
      </c>
      <c r="M335" s="49">
        <f>+M334-G309</f>
        <v>0</v>
      </c>
      <c r="N335" s="46"/>
      <c r="O335" s="39">
        <v>2441</v>
      </c>
      <c r="P335" s="39" t="s">
        <v>95</v>
      </c>
      <c r="Q335" s="41">
        <v>6000</v>
      </c>
      <c r="R335" s="41">
        <v>6000</v>
      </c>
      <c r="S335" s="41">
        <v>394.2</v>
      </c>
      <c r="T335" s="40"/>
      <c r="U335" s="46"/>
      <c r="V335" s="46"/>
      <c r="W335" s="46"/>
      <c r="X335" s="46"/>
    </row>
    <row r="336" spans="1:24" ht="22.5" x14ac:dyDescent="0.25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39">
        <v>2451</v>
      </c>
      <c r="P336" s="39" t="s">
        <v>96</v>
      </c>
      <c r="Q336" s="41">
        <v>5000</v>
      </c>
      <c r="R336" s="41">
        <v>5000</v>
      </c>
      <c r="S336" s="41">
        <v>0</v>
      </c>
      <c r="T336" s="40"/>
      <c r="U336" s="46"/>
      <c r="V336" s="46"/>
      <c r="W336" s="46"/>
      <c r="X336" s="46"/>
    </row>
    <row r="337" spans="1:24" ht="22.5" x14ac:dyDescent="0.25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39">
        <v>2461</v>
      </c>
      <c r="P337" s="39" t="s">
        <v>97</v>
      </c>
      <c r="Q337" s="41">
        <v>20000</v>
      </c>
      <c r="R337" s="41">
        <v>20000</v>
      </c>
      <c r="S337" s="41">
        <v>6614.61</v>
      </c>
      <c r="T337" s="40"/>
      <c r="U337" s="46"/>
      <c r="V337" s="46"/>
      <c r="W337" s="46"/>
      <c r="X337" s="46"/>
    </row>
    <row r="338" spans="1:24" ht="22.5" x14ac:dyDescent="0.25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39">
        <v>2471</v>
      </c>
      <c r="P338" s="39" t="s">
        <v>98</v>
      </c>
      <c r="Q338" s="41">
        <v>5600</v>
      </c>
      <c r="R338" s="41">
        <v>5600</v>
      </c>
      <c r="S338" s="41">
        <v>135.32</v>
      </c>
      <c r="T338" s="40"/>
      <c r="U338" s="46"/>
      <c r="V338" s="46"/>
      <c r="W338" s="46"/>
      <c r="X338" s="46"/>
    </row>
    <row r="339" spans="1:24" ht="22.5" x14ac:dyDescent="0.25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39">
        <v>2481</v>
      </c>
      <c r="P339" s="39" t="s">
        <v>99</v>
      </c>
      <c r="Q339" s="41">
        <v>3000</v>
      </c>
      <c r="R339" s="41">
        <v>3000</v>
      </c>
      <c r="S339" s="41">
        <v>608.66</v>
      </c>
      <c r="T339" s="42"/>
      <c r="U339" s="46"/>
      <c r="V339" s="46"/>
      <c r="W339" s="46"/>
      <c r="X339" s="46"/>
    </row>
    <row r="340" spans="1:24" ht="45" x14ac:dyDescent="0.25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39">
        <v>2491</v>
      </c>
      <c r="P340" s="39" t="s">
        <v>100</v>
      </c>
      <c r="Q340" s="41">
        <v>11000</v>
      </c>
      <c r="R340" s="41">
        <v>11000</v>
      </c>
      <c r="S340" s="41">
        <v>6439.65</v>
      </c>
      <c r="T340" s="40"/>
      <c r="U340" s="46"/>
      <c r="V340" s="46"/>
      <c r="W340" s="46"/>
      <c r="X340" s="46"/>
    </row>
    <row r="341" spans="1:24" ht="22.5" x14ac:dyDescent="0.25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39">
        <v>2531</v>
      </c>
      <c r="P341" s="39" t="s">
        <v>101</v>
      </c>
      <c r="Q341" s="41">
        <v>12000</v>
      </c>
      <c r="R341" s="41">
        <v>12000</v>
      </c>
      <c r="S341" s="41">
        <v>2022.9</v>
      </c>
      <c r="T341" s="40"/>
      <c r="U341" s="46"/>
      <c r="V341" s="46"/>
      <c r="W341" s="46"/>
      <c r="X341" s="46"/>
    </row>
    <row r="342" spans="1:24" ht="22.5" x14ac:dyDescent="0.25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39">
        <v>2541</v>
      </c>
      <c r="P342" s="39" t="s">
        <v>102</v>
      </c>
      <c r="Q342" s="41">
        <v>10000</v>
      </c>
      <c r="R342" s="41">
        <v>10000</v>
      </c>
      <c r="S342" s="41">
        <v>34.480000000000004</v>
      </c>
      <c r="T342" s="40"/>
      <c r="U342" s="46"/>
      <c r="V342" s="46"/>
      <c r="W342" s="46"/>
      <c r="X342" s="46"/>
    </row>
    <row r="343" spans="1:24" ht="22.5" x14ac:dyDescent="0.25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39">
        <v>2611</v>
      </c>
      <c r="P343" s="39" t="s">
        <v>103</v>
      </c>
      <c r="Q343" s="41">
        <v>355000</v>
      </c>
      <c r="R343" s="41">
        <v>355000</v>
      </c>
      <c r="S343" s="41">
        <v>250426.13</v>
      </c>
      <c r="T343" s="40"/>
      <c r="U343" s="46"/>
      <c r="V343" s="46"/>
      <c r="W343" s="46"/>
      <c r="X343" s="46"/>
    </row>
    <row r="344" spans="1:24" x14ac:dyDescent="0.25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39">
        <v>2711</v>
      </c>
      <c r="P344" s="39" t="s">
        <v>104</v>
      </c>
      <c r="Q344" s="41">
        <v>10000</v>
      </c>
      <c r="R344" s="41">
        <v>10000</v>
      </c>
      <c r="S344" s="41">
        <v>0</v>
      </c>
      <c r="T344" s="40"/>
      <c r="U344" s="46"/>
      <c r="V344" s="46"/>
      <c r="W344" s="46"/>
      <c r="X344" s="46"/>
    </row>
    <row r="345" spans="1:24" x14ac:dyDescent="0.25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39">
        <v>2721</v>
      </c>
      <c r="P345" s="39" t="s">
        <v>105</v>
      </c>
      <c r="Q345" s="41">
        <v>10000</v>
      </c>
      <c r="R345" s="41">
        <v>10000</v>
      </c>
      <c r="S345" s="41">
        <v>6404.4</v>
      </c>
      <c r="T345" s="40"/>
      <c r="U345" s="46"/>
      <c r="V345" s="46"/>
      <c r="W345" s="46"/>
      <c r="X345" s="46"/>
    </row>
    <row r="346" spans="1:24" x14ac:dyDescent="0.25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39">
        <v>2911</v>
      </c>
      <c r="P346" s="39" t="s">
        <v>107</v>
      </c>
      <c r="Q346" s="41">
        <v>15000</v>
      </c>
      <c r="R346" s="41">
        <v>15000</v>
      </c>
      <c r="S346" s="41">
        <v>1443.44</v>
      </c>
      <c r="T346" s="40"/>
      <c r="U346" s="46"/>
      <c r="V346" s="46"/>
      <c r="W346" s="46"/>
      <c r="X346" s="46"/>
    </row>
    <row r="347" spans="1:24" ht="33.75" x14ac:dyDescent="0.25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39">
        <v>2921</v>
      </c>
      <c r="P347" s="39" t="s">
        <v>108</v>
      </c>
      <c r="Q347" s="41">
        <v>7000</v>
      </c>
      <c r="R347" s="41">
        <v>7000</v>
      </c>
      <c r="S347" s="41">
        <v>1515.25</v>
      </c>
      <c r="T347" s="40"/>
      <c r="U347" s="46"/>
      <c r="V347" s="46"/>
      <c r="W347" s="46"/>
      <c r="X347" s="46"/>
    </row>
    <row r="348" spans="1:24" ht="67.5" x14ac:dyDescent="0.25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39">
        <v>2931</v>
      </c>
      <c r="P348" s="39" t="s">
        <v>109</v>
      </c>
      <c r="Q348" s="41">
        <v>5000</v>
      </c>
      <c r="R348" s="41">
        <v>5000</v>
      </c>
      <c r="S348" s="41">
        <v>0</v>
      </c>
      <c r="T348" s="40"/>
      <c r="U348" s="46"/>
      <c r="V348" s="46"/>
      <c r="W348" s="46"/>
      <c r="X348" s="46"/>
    </row>
    <row r="349" spans="1:24" ht="56.25" x14ac:dyDescent="0.25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39">
        <v>2941</v>
      </c>
      <c r="P349" s="39" t="s">
        <v>110</v>
      </c>
      <c r="Q349" s="41">
        <v>400000</v>
      </c>
      <c r="R349" s="41">
        <v>400000</v>
      </c>
      <c r="S349" s="41">
        <v>343401.22</v>
      </c>
      <c r="T349" s="40"/>
      <c r="U349" s="46"/>
      <c r="V349" s="46"/>
      <c r="W349" s="46"/>
      <c r="X349" s="46"/>
    </row>
    <row r="350" spans="1:24" ht="33.75" x14ac:dyDescent="0.25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39">
        <v>2961</v>
      </c>
      <c r="P350" s="39" t="s">
        <v>111</v>
      </c>
      <c r="Q350" s="41">
        <v>30000</v>
      </c>
      <c r="R350" s="41">
        <v>23000</v>
      </c>
      <c r="S350" s="41">
        <v>19214.650000000001</v>
      </c>
      <c r="T350" s="40" t="s">
        <v>60</v>
      </c>
      <c r="U350" s="46"/>
      <c r="V350" s="46"/>
      <c r="W350" s="46"/>
      <c r="X350" s="46"/>
    </row>
    <row r="351" spans="1:24" x14ac:dyDescent="0.25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39"/>
      <c r="P351" s="39"/>
      <c r="Q351" s="43">
        <f>SUM(Q326:Q350)</f>
        <v>1655100</v>
      </c>
      <c r="R351" s="43">
        <f>SUM(R326:R350)</f>
        <v>1655100</v>
      </c>
      <c r="S351" s="43">
        <f>SUM(S326:S350)</f>
        <v>1177954.5599999998</v>
      </c>
      <c r="T351" s="40"/>
      <c r="U351" s="46"/>
      <c r="V351" s="46"/>
      <c r="W351" s="46"/>
      <c r="X351" s="46"/>
    </row>
    <row r="352" spans="1:24" ht="22.5" x14ac:dyDescent="0.25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39">
        <v>3112</v>
      </c>
      <c r="P352" s="39" t="s">
        <v>112</v>
      </c>
      <c r="Q352" s="41">
        <v>800000</v>
      </c>
      <c r="R352" s="41">
        <v>800000</v>
      </c>
      <c r="S352" s="41">
        <v>448350.74</v>
      </c>
      <c r="T352" s="40" t="s">
        <v>60</v>
      </c>
      <c r="U352" s="46"/>
      <c r="V352" s="46"/>
      <c r="W352" s="46"/>
      <c r="X352" s="46"/>
    </row>
    <row r="353" spans="1:24" x14ac:dyDescent="0.25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39">
        <v>3131</v>
      </c>
      <c r="P353" s="39" t="s">
        <v>113</v>
      </c>
      <c r="Q353" s="41">
        <v>135000</v>
      </c>
      <c r="R353" s="41">
        <v>135000</v>
      </c>
      <c r="S353" s="41">
        <v>49533.11</v>
      </c>
      <c r="T353" s="42"/>
      <c r="U353" s="46"/>
      <c r="V353" s="46"/>
      <c r="W353" s="46"/>
      <c r="X353" s="46"/>
    </row>
    <row r="354" spans="1:24" x14ac:dyDescent="0.25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39">
        <v>3141</v>
      </c>
      <c r="P354" s="39" t="s">
        <v>114</v>
      </c>
      <c r="Q354" s="41">
        <v>566326</v>
      </c>
      <c r="R354" s="41">
        <v>566326</v>
      </c>
      <c r="S354" s="41">
        <v>360818.48</v>
      </c>
      <c r="T354" s="40"/>
      <c r="U354" s="46"/>
      <c r="V354" s="46"/>
      <c r="W354" s="46"/>
      <c r="X354" s="46"/>
    </row>
    <row r="355" spans="1:24" ht="45" x14ac:dyDescent="0.25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39">
        <v>3171</v>
      </c>
      <c r="P355" s="39" t="s">
        <v>117</v>
      </c>
      <c r="Q355" s="41">
        <v>360000</v>
      </c>
      <c r="R355" s="41">
        <v>360000</v>
      </c>
      <c r="S355" s="41">
        <v>246028.48</v>
      </c>
      <c r="T355" s="42"/>
      <c r="U355" s="46"/>
      <c r="V355" s="46"/>
      <c r="W355" s="46"/>
      <c r="X355" s="46"/>
    </row>
    <row r="356" spans="1:24" ht="22.5" x14ac:dyDescent="0.25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39">
        <v>3181</v>
      </c>
      <c r="P356" s="39" t="s">
        <v>118</v>
      </c>
      <c r="Q356" s="41">
        <v>1600000</v>
      </c>
      <c r="R356" s="41">
        <v>1600000</v>
      </c>
      <c r="S356" s="41">
        <v>1385763.97</v>
      </c>
      <c r="T356" s="42"/>
      <c r="U356" s="46"/>
      <c r="V356" s="46"/>
      <c r="W356" s="46"/>
      <c r="X356" s="46"/>
    </row>
    <row r="357" spans="1:24" ht="22.5" x14ac:dyDescent="0.25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39">
        <v>3191</v>
      </c>
      <c r="P357" s="39" t="s">
        <v>119</v>
      </c>
      <c r="Q357" s="41">
        <v>9000</v>
      </c>
      <c r="R357" s="41">
        <v>9000</v>
      </c>
      <c r="S357" s="41">
        <v>6232.74</v>
      </c>
      <c r="T357" s="40"/>
      <c r="U357" s="46"/>
      <c r="V357" s="46"/>
      <c r="W357" s="46"/>
      <c r="X357" s="46"/>
    </row>
    <row r="358" spans="1:24" ht="22.5" x14ac:dyDescent="0.25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39">
        <v>3221</v>
      </c>
      <c r="P358" s="39" t="s">
        <v>120</v>
      </c>
      <c r="Q358" s="41">
        <v>3384000</v>
      </c>
      <c r="R358" s="41">
        <v>3320100</v>
      </c>
      <c r="S358" s="41">
        <v>3320100</v>
      </c>
      <c r="T358" s="40" t="s">
        <v>181</v>
      </c>
      <c r="U358" s="46"/>
      <c r="V358" s="46"/>
      <c r="W358" s="46"/>
      <c r="X358" s="46"/>
    </row>
    <row r="359" spans="1:24" ht="45" x14ac:dyDescent="0.25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39">
        <v>3311</v>
      </c>
      <c r="P359" s="39" t="s">
        <v>122</v>
      </c>
      <c r="Q359" s="41">
        <v>30000</v>
      </c>
      <c r="R359" s="41">
        <v>30000</v>
      </c>
      <c r="S359" s="41">
        <v>0</v>
      </c>
      <c r="T359" s="42"/>
      <c r="U359" s="46"/>
      <c r="V359" s="46"/>
      <c r="W359" s="46"/>
      <c r="X359" s="46"/>
    </row>
    <row r="360" spans="1:24" ht="45" x14ac:dyDescent="0.25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39">
        <v>3321</v>
      </c>
      <c r="P360" s="39" t="s">
        <v>467</v>
      </c>
      <c r="Q360" s="41"/>
      <c r="R360" s="41">
        <v>8883.2800000000007</v>
      </c>
      <c r="S360" s="41">
        <v>7658</v>
      </c>
      <c r="T360" s="42" t="s">
        <v>468</v>
      </c>
      <c r="U360" s="46"/>
      <c r="V360" s="46"/>
      <c r="W360" s="46"/>
      <c r="X360" s="46"/>
    </row>
    <row r="361" spans="1:24" ht="56.25" x14ac:dyDescent="0.25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39">
        <v>3331</v>
      </c>
      <c r="P361" s="39" t="s">
        <v>123</v>
      </c>
      <c r="Q361" s="41">
        <v>900000</v>
      </c>
      <c r="R361" s="41">
        <v>602000</v>
      </c>
      <c r="S361" s="41">
        <v>114700</v>
      </c>
      <c r="T361" s="40" t="s">
        <v>181</v>
      </c>
      <c r="U361" s="46"/>
      <c r="V361" s="46"/>
      <c r="W361" s="46"/>
      <c r="X361" s="46"/>
    </row>
    <row r="362" spans="1:24" ht="22.5" x14ac:dyDescent="0.25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39">
        <v>3341</v>
      </c>
      <c r="P362" s="39" t="s">
        <v>124</v>
      </c>
      <c r="Q362" s="41">
        <v>175000</v>
      </c>
      <c r="R362" s="41">
        <v>175000</v>
      </c>
      <c r="S362" s="41">
        <v>156766.1</v>
      </c>
      <c r="T362" s="40"/>
      <c r="U362" s="46"/>
      <c r="V362" s="46"/>
      <c r="W362" s="46"/>
      <c r="X362" s="46"/>
    </row>
    <row r="363" spans="1:24" ht="33.75" x14ac:dyDescent="0.25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39">
        <v>3361</v>
      </c>
      <c r="P363" s="39" t="s">
        <v>173</v>
      </c>
      <c r="Q363" s="41">
        <v>570000</v>
      </c>
      <c r="R363" s="41">
        <v>570000</v>
      </c>
      <c r="S363" s="41">
        <v>379669.91</v>
      </c>
      <c r="T363" s="42"/>
      <c r="U363" s="46"/>
      <c r="V363" s="46"/>
      <c r="W363" s="46"/>
      <c r="X363" s="46"/>
    </row>
    <row r="364" spans="1:24" x14ac:dyDescent="0.25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39">
        <v>3362</v>
      </c>
      <c r="P364" s="39" t="s">
        <v>174</v>
      </c>
      <c r="Q364" s="41">
        <v>600000</v>
      </c>
      <c r="R364" s="41">
        <v>600000</v>
      </c>
      <c r="S364" s="41">
        <v>231480.75</v>
      </c>
      <c r="T364" s="40"/>
      <c r="U364" s="46"/>
      <c r="V364" s="46"/>
      <c r="W364" s="46"/>
      <c r="X364" s="46"/>
    </row>
    <row r="365" spans="1:24" x14ac:dyDescent="0.25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39">
        <v>3381</v>
      </c>
      <c r="P365" s="39" t="s">
        <v>126</v>
      </c>
      <c r="Q365" s="41">
        <v>499200</v>
      </c>
      <c r="R365" s="41">
        <v>499200</v>
      </c>
      <c r="S365" s="41">
        <v>432031.94</v>
      </c>
      <c r="T365" s="40"/>
      <c r="U365" s="46"/>
      <c r="V365" s="46"/>
      <c r="W365" s="46"/>
      <c r="X365" s="46"/>
    </row>
    <row r="366" spans="1:24" ht="22.5" x14ac:dyDescent="0.25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39">
        <v>3411</v>
      </c>
      <c r="P366" s="39" t="s">
        <v>127</v>
      </c>
      <c r="Q366" s="41">
        <v>10013920</v>
      </c>
      <c r="R366" s="41">
        <v>9925036.7200000007</v>
      </c>
      <c r="S366" s="41">
        <v>9435885.5299999993</v>
      </c>
      <c r="T366" s="40"/>
      <c r="U366" s="46"/>
      <c r="V366" s="46"/>
      <c r="W366" s="46"/>
      <c r="X366" s="46"/>
    </row>
    <row r="367" spans="1:24" ht="22.5" x14ac:dyDescent="0.25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39">
        <v>3431</v>
      </c>
      <c r="P367" s="39" t="s">
        <v>128</v>
      </c>
      <c r="Q367" s="41">
        <v>3684000</v>
      </c>
      <c r="R367" s="41">
        <v>3684000</v>
      </c>
      <c r="S367" s="41">
        <v>3371687.99</v>
      </c>
      <c r="T367" s="42"/>
      <c r="U367" s="46"/>
      <c r="V367" s="46"/>
      <c r="W367" s="46"/>
      <c r="X367" s="46"/>
    </row>
    <row r="368" spans="1:24" x14ac:dyDescent="0.25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39">
        <v>3451</v>
      </c>
      <c r="P368" s="39" t="s">
        <v>129</v>
      </c>
      <c r="Q368" s="41">
        <v>200000</v>
      </c>
      <c r="R368" s="41">
        <v>200000</v>
      </c>
      <c r="S368" s="41">
        <v>143523.20000000001</v>
      </c>
      <c r="T368" s="40"/>
      <c r="U368" s="46"/>
      <c r="V368" s="46"/>
      <c r="W368" s="46"/>
      <c r="X368" s="46"/>
    </row>
    <row r="369" spans="1:24" ht="22.5" x14ac:dyDescent="0.25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39">
        <v>3461</v>
      </c>
      <c r="P369" s="39" t="s">
        <v>130</v>
      </c>
      <c r="Q369" s="41">
        <v>220000</v>
      </c>
      <c r="R369" s="41">
        <v>220000</v>
      </c>
      <c r="S369" s="41">
        <v>99744.11</v>
      </c>
      <c r="T369" s="40"/>
      <c r="U369" s="46"/>
      <c r="V369" s="46"/>
      <c r="W369" s="46"/>
      <c r="X369" s="46"/>
    </row>
    <row r="370" spans="1:24" ht="22.5" x14ac:dyDescent="0.25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39">
        <v>3471</v>
      </c>
      <c r="P370" s="39" t="s">
        <v>131</v>
      </c>
      <c r="Q370" s="41">
        <v>0</v>
      </c>
      <c r="R370" s="41">
        <v>25000</v>
      </c>
      <c r="S370" s="41">
        <v>21750.02</v>
      </c>
      <c r="T370" s="42" t="s">
        <v>60</v>
      </c>
      <c r="U370" s="46"/>
      <c r="V370" s="46"/>
      <c r="W370" s="46"/>
      <c r="X370" s="46"/>
    </row>
    <row r="371" spans="1:24" ht="33.75" x14ac:dyDescent="0.25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39">
        <v>3511</v>
      </c>
      <c r="P371" s="39" t="s">
        <v>132</v>
      </c>
      <c r="Q371" s="41">
        <v>100000</v>
      </c>
      <c r="R371" s="41">
        <v>100000</v>
      </c>
      <c r="S371" s="41">
        <v>62330</v>
      </c>
      <c r="T371" s="40"/>
      <c r="U371" s="46"/>
      <c r="V371" s="46"/>
      <c r="W371" s="46"/>
      <c r="X371" s="46"/>
    </row>
    <row r="372" spans="1:24" ht="67.5" x14ac:dyDescent="0.25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39">
        <v>3521</v>
      </c>
      <c r="P372" s="39" t="s">
        <v>133</v>
      </c>
      <c r="Q372" s="41">
        <v>75000</v>
      </c>
      <c r="R372" s="41">
        <v>75000</v>
      </c>
      <c r="S372" s="41">
        <v>20487.55</v>
      </c>
      <c r="T372" s="40"/>
      <c r="U372" s="46"/>
      <c r="V372" s="46"/>
      <c r="W372" s="46"/>
      <c r="X372" s="46"/>
    </row>
    <row r="373" spans="1:24" ht="56.25" x14ac:dyDescent="0.25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39">
        <v>3531</v>
      </c>
      <c r="P373" s="39" t="s">
        <v>134</v>
      </c>
      <c r="Q373" s="41">
        <v>250000</v>
      </c>
      <c r="R373" s="41">
        <v>250000</v>
      </c>
      <c r="S373" s="41">
        <v>19264</v>
      </c>
      <c r="T373" s="42"/>
      <c r="U373" s="46"/>
      <c r="V373" s="46"/>
      <c r="W373" s="46"/>
      <c r="X373" s="46"/>
    </row>
    <row r="374" spans="1:24" ht="67.5" x14ac:dyDescent="0.25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39">
        <v>3553</v>
      </c>
      <c r="P374" s="39" t="s">
        <v>135</v>
      </c>
      <c r="Q374" s="41">
        <v>200000</v>
      </c>
      <c r="R374" s="41">
        <v>200000</v>
      </c>
      <c r="S374" s="41">
        <v>178721.76</v>
      </c>
      <c r="T374" s="42"/>
      <c r="U374" s="46"/>
      <c r="V374" s="46"/>
      <c r="W374" s="46"/>
      <c r="X374" s="46"/>
    </row>
    <row r="375" spans="1:24" ht="45" x14ac:dyDescent="0.25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39">
        <v>3571</v>
      </c>
      <c r="P375" s="39" t="s">
        <v>194</v>
      </c>
      <c r="Q375" s="41">
        <v>30000</v>
      </c>
      <c r="R375" s="41">
        <v>30000</v>
      </c>
      <c r="S375" s="41">
        <v>7260</v>
      </c>
      <c r="T375" s="40"/>
      <c r="U375" s="46"/>
      <c r="V375" s="46"/>
      <c r="W375" s="46"/>
      <c r="X375" s="46"/>
    </row>
    <row r="376" spans="1:24" ht="22.5" x14ac:dyDescent="0.25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39">
        <v>3581</v>
      </c>
      <c r="P376" s="39" t="s">
        <v>136</v>
      </c>
      <c r="Q376" s="41">
        <v>315000</v>
      </c>
      <c r="R376" s="41">
        <v>340000</v>
      </c>
      <c r="S376" s="41">
        <v>332712.3</v>
      </c>
      <c r="T376" s="40" t="s">
        <v>60</v>
      </c>
      <c r="U376" s="46"/>
      <c r="V376" s="46"/>
      <c r="W376" s="46"/>
      <c r="X376" s="46"/>
    </row>
    <row r="377" spans="1:24" ht="22.5" x14ac:dyDescent="0.25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39">
        <v>3591</v>
      </c>
      <c r="P377" s="39" t="s">
        <v>137</v>
      </c>
      <c r="Q377" s="41">
        <v>36000</v>
      </c>
      <c r="R377" s="41">
        <v>36000</v>
      </c>
      <c r="S377" s="41">
        <v>22050</v>
      </c>
      <c r="T377" s="40"/>
      <c r="U377" s="46"/>
      <c r="V377" s="46"/>
      <c r="W377" s="46"/>
      <c r="X377" s="46"/>
    </row>
    <row r="378" spans="1:24" ht="22.5" x14ac:dyDescent="0.25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39">
        <v>3721</v>
      </c>
      <c r="P378" s="39" t="s">
        <v>175</v>
      </c>
      <c r="Q378" s="41">
        <v>5000</v>
      </c>
      <c r="R378" s="41">
        <v>5000</v>
      </c>
      <c r="S378" s="41">
        <v>0</v>
      </c>
      <c r="T378" s="40"/>
      <c r="U378" s="46"/>
      <c r="V378" s="46"/>
      <c r="W378" s="46"/>
      <c r="X378" s="46"/>
    </row>
    <row r="379" spans="1:24" ht="33.75" x14ac:dyDescent="0.25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39">
        <v>3722</v>
      </c>
      <c r="P379" s="39" t="s">
        <v>140</v>
      </c>
      <c r="Q379" s="41">
        <v>120000</v>
      </c>
      <c r="R379" s="41">
        <v>165000</v>
      </c>
      <c r="S379" s="41">
        <v>149039</v>
      </c>
      <c r="T379" s="40" t="s">
        <v>469</v>
      </c>
      <c r="U379" s="46"/>
      <c r="V379" s="46"/>
      <c r="W379" s="46"/>
      <c r="X379" s="46"/>
    </row>
    <row r="380" spans="1:24" x14ac:dyDescent="0.25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39">
        <v>3751</v>
      </c>
      <c r="P380" s="39" t="s">
        <v>141</v>
      </c>
      <c r="Q380" s="41">
        <v>5000</v>
      </c>
      <c r="R380" s="41">
        <v>5000</v>
      </c>
      <c r="S380" s="41">
        <v>0</v>
      </c>
      <c r="T380" s="42"/>
      <c r="U380" s="46"/>
      <c r="V380" s="46"/>
      <c r="W380" s="46"/>
      <c r="X380" s="46"/>
    </row>
    <row r="381" spans="1:24" ht="22.5" x14ac:dyDescent="0.25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39">
        <v>3921</v>
      </c>
      <c r="P381" s="39" t="s">
        <v>143</v>
      </c>
      <c r="Q381" s="41">
        <v>290000</v>
      </c>
      <c r="R381" s="41">
        <v>220000</v>
      </c>
      <c r="S381" s="41">
        <v>131605.26999999999</v>
      </c>
      <c r="T381" s="40" t="s">
        <v>181</v>
      </c>
      <c r="U381" s="46"/>
      <c r="V381" s="46"/>
      <c r="W381" s="46"/>
      <c r="X381" s="46"/>
    </row>
    <row r="382" spans="1:24" ht="33.75" x14ac:dyDescent="0.25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39">
        <v>3951</v>
      </c>
      <c r="P382" s="39" t="s">
        <v>144</v>
      </c>
      <c r="Q382" s="41">
        <v>15000</v>
      </c>
      <c r="R382" s="41">
        <v>15000</v>
      </c>
      <c r="S382" s="41">
        <v>0</v>
      </c>
      <c r="T382" s="42"/>
      <c r="U382" s="46"/>
      <c r="V382" s="46"/>
      <c r="W382" s="46"/>
      <c r="X382" s="46"/>
    </row>
    <row r="383" spans="1:24" ht="22.5" x14ac:dyDescent="0.25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39">
        <v>3969</v>
      </c>
      <c r="P383" s="39" t="s">
        <v>176</v>
      </c>
      <c r="Q383" s="41">
        <v>40000</v>
      </c>
      <c r="R383" s="41">
        <v>40000</v>
      </c>
      <c r="S383" s="41">
        <v>35756.03</v>
      </c>
      <c r="T383" s="40"/>
      <c r="U383" s="46"/>
      <c r="V383" s="46"/>
      <c r="W383" s="46"/>
      <c r="X383" s="46"/>
    </row>
    <row r="384" spans="1:24" ht="22.5" x14ac:dyDescent="0.25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39">
        <v>3981</v>
      </c>
      <c r="P384" s="39" t="s">
        <v>85</v>
      </c>
      <c r="Q384" s="41">
        <v>1380000</v>
      </c>
      <c r="R384" s="41">
        <v>1380000</v>
      </c>
      <c r="S384" s="41">
        <v>827368</v>
      </c>
      <c r="T384" s="42"/>
      <c r="U384" s="46"/>
      <c r="V384" s="46"/>
      <c r="W384" s="46"/>
      <c r="X384" s="46"/>
    </row>
    <row r="385" spans="1:24" ht="33.75" x14ac:dyDescent="0.25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39">
        <v>3982</v>
      </c>
      <c r="P385" s="39" t="s">
        <v>86</v>
      </c>
      <c r="Q385" s="41">
        <v>3673206</v>
      </c>
      <c r="R385" s="41">
        <v>3673206</v>
      </c>
      <c r="S385" s="41">
        <v>997491.03</v>
      </c>
      <c r="T385" s="40"/>
      <c r="U385" s="46"/>
      <c r="V385" s="46"/>
      <c r="W385" s="46"/>
      <c r="X385" s="46"/>
    </row>
    <row r="386" spans="1:24" x14ac:dyDescent="0.25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39"/>
      <c r="P386" s="39" t="s">
        <v>43</v>
      </c>
      <c r="Q386" s="48">
        <f>SUM(Q352:Q385)</f>
        <v>30280652</v>
      </c>
      <c r="R386" s="48">
        <f>SUM(R352:R385)</f>
        <v>29863752</v>
      </c>
      <c r="S386" s="48">
        <f>SUM(S352:S385)</f>
        <v>22995810.010000005</v>
      </c>
      <c r="T386" s="40"/>
      <c r="U386" s="46"/>
      <c r="V386" s="46"/>
      <c r="W386" s="46"/>
      <c r="X386" s="46"/>
    </row>
    <row r="387" spans="1:24" ht="22.5" x14ac:dyDescent="0.25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39">
        <v>4419</v>
      </c>
      <c r="P387" s="39" t="s">
        <v>146</v>
      </c>
      <c r="Q387" s="41">
        <v>4000000</v>
      </c>
      <c r="R387" s="41">
        <v>4000000</v>
      </c>
      <c r="S387" s="41">
        <v>4000000</v>
      </c>
      <c r="T387" s="40"/>
      <c r="U387" s="46"/>
      <c r="V387" s="46"/>
      <c r="W387" s="46"/>
      <c r="X387" s="46"/>
    </row>
    <row r="388" spans="1:24" x14ac:dyDescent="0.25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39"/>
      <c r="P388" s="39" t="s">
        <v>58</v>
      </c>
      <c r="Q388" s="41">
        <f>+Q387</f>
        <v>4000000</v>
      </c>
      <c r="R388" s="41">
        <f t="shared" ref="R388:S388" si="20">+R387</f>
        <v>4000000</v>
      </c>
      <c r="S388" s="41">
        <f t="shared" si="20"/>
        <v>4000000</v>
      </c>
      <c r="T388" s="40"/>
      <c r="U388" s="46"/>
      <c r="V388" s="46"/>
      <c r="W388" s="46"/>
      <c r="X388" s="46"/>
    </row>
    <row r="389" spans="1:24" ht="22.5" x14ac:dyDescent="0.25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39">
        <v>5111</v>
      </c>
      <c r="P389" s="39" t="s">
        <v>206</v>
      </c>
      <c r="Q389" s="41">
        <v>0</v>
      </c>
      <c r="R389" s="41">
        <f>20000+15600</f>
        <v>35600</v>
      </c>
      <c r="S389" s="41">
        <f>19670+11364</f>
        <v>31034</v>
      </c>
      <c r="T389" s="40" t="s">
        <v>470</v>
      </c>
      <c r="U389" s="46"/>
      <c r="V389" s="46"/>
      <c r="W389" s="46"/>
      <c r="X389" s="46"/>
    </row>
    <row r="390" spans="1:24" ht="33.75" x14ac:dyDescent="0.25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39">
        <v>5151</v>
      </c>
      <c r="P390" s="39" t="s">
        <v>147</v>
      </c>
      <c r="Q390" s="41">
        <v>0</v>
      </c>
      <c r="R390" s="41">
        <v>933000</v>
      </c>
      <c r="S390" s="41">
        <v>103845</v>
      </c>
      <c r="T390" s="40" t="s">
        <v>221</v>
      </c>
      <c r="U390" s="46"/>
      <c r="V390" s="46"/>
      <c r="W390" s="46"/>
      <c r="X390" s="46"/>
    </row>
    <row r="391" spans="1:24" ht="33.75" x14ac:dyDescent="0.25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39">
        <v>5191</v>
      </c>
      <c r="P391" s="39" t="s">
        <v>288</v>
      </c>
      <c r="Q391" s="41">
        <v>0</v>
      </c>
      <c r="R391" s="41">
        <f>7500+8300</f>
        <v>15800</v>
      </c>
      <c r="S391" s="41">
        <f>3990+5945.68</f>
        <v>9935.68</v>
      </c>
      <c r="T391" s="40" t="s">
        <v>289</v>
      </c>
      <c r="U391" s="46"/>
      <c r="V391" s="46"/>
      <c r="W391" s="46"/>
      <c r="X391" s="46"/>
    </row>
    <row r="392" spans="1:24" ht="22.5" x14ac:dyDescent="0.25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39">
        <v>5211</v>
      </c>
      <c r="P392" s="39" t="s">
        <v>149</v>
      </c>
      <c r="Q392" s="41"/>
      <c r="R392" s="41">
        <v>7500</v>
      </c>
      <c r="S392" s="41">
        <v>2913</v>
      </c>
      <c r="T392" s="40"/>
      <c r="U392" s="46"/>
      <c r="V392" s="46"/>
      <c r="W392" s="46"/>
      <c r="X392" s="46"/>
    </row>
    <row r="393" spans="1:24" ht="33.75" x14ac:dyDescent="0.25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39">
        <v>5911</v>
      </c>
      <c r="P393" s="39" t="s">
        <v>152</v>
      </c>
      <c r="Q393" s="41">
        <v>0</v>
      </c>
      <c r="R393" s="41">
        <v>200000</v>
      </c>
      <c r="S393" s="41">
        <v>17280</v>
      </c>
      <c r="T393" s="40" t="s">
        <v>222</v>
      </c>
      <c r="U393" s="46"/>
      <c r="V393" s="46"/>
      <c r="W393" s="46"/>
      <c r="X393" s="46"/>
    </row>
    <row r="394" spans="1:24" x14ac:dyDescent="0.25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39"/>
      <c r="P394" s="39"/>
      <c r="Q394" s="41"/>
      <c r="R394" s="41"/>
      <c r="S394" s="41"/>
      <c r="T394" s="40"/>
      <c r="U394" s="46"/>
      <c r="V394" s="46"/>
      <c r="W394" s="46"/>
      <c r="X394" s="46"/>
    </row>
    <row r="395" spans="1:24" x14ac:dyDescent="0.25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39"/>
      <c r="P395" s="39"/>
      <c r="Q395" s="41"/>
      <c r="R395" s="41"/>
      <c r="S395" s="41"/>
      <c r="T395" s="40"/>
      <c r="U395" s="46"/>
      <c r="V395" s="46"/>
      <c r="W395" s="46"/>
      <c r="X395" s="46"/>
    </row>
    <row r="396" spans="1:24" x14ac:dyDescent="0.25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39"/>
      <c r="P396" s="39"/>
      <c r="Q396" s="41"/>
      <c r="R396" s="41"/>
      <c r="S396" s="41"/>
      <c r="T396" s="40"/>
      <c r="U396" s="46"/>
      <c r="V396" s="46"/>
      <c r="W396" s="46"/>
      <c r="X396" s="46"/>
    </row>
    <row r="397" spans="1:24" x14ac:dyDescent="0.25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39"/>
      <c r="P397" s="39" t="s">
        <v>56</v>
      </c>
      <c r="Q397" s="41">
        <f>SUM(Q389:Q396)</f>
        <v>0</v>
      </c>
      <c r="R397" s="41">
        <f t="shared" ref="R397:S397" si="21">SUM(R389:R396)</f>
        <v>1191900</v>
      </c>
      <c r="S397" s="41">
        <f t="shared" si="21"/>
        <v>165007.67999999999</v>
      </c>
      <c r="T397" s="40"/>
      <c r="U397" s="46"/>
      <c r="V397" s="46"/>
      <c r="W397" s="46"/>
      <c r="X397" s="46"/>
    </row>
    <row r="398" spans="1:24" x14ac:dyDescent="0.25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39"/>
      <c r="P398" s="39" t="s">
        <v>57</v>
      </c>
      <c r="Q398" s="48">
        <f>+Q325+Q351+Q386+Q388+Q397</f>
        <v>83494457</v>
      </c>
      <c r="R398" s="48">
        <f>+R325+R351+R386+R388+R397</f>
        <v>84647457</v>
      </c>
      <c r="S398" s="48">
        <f>+S325+S351+S386+S388+S397</f>
        <v>70630408.520000011</v>
      </c>
      <c r="T398" s="48"/>
      <c r="U398" s="46"/>
      <c r="V398" s="46"/>
      <c r="W398" s="46"/>
      <c r="X398" s="46"/>
    </row>
    <row r="399" spans="1:24" x14ac:dyDescent="0.25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9">
        <f>+Q398-E309</f>
        <v>0</v>
      </c>
      <c r="R399" s="49">
        <f>+R398-F309</f>
        <v>0</v>
      </c>
      <c r="S399" s="49">
        <f>+S398-G309</f>
        <v>0</v>
      </c>
      <c r="T399" s="46"/>
      <c r="U399" s="46"/>
      <c r="V399" s="46"/>
      <c r="W399" s="46"/>
      <c r="X399" s="46"/>
    </row>
  </sheetData>
  <mergeCells count="44">
    <mergeCell ref="I201:M201"/>
    <mergeCell ref="X103:X104"/>
    <mergeCell ref="X201:X202"/>
    <mergeCell ref="T4:T5"/>
    <mergeCell ref="U4:U5"/>
    <mergeCell ref="V4:V5"/>
    <mergeCell ref="W4:W5"/>
    <mergeCell ref="A102:X102"/>
    <mergeCell ref="A200:X200"/>
    <mergeCell ref="A4:A5"/>
    <mergeCell ref="B4:B5"/>
    <mergeCell ref="C4:G4"/>
    <mergeCell ref="I4:M4"/>
    <mergeCell ref="A201:A202"/>
    <mergeCell ref="B201:B202"/>
    <mergeCell ref="C201:G201"/>
    <mergeCell ref="W201:W202"/>
    <mergeCell ref="O201:S201"/>
    <mergeCell ref="T201:T202"/>
    <mergeCell ref="U201:U202"/>
    <mergeCell ref="V201:V202"/>
    <mergeCell ref="A1:X3"/>
    <mergeCell ref="O4:S4"/>
    <mergeCell ref="W103:W104"/>
    <mergeCell ref="A103:A104"/>
    <mergeCell ref="B103:B104"/>
    <mergeCell ref="C103:G103"/>
    <mergeCell ref="I103:M103"/>
    <mergeCell ref="O103:S103"/>
    <mergeCell ref="T103:T104"/>
    <mergeCell ref="U103:U104"/>
    <mergeCell ref="V103:V104"/>
    <mergeCell ref="X4:X5"/>
    <mergeCell ref="A298:X301"/>
    <mergeCell ref="A302:A303"/>
    <mergeCell ref="B302:B303"/>
    <mergeCell ref="C302:G302"/>
    <mergeCell ref="I302:M302"/>
    <mergeCell ref="O302:S302"/>
    <mergeCell ref="T302:T303"/>
    <mergeCell ref="U302:U303"/>
    <mergeCell ref="V302:V303"/>
    <mergeCell ref="W302:W303"/>
    <mergeCell ref="X302:X303"/>
  </mergeCells>
  <hyperlinks>
    <hyperlink ref="X6" r:id="rId1"/>
    <hyperlink ref="X105" r:id="rId2"/>
    <hyperlink ref="X203" r:id="rId3"/>
    <hyperlink ref="U6" r:id="rId4"/>
    <hyperlink ref="V6" r:id="rId5"/>
    <hyperlink ref="W6" r:id="rId6"/>
    <hyperlink ref="U105" r:id="rId7"/>
    <hyperlink ref="V105" r:id="rId8"/>
    <hyperlink ref="W105" r:id="rId9"/>
    <hyperlink ref="U203" r:id="rId10"/>
    <hyperlink ref="V203" r:id="rId11"/>
    <hyperlink ref="W203" r:id="rId12"/>
    <hyperlink ref="X304" r:id="rId13"/>
    <hyperlink ref="U304" r:id="rId14"/>
    <hyperlink ref="V304" r:id="rId15"/>
    <hyperlink ref="W304" r:id="rId16"/>
  </hyperlinks>
  <pageMargins left="0.7" right="0.7" top="0.75" bottom="0.75" header="0.3" footer="0.3"/>
  <pageSetup paperSize="9" orientation="portrait" r:id="rId17"/>
  <drawing r:id="rId1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9"/>
  <sheetViews>
    <sheetView tabSelected="1" topLeftCell="A199" zoomScaleNormal="100" workbookViewId="0">
      <selection activeCell="A115" sqref="A115"/>
    </sheetView>
  </sheetViews>
  <sheetFormatPr baseColWidth="10" defaultRowHeight="15" x14ac:dyDescent="0.25"/>
  <cols>
    <col min="4" max="4" width="18.28515625" customWidth="1"/>
    <col min="18" max="18" width="16.85546875" customWidth="1"/>
    <col min="19" max="19" width="18.42578125" customWidth="1"/>
    <col min="20" max="20" width="14" customWidth="1"/>
    <col min="21" max="21" width="20.5703125" customWidth="1"/>
    <col min="22" max="22" width="19" customWidth="1"/>
    <col min="23" max="23" width="14.42578125" customWidth="1"/>
  </cols>
  <sheetData>
    <row r="1" spans="1:24" x14ac:dyDescent="0.25">
      <c r="A1" s="51" t="s">
        <v>471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4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</row>
    <row r="3" spans="1:24" x14ac:dyDescent="0.25">
      <c r="A3" s="95" t="s">
        <v>319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</row>
    <row r="4" spans="1:24" ht="29.25" customHeight="1" x14ac:dyDescent="0.2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</row>
    <row r="5" spans="1:24" ht="29.25" customHeight="1" x14ac:dyDescent="0.25">
      <c r="A5" s="96">
        <v>0</v>
      </c>
      <c r="B5" s="96" t="s">
        <v>1</v>
      </c>
      <c r="C5" s="97" t="s">
        <v>2</v>
      </c>
      <c r="D5" s="97"/>
      <c r="E5" s="97"/>
      <c r="F5" s="97"/>
      <c r="G5" s="97"/>
      <c r="H5" s="53"/>
      <c r="I5" s="97" t="s">
        <v>8</v>
      </c>
      <c r="J5" s="97"/>
      <c r="K5" s="97"/>
      <c r="L5" s="97"/>
      <c r="M5" s="97"/>
      <c r="N5" s="53"/>
      <c r="O5" s="97" t="s">
        <v>14</v>
      </c>
      <c r="P5" s="97"/>
      <c r="Q5" s="97"/>
      <c r="R5" s="97"/>
      <c r="S5" s="97"/>
      <c r="T5" s="93" t="s">
        <v>19</v>
      </c>
      <c r="U5" s="93" t="s">
        <v>20</v>
      </c>
      <c r="V5" s="93" t="s">
        <v>21</v>
      </c>
      <c r="W5" s="93" t="s">
        <v>22</v>
      </c>
      <c r="X5" s="93" t="s">
        <v>294</v>
      </c>
    </row>
    <row r="6" spans="1:24" ht="33.75" x14ac:dyDescent="0.25">
      <c r="A6" s="96"/>
      <c r="B6" s="96"/>
      <c r="C6" s="54" t="s">
        <v>3</v>
      </c>
      <c r="D6" s="54" t="s">
        <v>4</v>
      </c>
      <c r="E6" s="54" t="s">
        <v>5</v>
      </c>
      <c r="F6" s="54" t="s">
        <v>6</v>
      </c>
      <c r="G6" s="54" t="s">
        <v>7</v>
      </c>
      <c r="H6" s="54"/>
      <c r="I6" s="54" t="s">
        <v>9</v>
      </c>
      <c r="J6" s="54" t="s">
        <v>10</v>
      </c>
      <c r="K6" s="54" t="s">
        <v>11</v>
      </c>
      <c r="L6" s="54" t="s">
        <v>12</v>
      </c>
      <c r="M6" s="54" t="s">
        <v>13</v>
      </c>
      <c r="N6" s="54"/>
      <c r="O6" s="54" t="s">
        <v>15</v>
      </c>
      <c r="P6" s="54" t="s">
        <v>16</v>
      </c>
      <c r="Q6" s="54" t="s">
        <v>23</v>
      </c>
      <c r="R6" s="54" t="s">
        <v>17</v>
      </c>
      <c r="S6" s="54" t="s">
        <v>18</v>
      </c>
      <c r="T6" s="94"/>
      <c r="U6" s="94"/>
      <c r="V6" s="94"/>
      <c r="W6" s="94"/>
      <c r="X6" s="94"/>
    </row>
    <row r="7" spans="1:24" ht="56.25" x14ac:dyDescent="0.25">
      <c r="A7" s="66">
        <v>2017</v>
      </c>
      <c r="B7" s="55" t="s">
        <v>472</v>
      </c>
      <c r="C7" s="55">
        <v>1000</v>
      </c>
      <c r="D7" s="56" t="s">
        <v>264</v>
      </c>
      <c r="E7" s="57">
        <v>49681517</v>
      </c>
      <c r="F7" s="57">
        <v>49681517</v>
      </c>
      <c r="G7" s="57">
        <v>8516383.1300000008</v>
      </c>
      <c r="H7" s="57"/>
      <c r="I7" s="55">
        <v>1100</v>
      </c>
      <c r="J7" s="55" t="s">
        <v>31</v>
      </c>
      <c r="K7" s="57">
        <v>20866286</v>
      </c>
      <c r="L7" s="57">
        <v>20866286</v>
      </c>
      <c r="M7" s="57">
        <v>4318921.53</v>
      </c>
      <c r="N7" s="57"/>
      <c r="O7" s="55">
        <v>1131</v>
      </c>
      <c r="P7" s="55" t="s">
        <v>65</v>
      </c>
      <c r="Q7" s="57">
        <v>7616252</v>
      </c>
      <c r="R7" s="57">
        <v>7616252</v>
      </c>
      <c r="S7" s="57">
        <v>1909825.53</v>
      </c>
      <c r="T7" s="58"/>
      <c r="U7" s="50" t="s">
        <v>473</v>
      </c>
      <c r="V7" s="50" t="s">
        <v>474</v>
      </c>
      <c r="W7" s="50" t="s">
        <v>475</v>
      </c>
      <c r="X7" s="50" t="s">
        <v>496</v>
      </c>
    </row>
    <row r="8" spans="1:24" ht="56.25" x14ac:dyDescent="0.25">
      <c r="A8" s="55"/>
      <c r="B8" s="55"/>
      <c r="C8" s="55">
        <v>2000</v>
      </c>
      <c r="D8" s="56" t="s">
        <v>265</v>
      </c>
      <c r="E8" s="57">
        <v>1635100</v>
      </c>
      <c r="F8" s="57">
        <v>1635100</v>
      </c>
      <c r="G8" s="57">
        <v>209866.19</v>
      </c>
      <c r="H8" s="57"/>
      <c r="I8" s="55">
        <v>1200</v>
      </c>
      <c r="J8" s="55" t="s">
        <v>32</v>
      </c>
      <c r="K8" s="57">
        <v>3246480</v>
      </c>
      <c r="L8" s="57">
        <v>3246480</v>
      </c>
      <c r="M8" s="57">
        <v>542272.71</v>
      </c>
      <c r="N8" s="57"/>
      <c r="O8" s="55">
        <v>1131</v>
      </c>
      <c r="P8" s="55" t="s">
        <v>66</v>
      </c>
      <c r="Q8" s="57">
        <v>13250034</v>
      </c>
      <c r="R8" s="57">
        <v>13250034</v>
      </c>
      <c r="S8" s="57">
        <v>2409096</v>
      </c>
      <c r="T8" s="58"/>
      <c r="U8" s="55"/>
      <c r="V8" s="55"/>
      <c r="W8" s="55"/>
      <c r="X8" s="55"/>
    </row>
    <row r="9" spans="1:24" ht="33.75" x14ac:dyDescent="0.25">
      <c r="A9" s="55"/>
      <c r="B9" s="55"/>
      <c r="C9" s="55">
        <v>3000</v>
      </c>
      <c r="D9" s="56" t="s">
        <v>266</v>
      </c>
      <c r="E9" s="57">
        <v>31489531</v>
      </c>
      <c r="F9" s="57">
        <v>31489531</v>
      </c>
      <c r="G9" s="57">
        <v>4297991.33</v>
      </c>
      <c r="H9" s="57"/>
      <c r="I9" s="55">
        <v>1300</v>
      </c>
      <c r="J9" s="55" t="s">
        <v>33</v>
      </c>
      <c r="K9" s="57">
        <v>5605163</v>
      </c>
      <c r="L9" s="57">
        <v>5605163</v>
      </c>
      <c r="M9" s="57">
        <v>592.13</v>
      </c>
      <c r="N9" s="57"/>
      <c r="O9" s="55">
        <v>1221</v>
      </c>
      <c r="P9" s="55" t="s">
        <v>67</v>
      </c>
      <c r="Q9" s="57">
        <v>3246480</v>
      </c>
      <c r="R9" s="57">
        <v>3246480</v>
      </c>
      <c r="S9" s="57">
        <v>542272.71</v>
      </c>
      <c r="T9" s="58"/>
      <c r="U9" s="55"/>
      <c r="V9" s="55"/>
      <c r="W9" s="55"/>
      <c r="X9" s="55"/>
    </row>
    <row r="10" spans="1:24" ht="33.75" x14ac:dyDescent="0.25">
      <c r="A10" s="55"/>
      <c r="B10" s="55"/>
      <c r="C10" s="55">
        <v>4000</v>
      </c>
      <c r="D10" s="56" t="s">
        <v>268</v>
      </c>
      <c r="E10" s="57">
        <v>6000000</v>
      </c>
      <c r="F10" s="57">
        <v>6000000</v>
      </c>
      <c r="G10" s="57">
        <v>1090910</v>
      </c>
      <c r="H10" s="57"/>
      <c r="I10" s="55">
        <v>1400</v>
      </c>
      <c r="J10" s="55" t="s">
        <v>34</v>
      </c>
      <c r="K10" s="57">
        <v>8480810</v>
      </c>
      <c r="L10" s="57">
        <v>8480810</v>
      </c>
      <c r="M10" s="57">
        <v>1535508.73</v>
      </c>
      <c r="N10" s="57"/>
      <c r="O10" s="55">
        <v>1321</v>
      </c>
      <c r="P10" s="55" t="s">
        <v>68</v>
      </c>
      <c r="Q10" s="57">
        <v>885975</v>
      </c>
      <c r="R10" s="57">
        <v>885975</v>
      </c>
      <c r="S10" s="57">
        <v>57.59</v>
      </c>
      <c r="T10" s="58"/>
      <c r="U10" s="55"/>
      <c r="V10" s="55"/>
      <c r="W10" s="55"/>
      <c r="X10" s="55"/>
    </row>
    <row r="11" spans="1:24" ht="45" x14ac:dyDescent="0.25">
      <c r="A11" s="55"/>
      <c r="B11" s="55"/>
      <c r="C11" s="55">
        <v>5000</v>
      </c>
      <c r="D11" s="56" t="s">
        <v>267</v>
      </c>
      <c r="E11" s="57">
        <v>0</v>
      </c>
      <c r="F11" s="57">
        <v>0</v>
      </c>
      <c r="G11" s="57">
        <v>0</v>
      </c>
      <c r="H11" s="57"/>
      <c r="I11" s="55">
        <v>1500</v>
      </c>
      <c r="J11" s="55" t="s">
        <v>35</v>
      </c>
      <c r="K11" s="57">
        <v>11482778</v>
      </c>
      <c r="L11" s="57">
        <v>11482778</v>
      </c>
      <c r="M11" s="57">
        <v>2119088.0300000003</v>
      </c>
      <c r="N11" s="57"/>
      <c r="O11" s="55">
        <v>1322</v>
      </c>
      <c r="P11" s="55" t="s">
        <v>69</v>
      </c>
      <c r="Q11" s="57">
        <v>6000</v>
      </c>
      <c r="R11" s="57">
        <v>6000</v>
      </c>
      <c r="S11" s="57">
        <v>0</v>
      </c>
      <c r="T11" s="58"/>
      <c r="U11" s="55"/>
      <c r="V11" s="55"/>
      <c r="W11" s="55"/>
      <c r="X11" s="55"/>
    </row>
    <row r="12" spans="1:24" ht="22.5" x14ac:dyDescent="0.25">
      <c r="A12" s="55"/>
      <c r="B12" s="55"/>
      <c r="C12" s="55"/>
      <c r="D12" s="55"/>
      <c r="E12" s="59">
        <f>SUM(E7:E11)</f>
        <v>88806148</v>
      </c>
      <c r="F12" s="59">
        <f>SUM(F7:F11)</f>
        <v>88806148</v>
      </c>
      <c r="G12" s="59">
        <f t="shared" ref="G12" si="0">SUM(G7:G11)</f>
        <v>14115150.65</v>
      </c>
      <c r="H12" s="59"/>
      <c r="I12" s="55"/>
      <c r="J12" s="55"/>
      <c r="K12" s="57"/>
      <c r="L12" s="57"/>
      <c r="M12" s="57"/>
      <c r="N12" s="57"/>
      <c r="O12" s="55">
        <v>1323</v>
      </c>
      <c r="P12" s="55" t="s">
        <v>70</v>
      </c>
      <c r="Q12" s="57">
        <v>1703188</v>
      </c>
      <c r="R12" s="57">
        <v>1703188</v>
      </c>
      <c r="S12" s="57">
        <v>534.54</v>
      </c>
      <c r="T12" s="58"/>
      <c r="U12" s="55"/>
      <c r="V12" s="55"/>
      <c r="W12" s="55"/>
      <c r="X12" s="55"/>
    </row>
    <row r="13" spans="1:24" ht="45" x14ac:dyDescent="0.25">
      <c r="A13" s="55"/>
      <c r="B13" s="55"/>
      <c r="C13" s="55"/>
      <c r="D13" s="55"/>
      <c r="E13" s="55"/>
      <c r="F13" s="55"/>
      <c r="G13" s="55"/>
      <c r="H13" s="55"/>
      <c r="I13" s="55"/>
      <c r="J13" s="60" t="s">
        <v>42</v>
      </c>
      <c r="K13" s="59">
        <f>SUM(K7:K12)</f>
        <v>49681517</v>
      </c>
      <c r="L13" s="59">
        <f t="shared" ref="L13:M13" si="1">SUM(L7:L12)</f>
        <v>49681517</v>
      </c>
      <c r="M13" s="59">
        <f t="shared" si="1"/>
        <v>8516383.129999999</v>
      </c>
      <c r="N13" s="59"/>
      <c r="O13" s="55">
        <v>1323</v>
      </c>
      <c r="P13" s="55" t="s">
        <v>203</v>
      </c>
      <c r="Q13" s="57">
        <v>3000000</v>
      </c>
      <c r="R13" s="57">
        <v>3000000</v>
      </c>
      <c r="S13" s="57">
        <v>0</v>
      </c>
      <c r="T13" s="58"/>
      <c r="U13" s="61"/>
      <c r="V13" s="61"/>
      <c r="W13" s="61"/>
      <c r="X13" s="61"/>
    </row>
    <row r="14" spans="1:24" ht="67.5" x14ac:dyDescent="0.25">
      <c r="A14" s="52"/>
      <c r="B14" s="52"/>
      <c r="C14" s="52"/>
      <c r="D14" s="52"/>
      <c r="E14" s="52"/>
      <c r="F14" s="52"/>
      <c r="G14" s="52"/>
      <c r="H14" s="52"/>
      <c r="I14" s="55">
        <v>2100</v>
      </c>
      <c r="J14" s="55" t="s">
        <v>36</v>
      </c>
      <c r="K14" s="57">
        <v>712500</v>
      </c>
      <c r="L14" s="57">
        <v>712500</v>
      </c>
      <c r="M14" s="57">
        <v>126102.76999999999</v>
      </c>
      <c r="N14" s="57"/>
      <c r="O14" s="55">
        <v>1331</v>
      </c>
      <c r="P14" s="55" t="s">
        <v>71</v>
      </c>
      <c r="Q14" s="57">
        <v>10000</v>
      </c>
      <c r="R14" s="57">
        <v>10000</v>
      </c>
      <c r="S14" s="57">
        <v>0</v>
      </c>
      <c r="T14" s="56"/>
      <c r="U14" s="52"/>
      <c r="V14" s="52"/>
      <c r="W14" s="52"/>
      <c r="X14" s="52"/>
    </row>
    <row r="15" spans="1:24" ht="45" x14ac:dyDescent="0.25">
      <c r="A15" s="62" t="s">
        <v>25</v>
      </c>
      <c r="B15" s="52"/>
      <c r="C15" s="52"/>
      <c r="D15" s="52"/>
      <c r="E15" s="52"/>
      <c r="F15" s="52"/>
      <c r="G15" s="52"/>
      <c r="H15" s="52"/>
      <c r="I15" s="55">
        <v>2200</v>
      </c>
      <c r="J15" s="55" t="s">
        <v>37</v>
      </c>
      <c r="K15" s="57">
        <v>42000</v>
      </c>
      <c r="L15" s="57">
        <v>42000</v>
      </c>
      <c r="M15" s="57">
        <v>5472.16</v>
      </c>
      <c r="N15" s="57"/>
      <c r="O15" s="55">
        <v>1412</v>
      </c>
      <c r="P15" s="55" t="s">
        <v>73</v>
      </c>
      <c r="Q15" s="57">
        <v>3564216</v>
      </c>
      <c r="R15" s="57">
        <v>3564216</v>
      </c>
      <c r="S15" s="57">
        <v>644492.59</v>
      </c>
      <c r="T15" s="58"/>
      <c r="U15" s="52"/>
      <c r="V15" s="52"/>
      <c r="W15" s="52"/>
      <c r="X15" s="52"/>
    </row>
    <row r="16" spans="1:24" ht="45" x14ac:dyDescent="0.25">
      <c r="A16" s="62" t="s">
        <v>476</v>
      </c>
      <c r="B16" s="52"/>
      <c r="C16" s="52"/>
      <c r="D16" s="52"/>
      <c r="E16" s="52"/>
      <c r="F16" s="52"/>
      <c r="G16" s="52"/>
      <c r="H16" s="52"/>
      <c r="I16" s="55">
        <v>2400</v>
      </c>
      <c r="J16" s="55" t="s">
        <v>38</v>
      </c>
      <c r="K16" s="57">
        <v>56600</v>
      </c>
      <c r="L16" s="57">
        <v>56600</v>
      </c>
      <c r="M16" s="57">
        <v>608.9</v>
      </c>
      <c r="N16" s="57"/>
      <c r="O16" s="55">
        <v>1422</v>
      </c>
      <c r="P16" s="55" t="s">
        <v>74</v>
      </c>
      <c r="Q16" s="57">
        <v>1749420</v>
      </c>
      <c r="R16" s="57">
        <v>1749420</v>
      </c>
      <c r="S16" s="57">
        <v>337508.79000000004</v>
      </c>
      <c r="T16" s="58"/>
      <c r="U16" s="52"/>
      <c r="V16" s="52"/>
      <c r="W16" s="52"/>
      <c r="X16" s="52"/>
    </row>
    <row r="17" spans="1:24" ht="90" x14ac:dyDescent="0.25">
      <c r="A17" s="62" t="s">
        <v>477</v>
      </c>
      <c r="B17" s="52"/>
      <c r="C17" s="52"/>
      <c r="D17" s="52"/>
      <c r="E17" s="52"/>
      <c r="F17" s="52"/>
      <c r="G17" s="52"/>
      <c r="H17" s="52"/>
      <c r="I17" s="55">
        <v>2500</v>
      </c>
      <c r="J17" s="55" t="s">
        <v>39</v>
      </c>
      <c r="K17" s="57">
        <v>20000</v>
      </c>
      <c r="L17" s="57">
        <v>20000</v>
      </c>
      <c r="M17" s="57">
        <v>0</v>
      </c>
      <c r="N17" s="57"/>
      <c r="O17" s="55">
        <v>1431</v>
      </c>
      <c r="P17" s="55" t="s">
        <v>75</v>
      </c>
      <c r="Q17" s="57">
        <v>2196192</v>
      </c>
      <c r="R17" s="57">
        <v>2196192</v>
      </c>
      <c r="S17" s="57">
        <v>421305.25</v>
      </c>
      <c r="T17" s="58"/>
      <c r="U17" s="52"/>
      <c r="V17" s="52"/>
      <c r="W17" s="52"/>
      <c r="X17" s="52"/>
    </row>
    <row r="18" spans="1:24" ht="45" x14ac:dyDescent="0.25">
      <c r="A18" s="62" t="s">
        <v>63</v>
      </c>
      <c r="B18" s="52"/>
      <c r="C18" s="52"/>
      <c r="D18" s="52"/>
      <c r="E18" s="52"/>
      <c r="F18" s="52"/>
      <c r="G18" s="52"/>
      <c r="H18" s="52"/>
      <c r="I18" s="55">
        <v>2600</v>
      </c>
      <c r="J18" s="55" t="s">
        <v>40</v>
      </c>
      <c r="K18" s="57">
        <v>375000</v>
      </c>
      <c r="L18" s="57">
        <v>375000</v>
      </c>
      <c r="M18" s="57">
        <v>73849.36</v>
      </c>
      <c r="N18" s="57"/>
      <c r="O18" s="55">
        <v>1441</v>
      </c>
      <c r="P18" s="55" t="s">
        <v>76</v>
      </c>
      <c r="Q18" s="57">
        <v>970982</v>
      </c>
      <c r="R18" s="57">
        <v>970982</v>
      </c>
      <c r="S18" s="57">
        <v>132202.1</v>
      </c>
      <c r="T18" s="58"/>
      <c r="U18" s="52"/>
      <c r="V18" s="52"/>
      <c r="W18" s="52"/>
      <c r="X18" s="52"/>
    </row>
    <row r="19" spans="1:24" ht="67.5" x14ac:dyDescent="0.25">
      <c r="A19" s="52"/>
      <c r="B19" s="52"/>
      <c r="C19" s="52"/>
      <c r="D19" s="52"/>
      <c r="E19" s="52"/>
      <c r="F19" s="52"/>
      <c r="G19" s="52"/>
      <c r="H19" s="52"/>
      <c r="I19" s="55">
        <v>2700</v>
      </c>
      <c r="J19" s="55" t="s">
        <v>41</v>
      </c>
      <c r="K19" s="58">
        <v>52000</v>
      </c>
      <c r="L19" s="58">
        <v>52000</v>
      </c>
      <c r="M19" s="58">
        <v>0</v>
      </c>
      <c r="N19" s="57"/>
      <c r="O19" s="55">
        <v>1511</v>
      </c>
      <c r="P19" s="55" t="s">
        <v>77</v>
      </c>
      <c r="Q19" s="57">
        <v>888455</v>
      </c>
      <c r="R19" s="57">
        <v>888455</v>
      </c>
      <c r="S19" s="57">
        <v>172291.13999999998</v>
      </c>
      <c r="T19" s="58"/>
      <c r="U19" s="52"/>
      <c r="V19" s="52"/>
      <c r="W19" s="52"/>
      <c r="X19" s="52"/>
    </row>
    <row r="20" spans="1:24" ht="67.5" x14ac:dyDescent="0.25">
      <c r="A20" s="52"/>
      <c r="B20" s="52"/>
      <c r="C20" s="52"/>
      <c r="D20" s="52"/>
      <c r="E20" s="52"/>
      <c r="F20" s="52"/>
      <c r="G20" s="52"/>
      <c r="H20" s="52"/>
      <c r="I20" s="55">
        <v>2900</v>
      </c>
      <c r="J20" s="55" t="s">
        <v>155</v>
      </c>
      <c r="K20" s="58">
        <v>377000</v>
      </c>
      <c r="L20" s="58">
        <v>377000</v>
      </c>
      <c r="M20" s="58">
        <v>3833</v>
      </c>
      <c r="N20" s="58"/>
      <c r="O20" s="55">
        <v>1521</v>
      </c>
      <c r="P20" s="55" t="s">
        <v>78</v>
      </c>
      <c r="Q20" s="57">
        <v>0</v>
      </c>
      <c r="R20" s="57">
        <v>0</v>
      </c>
      <c r="S20" s="57">
        <v>0</v>
      </c>
      <c r="T20" s="56"/>
      <c r="U20" s="52"/>
      <c r="V20" s="52"/>
      <c r="W20" s="52"/>
      <c r="X20" s="52"/>
    </row>
    <row r="21" spans="1:24" x14ac:dyDescent="0.25">
      <c r="A21" s="52"/>
      <c r="B21" s="52"/>
      <c r="C21" s="52"/>
      <c r="D21" s="52"/>
      <c r="E21" s="52"/>
      <c r="F21" s="52"/>
      <c r="G21" s="52"/>
      <c r="H21" s="52"/>
      <c r="I21" s="55"/>
      <c r="J21" s="60" t="s">
        <v>52</v>
      </c>
      <c r="K21" s="59">
        <f>SUM(K14:K20)</f>
        <v>1635100</v>
      </c>
      <c r="L21" s="59">
        <f>SUM(L14:L20)</f>
        <v>1635100</v>
      </c>
      <c r="M21" s="59">
        <f>SUM(M14:M20)</f>
        <v>209866.19</v>
      </c>
      <c r="N21" s="59"/>
      <c r="O21" s="55">
        <v>1541</v>
      </c>
      <c r="P21" s="55" t="s">
        <v>79</v>
      </c>
      <c r="Q21" s="57">
        <v>1729771</v>
      </c>
      <c r="R21" s="57">
        <v>1729771</v>
      </c>
      <c r="S21" s="57">
        <v>2920.21</v>
      </c>
      <c r="T21" s="58"/>
      <c r="U21" s="52"/>
      <c r="V21" s="52"/>
      <c r="W21" s="52"/>
      <c r="X21" s="52"/>
    </row>
    <row r="22" spans="1:24" ht="56.25" x14ac:dyDescent="0.25">
      <c r="A22" s="52"/>
      <c r="B22" s="52"/>
      <c r="C22" s="52"/>
      <c r="D22" s="52"/>
      <c r="E22" s="52"/>
      <c r="F22" s="52"/>
      <c r="G22" s="52"/>
      <c r="H22" s="52"/>
      <c r="I22" s="55">
        <v>3100</v>
      </c>
      <c r="J22" s="55" t="s">
        <v>44</v>
      </c>
      <c r="K22" s="57">
        <v>4014000</v>
      </c>
      <c r="L22" s="57">
        <v>4014000</v>
      </c>
      <c r="M22" s="57">
        <v>663135.79999999993</v>
      </c>
      <c r="N22" s="57"/>
      <c r="O22" s="55">
        <v>1542</v>
      </c>
      <c r="P22" s="55" t="s">
        <v>80</v>
      </c>
      <c r="Q22" s="57">
        <v>10000</v>
      </c>
      <c r="R22" s="57">
        <v>10000</v>
      </c>
      <c r="S22" s="57">
        <v>0</v>
      </c>
      <c r="T22" s="56"/>
      <c r="U22" s="52"/>
      <c r="V22" s="52"/>
      <c r="W22" s="52"/>
      <c r="X22" s="52"/>
    </row>
    <row r="23" spans="1:24" ht="33.75" x14ac:dyDescent="0.25">
      <c r="A23" s="52"/>
      <c r="B23" s="52"/>
      <c r="C23" s="52"/>
      <c r="D23" s="52"/>
      <c r="E23" s="52"/>
      <c r="F23" s="52"/>
      <c r="G23" s="52"/>
      <c r="H23" s="52"/>
      <c r="I23" s="55">
        <v>3200</v>
      </c>
      <c r="J23" s="55" t="s">
        <v>45</v>
      </c>
      <c r="K23" s="57">
        <v>3510000</v>
      </c>
      <c r="L23" s="57">
        <v>4808033.0999999996</v>
      </c>
      <c r="M23" s="57">
        <v>0</v>
      </c>
      <c r="N23" s="57"/>
      <c r="O23" s="55">
        <v>1547</v>
      </c>
      <c r="P23" s="55" t="s">
        <v>84</v>
      </c>
      <c r="Q23" s="57">
        <v>80000</v>
      </c>
      <c r="R23" s="57">
        <v>80000</v>
      </c>
      <c r="S23" s="57">
        <v>0</v>
      </c>
      <c r="T23" s="56"/>
      <c r="U23" s="52"/>
      <c r="V23" s="52"/>
      <c r="W23" s="52"/>
      <c r="X23" s="52"/>
    </row>
    <row r="24" spans="1:24" ht="56.25" x14ac:dyDescent="0.25">
      <c r="A24" s="52"/>
      <c r="B24" s="52"/>
      <c r="C24" s="52"/>
      <c r="D24" s="52"/>
      <c r="E24" s="52"/>
      <c r="F24" s="52"/>
      <c r="G24" s="52"/>
      <c r="H24" s="52"/>
      <c r="I24" s="55">
        <v>3300</v>
      </c>
      <c r="J24" s="55" t="s">
        <v>46</v>
      </c>
      <c r="K24" s="57">
        <v>2583400</v>
      </c>
      <c r="L24" s="57">
        <v>2583400</v>
      </c>
      <c r="M24" s="57">
        <v>109984.28</v>
      </c>
      <c r="N24" s="57"/>
      <c r="O24" s="55">
        <v>1548</v>
      </c>
      <c r="P24" s="55" t="s">
        <v>81</v>
      </c>
      <c r="Q24" s="57">
        <v>200000</v>
      </c>
      <c r="R24" s="57">
        <v>200000</v>
      </c>
      <c r="S24" s="57">
        <v>0</v>
      </c>
      <c r="T24" s="56"/>
      <c r="U24" s="52"/>
      <c r="V24" s="52"/>
      <c r="W24" s="52"/>
      <c r="X24" s="52"/>
    </row>
    <row r="25" spans="1:24" ht="45" x14ac:dyDescent="0.25">
      <c r="A25" s="52"/>
      <c r="B25" s="52"/>
      <c r="C25" s="52"/>
      <c r="D25" s="52"/>
      <c r="E25" s="52"/>
      <c r="F25" s="52"/>
      <c r="G25" s="52"/>
      <c r="H25" s="52"/>
      <c r="I25" s="55">
        <v>3400</v>
      </c>
      <c r="J25" s="55" t="s">
        <v>47</v>
      </c>
      <c r="K25" s="57">
        <v>17131943</v>
      </c>
      <c r="L25" s="57">
        <v>15833909.9</v>
      </c>
      <c r="M25" s="57">
        <v>3204928.68</v>
      </c>
      <c r="N25" s="57"/>
      <c r="O25" s="55">
        <v>1549</v>
      </c>
      <c r="P25" s="55" t="s">
        <v>82</v>
      </c>
      <c r="Q25" s="57">
        <v>153000</v>
      </c>
      <c r="R25" s="57">
        <v>153000</v>
      </c>
      <c r="S25" s="57">
        <v>0</v>
      </c>
      <c r="T25" s="56"/>
      <c r="U25" s="52"/>
      <c r="V25" s="52"/>
      <c r="W25" s="52"/>
      <c r="X25" s="52"/>
    </row>
    <row r="26" spans="1:24" ht="135" x14ac:dyDescent="0.25">
      <c r="A26" s="52"/>
      <c r="B26" s="52"/>
      <c r="C26" s="52"/>
      <c r="D26" s="52"/>
      <c r="E26" s="52"/>
      <c r="F26" s="52"/>
      <c r="G26" s="52"/>
      <c r="H26" s="52"/>
      <c r="I26" s="55">
        <v>3500</v>
      </c>
      <c r="J26" s="55" t="s">
        <v>48</v>
      </c>
      <c r="K26" s="57">
        <v>1036000</v>
      </c>
      <c r="L26" s="57">
        <v>1036000</v>
      </c>
      <c r="M26" s="57">
        <v>55420</v>
      </c>
      <c r="N26" s="57"/>
      <c r="O26" s="55">
        <v>1591</v>
      </c>
      <c r="P26" s="55" t="s">
        <v>83</v>
      </c>
      <c r="Q26" s="57">
        <v>3776530</v>
      </c>
      <c r="R26" s="57">
        <v>3776530</v>
      </c>
      <c r="S26" s="57">
        <v>1099326.6800000002</v>
      </c>
      <c r="T26" s="56"/>
      <c r="U26" s="52"/>
      <c r="V26" s="52"/>
      <c r="W26" s="52"/>
      <c r="X26" s="52"/>
    </row>
    <row r="27" spans="1:24" ht="157.5" x14ac:dyDescent="0.25">
      <c r="A27" s="52"/>
      <c r="B27" s="52"/>
      <c r="C27" s="52"/>
      <c r="D27" s="52"/>
      <c r="E27" s="52"/>
      <c r="F27" s="52"/>
      <c r="G27" s="52"/>
      <c r="H27" s="52"/>
      <c r="I27" s="55">
        <v>3700</v>
      </c>
      <c r="J27" s="55" t="s">
        <v>50</v>
      </c>
      <c r="K27" s="57">
        <v>195000</v>
      </c>
      <c r="L27" s="57">
        <v>195000</v>
      </c>
      <c r="M27" s="57">
        <v>47531</v>
      </c>
      <c r="N27" s="57"/>
      <c r="O27" s="55">
        <v>1591</v>
      </c>
      <c r="P27" s="55" t="s">
        <v>204</v>
      </c>
      <c r="Q27" s="57">
        <v>4645022</v>
      </c>
      <c r="R27" s="57">
        <v>4645022</v>
      </c>
      <c r="S27" s="57">
        <v>844550</v>
      </c>
      <c r="T27" s="56"/>
      <c r="U27" s="52"/>
      <c r="V27" s="52"/>
      <c r="W27" s="52"/>
      <c r="X27" s="52"/>
    </row>
    <row r="28" spans="1:24" ht="22.5" x14ac:dyDescent="0.25">
      <c r="A28" s="52"/>
      <c r="B28" s="52"/>
      <c r="C28" s="52"/>
      <c r="D28" s="52"/>
      <c r="E28" s="52"/>
      <c r="F28" s="52"/>
      <c r="G28" s="52"/>
      <c r="H28" s="52"/>
      <c r="I28" s="55">
        <v>3900</v>
      </c>
      <c r="J28" s="55" t="s">
        <v>156</v>
      </c>
      <c r="K28" s="57">
        <v>3019188</v>
      </c>
      <c r="L28" s="57">
        <v>3019188</v>
      </c>
      <c r="M28" s="57">
        <v>216991.57</v>
      </c>
      <c r="N28" s="57"/>
      <c r="O28" s="55"/>
      <c r="P28" s="55"/>
      <c r="Q28" s="63">
        <f>SUM(Q7:Q27)</f>
        <v>49681517</v>
      </c>
      <c r="R28" s="63">
        <f>SUM(R7:R27)</f>
        <v>49681517</v>
      </c>
      <c r="S28" s="63">
        <f>SUM(S7:S27)</f>
        <v>8516383.129999999</v>
      </c>
      <c r="T28" s="56"/>
      <c r="U28" s="52"/>
      <c r="V28" s="52"/>
      <c r="W28" s="52"/>
      <c r="X28" s="52"/>
    </row>
    <row r="29" spans="1:24" ht="56.25" x14ac:dyDescent="0.25">
      <c r="A29" s="52"/>
      <c r="B29" s="52"/>
      <c r="C29" s="52"/>
      <c r="D29" s="52"/>
      <c r="E29" s="52"/>
      <c r="F29" s="52"/>
      <c r="G29" s="52"/>
      <c r="H29" s="52"/>
      <c r="I29" s="55"/>
      <c r="J29" s="60" t="s">
        <v>43</v>
      </c>
      <c r="K29" s="59">
        <f>SUM(K22:K28)</f>
        <v>31489531</v>
      </c>
      <c r="L29" s="59">
        <f>SUM(L22:L28)</f>
        <v>31489531</v>
      </c>
      <c r="M29" s="59">
        <f>SUM(M22:M28)</f>
        <v>4297991.33</v>
      </c>
      <c r="N29" s="57"/>
      <c r="O29" s="55">
        <v>2111</v>
      </c>
      <c r="P29" s="55" t="s">
        <v>87</v>
      </c>
      <c r="Q29" s="57">
        <v>400000</v>
      </c>
      <c r="R29" s="57">
        <v>400000</v>
      </c>
      <c r="S29" s="57">
        <v>114786.54</v>
      </c>
      <c r="T29" s="56"/>
      <c r="U29" s="52"/>
      <c r="V29" s="52"/>
      <c r="W29" s="52"/>
      <c r="X29" s="52"/>
    </row>
    <row r="30" spans="1:24" ht="45" x14ac:dyDescent="0.25">
      <c r="A30" s="52"/>
      <c r="B30" s="52"/>
      <c r="C30" s="52"/>
      <c r="D30" s="52"/>
      <c r="E30" s="52"/>
      <c r="F30" s="52"/>
      <c r="G30" s="52"/>
      <c r="H30" s="52"/>
      <c r="I30" s="55">
        <v>4400</v>
      </c>
      <c r="J30" s="55" t="s">
        <v>185</v>
      </c>
      <c r="K30" s="57">
        <v>6000000</v>
      </c>
      <c r="L30" s="57">
        <v>6000000</v>
      </c>
      <c r="M30" s="57">
        <v>1090910</v>
      </c>
      <c r="N30" s="59"/>
      <c r="O30" s="55">
        <v>2121</v>
      </c>
      <c r="P30" s="55" t="s">
        <v>88</v>
      </c>
      <c r="Q30" s="57">
        <v>1500</v>
      </c>
      <c r="R30" s="57">
        <v>1500</v>
      </c>
      <c r="S30" s="57">
        <v>0</v>
      </c>
      <c r="T30" s="56"/>
      <c r="U30" s="52"/>
      <c r="V30" s="52"/>
      <c r="W30" s="52"/>
      <c r="X30" s="52"/>
    </row>
    <row r="31" spans="1:24" ht="90" x14ac:dyDescent="0.25">
      <c r="A31" s="52"/>
      <c r="B31" s="52"/>
      <c r="C31" s="52"/>
      <c r="D31" s="52"/>
      <c r="E31" s="52"/>
      <c r="F31" s="52"/>
      <c r="G31" s="52"/>
      <c r="H31" s="52"/>
      <c r="I31" s="55"/>
      <c r="J31" s="60" t="s">
        <v>53</v>
      </c>
      <c r="K31" s="59">
        <f>+K30</f>
        <v>6000000</v>
      </c>
      <c r="L31" s="59">
        <f>+L30</f>
        <v>6000000</v>
      </c>
      <c r="M31" s="59">
        <f>+M30</f>
        <v>1090910</v>
      </c>
      <c r="N31" s="57"/>
      <c r="O31" s="55">
        <v>2141</v>
      </c>
      <c r="P31" s="55" t="s">
        <v>89</v>
      </c>
      <c r="Q31" s="57">
        <v>275000</v>
      </c>
      <c r="R31" s="57">
        <v>275000</v>
      </c>
      <c r="S31" s="57">
        <v>0</v>
      </c>
      <c r="T31" s="56"/>
      <c r="U31" s="52"/>
      <c r="V31" s="52"/>
      <c r="W31" s="52"/>
      <c r="X31" s="52"/>
    </row>
    <row r="32" spans="1:24" ht="45" x14ac:dyDescent="0.25">
      <c r="A32" s="52"/>
      <c r="B32" s="52"/>
      <c r="C32" s="52"/>
      <c r="D32" s="52"/>
      <c r="E32" s="52"/>
      <c r="F32" s="52"/>
      <c r="G32" s="52"/>
      <c r="H32" s="52"/>
      <c r="I32" s="55">
        <v>5100</v>
      </c>
      <c r="J32" s="60" t="s">
        <v>54</v>
      </c>
      <c r="K32" s="59">
        <v>0</v>
      </c>
      <c r="L32" s="58">
        <v>0</v>
      </c>
      <c r="M32" s="59">
        <v>0</v>
      </c>
      <c r="N32" s="59"/>
      <c r="O32" s="55">
        <v>2151</v>
      </c>
      <c r="P32" s="55" t="s">
        <v>90</v>
      </c>
      <c r="Q32" s="57">
        <v>30000</v>
      </c>
      <c r="R32" s="57">
        <v>30000</v>
      </c>
      <c r="S32" s="57">
        <v>11075.3</v>
      </c>
      <c r="T32" s="56"/>
      <c r="U32" s="52"/>
      <c r="V32" s="52"/>
      <c r="W32" s="52"/>
      <c r="X32" s="52"/>
    </row>
    <row r="33" spans="1:24" ht="45" x14ac:dyDescent="0.25">
      <c r="A33" s="52"/>
      <c r="B33" s="52"/>
      <c r="C33" s="52"/>
      <c r="D33" s="52"/>
      <c r="E33" s="52"/>
      <c r="F33" s="52"/>
      <c r="G33" s="52"/>
      <c r="H33" s="52"/>
      <c r="I33" s="55">
        <v>5200</v>
      </c>
      <c r="J33" s="60" t="s">
        <v>55</v>
      </c>
      <c r="K33" s="59">
        <v>0</v>
      </c>
      <c r="L33" s="58">
        <v>0</v>
      </c>
      <c r="M33" s="59">
        <v>0</v>
      </c>
      <c r="N33" s="57"/>
      <c r="O33" s="55">
        <v>2161</v>
      </c>
      <c r="P33" s="55" t="s">
        <v>91</v>
      </c>
      <c r="Q33" s="57">
        <v>6000</v>
      </c>
      <c r="R33" s="57">
        <v>6000</v>
      </c>
      <c r="S33" s="57">
        <v>240.93</v>
      </c>
      <c r="T33" s="56"/>
      <c r="U33" s="52"/>
      <c r="V33" s="52"/>
      <c r="W33" s="52"/>
      <c r="X33" s="52"/>
    </row>
    <row r="34" spans="1:24" ht="45" x14ac:dyDescent="0.25">
      <c r="A34" s="52"/>
      <c r="B34" s="52"/>
      <c r="C34" s="52"/>
      <c r="D34" s="52"/>
      <c r="E34" s="52"/>
      <c r="F34" s="52"/>
      <c r="G34" s="52"/>
      <c r="H34" s="52"/>
      <c r="I34" s="55">
        <v>5900</v>
      </c>
      <c r="J34" s="55" t="s">
        <v>159</v>
      </c>
      <c r="K34" s="57">
        <v>0</v>
      </c>
      <c r="L34" s="57">
        <v>0</v>
      </c>
      <c r="M34" s="57">
        <v>0</v>
      </c>
      <c r="N34" s="57"/>
      <c r="O34" s="55">
        <v>2211</v>
      </c>
      <c r="P34" s="55" t="s">
        <v>92</v>
      </c>
      <c r="Q34" s="57">
        <v>37000</v>
      </c>
      <c r="R34" s="57">
        <v>37000</v>
      </c>
      <c r="S34" s="57">
        <v>5384.76</v>
      </c>
      <c r="T34" s="56"/>
      <c r="U34" s="52"/>
      <c r="V34" s="52"/>
      <c r="W34" s="52"/>
      <c r="X34" s="52"/>
    </row>
    <row r="35" spans="1:24" ht="33.75" x14ac:dyDescent="0.25">
      <c r="A35" s="52"/>
      <c r="B35" s="52"/>
      <c r="C35" s="52"/>
      <c r="D35" s="52"/>
      <c r="E35" s="52"/>
      <c r="F35" s="52"/>
      <c r="G35" s="52"/>
      <c r="H35" s="52"/>
      <c r="I35" s="55"/>
      <c r="J35" s="55"/>
      <c r="K35" s="57"/>
      <c r="L35" s="57"/>
      <c r="M35" s="57"/>
      <c r="N35" s="57"/>
      <c r="O35" s="55">
        <v>2231</v>
      </c>
      <c r="P35" s="55" t="s">
        <v>93</v>
      </c>
      <c r="Q35" s="57">
        <v>5000</v>
      </c>
      <c r="R35" s="57">
        <v>5000</v>
      </c>
      <c r="S35" s="57">
        <v>87.4</v>
      </c>
      <c r="T35" s="56"/>
      <c r="U35" s="52"/>
      <c r="V35" s="52"/>
      <c r="W35" s="52"/>
      <c r="X35" s="52"/>
    </row>
    <row r="36" spans="1:24" ht="45" x14ac:dyDescent="0.25">
      <c r="A36" s="52"/>
      <c r="B36" s="52"/>
      <c r="C36" s="52"/>
      <c r="D36" s="52"/>
      <c r="E36" s="52"/>
      <c r="F36" s="52"/>
      <c r="G36" s="52"/>
      <c r="H36" s="52"/>
      <c r="I36" s="55"/>
      <c r="J36" s="55" t="s">
        <v>56</v>
      </c>
      <c r="K36" s="57">
        <f>SUM(K32:K35)</f>
        <v>0</v>
      </c>
      <c r="L36" s="57">
        <f>SUM(L32:L35)</f>
        <v>0</v>
      </c>
      <c r="M36" s="57">
        <f>SUM(M32:M35)</f>
        <v>0</v>
      </c>
      <c r="N36" s="59"/>
      <c r="O36" s="55">
        <v>2419</v>
      </c>
      <c r="P36" s="55" t="s">
        <v>286</v>
      </c>
      <c r="Q36" s="57">
        <v>5000</v>
      </c>
      <c r="R36" s="57">
        <v>5000</v>
      </c>
      <c r="S36" s="57">
        <v>0</v>
      </c>
      <c r="T36" s="56"/>
      <c r="U36" s="52"/>
      <c r="V36" s="52"/>
      <c r="W36" s="52"/>
      <c r="X36" s="52"/>
    </row>
    <row r="37" spans="1:24" ht="33.75" x14ac:dyDescent="0.25">
      <c r="A37" s="52"/>
      <c r="B37" s="52"/>
      <c r="C37" s="52"/>
      <c r="D37" s="52"/>
      <c r="E37" s="52"/>
      <c r="F37" s="52"/>
      <c r="G37" s="52"/>
      <c r="H37" s="52"/>
      <c r="I37" s="55"/>
      <c r="J37" s="60" t="s">
        <v>57</v>
      </c>
      <c r="K37" s="59">
        <f>+K13+K21+K29+K31+K36</f>
        <v>88806148</v>
      </c>
      <c r="L37" s="59">
        <f>+L13+L21+L29+L31+L36</f>
        <v>88806148</v>
      </c>
      <c r="M37" s="59">
        <f>+M13+M21+M29+M31+M36</f>
        <v>14115150.649999999</v>
      </c>
      <c r="N37" s="52"/>
      <c r="O37" s="55">
        <v>2431</v>
      </c>
      <c r="P37" s="55" t="s">
        <v>94</v>
      </c>
      <c r="Q37" s="57">
        <v>1000</v>
      </c>
      <c r="R37" s="57">
        <v>1000</v>
      </c>
      <c r="S37" s="57">
        <v>0</v>
      </c>
      <c r="T37" s="56"/>
      <c r="U37" s="52"/>
      <c r="V37" s="52"/>
      <c r="W37" s="52"/>
      <c r="X37" s="52"/>
    </row>
    <row r="38" spans="1:24" ht="33.75" x14ac:dyDescent="0.2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64">
        <f>+K37-E12</f>
        <v>0</v>
      </c>
      <c r="L38" s="64">
        <f>+L37-F12</f>
        <v>0</v>
      </c>
      <c r="M38" s="64">
        <f>+M37-G12</f>
        <v>0</v>
      </c>
      <c r="N38" s="52"/>
      <c r="O38" s="55">
        <v>2441</v>
      </c>
      <c r="P38" s="55" t="s">
        <v>95</v>
      </c>
      <c r="Q38" s="57">
        <v>6000</v>
      </c>
      <c r="R38" s="57">
        <v>6000</v>
      </c>
      <c r="S38" s="57">
        <v>0</v>
      </c>
      <c r="T38" s="56"/>
      <c r="U38" s="52"/>
      <c r="V38" s="52"/>
      <c r="W38" s="52"/>
      <c r="X38" s="52"/>
    </row>
    <row r="39" spans="1:24" ht="33.75" x14ac:dyDescent="0.2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5">
        <v>2451</v>
      </c>
      <c r="P39" s="55" t="s">
        <v>96</v>
      </c>
      <c r="Q39" s="57">
        <v>5000</v>
      </c>
      <c r="R39" s="57">
        <v>5000</v>
      </c>
      <c r="S39" s="57">
        <v>0</v>
      </c>
      <c r="T39" s="56"/>
      <c r="U39" s="52"/>
      <c r="V39" s="52"/>
      <c r="W39" s="52"/>
      <c r="X39" s="52"/>
    </row>
    <row r="40" spans="1:24" ht="33.75" x14ac:dyDescent="0.2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5">
        <v>2461</v>
      </c>
      <c r="P40" s="55" t="s">
        <v>97</v>
      </c>
      <c r="Q40" s="57">
        <v>20000</v>
      </c>
      <c r="R40" s="57">
        <v>20000</v>
      </c>
      <c r="S40" s="57">
        <v>0</v>
      </c>
      <c r="T40" s="56"/>
      <c r="U40" s="52"/>
      <c r="V40" s="52"/>
      <c r="W40" s="52"/>
      <c r="X40" s="52"/>
    </row>
    <row r="41" spans="1:24" ht="33.75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5">
        <v>2471</v>
      </c>
      <c r="P41" s="55" t="s">
        <v>98</v>
      </c>
      <c r="Q41" s="57">
        <v>5600</v>
      </c>
      <c r="R41" s="57">
        <v>5600</v>
      </c>
      <c r="S41" s="57">
        <v>0</v>
      </c>
      <c r="T41" s="56"/>
      <c r="U41" s="52"/>
      <c r="V41" s="52"/>
      <c r="W41" s="52"/>
      <c r="X41" s="52"/>
    </row>
    <row r="42" spans="1:24" ht="33.75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5">
        <v>2481</v>
      </c>
      <c r="P42" s="55" t="s">
        <v>99</v>
      </c>
      <c r="Q42" s="57">
        <v>3000</v>
      </c>
      <c r="R42" s="57">
        <v>3000</v>
      </c>
      <c r="S42" s="57">
        <v>181.75</v>
      </c>
      <c r="T42" s="58"/>
      <c r="U42" s="52"/>
      <c r="V42" s="52"/>
      <c r="W42" s="52"/>
      <c r="X42" s="52"/>
    </row>
    <row r="43" spans="1:24" ht="56.25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5">
        <v>2491</v>
      </c>
      <c r="P43" s="55" t="s">
        <v>100</v>
      </c>
      <c r="Q43" s="57">
        <v>11000</v>
      </c>
      <c r="R43" s="57">
        <v>11000</v>
      </c>
      <c r="S43" s="57">
        <v>427.15</v>
      </c>
      <c r="T43" s="56"/>
      <c r="U43" s="52"/>
      <c r="V43" s="52"/>
      <c r="W43" s="52"/>
      <c r="X43" s="52"/>
    </row>
    <row r="44" spans="1:24" ht="33.75" x14ac:dyDescent="0.2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5">
        <v>2531</v>
      </c>
      <c r="P44" s="55" t="s">
        <v>101</v>
      </c>
      <c r="Q44" s="57">
        <v>10000</v>
      </c>
      <c r="R44" s="57">
        <v>10000</v>
      </c>
      <c r="S44" s="57">
        <v>0</v>
      </c>
      <c r="T44" s="56"/>
      <c r="U44" s="52"/>
      <c r="V44" s="52"/>
      <c r="W44" s="52"/>
      <c r="X44" s="52"/>
    </row>
    <row r="45" spans="1:24" ht="45" x14ac:dyDescent="0.2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5">
        <v>2541</v>
      </c>
      <c r="P45" s="55" t="s">
        <v>102</v>
      </c>
      <c r="Q45" s="57">
        <v>10000</v>
      </c>
      <c r="R45" s="57">
        <v>10000</v>
      </c>
      <c r="S45" s="57">
        <v>0</v>
      </c>
      <c r="T45" s="56"/>
      <c r="U45" s="52"/>
      <c r="V45" s="52"/>
      <c r="W45" s="52"/>
      <c r="X45" s="52"/>
    </row>
    <row r="46" spans="1:24" ht="33.75" x14ac:dyDescent="0.2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5">
        <v>2611</v>
      </c>
      <c r="P46" s="55" t="s">
        <v>103</v>
      </c>
      <c r="Q46" s="57">
        <v>375000</v>
      </c>
      <c r="R46" s="57">
        <v>375000</v>
      </c>
      <c r="S46" s="57">
        <v>73849.36</v>
      </c>
      <c r="T46" s="56"/>
      <c r="U46" s="52"/>
      <c r="V46" s="52"/>
      <c r="W46" s="52"/>
      <c r="X46" s="52"/>
    </row>
    <row r="47" spans="1:24" ht="22.5" x14ac:dyDescent="0.2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5">
        <v>2711</v>
      </c>
      <c r="P47" s="55" t="s">
        <v>104</v>
      </c>
      <c r="Q47" s="57">
        <v>10000</v>
      </c>
      <c r="R47" s="57">
        <v>10000</v>
      </c>
      <c r="S47" s="57">
        <v>0</v>
      </c>
      <c r="T47" s="56"/>
      <c r="U47" s="52"/>
      <c r="V47" s="52"/>
      <c r="W47" s="52"/>
      <c r="X47" s="52"/>
    </row>
    <row r="48" spans="1:24" ht="22.5" x14ac:dyDescent="0.2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5">
        <v>2721</v>
      </c>
      <c r="P48" s="55" t="s">
        <v>105</v>
      </c>
      <c r="Q48" s="57">
        <v>40000</v>
      </c>
      <c r="R48" s="57">
        <v>40000</v>
      </c>
      <c r="S48" s="57">
        <v>0</v>
      </c>
      <c r="T48" s="56"/>
      <c r="U48" s="52"/>
      <c r="V48" s="52"/>
      <c r="W48" s="52"/>
      <c r="X48" s="52"/>
    </row>
    <row r="49" spans="1:24" ht="22.5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5">
        <v>2731</v>
      </c>
      <c r="P49" s="55" t="s">
        <v>478</v>
      </c>
      <c r="Q49" s="57">
        <v>2000</v>
      </c>
      <c r="R49" s="57">
        <v>2000</v>
      </c>
      <c r="S49" s="57">
        <v>0</v>
      </c>
      <c r="T49" s="56"/>
      <c r="U49" s="52"/>
      <c r="V49" s="52"/>
      <c r="W49" s="52"/>
      <c r="X49" s="52"/>
    </row>
    <row r="50" spans="1:24" ht="22.5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5">
        <v>2911</v>
      </c>
      <c r="P50" s="55" t="s">
        <v>107</v>
      </c>
      <c r="Q50" s="57">
        <v>15000</v>
      </c>
      <c r="R50" s="57">
        <v>15000</v>
      </c>
      <c r="S50" s="57">
        <v>0</v>
      </c>
      <c r="T50" s="56"/>
      <c r="U50" s="52"/>
      <c r="V50" s="52"/>
      <c r="W50" s="52"/>
      <c r="X50" s="52"/>
    </row>
    <row r="51" spans="1:24" ht="45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5">
        <v>2921</v>
      </c>
      <c r="P51" s="55" t="s">
        <v>108</v>
      </c>
      <c r="Q51" s="57">
        <v>7000</v>
      </c>
      <c r="R51" s="57">
        <v>7000</v>
      </c>
      <c r="S51" s="57">
        <v>0</v>
      </c>
      <c r="T51" s="56"/>
      <c r="U51" s="52"/>
      <c r="V51" s="52"/>
      <c r="W51" s="52"/>
      <c r="X51" s="52"/>
    </row>
    <row r="52" spans="1:24" ht="90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5">
        <v>2931</v>
      </c>
      <c r="P52" s="55" t="s">
        <v>109</v>
      </c>
      <c r="Q52" s="57">
        <v>5000</v>
      </c>
      <c r="R52" s="57">
        <v>5000</v>
      </c>
      <c r="S52" s="57">
        <v>0</v>
      </c>
      <c r="T52" s="56"/>
      <c r="U52" s="52"/>
      <c r="V52" s="52"/>
      <c r="W52" s="52"/>
      <c r="X52" s="52"/>
    </row>
    <row r="53" spans="1:24" ht="78.75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5">
        <v>2941</v>
      </c>
      <c r="P53" s="55" t="s">
        <v>110</v>
      </c>
      <c r="Q53" s="57">
        <v>320000</v>
      </c>
      <c r="R53" s="57">
        <v>320000</v>
      </c>
      <c r="S53" s="57">
        <v>3833</v>
      </c>
      <c r="T53" s="56"/>
      <c r="U53" s="52"/>
      <c r="V53" s="52"/>
      <c r="W53" s="52"/>
      <c r="X53" s="52"/>
    </row>
    <row r="54" spans="1:24" ht="56.25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5">
        <v>2961</v>
      </c>
      <c r="P54" s="55" t="s">
        <v>111</v>
      </c>
      <c r="Q54" s="57">
        <v>30000</v>
      </c>
      <c r="R54" s="57">
        <v>30000</v>
      </c>
      <c r="S54" s="57">
        <v>0</v>
      </c>
      <c r="T54" s="56"/>
      <c r="U54" s="52"/>
      <c r="V54" s="52"/>
      <c r="W54" s="52"/>
      <c r="X54" s="52"/>
    </row>
    <row r="55" spans="1:24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5"/>
      <c r="P55" s="55"/>
      <c r="Q55" s="59">
        <f>SUM(Q29:Q54)</f>
        <v>1635100</v>
      </c>
      <c r="R55" s="59">
        <f>SUM(R29:R54)</f>
        <v>1635100</v>
      </c>
      <c r="S55" s="59">
        <f>SUM(S29:S54)</f>
        <v>209866.19</v>
      </c>
      <c r="T55" s="56"/>
      <c r="U55" s="52"/>
      <c r="V55" s="52"/>
      <c r="W55" s="52"/>
      <c r="X55" s="52"/>
    </row>
    <row r="56" spans="1:24" ht="33.75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5">
        <v>3112</v>
      </c>
      <c r="P56" s="55" t="s">
        <v>112</v>
      </c>
      <c r="Q56" s="57">
        <v>800000</v>
      </c>
      <c r="R56" s="57">
        <v>800000</v>
      </c>
      <c r="S56" s="57">
        <v>171065.01</v>
      </c>
      <c r="T56" s="56"/>
      <c r="U56" s="52"/>
      <c r="V56" s="52"/>
      <c r="W56" s="52"/>
      <c r="X56" s="52"/>
    </row>
    <row r="57" spans="1:24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5">
        <v>3131</v>
      </c>
      <c r="P57" s="55" t="s">
        <v>113</v>
      </c>
      <c r="Q57" s="57">
        <v>135000</v>
      </c>
      <c r="R57" s="57">
        <v>135000</v>
      </c>
      <c r="S57" s="57">
        <v>21869</v>
      </c>
      <c r="T57" s="58"/>
      <c r="U57" s="52"/>
      <c r="V57" s="52"/>
      <c r="W57" s="52"/>
      <c r="X57" s="52"/>
    </row>
    <row r="58" spans="1:24" ht="22.5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5">
        <v>3141</v>
      </c>
      <c r="P58" s="55" t="s">
        <v>114</v>
      </c>
      <c r="Q58" s="57">
        <v>1150000</v>
      </c>
      <c r="R58" s="57">
        <v>1150000</v>
      </c>
      <c r="S58" s="57">
        <v>76440.850000000006</v>
      </c>
      <c r="T58" s="56"/>
      <c r="U58" s="52"/>
      <c r="V58" s="52"/>
      <c r="W58" s="52"/>
      <c r="X58" s="52"/>
    </row>
    <row r="59" spans="1:24" ht="67.5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5">
        <v>3171</v>
      </c>
      <c r="P59" s="55" t="s">
        <v>117</v>
      </c>
      <c r="Q59" s="57">
        <v>420000</v>
      </c>
      <c r="R59" s="57">
        <v>420000</v>
      </c>
      <c r="S59" s="57">
        <v>63330.569999999992</v>
      </c>
      <c r="T59" s="58"/>
      <c r="U59" s="52"/>
      <c r="V59" s="52"/>
      <c r="W59" s="52"/>
      <c r="X59" s="52"/>
    </row>
    <row r="60" spans="1:24" ht="33.75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5">
        <v>3181</v>
      </c>
      <c r="P60" s="55" t="s">
        <v>118</v>
      </c>
      <c r="Q60" s="57">
        <v>1500000</v>
      </c>
      <c r="R60" s="57">
        <v>1500000</v>
      </c>
      <c r="S60" s="57">
        <v>329626.92</v>
      </c>
      <c r="T60" s="58"/>
      <c r="U60" s="52"/>
      <c r="V60" s="52"/>
      <c r="W60" s="52"/>
      <c r="X60" s="52"/>
    </row>
    <row r="61" spans="1:24" ht="33.75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5">
        <v>3191</v>
      </c>
      <c r="P61" s="55" t="s">
        <v>119</v>
      </c>
      <c r="Q61" s="57">
        <v>9000</v>
      </c>
      <c r="R61" s="57">
        <v>9000</v>
      </c>
      <c r="S61" s="57">
        <v>803.45</v>
      </c>
      <c r="T61" s="56"/>
      <c r="U61" s="52"/>
      <c r="V61" s="52"/>
      <c r="W61" s="52"/>
      <c r="X61" s="52"/>
    </row>
    <row r="62" spans="1:24" ht="56.25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5">
        <v>3221</v>
      </c>
      <c r="P62" s="55" t="s">
        <v>120</v>
      </c>
      <c r="Q62" s="57">
        <v>3510000</v>
      </c>
      <c r="R62" s="57">
        <v>4808033.0999999996</v>
      </c>
      <c r="S62" s="57">
        <v>0</v>
      </c>
      <c r="T62" s="56" t="s">
        <v>479</v>
      </c>
      <c r="U62" s="52"/>
      <c r="V62" s="52"/>
      <c r="W62" s="52"/>
      <c r="X62" s="52"/>
    </row>
    <row r="63" spans="1:24" ht="56.25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5">
        <v>3311</v>
      </c>
      <c r="P63" s="55" t="s">
        <v>122</v>
      </c>
      <c r="Q63" s="57">
        <v>30000</v>
      </c>
      <c r="R63" s="57">
        <v>30000</v>
      </c>
      <c r="S63" s="57">
        <v>0</v>
      </c>
      <c r="T63" s="58"/>
      <c r="U63" s="52"/>
      <c r="V63" s="52"/>
      <c r="W63" s="52"/>
      <c r="X63" s="52"/>
    </row>
    <row r="64" spans="1:24" ht="78.75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5">
        <v>3331</v>
      </c>
      <c r="P64" s="55" t="s">
        <v>123</v>
      </c>
      <c r="Q64" s="57">
        <v>400000</v>
      </c>
      <c r="R64" s="57">
        <v>400000</v>
      </c>
      <c r="S64" s="57">
        <v>0</v>
      </c>
      <c r="T64" s="56"/>
      <c r="U64" s="52"/>
      <c r="V64" s="52"/>
      <c r="W64" s="52"/>
      <c r="X64" s="52"/>
    </row>
    <row r="65" spans="1:24" ht="22.5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5">
        <v>3341</v>
      </c>
      <c r="P65" s="55" t="s">
        <v>124</v>
      </c>
      <c r="Q65" s="57">
        <v>245000</v>
      </c>
      <c r="R65" s="57">
        <v>245000</v>
      </c>
      <c r="S65" s="57">
        <v>0</v>
      </c>
      <c r="T65" s="56"/>
      <c r="U65" s="52"/>
      <c r="V65" s="52"/>
      <c r="W65" s="52"/>
      <c r="X65" s="52"/>
    </row>
    <row r="66" spans="1:24" ht="45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5">
        <v>3361</v>
      </c>
      <c r="P66" s="55" t="s">
        <v>173</v>
      </c>
      <c r="Q66" s="57">
        <v>800000</v>
      </c>
      <c r="R66" s="57">
        <v>800000</v>
      </c>
      <c r="S66" s="57">
        <v>38500.839999999997</v>
      </c>
      <c r="T66" s="58"/>
      <c r="U66" s="52"/>
      <c r="V66" s="52"/>
      <c r="W66" s="52"/>
      <c r="X66" s="52"/>
    </row>
    <row r="67" spans="1:24" ht="22.5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5">
        <v>3362</v>
      </c>
      <c r="P67" s="55" t="s">
        <v>174</v>
      </c>
      <c r="Q67" s="57">
        <v>650000</v>
      </c>
      <c r="R67" s="57">
        <v>650000</v>
      </c>
      <c r="S67" s="57">
        <v>34665.96</v>
      </c>
      <c r="T67" s="56"/>
      <c r="U67" s="52"/>
      <c r="V67" s="52"/>
      <c r="W67" s="52"/>
      <c r="X67" s="52"/>
    </row>
    <row r="68" spans="1:24" ht="22.5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5">
        <v>3381</v>
      </c>
      <c r="P68" s="55" t="s">
        <v>126</v>
      </c>
      <c r="Q68" s="57">
        <v>458400</v>
      </c>
      <c r="R68" s="57">
        <v>458400</v>
      </c>
      <c r="S68" s="57">
        <v>36817.480000000003</v>
      </c>
      <c r="T68" s="56"/>
      <c r="U68" s="52"/>
      <c r="V68" s="52"/>
      <c r="W68" s="52"/>
      <c r="X68" s="52"/>
    </row>
    <row r="69" spans="1:24" ht="56.25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5">
        <v>3411</v>
      </c>
      <c r="P69" s="55" t="s">
        <v>127</v>
      </c>
      <c r="Q69" s="57">
        <v>12808743</v>
      </c>
      <c r="R69" s="57">
        <v>11510709.9</v>
      </c>
      <c r="S69" s="57">
        <v>2398062.44</v>
      </c>
      <c r="T69" s="56" t="s">
        <v>60</v>
      </c>
      <c r="U69" s="52"/>
      <c r="V69" s="52"/>
      <c r="W69" s="52"/>
      <c r="X69" s="52"/>
    </row>
    <row r="70" spans="1:24" ht="33.75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5">
        <v>3431</v>
      </c>
      <c r="P70" s="55" t="s">
        <v>128</v>
      </c>
      <c r="Q70" s="57">
        <v>3868200</v>
      </c>
      <c r="R70" s="57">
        <v>3868200</v>
      </c>
      <c r="S70" s="57">
        <v>789383.14</v>
      </c>
      <c r="T70" s="58"/>
      <c r="U70" s="52"/>
      <c r="V70" s="52"/>
      <c r="W70" s="52"/>
      <c r="X70" s="52"/>
    </row>
    <row r="71" spans="1:24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5">
        <v>3451</v>
      </c>
      <c r="P71" s="55" t="s">
        <v>129</v>
      </c>
      <c r="Q71" s="57">
        <v>200000</v>
      </c>
      <c r="R71" s="57">
        <v>200000</v>
      </c>
      <c r="S71" s="57">
        <v>0</v>
      </c>
      <c r="T71" s="56"/>
      <c r="U71" s="52"/>
      <c r="V71" s="52"/>
      <c r="W71" s="52"/>
      <c r="X71" s="52"/>
    </row>
    <row r="72" spans="1:24" ht="33.75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5">
        <v>3461</v>
      </c>
      <c r="P72" s="55" t="s">
        <v>130</v>
      </c>
      <c r="Q72" s="57">
        <v>250000</v>
      </c>
      <c r="R72" s="57">
        <v>250000</v>
      </c>
      <c r="S72" s="57">
        <v>17483.099999999999</v>
      </c>
      <c r="T72" s="56"/>
      <c r="U72" s="52"/>
      <c r="V72" s="52"/>
      <c r="W72" s="52"/>
      <c r="X72" s="52"/>
    </row>
    <row r="73" spans="1:24" ht="22.5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5">
        <v>3471</v>
      </c>
      <c r="P73" s="55" t="s">
        <v>131</v>
      </c>
      <c r="Q73" s="57">
        <v>5000</v>
      </c>
      <c r="R73" s="57">
        <v>5000</v>
      </c>
      <c r="S73" s="57">
        <v>0</v>
      </c>
      <c r="T73" s="58"/>
      <c r="U73" s="52"/>
      <c r="V73" s="52"/>
      <c r="W73" s="52"/>
      <c r="X73" s="52"/>
    </row>
    <row r="74" spans="1:24" ht="45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5">
        <v>3511</v>
      </c>
      <c r="P74" s="55" t="s">
        <v>132</v>
      </c>
      <c r="Q74" s="57">
        <v>100000</v>
      </c>
      <c r="R74" s="57">
        <v>100000</v>
      </c>
      <c r="S74" s="57">
        <v>0</v>
      </c>
      <c r="T74" s="56"/>
      <c r="U74" s="52"/>
      <c r="V74" s="52"/>
      <c r="W74" s="52"/>
      <c r="X74" s="52"/>
    </row>
    <row r="75" spans="1:24" ht="90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5">
        <v>3521</v>
      </c>
      <c r="P75" s="55" t="s">
        <v>133</v>
      </c>
      <c r="Q75" s="57">
        <v>80000</v>
      </c>
      <c r="R75" s="57">
        <v>80000</v>
      </c>
      <c r="S75" s="57">
        <v>0</v>
      </c>
      <c r="T75" s="56"/>
      <c r="U75" s="52"/>
      <c r="V75" s="52"/>
      <c r="W75" s="52"/>
      <c r="X75" s="52"/>
    </row>
    <row r="76" spans="1:24" ht="78.75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5">
        <v>3531</v>
      </c>
      <c r="P76" s="55" t="s">
        <v>134</v>
      </c>
      <c r="Q76" s="57">
        <v>250000</v>
      </c>
      <c r="R76" s="57">
        <v>250000</v>
      </c>
      <c r="S76" s="57">
        <v>0</v>
      </c>
      <c r="T76" s="58"/>
      <c r="U76" s="52"/>
      <c r="V76" s="52"/>
      <c r="W76" s="52"/>
      <c r="X76" s="52"/>
    </row>
    <row r="77" spans="1:24" ht="123.75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5">
        <v>3553</v>
      </c>
      <c r="P77" s="55" t="s">
        <v>135</v>
      </c>
      <c r="Q77" s="57">
        <v>200000</v>
      </c>
      <c r="R77" s="57">
        <v>200000</v>
      </c>
      <c r="S77" s="57">
        <v>600</v>
      </c>
      <c r="T77" s="58"/>
      <c r="U77" s="52"/>
      <c r="V77" s="52"/>
      <c r="W77" s="52"/>
      <c r="X77" s="52"/>
    </row>
    <row r="78" spans="1:24" ht="78.75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5">
        <v>3571</v>
      </c>
      <c r="P78" s="55" t="s">
        <v>194</v>
      </c>
      <c r="Q78" s="57">
        <v>30000</v>
      </c>
      <c r="R78" s="57">
        <v>30000</v>
      </c>
      <c r="S78" s="57">
        <v>0</v>
      </c>
      <c r="T78" s="56"/>
      <c r="U78" s="52"/>
      <c r="V78" s="52"/>
      <c r="W78" s="52"/>
      <c r="X78" s="52"/>
    </row>
    <row r="79" spans="1:24" ht="45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5">
        <v>3581</v>
      </c>
      <c r="P79" s="55" t="s">
        <v>136</v>
      </c>
      <c r="Q79" s="57">
        <v>340000</v>
      </c>
      <c r="R79" s="57">
        <v>340000</v>
      </c>
      <c r="S79" s="57">
        <v>52220</v>
      </c>
      <c r="T79" s="56"/>
      <c r="U79" s="52"/>
      <c r="V79" s="52"/>
      <c r="W79" s="52"/>
      <c r="X79" s="52"/>
    </row>
    <row r="80" spans="1:24" ht="33.75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5">
        <v>3591</v>
      </c>
      <c r="P80" s="55" t="s">
        <v>137</v>
      </c>
      <c r="Q80" s="57">
        <v>36000</v>
      </c>
      <c r="R80" s="57">
        <v>36000</v>
      </c>
      <c r="S80" s="57">
        <v>2600</v>
      </c>
      <c r="T80" s="56"/>
      <c r="U80" s="52"/>
      <c r="V80" s="52"/>
      <c r="W80" s="52"/>
      <c r="X80" s="52"/>
    </row>
    <row r="81" spans="1:24" ht="33.75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5">
        <v>3721</v>
      </c>
      <c r="P81" s="55" t="s">
        <v>175</v>
      </c>
      <c r="Q81" s="57">
        <v>5000</v>
      </c>
      <c r="R81" s="57">
        <v>5000</v>
      </c>
      <c r="S81" s="57">
        <v>0</v>
      </c>
      <c r="T81" s="56"/>
      <c r="U81" s="52"/>
      <c r="V81" s="52"/>
      <c r="W81" s="52"/>
      <c r="X81" s="52"/>
    </row>
    <row r="82" spans="1:24" ht="56.25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5">
        <v>3722</v>
      </c>
      <c r="P82" s="55" t="s">
        <v>140</v>
      </c>
      <c r="Q82" s="57">
        <v>185000</v>
      </c>
      <c r="R82" s="57">
        <v>185000</v>
      </c>
      <c r="S82" s="57">
        <v>47531</v>
      </c>
      <c r="T82" s="56"/>
      <c r="U82" s="52"/>
      <c r="V82" s="52"/>
      <c r="W82" s="52"/>
      <c r="X82" s="52"/>
    </row>
    <row r="83" spans="1:24" ht="22.5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5">
        <v>3751</v>
      </c>
      <c r="P83" s="55" t="s">
        <v>141</v>
      </c>
      <c r="Q83" s="57">
        <v>5000</v>
      </c>
      <c r="R83" s="57">
        <v>5000</v>
      </c>
      <c r="S83" s="57">
        <v>0</v>
      </c>
      <c r="T83" s="58"/>
      <c r="U83" s="52"/>
      <c r="V83" s="52"/>
      <c r="W83" s="52"/>
      <c r="X83" s="52"/>
    </row>
    <row r="84" spans="1:24" ht="22.5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5">
        <v>3921</v>
      </c>
      <c r="P84" s="55" t="s">
        <v>143</v>
      </c>
      <c r="Q84" s="57">
        <v>245000</v>
      </c>
      <c r="R84" s="57">
        <v>245000</v>
      </c>
      <c r="S84" s="57">
        <v>42255.16</v>
      </c>
      <c r="T84" s="56"/>
      <c r="U84" s="52"/>
      <c r="V84" s="52"/>
      <c r="W84" s="52"/>
      <c r="X84" s="52"/>
    </row>
    <row r="85" spans="1:24" ht="45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5">
        <v>3951</v>
      </c>
      <c r="P85" s="55" t="s">
        <v>144</v>
      </c>
      <c r="Q85" s="57">
        <v>15000</v>
      </c>
      <c r="R85" s="57">
        <v>15000</v>
      </c>
      <c r="S85" s="57">
        <v>0</v>
      </c>
      <c r="T85" s="58"/>
      <c r="U85" s="52"/>
      <c r="V85" s="52"/>
      <c r="W85" s="52"/>
      <c r="X85" s="52"/>
    </row>
    <row r="86" spans="1:24" ht="45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5">
        <v>3969</v>
      </c>
      <c r="P86" s="55" t="s">
        <v>176</v>
      </c>
      <c r="Q86" s="57">
        <v>40000</v>
      </c>
      <c r="R86" s="57">
        <v>40000</v>
      </c>
      <c r="S86" s="57">
        <v>0</v>
      </c>
      <c r="T86" s="56"/>
      <c r="U86" s="52"/>
      <c r="V86" s="52"/>
      <c r="W86" s="52"/>
      <c r="X86" s="52"/>
    </row>
    <row r="87" spans="1:24" ht="22.5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5">
        <v>3981</v>
      </c>
      <c r="P87" s="55" t="s">
        <v>85</v>
      </c>
      <c r="Q87" s="57">
        <v>1409188</v>
      </c>
      <c r="R87" s="57">
        <v>1409188</v>
      </c>
      <c r="S87" s="57">
        <v>174736.41</v>
      </c>
      <c r="T87" s="58"/>
      <c r="U87" s="52"/>
      <c r="V87" s="52"/>
      <c r="W87" s="52"/>
      <c r="X87" s="52"/>
    </row>
    <row r="88" spans="1:24" ht="56.25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5">
        <v>3982</v>
      </c>
      <c r="P88" s="55" t="s">
        <v>86</v>
      </c>
      <c r="Q88" s="57">
        <v>1310000</v>
      </c>
      <c r="R88" s="57">
        <v>1310000</v>
      </c>
      <c r="S88" s="57">
        <v>0</v>
      </c>
      <c r="T88" s="56"/>
      <c r="U88" s="52"/>
      <c r="V88" s="52"/>
      <c r="W88" s="52"/>
      <c r="X88" s="52"/>
    </row>
    <row r="89" spans="1:24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5"/>
      <c r="P89" s="55" t="s">
        <v>43</v>
      </c>
      <c r="Q89" s="63">
        <f>SUM(Q56:Q88)</f>
        <v>31489531</v>
      </c>
      <c r="R89" s="63">
        <f>SUM(R56:R88)</f>
        <v>31489531</v>
      </c>
      <c r="S89" s="63">
        <f>SUM(S56:S88)</f>
        <v>4297991.33</v>
      </c>
      <c r="T89" s="56"/>
      <c r="U89" s="52"/>
      <c r="V89" s="52"/>
      <c r="W89" s="52"/>
      <c r="X89" s="52"/>
    </row>
    <row r="90" spans="1:24" ht="33.75" x14ac:dyDescent="0.25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5">
        <v>4419</v>
      </c>
      <c r="P90" s="55" t="s">
        <v>146</v>
      </c>
      <c r="Q90" s="57">
        <v>6000000</v>
      </c>
      <c r="R90" s="57">
        <v>6000000</v>
      </c>
      <c r="S90" s="57">
        <v>1090910</v>
      </c>
      <c r="T90" s="56"/>
      <c r="U90" s="52"/>
      <c r="V90" s="52"/>
      <c r="W90" s="52"/>
      <c r="X90" s="52"/>
    </row>
    <row r="91" spans="1:24" x14ac:dyDescent="0.25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5"/>
      <c r="P91" s="55" t="s">
        <v>58</v>
      </c>
      <c r="Q91" s="57">
        <f>+Q90</f>
        <v>6000000</v>
      </c>
      <c r="R91" s="57">
        <f t="shared" ref="R91:S91" si="2">+R90</f>
        <v>6000000</v>
      </c>
      <c r="S91" s="57">
        <f t="shared" si="2"/>
        <v>1090910</v>
      </c>
      <c r="T91" s="56"/>
      <c r="U91" s="52"/>
      <c r="V91" s="52"/>
      <c r="W91" s="52"/>
      <c r="X91" s="52"/>
    </row>
    <row r="92" spans="1:24" x14ac:dyDescent="0.25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5"/>
      <c r="P92" s="55"/>
      <c r="Q92" s="57">
        <v>0</v>
      </c>
      <c r="R92" s="57">
        <v>0</v>
      </c>
      <c r="S92" s="57">
        <v>0</v>
      </c>
      <c r="T92" s="56"/>
      <c r="U92" s="52"/>
      <c r="V92" s="52"/>
      <c r="W92" s="52"/>
      <c r="X92" s="52"/>
    </row>
    <row r="93" spans="1:24" x14ac:dyDescent="0.25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5"/>
      <c r="P93" s="55"/>
      <c r="Q93" s="57">
        <v>0</v>
      </c>
      <c r="R93" s="57">
        <v>0</v>
      </c>
      <c r="S93" s="57">
        <v>0</v>
      </c>
      <c r="T93" s="56"/>
      <c r="U93" s="52"/>
      <c r="V93" s="52"/>
      <c r="W93" s="52"/>
      <c r="X93" s="52"/>
    </row>
    <row r="94" spans="1:24" x14ac:dyDescent="0.25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5"/>
      <c r="P94" s="55"/>
      <c r="Q94" s="57">
        <v>0</v>
      </c>
      <c r="R94" s="57">
        <v>0</v>
      </c>
      <c r="S94" s="57">
        <v>0</v>
      </c>
      <c r="T94" s="56"/>
      <c r="U94" s="52"/>
      <c r="V94" s="52"/>
      <c r="W94" s="52"/>
      <c r="X94" s="52"/>
    </row>
    <row r="95" spans="1:24" x14ac:dyDescent="0.25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5"/>
      <c r="P95" s="55"/>
      <c r="Q95" s="57"/>
      <c r="R95" s="57">
        <v>0</v>
      </c>
      <c r="S95" s="57">
        <v>0</v>
      </c>
      <c r="T95" s="56"/>
      <c r="U95" s="52"/>
      <c r="V95" s="52"/>
      <c r="W95" s="52"/>
      <c r="X95" s="52"/>
    </row>
    <row r="96" spans="1:24" x14ac:dyDescent="0.25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5"/>
      <c r="P96" s="55"/>
      <c r="Q96" s="57">
        <v>0</v>
      </c>
      <c r="R96" s="57">
        <v>0</v>
      </c>
      <c r="S96" s="57">
        <v>0</v>
      </c>
      <c r="T96" s="56"/>
      <c r="U96" s="52"/>
      <c r="V96" s="52"/>
      <c r="W96" s="52"/>
      <c r="X96" s="52"/>
    </row>
    <row r="97" spans="1:24" x14ac:dyDescent="0.25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5"/>
      <c r="P97" s="55"/>
      <c r="Q97" s="57"/>
      <c r="R97" s="57"/>
      <c r="S97" s="57"/>
      <c r="T97" s="56"/>
      <c r="U97" s="52"/>
      <c r="V97" s="52"/>
      <c r="W97" s="52"/>
      <c r="X97" s="52"/>
    </row>
    <row r="98" spans="1:24" x14ac:dyDescent="0.25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5"/>
      <c r="P98" s="55"/>
      <c r="Q98" s="57"/>
      <c r="R98" s="57"/>
      <c r="S98" s="57"/>
      <c r="T98" s="56"/>
      <c r="U98" s="52"/>
      <c r="V98" s="52"/>
      <c r="W98" s="52"/>
      <c r="X98" s="52"/>
    </row>
    <row r="99" spans="1:24" x14ac:dyDescent="0.25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5"/>
      <c r="P99" s="55"/>
      <c r="Q99" s="57"/>
      <c r="R99" s="57"/>
      <c r="S99" s="57"/>
      <c r="T99" s="56"/>
      <c r="U99" s="52"/>
      <c r="V99" s="52"/>
      <c r="W99" s="52"/>
      <c r="X99" s="52"/>
    </row>
    <row r="100" spans="1:24" x14ac:dyDescent="0.25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5"/>
      <c r="P100" s="55" t="s">
        <v>56</v>
      </c>
      <c r="Q100" s="57">
        <f>SUM(Q92:Q99)</f>
        <v>0</v>
      </c>
      <c r="R100" s="57">
        <f t="shared" ref="R100:S100" si="3">SUM(R92:R99)</f>
        <v>0</v>
      </c>
      <c r="S100" s="57">
        <f t="shared" si="3"/>
        <v>0</v>
      </c>
      <c r="T100" s="56"/>
      <c r="U100" s="52"/>
      <c r="V100" s="52"/>
      <c r="W100" s="52"/>
      <c r="X100" s="52"/>
    </row>
    <row r="101" spans="1:24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5"/>
      <c r="P101" s="55" t="s">
        <v>57</v>
      </c>
      <c r="Q101" s="63">
        <f>+Q28+Q55+Q89+Q91+Q100</f>
        <v>88806148</v>
      </c>
      <c r="R101" s="63">
        <f>+R28+R55+R89+R91+R100</f>
        <v>88806148</v>
      </c>
      <c r="S101" s="63">
        <f>+S28+S55+S89+S91+S100</f>
        <v>14115150.649999999</v>
      </c>
      <c r="T101" s="63"/>
      <c r="U101" s="52"/>
      <c r="V101" s="52"/>
      <c r="W101" s="52"/>
      <c r="X101" s="52"/>
    </row>
    <row r="104" spans="1:24" ht="56.25" x14ac:dyDescent="0.25">
      <c r="A104" s="55">
        <v>2017</v>
      </c>
      <c r="B104" s="55" t="s">
        <v>480</v>
      </c>
      <c r="C104" s="55">
        <v>1000</v>
      </c>
      <c r="D104" s="56" t="s">
        <v>264</v>
      </c>
      <c r="E104" s="57">
        <v>49681517</v>
      </c>
      <c r="F104" s="57">
        <v>49681517</v>
      </c>
      <c r="G104" s="57">
        <v>17990170.27</v>
      </c>
      <c r="H104" s="57"/>
      <c r="I104" s="55">
        <v>1100</v>
      </c>
      <c r="J104" s="55" t="s">
        <v>31</v>
      </c>
      <c r="K104" s="57">
        <v>20866286</v>
      </c>
      <c r="L104" s="57">
        <v>20866286</v>
      </c>
      <c r="M104" s="57">
        <v>8754808.7400000002</v>
      </c>
      <c r="N104" s="57"/>
      <c r="O104" s="55">
        <v>1131</v>
      </c>
      <c r="P104" s="55" t="s">
        <v>65</v>
      </c>
      <c r="Q104" s="57">
        <v>7616252</v>
      </c>
      <c r="R104" s="57">
        <v>7616252</v>
      </c>
      <c r="S104" s="57">
        <v>2732068.74</v>
      </c>
      <c r="T104" s="58"/>
      <c r="U104" s="50" t="s">
        <v>481</v>
      </c>
      <c r="V104" s="50" t="s">
        <v>482</v>
      </c>
      <c r="W104" s="50" t="s">
        <v>483</v>
      </c>
      <c r="X104" s="50" t="s">
        <v>496</v>
      </c>
    </row>
    <row r="105" spans="1:24" ht="56.25" x14ac:dyDescent="0.25">
      <c r="A105" s="55"/>
      <c r="B105" s="55"/>
      <c r="C105" s="55">
        <v>2000</v>
      </c>
      <c r="D105" s="56" t="s">
        <v>265</v>
      </c>
      <c r="E105" s="57">
        <v>1635100</v>
      </c>
      <c r="F105" s="57">
        <v>1635100</v>
      </c>
      <c r="G105" s="57">
        <v>597638.38</v>
      </c>
      <c r="H105" s="57"/>
      <c r="I105" s="55">
        <v>1200</v>
      </c>
      <c r="J105" s="55" t="s">
        <v>32</v>
      </c>
      <c r="K105" s="57">
        <v>3246480</v>
      </c>
      <c r="L105" s="57">
        <v>3246480</v>
      </c>
      <c r="M105" s="57">
        <v>1169469.57</v>
      </c>
      <c r="N105" s="57"/>
      <c r="O105" s="55">
        <v>1131</v>
      </c>
      <c r="P105" s="55" t="s">
        <v>66</v>
      </c>
      <c r="Q105" s="57">
        <v>13250034</v>
      </c>
      <c r="R105" s="57">
        <v>13250034</v>
      </c>
      <c r="S105" s="57">
        <v>6022740</v>
      </c>
      <c r="T105" s="58"/>
      <c r="U105" s="55"/>
      <c r="V105" s="55"/>
      <c r="W105" s="55"/>
      <c r="X105" s="55"/>
    </row>
    <row r="106" spans="1:24" ht="33.75" x14ac:dyDescent="0.25">
      <c r="A106" s="55"/>
      <c r="B106" s="55"/>
      <c r="C106" s="55">
        <v>3000</v>
      </c>
      <c r="D106" s="56" t="s">
        <v>266</v>
      </c>
      <c r="E106" s="57">
        <v>31489531</v>
      </c>
      <c r="F106" s="57">
        <v>31489531</v>
      </c>
      <c r="G106" s="57">
        <v>10525564.800000001</v>
      </c>
      <c r="H106" s="57"/>
      <c r="I106" s="55">
        <v>1300</v>
      </c>
      <c r="J106" s="55" t="s">
        <v>33</v>
      </c>
      <c r="K106" s="57">
        <v>5605163</v>
      </c>
      <c r="L106" s="57">
        <v>5605163</v>
      </c>
      <c r="M106" s="57">
        <v>732114.14</v>
      </c>
      <c r="N106" s="57"/>
      <c r="O106" s="55">
        <v>1221</v>
      </c>
      <c r="P106" s="55" t="s">
        <v>67</v>
      </c>
      <c r="Q106" s="57">
        <v>3246480</v>
      </c>
      <c r="R106" s="57">
        <v>3246480</v>
      </c>
      <c r="S106" s="57">
        <v>1169469.57</v>
      </c>
      <c r="T106" s="58"/>
      <c r="U106" s="55"/>
      <c r="V106" s="55"/>
      <c r="W106" s="55"/>
      <c r="X106" s="55"/>
    </row>
    <row r="107" spans="1:24" ht="33.75" x14ac:dyDescent="0.25">
      <c r="A107" s="55"/>
      <c r="B107" s="55"/>
      <c r="C107" s="55">
        <v>4000</v>
      </c>
      <c r="D107" s="56" t="s">
        <v>268</v>
      </c>
      <c r="E107" s="57">
        <v>6000000</v>
      </c>
      <c r="F107" s="57">
        <v>6000000</v>
      </c>
      <c r="G107" s="57">
        <v>2727275</v>
      </c>
      <c r="H107" s="57"/>
      <c r="I107" s="55">
        <v>1400</v>
      </c>
      <c r="J107" s="55" t="s">
        <v>34</v>
      </c>
      <c r="K107" s="57">
        <v>8480810</v>
      </c>
      <c r="L107" s="57">
        <v>8480810</v>
      </c>
      <c r="M107" s="57">
        <v>3011523.48</v>
      </c>
      <c r="N107" s="57"/>
      <c r="O107" s="55">
        <v>1321</v>
      </c>
      <c r="P107" s="55" t="s">
        <v>68</v>
      </c>
      <c r="Q107" s="57">
        <v>885975</v>
      </c>
      <c r="R107" s="57">
        <v>885975</v>
      </c>
      <c r="S107" s="57">
        <v>697046.99</v>
      </c>
      <c r="T107" s="58"/>
      <c r="U107" s="55"/>
      <c r="V107" s="55"/>
      <c r="W107" s="55"/>
      <c r="X107" s="55"/>
    </row>
    <row r="108" spans="1:24" ht="45" x14ac:dyDescent="0.25">
      <c r="A108" s="55"/>
      <c r="B108" s="55"/>
      <c r="C108" s="55">
        <v>5000</v>
      </c>
      <c r="D108" s="56" t="s">
        <v>267</v>
      </c>
      <c r="E108" s="57">
        <v>0</v>
      </c>
      <c r="F108" s="57">
        <v>1113000</v>
      </c>
      <c r="G108" s="57">
        <v>0</v>
      </c>
      <c r="H108" s="57"/>
      <c r="I108" s="55">
        <v>1500</v>
      </c>
      <c r="J108" s="55" t="s">
        <v>35</v>
      </c>
      <c r="K108" s="57">
        <v>11482778</v>
      </c>
      <c r="L108" s="57">
        <v>11482778</v>
      </c>
      <c r="M108" s="57">
        <v>4322254.34</v>
      </c>
      <c r="N108" s="57"/>
      <c r="O108" s="55">
        <v>1322</v>
      </c>
      <c r="P108" s="55" t="s">
        <v>69</v>
      </c>
      <c r="Q108" s="57">
        <v>6000</v>
      </c>
      <c r="R108" s="57">
        <v>6000</v>
      </c>
      <c r="S108" s="57">
        <v>0</v>
      </c>
      <c r="T108" s="58"/>
      <c r="U108" s="55"/>
      <c r="V108" s="55"/>
      <c r="W108" s="55"/>
      <c r="X108" s="55"/>
    </row>
    <row r="109" spans="1:24" ht="22.5" x14ac:dyDescent="0.25">
      <c r="A109" s="55"/>
      <c r="B109" s="55"/>
      <c r="C109" s="55"/>
      <c r="D109" s="55"/>
      <c r="E109" s="59">
        <f>SUM(E104:E108)</f>
        <v>88806148</v>
      </c>
      <c r="F109" s="59">
        <f>SUM(F104:F108)</f>
        <v>89919148</v>
      </c>
      <c r="G109" s="59">
        <f t="shared" ref="G109" si="4">SUM(G104:G108)</f>
        <v>31840648.449999999</v>
      </c>
      <c r="H109" s="59"/>
      <c r="I109" s="55"/>
      <c r="J109" s="55"/>
      <c r="K109" s="57"/>
      <c r="L109" s="57"/>
      <c r="M109" s="57"/>
      <c r="N109" s="57"/>
      <c r="O109" s="55">
        <v>1323</v>
      </c>
      <c r="P109" s="55" t="s">
        <v>70</v>
      </c>
      <c r="Q109" s="57">
        <v>1703188</v>
      </c>
      <c r="R109" s="57">
        <v>1703188</v>
      </c>
      <c r="S109" s="57">
        <v>35067.15</v>
      </c>
      <c r="T109" s="58"/>
      <c r="U109" s="55"/>
      <c r="V109" s="55"/>
      <c r="W109" s="55"/>
      <c r="X109" s="55"/>
    </row>
    <row r="110" spans="1:24" ht="45" x14ac:dyDescent="0.25">
      <c r="A110" s="55"/>
      <c r="B110" s="55"/>
      <c r="C110" s="55"/>
      <c r="D110" s="55"/>
      <c r="E110" s="55"/>
      <c r="F110" s="55"/>
      <c r="G110" s="55"/>
      <c r="H110" s="55"/>
      <c r="I110" s="55"/>
      <c r="J110" s="60" t="s">
        <v>42</v>
      </c>
      <c r="K110" s="59">
        <f>SUM(K104:K109)</f>
        <v>49681517</v>
      </c>
      <c r="L110" s="59">
        <f t="shared" ref="L110:M110" si="5">SUM(L104:L109)</f>
        <v>49681517</v>
      </c>
      <c r="M110" s="59">
        <f t="shared" si="5"/>
        <v>17990170.270000003</v>
      </c>
      <c r="N110" s="59"/>
      <c r="O110" s="55">
        <v>1323</v>
      </c>
      <c r="P110" s="55" t="s">
        <v>203</v>
      </c>
      <c r="Q110" s="57">
        <v>3000000</v>
      </c>
      <c r="R110" s="57">
        <v>3000000</v>
      </c>
      <c r="S110" s="57">
        <v>0</v>
      </c>
      <c r="T110" s="58"/>
      <c r="U110" s="61"/>
      <c r="V110" s="61"/>
      <c r="W110" s="61"/>
      <c r="X110" s="61"/>
    </row>
    <row r="111" spans="1:24" ht="67.5" x14ac:dyDescent="0.25">
      <c r="A111" s="52"/>
      <c r="B111" s="52"/>
      <c r="C111" s="52"/>
      <c r="D111" s="52"/>
      <c r="E111" s="52"/>
      <c r="F111" s="52"/>
      <c r="G111" s="52"/>
      <c r="H111" s="52"/>
      <c r="I111" s="55">
        <v>2100</v>
      </c>
      <c r="J111" s="55" t="s">
        <v>36</v>
      </c>
      <c r="K111" s="57">
        <v>712500</v>
      </c>
      <c r="L111" s="57">
        <v>712500</v>
      </c>
      <c r="M111" s="57">
        <v>368689.35000000003</v>
      </c>
      <c r="N111" s="57"/>
      <c r="O111" s="55">
        <v>1331</v>
      </c>
      <c r="P111" s="55" t="s">
        <v>71</v>
      </c>
      <c r="Q111" s="57">
        <v>10000</v>
      </c>
      <c r="R111" s="57">
        <v>10000</v>
      </c>
      <c r="S111" s="57">
        <v>0</v>
      </c>
      <c r="T111" s="56"/>
      <c r="U111" s="52"/>
      <c r="V111" s="52"/>
      <c r="W111" s="52"/>
      <c r="X111" s="52"/>
    </row>
    <row r="112" spans="1:24" ht="45" x14ac:dyDescent="0.25">
      <c r="A112" s="62" t="s">
        <v>25</v>
      </c>
      <c r="B112" s="52"/>
      <c r="C112" s="52"/>
      <c r="D112" s="52"/>
      <c r="E112" s="52"/>
      <c r="F112" s="52"/>
      <c r="G112" s="52"/>
      <c r="H112" s="52"/>
      <c r="I112" s="55">
        <v>2200</v>
      </c>
      <c r="J112" s="55" t="s">
        <v>37</v>
      </c>
      <c r="K112" s="57">
        <v>42000</v>
      </c>
      <c r="L112" s="57">
        <v>42000</v>
      </c>
      <c r="M112" s="57">
        <v>10925.16</v>
      </c>
      <c r="N112" s="57"/>
      <c r="O112" s="55">
        <v>1412</v>
      </c>
      <c r="P112" s="55" t="s">
        <v>73</v>
      </c>
      <c r="Q112" s="57">
        <v>3564216</v>
      </c>
      <c r="R112" s="57">
        <v>3564216</v>
      </c>
      <c r="S112" s="57">
        <v>1433953.8699999999</v>
      </c>
      <c r="T112" s="58"/>
      <c r="U112" s="52"/>
      <c r="V112" s="52"/>
      <c r="W112" s="52"/>
      <c r="X112" s="52"/>
    </row>
    <row r="113" spans="1:24" ht="45" x14ac:dyDescent="0.25">
      <c r="A113" s="62" t="s">
        <v>484</v>
      </c>
      <c r="B113" s="52"/>
      <c r="C113" s="52"/>
      <c r="D113" s="52"/>
      <c r="E113" s="52"/>
      <c r="F113" s="52"/>
      <c r="G113" s="52"/>
      <c r="H113" s="52"/>
      <c r="I113" s="55">
        <v>2400</v>
      </c>
      <c r="J113" s="55" t="s">
        <v>38</v>
      </c>
      <c r="K113" s="57">
        <v>56600</v>
      </c>
      <c r="L113" s="57">
        <v>56600</v>
      </c>
      <c r="M113" s="57">
        <v>9998.2999999999993</v>
      </c>
      <c r="N113" s="57"/>
      <c r="O113" s="55">
        <v>1422</v>
      </c>
      <c r="P113" s="55" t="s">
        <v>74</v>
      </c>
      <c r="Q113" s="57">
        <v>1749420</v>
      </c>
      <c r="R113" s="57">
        <v>1749420</v>
      </c>
      <c r="S113" s="57">
        <v>597847.99</v>
      </c>
      <c r="T113" s="58"/>
      <c r="U113" s="52"/>
      <c r="V113" s="52"/>
      <c r="W113" s="52"/>
      <c r="X113" s="52"/>
    </row>
    <row r="114" spans="1:24" ht="90" x14ac:dyDescent="0.25">
      <c r="A114" s="62" t="s">
        <v>512</v>
      </c>
      <c r="B114" s="52"/>
      <c r="C114" s="52"/>
      <c r="D114" s="52"/>
      <c r="E114" s="52"/>
      <c r="F114" s="52"/>
      <c r="G114" s="52"/>
      <c r="H114" s="52"/>
      <c r="I114" s="55">
        <v>2500</v>
      </c>
      <c r="J114" s="55" t="s">
        <v>39</v>
      </c>
      <c r="K114" s="57">
        <v>20000</v>
      </c>
      <c r="L114" s="57">
        <v>20000</v>
      </c>
      <c r="M114" s="57">
        <v>0</v>
      </c>
      <c r="N114" s="57"/>
      <c r="O114" s="55">
        <v>1431</v>
      </c>
      <c r="P114" s="55" t="s">
        <v>75</v>
      </c>
      <c r="Q114" s="57">
        <v>2196192</v>
      </c>
      <c r="R114" s="57">
        <v>2196192</v>
      </c>
      <c r="S114" s="57">
        <v>744261.35</v>
      </c>
      <c r="T114" s="58"/>
      <c r="U114" s="52"/>
      <c r="V114" s="52"/>
      <c r="W114" s="52"/>
      <c r="X114" s="52"/>
    </row>
    <row r="115" spans="1:24" ht="45" x14ac:dyDescent="0.25">
      <c r="A115" s="62" t="s">
        <v>63</v>
      </c>
      <c r="B115" s="52"/>
      <c r="C115" s="52"/>
      <c r="D115" s="52"/>
      <c r="E115" s="52"/>
      <c r="F115" s="52"/>
      <c r="G115" s="52"/>
      <c r="H115" s="52"/>
      <c r="I115" s="55">
        <v>2600</v>
      </c>
      <c r="J115" s="55" t="s">
        <v>40</v>
      </c>
      <c r="K115" s="57">
        <v>375000</v>
      </c>
      <c r="L115" s="57">
        <v>375000</v>
      </c>
      <c r="M115" s="57">
        <v>149283.33000000002</v>
      </c>
      <c r="N115" s="57"/>
      <c r="O115" s="55">
        <v>1441</v>
      </c>
      <c r="P115" s="55" t="s">
        <v>76</v>
      </c>
      <c r="Q115" s="57">
        <v>970982</v>
      </c>
      <c r="R115" s="57">
        <v>970982</v>
      </c>
      <c r="S115" s="57">
        <v>235460.27000000002</v>
      </c>
      <c r="T115" s="58"/>
      <c r="U115" s="52"/>
      <c r="V115" s="52"/>
      <c r="W115" s="52"/>
      <c r="X115" s="52"/>
    </row>
    <row r="116" spans="1:24" ht="67.5" x14ac:dyDescent="0.25">
      <c r="A116" s="52"/>
      <c r="B116" s="52"/>
      <c r="C116" s="52"/>
      <c r="D116" s="52"/>
      <c r="E116" s="52"/>
      <c r="F116" s="52"/>
      <c r="G116" s="52"/>
      <c r="H116" s="52"/>
      <c r="I116" s="55">
        <v>2700</v>
      </c>
      <c r="J116" s="55" t="s">
        <v>41</v>
      </c>
      <c r="K116" s="58">
        <v>52000</v>
      </c>
      <c r="L116" s="58">
        <v>52000</v>
      </c>
      <c r="M116" s="58">
        <v>888</v>
      </c>
      <c r="N116" s="57"/>
      <c r="O116" s="55">
        <v>1511</v>
      </c>
      <c r="P116" s="55" t="s">
        <v>77</v>
      </c>
      <c r="Q116" s="57">
        <v>888455</v>
      </c>
      <c r="R116" s="57">
        <v>888455</v>
      </c>
      <c r="S116" s="57">
        <v>347576.55</v>
      </c>
      <c r="T116" s="58"/>
      <c r="U116" s="52"/>
      <c r="V116" s="52"/>
      <c r="W116" s="52"/>
      <c r="X116" s="52"/>
    </row>
    <row r="117" spans="1:24" ht="67.5" x14ac:dyDescent="0.25">
      <c r="A117" s="52"/>
      <c r="B117" s="52"/>
      <c r="C117" s="52"/>
      <c r="D117" s="52"/>
      <c r="E117" s="52"/>
      <c r="F117" s="52"/>
      <c r="G117" s="52"/>
      <c r="H117" s="52"/>
      <c r="I117" s="55">
        <v>2900</v>
      </c>
      <c r="J117" s="55" t="s">
        <v>155</v>
      </c>
      <c r="K117" s="58">
        <v>377000</v>
      </c>
      <c r="L117" s="58">
        <v>377000</v>
      </c>
      <c r="M117" s="58">
        <v>57854.240000000005</v>
      </c>
      <c r="N117" s="58"/>
      <c r="O117" s="55">
        <v>1521</v>
      </c>
      <c r="P117" s="55" t="s">
        <v>78</v>
      </c>
      <c r="Q117" s="57">
        <v>0</v>
      </c>
      <c r="R117" s="57">
        <v>0</v>
      </c>
      <c r="S117" s="57">
        <v>0</v>
      </c>
      <c r="T117" s="56"/>
      <c r="U117" s="52"/>
      <c r="V117" s="52"/>
      <c r="W117" s="52"/>
      <c r="X117" s="52"/>
    </row>
    <row r="118" spans="1:24" x14ac:dyDescent="0.25">
      <c r="A118" s="52"/>
      <c r="B118" s="52"/>
      <c r="C118" s="52"/>
      <c r="D118" s="52"/>
      <c r="E118" s="52"/>
      <c r="F118" s="52"/>
      <c r="G118" s="52"/>
      <c r="H118" s="52"/>
      <c r="I118" s="55"/>
      <c r="J118" s="60" t="s">
        <v>52</v>
      </c>
      <c r="K118" s="59">
        <f>SUM(K111:K117)</f>
        <v>1635100</v>
      </c>
      <c r="L118" s="59">
        <f>SUM(L111:L117)</f>
        <v>1635100</v>
      </c>
      <c r="M118" s="59">
        <f>SUM(M111:M117)</f>
        <v>597638.38</v>
      </c>
      <c r="N118" s="59"/>
      <c r="O118" s="55">
        <v>1541</v>
      </c>
      <c r="P118" s="55" t="s">
        <v>79</v>
      </c>
      <c r="Q118" s="57">
        <v>1729771</v>
      </c>
      <c r="R118" s="57">
        <v>1729771</v>
      </c>
      <c r="S118" s="57">
        <v>2920.21</v>
      </c>
      <c r="T118" s="58"/>
      <c r="U118" s="52"/>
      <c r="V118" s="52"/>
      <c r="W118" s="52"/>
      <c r="X118" s="52"/>
    </row>
    <row r="119" spans="1:24" ht="56.25" x14ac:dyDescent="0.25">
      <c r="A119" s="52"/>
      <c r="B119" s="52"/>
      <c r="C119" s="52"/>
      <c r="D119" s="52"/>
      <c r="E119" s="52"/>
      <c r="F119" s="52"/>
      <c r="G119" s="52"/>
      <c r="H119" s="52"/>
      <c r="I119" s="55">
        <v>3100</v>
      </c>
      <c r="J119" s="55" t="s">
        <v>44</v>
      </c>
      <c r="K119" s="57">
        <v>4014000</v>
      </c>
      <c r="L119" s="57">
        <v>4014000</v>
      </c>
      <c r="M119" s="57">
        <v>1270670.9800000002</v>
      </c>
      <c r="N119" s="57"/>
      <c r="O119" s="55">
        <v>1542</v>
      </c>
      <c r="P119" s="55" t="s">
        <v>80</v>
      </c>
      <c r="Q119" s="57">
        <v>10000</v>
      </c>
      <c r="R119" s="57">
        <v>10000</v>
      </c>
      <c r="S119" s="57">
        <v>0</v>
      </c>
      <c r="T119" s="56"/>
      <c r="U119" s="52"/>
      <c r="V119" s="52"/>
      <c r="W119" s="52"/>
      <c r="X119" s="52"/>
    </row>
    <row r="120" spans="1:24" ht="33.75" x14ac:dyDescent="0.25">
      <c r="A120" s="52"/>
      <c r="B120" s="52"/>
      <c r="C120" s="52"/>
      <c r="D120" s="52"/>
      <c r="E120" s="52"/>
      <c r="F120" s="52"/>
      <c r="G120" s="52"/>
      <c r="H120" s="52"/>
      <c r="I120" s="55">
        <v>3200</v>
      </c>
      <c r="J120" s="55" t="s">
        <v>45</v>
      </c>
      <c r="K120" s="57">
        <v>3510000</v>
      </c>
      <c r="L120" s="57">
        <v>4808033.0999999996</v>
      </c>
      <c r="M120" s="57">
        <v>1835044.2499999998</v>
      </c>
      <c r="N120" s="57"/>
      <c r="O120" s="55">
        <v>1547</v>
      </c>
      <c r="P120" s="55" t="s">
        <v>84</v>
      </c>
      <c r="Q120" s="57">
        <v>80000</v>
      </c>
      <c r="R120" s="57">
        <v>80000</v>
      </c>
      <c r="S120" s="57">
        <v>57000</v>
      </c>
      <c r="T120" s="56"/>
      <c r="U120" s="52"/>
      <c r="V120" s="52"/>
      <c r="W120" s="52"/>
      <c r="X120" s="52"/>
    </row>
    <row r="121" spans="1:24" ht="56.25" x14ac:dyDescent="0.25">
      <c r="A121" s="52"/>
      <c r="B121" s="52"/>
      <c r="C121" s="52"/>
      <c r="D121" s="52"/>
      <c r="E121" s="52"/>
      <c r="F121" s="52"/>
      <c r="G121" s="52"/>
      <c r="H121" s="52"/>
      <c r="I121" s="55">
        <v>3300</v>
      </c>
      <c r="J121" s="55" t="s">
        <v>46</v>
      </c>
      <c r="K121" s="57">
        <v>2583400</v>
      </c>
      <c r="L121" s="57">
        <v>2583400</v>
      </c>
      <c r="M121" s="57">
        <v>324532.62</v>
      </c>
      <c r="N121" s="57"/>
      <c r="O121" s="55">
        <v>1548</v>
      </c>
      <c r="P121" s="55" t="s">
        <v>81</v>
      </c>
      <c r="Q121" s="57">
        <v>200000</v>
      </c>
      <c r="R121" s="57">
        <v>200000</v>
      </c>
      <c r="S121" s="57">
        <v>34612.06</v>
      </c>
      <c r="T121" s="56"/>
      <c r="U121" s="52"/>
      <c r="V121" s="52"/>
      <c r="W121" s="52"/>
      <c r="X121" s="52"/>
    </row>
    <row r="122" spans="1:24" ht="45" x14ac:dyDescent="0.25">
      <c r="A122" s="52"/>
      <c r="B122" s="52"/>
      <c r="C122" s="52"/>
      <c r="D122" s="52"/>
      <c r="E122" s="52"/>
      <c r="F122" s="52"/>
      <c r="G122" s="52"/>
      <c r="H122" s="52"/>
      <c r="I122" s="55">
        <v>3400</v>
      </c>
      <c r="J122" s="55" t="s">
        <v>47</v>
      </c>
      <c r="K122" s="57">
        <v>17131943</v>
      </c>
      <c r="L122" s="57">
        <v>15833909.9</v>
      </c>
      <c r="M122" s="57">
        <v>6346037.4300000006</v>
      </c>
      <c r="N122" s="57"/>
      <c r="O122" s="55">
        <v>1549</v>
      </c>
      <c r="P122" s="55" t="s">
        <v>82</v>
      </c>
      <c r="Q122" s="57">
        <v>153000</v>
      </c>
      <c r="R122" s="57">
        <v>153000</v>
      </c>
      <c r="S122" s="57">
        <v>0</v>
      </c>
      <c r="T122" s="56"/>
      <c r="U122" s="52"/>
      <c r="V122" s="52"/>
      <c r="W122" s="52"/>
      <c r="X122" s="52"/>
    </row>
    <row r="123" spans="1:24" ht="135" x14ac:dyDescent="0.25">
      <c r="A123" s="52"/>
      <c r="B123" s="52"/>
      <c r="C123" s="52"/>
      <c r="D123" s="52"/>
      <c r="E123" s="52"/>
      <c r="F123" s="52"/>
      <c r="G123" s="52"/>
      <c r="H123" s="52"/>
      <c r="I123" s="55">
        <v>3500</v>
      </c>
      <c r="J123" s="55" t="s">
        <v>48</v>
      </c>
      <c r="K123" s="57">
        <v>1036000</v>
      </c>
      <c r="L123" s="57">
        <v>1036000</v>
      </c>
      <c r="M123" s="57">
        <v>232733.62</v>
      </c>
      <c r="N123" s="57"/>
      <c r="O123" s="55">
        <v>1591</v>
      </c>
      <c r="P123" s="55" t="s">
        <v>83</v>
      </c>
      <c r="Q123" s="57">
        <v>3776530</v>
      </c>
      <c r="R123" s="57">
        <v>3776530</v>
      </c>
      <c r="S123" s="57">
        <v>1768770.52</v>
      </c>
      <c r="T123" s="56"/>
      <c r="U123" s="52"/>
      <c r="V123" s="52"/>
      <c r="W123" s="52"/>
      <c r="X123" s="52"/>
    </row>
    <row r="124" spans="1:24" ht="157.5" x14ac:dyDescent="0.25">
      <c r="A124" s="52"/>
      <c r="B124" s="52"/>
      <c r="C124" s="52"/>
      <c r="D124" s="52"/>
      <c r="E124" s="52"/>
      <c r="F124" s="52"/>
      <c r="G124" s="52"/>
      <c r="H124" s="52"/>
      <c r="I124" s="55">
        <v>3700</v>
      </c>
      <c r="J124" s="55" t="s">
        <v>50</v>
      </c>
      <c r="K124" s="57">
        <v>195000</v>
      </c>
      <c r="L124" s="57">
        <v>195000</v>
      </c>
      <c r="M124" s="57">
        <v>73955</v>
      </c>
      <c r="N124" s="57"/>
      <c r="O124" s="55">
        <v>1591</v>
      </c>
      <c r="P124" s="55" t="s">
        <v>204</v>
      </c>
      <c r="Q124" s="57">
        <v>4645022</v>
      </c>
      <c r="R124" s="57">
        <v>4645022</v>
      </c>
      <c r="S124" s="57">
        <v>2111375</v>
      </c>
      <c r="T124" s="56"/>
      <c r="U124" s="52"/>
      <c r="V124" s="52"/>
      <c r="W124" s="52"/>
      <c r="X124" s="52"/>
    </row>
    <row r="125" spans="1:24" ht="22.5" x14ac:dyDescent="0.25">
      <c r="A125" s="52"/>
      <c r="B125" s="52"/>
      <c r="C125" s="52"/>
      <c r="D125" s="52"/>
      <c r="E125" s="52"/>
      <c r="F125" s="52"/>
      <c r="G125" s="52"/>
      <c r="H125" s="52"/>
      <c r="I125" s="55">
        <v>3900</v>
      </c>
      <c r="J125" s="55" t="s">
        <v>156</v>
      </c>
      <c r="K125" s="57">
        <v>3019188</v>
      </c>
      <c r="L125" s="57">
        <v>3019188</v>
      </c>
      <c r="M125" s="57">
        <v>442590.9</v>
      </c>
      <c r="N125" s="57"/>
      <c r="O125" s="55"/>
      <c r="P125" s="55"/>
      <c r="Q125" s="63">
        <f>SUM(Q104:Q124)</f>
        <v>49681517</v>
      </c>
      <c r="R125" s="63">
        <f>SUM(R104:R124)</f>
        <v>49681517</v>
      </c>
      <c r="S125" s="63">
        <f>SUM(S104:S124)</f>
        <v>17990170.270000003</v>
      </c>
      <c r="T125" s="56"/>
      <c r="U125" s="52"/>
      <c r="V125" s="52"/>
      <c r="W125" s="52"/>
      <c r="X125" s="52"/>
    </row>
    <row r="126" spans="1:24" ht="56.25" x14ac:dyDescent="0.25">
      <c r="A126" s="52"/>
      <c r="B126" s="52"/>
      <c r="C126" s="52"/>
      <c r="D126" s="52"/>
      <c r="E126" s="52"/>
      <c r="F126" s="52"/>
      <c r="G126" s="52"/>
      <c r="H126" s="52"/>
      <c r="I126" s="55"/>
      <c r="J126" s="60" t="s">
        <v>43</v>
      </c>
      <c r="K126" s="59">
        <f>SUM(K119:K125)</f>
        <v>31489531</v>
      </c>
      <c r="L126" s="59">
        <f>SUM(L119:L125)</f>
        <v>31489531</v>
      </c>
      <c r="M126" s="59">
        <f>SUM(M119:M125)</f>
        <v>10525564.800000001</v>
      </c>
      <c r="N126" s="57"/>
      <c r="O126" s="55">
        <v>2111</v>
      </c>
      <c r="P126" s="55" t="s">
        <v>87</v>
      </c>
      <c r="Q126" s="57">
        <v>400000</v>
      </c>
      <c r="R126" s="57">
        <v>400000</v>
      </c>
      <c r="S126" s="57">
        <v>218846.97</v>
      </c>
      <c r="T126" s="56"/>
      <c r="U126" s="52"/>
      <c r="V126" s="52"/>
      <c r="W126" s="52"/>
      <c r="X126" s="52"/>
    </row>
    <row r="127" spans="1:24" ht="45" x14ac:dyDescent="0.25">
      <c r="A127" s="52"/>
      <c r="B127" s="52"/>
      <c r="C127" s="52"/>
      <c r="D127" s="52"/>
      <c r="E127" s="52"/>
      <c r="F127" s="52"/>
      <c r="G127" s="52"/>
      <c r="H127" s="52"/>
      <c r="I127" s="55">
        <v>4400</v>
      </c>
      <c r="J127" s="55" t="s">
        <v>185</v>
      </c>
      <c r="K127" s="57">
        <v>6000000</v>
      </c>
      <c r="L127" s="57">
        <v>6000000</v>
      </c>
      <c r="M127" s="57">
        <v>2727275</v>
      </c>
      <c r="N127" s="59"/>
      <c r="O127" s="55">
        <v>2121</v>
      </c>
      <c r="P127" s="55" t="s">
        <v>88</v>
      </c>
      <c r="Q127" s="57">
        <v>1500</v>
      </c>
      <c r="R127" s="57">
        <v>1500</v>
      </c>
      <c r="S127" s="57">
        <v>0</v>
      </c>
      <c r="T127" s="56"/>
      <c r="U127" s="52"/>
      <c r="V127" s="52"/>
      <c r="W127" s="52"/>
      <c r="X127" s="52"/>
    </row>
    <row r="128" spans="1:24" ht="90" x14ac:dyDescent="0.25">
      <c r="A128" s="52"/>
      <c r="B128" s="52"/>
      <c r="C128" s="52"/>
      <c r="D128" s="52"/>
      <c r="E128" s="52"/>
      <c r="F128" s="52"/>
      <c r="G128" s="52"/>
      <c r="H128" s="52"/>
      <c r="I128" s="55"/>
      <c r="J128" s="60" t="s">
        <v>53</v>
      </c>
      <c r="K128" s="59">
        <f>+K127</f>
        <v>6000000</v>
      </c>
      <c r="L128" s="59">
        <f>+L127</f>
        <v>6000000</v>
      </c>
      <c r="M128" s="59">
        <f>+M127</f>
        <v>2727275</v>
      </c>
      <c r="N128" s="57"/>
      <c r="O128" s="55">
        <v>2141</v>
      </c>
      <c r="P128" s="55" t="s">
        <v>89</v>
      </c>
      <c r="Q128" s="57">
        <v>275000</v>
      </c>
      <c r="R128" s="57">
        <v>275000</v>
      </c>
      <c r="S128" s="57">
        <v>135401.07</v>
      </c>
      <c r="T128" s="56"/>
      <c r="U128" s="52"/>
      <c r="V128" s="52"/>
      <c r="W128" s="52"/>
      <c r="X128" s="52"/>
    </row>
    <row r="129" spans="1:24" ht="45" x14ac:dyDescent="0.25">
      <c r="A129" s="52"/>
      <c r="B129" s="52"/>
      <c r="C129" s="52"/>
      <c r="D129" s="52"/>
      <c r="E129" s="52"/>
      <c r="F129" s="52"/>
      <c r="G129" s="52"/>
      <c r="H129" s="52"/>
      <c r="I129" s="55">
        <v>5100</v>
      </c>
      <c r="J129" s="55" t="s">
        <v>54</v>
      </c>
      <c r="K129" s="59">
        <v>0</v>
      </c>
      <c r="L129" s="58">
        <v>501000</v>
      </c>
      <c r="M129" s="59">
        <v>0</v>
      </c>
      <c r="N129" s="59"/>
      <c r="O129" s="55">
        <v>2151</v>
      </c>
      <c r="P129" s="55" t="s">
        <v>90</v>
      </c>
      <c r="Q129" s="57">
        <v>30000</v>
      </c>
      <c r="R129" s="57">
        <v>30000</v>
      </c>
      <c r="S129" s="57">
        <v>13907.3</v>
      </c>
      <c r="T129" s="56"/>
      <c r="U129" s="52"/>
      <c r="V129" s="52"/>
      <c r="W129" s="52"/>
      <c r="X129" s="52"/>
    </row>
    <row r="130" spans="1:24" ht="33.75" x14ac:dyDescent="0.25">
      <c r="A130" s="52"/>
      <c r="B130" s="52"/>
      <c r="C130" s="52"/>
      <c r="D130" s="52"/>
      <c r="E130" s="52"/>
      <c r="F130" s="52"/>
      <c r="G130" s="52"/>
      <c r="H130" s="52"/>
      <c r="I130" s="55">
        <v>5600</v>
      </c>
      <c r="J130" s="55" t="s">
        <v>485</v>
      </c>
      <c r="K130" s="59">
        <v>0</v>
      </c>
      <c r="L130" s="58">
        <v>362000</v>
      </c>
      <c r="M130" s="59">
        <v>0</v>
      </c>
      <c r="N130" s="57"/>
      <c r="O130" s="55">
        <v>2161</v>
      </c>
      <c r="P130" s="55" t="s">
        <v>91</v>
      </c>
      <c r="Q130" s="57">
        <v>6000</v>
      </c>
      <c r="R130" s="57">
        <v>6000</v>
      </c>
      <c r="S130" s="57">
        <v>534.01</v>
      </c>
      <c r="T130" s="56"/>
      <c r="U130" s="52"/>
      <c r="V130" s="52"/>
      <c r="W130" s="52"/>
      <c r="X130" s="52"/>
    </row>
    <row r="131" spans="1:24" ht="45" x14ac:dyDescent="0.25">
      <c r="A131" s="52"/>
      <c r="B131" s="52"/>
      <c r="C131" s="52"/>
      <c r="D131" s="52"/>
      <c r="E131" s="52"/>
      <c r="F131" s="52"/>
      <c r="G131" s="52"/>
      <c r="H131" s="52"/>
      <c r="I131" s="55">
        <v>5900</v>
      </c>
      <c r="J131" s="55" t="s">
        <v>159</v>
      </c>
      <c r="K131" s="57">
        <v>0</v>
      </c>
      <c r="L131" s="57">
        <v>250000</v>
      </c>
      <c r="M131" s="57">
        <v>0</v>
      </c>
      <c r="N131" s="57"/>
      <c r="O131" s="55">
        <v>2211</v>
      </c>
      <c r="P131" s="55" t="s">
        <v>92</v>
      </c>
      <c r="Q131" s="57">
        <v>37000</v>
      </c>
      <c r="R131" s="57">
        <v>37000</v>
      </c>
      <c r="S131" s="57">
        <v>10837.76</v>
      </c>
      <c r="T131" s="56"/>
      <c r="U131" s="52"/>
      <c r="V131" s="52"/>
      <c r="W131" s="52"/>
      <c r="X131" s="52"/>
    </row>
    <row r="132" spans="1:24" ht="33.75" x14ac:dyDescent="0.25">
      <c r="A132" s="52"/>
      <c r="B132" s="52"/>
      <c r="C132" s="52"/>
      <c r="D132" s="52"/>
      <c r="E132" s="52"/>
      <c r="F132" s="52"/>
      <c r="G132" s="52"/>
      <c r="H132" s="52"/>
      <c r="I132" s="55"/>
      <c r="J132" s="55"/>
      <c r="K132" s="57"/>
      <c r="L132" s="57"/>
      <c r="M132" s="57"/>
      <c r="N132" s="57"/>
      <c r="O132" s="55">
        <v>2231</v>
      </c>
      <c r="P132" s="55" t="s">
        <v>93</v>
      </c>
      <c r="Q132" s="57">
        <v>5000</v>
      </c>
      <c r="R132" s="57">
        <v>5000</v>
      </c>
      <c r="S132" s="57">
        <v>87.4</v>
      </c>
      <c r="T132" s="56"/>
      <c r="U132" s="52"/>
      <c r="V132" s="52"/>
      <c r="W132" s="52"/>
      <c r="X132" s="52"/>
    </row>
    <row r="133" spans="1:24" ht="45" x14ac:dyDescent="0.25">
      <c r="A133" s="52"/>
      <c r="B133" s="52"/>
      <c r="C133" s="52"/>
      <c r="D133" s="52"/>
      <c r="E133" s="52"/>
      <c r="F133" s="52"/>
      <c r="G133" s="52"/>
      <c r="H133" s="52"/>
      <c r="I133" s="55"/>
      <c r="J133" s="55" t="s">
        <v>56</v>
      </c>
      <c r="K133" s="57">
        <f>SUM(K129:K132)</f>
        <v>0</v>
      </c>
      <c r="L133" s="57">
        <f>SUM(L129:L132)</f>
        <v>1113000</v>
      </c>
      <c r="M133" s="57">
        <f>SUM(M129:M132)</f>
        <v>0</v>
      </c>
      <c r="N133" s="59"/>
      <c r="O133" s="55">
        <v>2419</v>
      </c>
      <c r="P133" s="55" t="s">
        <v>286</v>
      </c>
      <c r="Q133" s="57">
        <v>5000</v>
      </c>
      <c r="R133" s="57">
        <v>5000</v>
      </c>
      <c r="S133" s="57">
        <v>0</v>
      </c>
      <c r="T133" s="56"/>
      <c r="U133" s="52"/>
      <c r="V133" s="52"/>
      <c r="W133" s="52"/>
      <c r="X133" s="52"/>
    </row>
    <row r="134" spans="1:24" ht="33.75" x14ac:dyDescent="0.25">
      <c r="A134" s="52"/>
      <c r="B134" s="52"/>
      <c r="C134" s="52"/>
      <c r="D134" s="52"/>
      <c r="E134" s="52"/>
      <c r="F134" s="52"/>
      <c r="G134" s="52"/>
      <c r="H134" s="52"/>
      <c r="I134" s="55"/>
      <c r="J134" s="60" t="s">
        <v>57</v>
      </c>
      <c r="K134" s="59">
        <f>+K110+K118+K126+K128+K133</f>
        <v>88806148</v>
      </c>
      <c r="L134" s="59">
        <f>+L110+L118+L126+L128+L133</f>
        <v>89919148</v>
      </c>
      <c r="M134" s="59">
        <f>+M110+M118+M126+M128+M133</f>
        <v>31840648.450000003</v>
      </c>
      <c r="N134" s="52"/>
      <c r="O134" s="55">
        <v>2431</v>
      </c>
      <c r="P134" s="55" t="s">
        <v>94</v>
      </c>
      <c r="Q134" s="57">
        <v>1000</v>
      </c>
      <c r="R134" s="57">
        <v>1000</v>
      </c>
      <c r="S134" s="57">
        <v>0</v>
      </c>
      <c r="T134" s="56"/>
      <c r="U134" s="52"/>
      <c r="V134" s="52"/>
      <c r="W134" s="52"/>
      <c r="X134" s="52"/>
    </row>
    <row r="135" spans="1:24" ht="33.75" x14ac:dyDescent="0.25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64">
        <f>+K134-E109</f>
        <v>0</v>
      </c>
      <c r="L135" s="64">
        <f>+L134-F109</f>
        <v>0</v>
      </c>
      <c r="M135" s="64">
        <f>+M134-G109</f>
        <v>0</v>
      </c>
      <c r="N135" s="52"/>
      <c r="O135" s="55">
        <v>2441</v>
      </c>
      <c r="P135" s="55" t="s">
        <v>95</v>
      </c>
      <c r="Q135" s="57">
        <v>6000</v>
      </c>
      <c r="R135" s="57">
        <v>6000</v>
      </c>
      <c r="S135" s="57">
        <v>0</v>
      </c>
      <c r="T135" s="56"/>
      <c r="U135" s="52"/>
      <c r="V135" s="52"/>
      <c r="W135" s="52"/>
      <c r="X135" s="52"/>
    </row>
    <row r="136" spans="1:24" ht="33.75" x14ac:dyDescent="0.25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5">
        <v>2451</v>
      </c>
      <c r="P136" s="55" t="s">
        <v>96</v>
      </c>
      <c r="Q136" s="57">
        <v>5000</v>
      </c>
      <c r="R136" s="57">
        <v>5000</v>
      </c>
      <c r="S136" s="57">
        <v>0</v>
      </c>
      <c r="T136" s="56"/>
      <c r="U136" s="52"/>
      <c r="V136" s="52"/>
      <c r="W136" s="52"/>
      <c r="X136" s="52"/>
    </row>
    <row r="137" spans="1:24" ht="33.75" x14ac:dyDescent="0.25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5">
        <v>2461</v>
      </c>
      <c r="P137" s="55" t="s">
        <v>97</v>
      </c>
      <c r="Q137" s="57">
        <v>20000</v>
      </c>
      <c r="R137" s="57">
        <v>18000</v>
      </c>
      <c r="S137" s="57">
        <v>2734.06</v>
      </c>
      <c r="T137" s="56"/>
      <c r="U137" s="52"/>
      <c r="V137" s="52"/>
      <c r="W137" s="52"/>
      <c r="X137" s="52"/>
    </row>
    <row r="138" spans="1:24" ht="33.75" x14ac:dyDescent="0.25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5">
        <v>2471</v>
      </c>
      <c r="P138" s="55" t="s">
        <v>98</v>
      </c>
      <c r="Q138" s="57">
        <v>5600</v>
      </c>
      <c r="R138" s="57">
        <v>5600</v>
      </c>
      <c r="S138" s="57">
        <v>0</v>
      </c>
      <c r="T138" s="56"/>
      <c r="U138" s="52"/>
      <c r="V138" s="52"/>
      <c r="W138" s="52"/>
      <c r="X138" s="52"/>
    </row>
    <row r="139" spans="1:24" ht="33.75" x14ac:dyDescent="0.25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5">
        <v>2481</v>
      </c>
      <c r="P139" s="55" t="s">
        <v>99</v>
      </c>
      <c r="Q139" s="57">
        <v>3000</v>
      </c>
      <c r="R139" s="57">
        <v>3000</v>
      </c>
      <c r="S139" s="57">
        <v>181.75</v>
      </c>
      <c r="T139" s="58"/>
      <c r="U139" s="52"/>
      <c r="V139" s="52"/>
      <c r="W139" s="52"/>
      <c r="X139" s="52"/>
    </row>
    <row r="140" spans="1:24" ht="56.25" x14ac:dyDescent="0.25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5">
        <v>2491</v>
      </c>
      <c r="P140" s="55" t="s">
        <v>100</v>
      </c>
      <c r="Q140" s="57">
        <v>11000</v>
      </c>
      <c r="R140" s="57">
        <v>13000</v>
      </c>
      <c r="S140" s="57">
        <v>7082.49</v>
      </c>
      <c r="T140" s="56"/>
      <c r="U140" s="52"/>
      <c r="V140" s="52"/>
      <c r="W140" s="52"/>
      <c r="X140" s="52"/>
    </row>
    <row r="141" spans="1:24" ht="33.75" x14ac:dyDescent="0.25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5">
        <v>2531</v>
      </c>
      <c r="P141" s="55" t="s">
        <v>101</v>
      </c>
      <c r="Q141" s="57">
        <v>10000</v>
      </c>
      <c r="R141" s="57">
        <v>10000</v>
      </c>
      <c r="S141" s="57">
        <v>0</v>
      </c>
      <c r="T141" s="56"/>
      <c r="U141" s="52"/>
      <c r="V141" s="52"/>
      <c r="W141" s="52"/>
      <c r="X141" s="52"/>
    </row>
    <row r="142" spans="1:24" ht="45" x14ac:dyDescent="0.25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5">
        <v>2541</v>
      </c>
      <c r="P142" s="55" t="s">
        <v>102</v>
      </c>
      <c r="Q142" s="57">
        <v>10000</v>
      </c>
      <c r="R142" s="57">
        <v>10000</v>
      </c>
      <c r="S142" s="57">
        <v>0</v>
      </c>
      <c r="T142" s="56"/>
      <c r="U142" s="52"/>
      <c r="V142" s="52"/>
      <c r="W142" s="52"/>
      <c r="X142" s="52"/>
    </row>
    <row r="143" spans="1:24" ht="33.75" x14ac:dyDescent="0.25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5">
        <v>2611</v>
      </c>
      <c r="P143" s="55" t="s">
        <v>103</v>
      </c>
      <c r="Q143" s="57">
        <v>375000</v>
      </c>
      <c r="R143" s="57">
        <v>375000</v>
      </c>
      <c r="S143" s="57">
        <v>149283.33000000002</v>
      </c>
      <c r="T143" s="56"/>
      <c r="U143" s="52"/>
      <c r="V143" s="52"/>
      <c r="W143" s="52"/>
      <c r="X143" s="52"/>
    </row>
    <row r="144" spans="1:24" ht="22.5" x14ac:dyDescent="0.25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5">
        <v>2711</v>
      </c>
      <c r="P144" s="55" t="s">
        <v>104</v>
      </c>
      <c r="Q144" s="57">
        <v>10000</v>
      </c>
      <c r="R144" s="57">
        <v>10000</v>
      </c>
      <c r="S144" s="57">
        <v>0</v>
      </c>
      <c r="T144" s="56"/>
      <c r="U144" s="52"/>
      <c r="V144" s="52"/>
      <c r="W144" s="52"/>
      <c r="X144" s="52"/>
    </row>
    <row r="145" spans="1:24" ht="22.5" x14ac:dyDescent="0.25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5">
        <v>2721</v>
      </c>
      <c r="P145" s="55" t="s">
        <v>105</v>
      </c>
      <c r="Q145" s="57">
        <v>40000</v>
      </c>
      <c r="R145" s="57">
        <v>40000</v>
      </c>
      <c r="S145" s="57">
        <v>0</v>
      </c>
      <c r="T145" s="56"/>
      <c r="U145" s="52"/>
      <c r="V145" s="52"/>
      <c r="W145" s="52"/>
      <c r="X145" s="52"/>
    </row>
    <row r="146" spans="1:24" ht="22.5" x14ac:dyDescent="0.25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5">
        <v>2731</v>
      </c>
      <c r="P146" s="55" t="s">
        <v>478</v>
      </c>
      <c r="Q146" s="57">
        <v>2000</v>
      </c>
      <c r="R146" s="57">
        <v>2000</v>
      </c>
      <c r="S146" s="57">
        <v>888</v>
      </c>
      <c r="T146" s="56"/>
      <c r="U146" s="52"/>
      <c r="V146" s="52"/>
      <c r="W146" s="52"/>
      <c r="X146" s="52"/>
    </row>
    <row r="147" spans="1:24" ht="22.5" x14ac:dyDescent="0.25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5">
        <v>2911</v>
      </c>
      <c r="P147" s="55" t="s">
        <v>107</v>
      </c>
      <c r="Q147" s="57">
        <v>15000</v>
      </c>
      <c r="R147" s="57">
        <v>15000</v>
      </c>
      <c r="S147" s="57">
        <v>4946</v>
      </c>
      <c r="T147" s="56"/>
      <c r="U147" s="52"/>
      <c r="V147" s="52"/>
      <c r="W147" s="52"/>
      <c r="X147" s="52"/>
    </row>
    <row r="148" spans="1:24" ht="45" x14ac:dyDescent="0.25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5">
        <v>2921</v>
      </c>
      <c r="P148" s="55" t="s">
        <v>108</v>
      </c>
      <c r="Q148" s="57">
        <v>7000</v>
      </c>
      <c r="R148" s="57">
        <v>7000</v>
      </c>
      <c r="S148" s="57">
        <v>162.93</v>
      </c>
      <c r="T148" s="56"/>
      <c r="U148" s="52"/>
      <c r="V148" s="52"/>
      <c r="W148" s="52"/>
      <c r="X148" s="52"/>
    </row>
    <row r="149" spans="1:24" ht="90" x14ac:dyDescent="0.25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5">
        <v>2931</v>
      </c>
      <c r="P149" s="55" t="s">
        <v>109</v>
      </c>
      <c r="Q149" s="57">
        <v>5000</v>
      </c>
      <c r="R149" s="57">
        <v>5000</v>
      </c>
      <c r="S149" s="57">
        <v>0</v>
      </c>
      <c r="T149" s="56"/>
      <c r="U149" s="52"/>
      <c r="V149" s="52"/>
      <c r="W149" s="52"/>
      <c r="X149" s="52"/>
    </row>
    <row r="150" spans="1:24" ht="78.75" x14ac:dyDescent="0.25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5">
        <v>2941</v>
      </c>
      <c r="P150" s="55" t="s">
        <v>110</v>
      </c>
      <c r="Q150" s="57">
        <v>320000</v>
      </c>
      <c r="R150" s="57">
        <v>320000</v>
      </c>
      <c r="S150" s="57">
        <v>31648.86</v>
      </c>
      <c r="T150" s="56"/>
      <c r="U150" s="52"/>
      <c r="V150" s="52"/>
      <c r="W150" s="52"/>
      <c r="X150" s="52"/>
    </row>
    <row r="151" spans="1:24" ht="56.25" x14ac:dyDescent="0.25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5">
        <v>2961</v>
      </c>
      <c r="P151" s="55" t="s">
        <v>111</v>
      </c>
      <c r="Q151" s="57">
        <v>30000</v>
      </c>
      <c r="R151" s="57">
        <v>30000</v>
      </c>
      <c r="S151" s="57">
        <v>21096.45</v>
      </c>
      <c r="T151" s="56"/>
      <c r="U151" s="52"/>
      <c r="V151" s="52"/>
      <c r="W151" s="52"/>
      <c r="X151" s="52"/>
    </row>
    <row r="152" spans="1:24" x14ac:dyDescent="0.25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5"/>
      <c r="P152" s="55"/>
      <c r="Q152" s="59">
        <f>SUM(Q126:Q151)</f>
        <v>1635100</v>
      </c>
      <c r="R152" s="59">
        <f>SUM(R126:R151)</f>
        <v>1635100</v>
      </c>
      <c r="S152" s="59">
        <f>SUM(S126:S151)</f>
        <v>597638.38000000012</v>
      </c>
      <c r="T152" s="56"/>
      <c r="U152" s="52"/>
      <c r="V152" s="52"/>
      <c r="W152" s="52"/>
      <c r="X152" s="52"/>
    </row>
    <row r="153" spans="1:24" ht="33.75" x14ac:dyDescent="0.25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5">
        <v>3112</v>
      </c>
      <c r="P153" s="55" t="s">
        <v>112</v>
      </c>
      <c r="Q153" s="57">
        <v>800000</v>
      </c>
      <c r="R153" s="57">
        <v>800000</v>
      </c>
      <c r="S153" s="57">
        <v>171156.97000000003</v>
      </c>
      <c r="T153" s="56"/>
      <c r="U153" s="52"/>
      <c r="V153" s="52"/>
      <c r="W153" s="52"/>
      <c r="X153" s="52"/>
    </row>
    <row r="154" spans="1:24" x14ac:dyDescent="0.25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5">
        <v>3131</v>
      </c>
      <c r="P154" s="55" t="s">
        <v>113</v>
      </c>
      <c r="Q154" s="57">
        <v>135000</v>
      </c>
      <c r="R154" s="57">
        <v>135000</v>
      </c>
      <c r="S154" s="57">
        <v>32518</v>
      </c>
      <c r="T154" s="58"/>
      <c r="U154" s="52"/>
      <c r="V154" s="52"/>
      <c r="W154" s="52"/>
      <c r="X154" s="52"/>
    </row>
    <row r="155" spans="1:24" ht="22.5" x14ac:dyDescent="0.25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5">
        <v>3141</v>
      </c>
      <c r="P155" s="55" t="s">
        <v>114</v>
      </c>
      <c r="Q155" s="57">
        <v>1150000</v>
      </c>
      <c r="R155" s="57">
        <v>1150000</v>
      </c>
      <c r="S155" s="57">
        <v>174361.8</v>
      </c>
      <c r="T155" s="56"/>
      <c r="U155" s="52"/>
      <c r="V155" s="52"/>
      <c r="W155" s="52"/>
      <c r="X155" s="52"/>
    </row>
    <row r="156" spans="1:24" ht="67.5" x14ac:dyDescent="0.25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5">
        <v>3171</v>
      </c>
      <c r="P156" s="55" t="s">
        <v>117</v>
      </c>
      <c r="Q156" s="57">
        <v>420000</v>
      </c>
      <c r="R156" s="57">
        <v>420000</v>
      </c>
      <c r="S156" s="57">
        <v>152882.84</v>
      </c>
      <c r="T156" s="58"/>
      <c r="U156" s="52"/>
      <c r="V156" s="52"/>
      <c r="W156" s="52"/>
      <c r="X156" s="52"/>
    </row>
    <row r="157" spans="1:24" ht="33.75" x14ac:dyDescent="0.25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5">
        <v>3181</v>
      </c>
      <c r="P157" s="55" t="s">
        <v>118</v>
      </c>
      <c r="Q157" s="57">
        <v>1500000</v>
      </c>
      <c r="R157" s="57">
        <v>1500000</v>
      </c>
      <c r="S157" s="57">
        <v>738373.78</v>
      </c>
      <c r="T157" s="58"/>
      <c r="U157" s="52"/>
      <c r="V157" s="52"/>
      <c r="W157" s="52"/>
      <c r="X157" s="52"/>
    </row>
    <row r="158" spans="1:24" ht="33.75" x14ac:dyDescent="0.25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5">
        <v>3191</v>
      </c>
      <c r="P158" s="55" t="s">
        <v>119</v>
      </c>
      <c r="Q158" s="57">
        <v>9000</v>
      </c>
      <c r="R158" s="57">
        <v>9000</v>
      </c>
      <c r="S158" s="57">
        <v>1377.59</v>
      </c>
      <c r="T158" s="56"/>
      <c r="U158" s="52"/>
      <c r="V158" s="52"/>
      <c r="W158" s="52"/>
      <c r="X158" s="52"/>
    </row>
    <row r="159" spans="1:24" ht="56.25" x14ac:dyDescent="0.25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5">
        <v>3221</v>
      </c>
      <c r="P159" s="55" t="s">
        <v>120</v>
      </c>
      <c r="Q159" s="57">
        <v>3510000</v>
      </c>
      <c r="R159" s="57">
        <v>4808033.0999999996</v>
      </c>
      <c r="S159" s="57">
        <v>1835044.2499999998</v>
      </c>
      <c r="T159" s="56" t="s">
        <v>479</v>
      </c>
      <c r="U159" s="52"/>
      <c r="V159" s="52"/>
      <c r="W159" s="52"/>
      <c r="X159" s="52"/>
    </row>
    <row r="160" spans="1:24" ht="56.25" x14ac:dyDescent="0.25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5">
        <v>3311</v>
      </c>
      <c r="P160" s="55" t="s">
        <v>122</v>
      </c>
      <c r="Q160" s="57">
        <v>30000</v>
      </c>
      <c r="R160" s="57">
        <v>30000</v>
      </c>
      <c r="S160" s="57">
        <v>0</v>
      </c>
      <c r="T160" s="58"/>
      <c r="U160" s="52"/>
      <c r="V160" s="52"/>
      <c r="W160" s="52"/>
      <c r="X160" s="52"/>
    </row>
    <row r="161" spans="1:24" ht="78.75" x14ac:dyDescent="0.25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5">
        <v>3331</v>
      </c>
      <c r="P161" s="55" t="s">
        <v>123</v>
      </c>
      <c r="Q161" s="57">
        <v>400000</v>
      </c>
      <c r="R161" s="57">
        <v>400000</v>
      </c>
      <c r="S161" s="57">
        <v>1800</v>
      </c>
      <c r="T161" s="56"/>
      <c r="U161" s="52"/>
      <c r="V161" s="52"/>
      <c r="W161" s="52"/>
      <c r="X161" s="52"/>
    </row>
    <row r="162" spans="1:24" ht="22.5" x14ac:dyDescent="0.25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5">
        <v>3341</v>
      </c>
      <c r="P162" s="55" t="s">
        <v>124</v>
      </c>
      <c r="Q162" s="57">
        <v>245000</v>
      </c>
      <c r="R162" s="57">
        <v>245000</v>
      </c>
      <c r="S162" s="57">
        <v>0</v>
      </c>
      <c r="T162" s="56"/>
      <c r="U162" s="52"/>
      <c r="V162" s="52"/>
      <c r="W162" s="52"/>
      <c r="X162" s="52"/>
    </row>
    <row r="163" spans="1:24" ht="45" x14ac:dyDescent="0.25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5">
        <v>3361</v>
      </c>
      <c r="P163" s="55" t="s">
        <v>173</v>
      </c>
      <c r="Q163" s="57">
        <v>800000</v>
      </c>
      <c r="R163" s="57">
        <v>800000</v>
      </c>
      <c r="S163" s="57">
        <v>107784.46</v>
      </c>
      <c r="T163" s="58"/>
      <c r="U163" s="52"/>
      <c r="V163" s="52"/>
      <c r="W163" s="52"/>
      <c r="X163" s="52"/>
    </row>
    <row r="164" spans="1:24" ht="22.5" x14ac:dyDescent="0.25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5">
        <v>3362</v>
      </c>
      <c r="P164" s="55" t="s">
        <v>174</v>
      </c>
      <c r="Q164" s="57">
        <v>650000</v>
      </c>
      <c r="R164" s="57">
        <v>650000</v>
      </c>
      <c r="S164" s="57">
        <v>36766.959999999999</v>
      </c>
      <c r="T164" s="56"/>
      <c r="U164" s="52"/>
      <c r="V164" s="52"/>
      <c r="W164" s="52"/>
      <c r="X164" s="52"/>
    </row>
    <row r="165" spans="1:24" ht="22.5" x14ac:dyDescent="0.25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5">
        <v>3381</v>
      </c>
      <c r="P165" s="55" t="s">
        <v>126</v>
      </c>
      <c r="Q165" s="57">
        <v>458400</v>
      </c>
      <c r="R165" s="57">
        <v>458400</v>
      </c>
      <c r="S165" s="57">
        <v>178181.2</v>
      </c>
      <c r="T165" s="56"/>
      <c r="U165" s="52"/>
      <c r="V165" s="52"/>
      <c r="W165" s="52"/>
      <c r="X165" s="52"/>
    </row>
    <row r="166" spans="1:24" ht="56.25" x14ac:dyDescent="0.25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5">
        <v>3411</v>
      </c>
      <c r="P166" s="55" t="s">
        <v>127</v>
      </c>
      <c r="Q166" s="57">
        <v>12808743</v>
      </c>
      <c r="R166" s="57">
        <v>11510709.9</v>
      </c>
      <c r="S166" s="57">
        <v>4697590.9700000007</v>
      </c>
      <c r="T166" s="56" t="s">
        <v>60</v>
      </c>
      <c r="U166" s="52"/>
      <c r="V166" s="52"/>
      <c r="W166" s="52"/>
      <c r="X166" s="52"/>
    </row>
    <row r="167" spans="1:24" ht="33.75" x14ac:dyDescent="0.25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5">
        <v>3431</v>
      </c>
      <c r="P167" s="55" t="s">
        <v>128</v>
      </c>
      <c r="Q167" s="57">
        <v>3868200</v>
      </c>
      <c r="R167" s="57">
        <v>3868200</v>
      </c>
      <c r="S167" s="57">
        <v>1591599.88</v>
      </c>
      <c r="T167" s="58"/>
      <c r="U167" s="52"/>
      <c r="V167" s="52"/>
      <c r="W167" s="52"/>
      <c r="X167" s="52"/>
    </row>
    <row r="168" spans="1:24" x14ac:dyDescent="0.25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5">
        <v>3451</v>
      </c>
      <c r="P168" s="55" t="s">
        <v>129</v>
      </c>
      <c r="Q168" s="57">
        <v>200000</v>
      </c>
      <c r="R168" s="57">
        <v>200000</v>
      </c>
      <c r="S168" s="57">
        <v>7996.6</v>
      </c>
      <c r="T168" s="56"/>
      <c r="U168" s="52"/>
      <c r="V168" s="52"/>
      <c r="W168" s="52"/>
      <c r="X168" s="52"/>
    </row>
    <row r="169" spans="1:24" ht="33.75" x14ac:dyDescent="0.25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5">
        <v>3461</v>
      </c>
      <c r="P169" s="55" t="s">
        <v>130</v>
      </c>
      <c r="Q169" s="57">
        <v>250000</v>
      </c>
      <c r="R169" s="57">
        <v>250000</v>
      </c>
      <c r="S169" s="57">
        <v>48849.979999999996</v>
      </c>
      <c r="T169" s="56"/>
      <c r="U169" s="52"/>
      <c r="V169" s="52"/>
      <c r="W169" s="52"/>
      <c r="X169" s="52"/>
    </row>
    <row r="170" spans="1:24" ht="22.5" x14ac:dyDescent="0.25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5">
        <v>3471</v>
      </c>
      <c r="P170" s="55" t="s">
        <v>131</v>
      </c>
      <c r="Q170" s="57">
        <v>5000</v>
      </c>
      <c r="R170" s="57">
        <v>5000</v>
      </c>
      <c r="S170" s="57">
        <v>0</v>
      </c>
      <c r="T170" s="58"/>
      <c r="U170" s="52"/>
      <c r="V170" s="52"/>
      <c r="W170" s="52"/>
      <c r="X170" s="52"/>
    </row>
    <row r="171" spans="1:24" ht="45" x14ac:dyDescent="0.25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5">
        <v>3511</v>
      </c>
      <c r="P171" s="55" t="s">
        <v>132</v>
      </c>
      <c r="Q171" s="57">
        <v>100000</v>
      </c>
      <c r="R171" s="57">
        <v>100000</v>
      </c>
      <c r="S171" s="57">
        <v>25689.65</v>
      </c>
      <c r="T171" s="56"/>
      <c r="U171" s="52"/>
      <c r="V171" s="52"/>
      <c r="W171" s="52"/>
      <c r="X171" s="52"/>
    </row>
    <row r="172" spans="1:24" ht="90" x14ac:dyDescent="0.25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5">
        <v>3521</v>
      </c>
      <c r="P172" s="55" t="s">
        <v>133</v>
      </c>
      <c r="Q172" s="57">
        <v>80000</v>
      </c>
      <c r="R172" s="57">
        <v>80000</v>
      </c>
      <c r="S172" s="57">
        <v>5981.14</v>
      </c>
      <c r="T172" s="56"/>
      <c r="U172" s="52"/>
      <c r="V172" s="52"/>
      <c r="W172" s="52"/>
      <c r="X172" s="52"/>
    </row>
    <row r="173" spans="1:24" ht="78.75" x14ac:dyDescent="0.25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5">
        <v>3531</v>
      </c>
      <c r="P173" s="55" t="s">
        <v>134</v>
      </c>
      <c r="Q173" s="57">
        <v>250000</v>
      </c>
      <c r="R173" s="57">
        <v>250000</v>
      </c>
      <c r="S173" s="57">
        <v>25000</v>
      </c>
      <c r="T173" s="58"/>
      <c r="U173" s="52"/>
      <c r="V173" s="52"/>
      <c r="W173" s="52"/>
      <c r="X173" s="52"/>
    </row>
    <row r="174" spans="1:24" ht="123.75" x14ac:dyDescent="0.25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5">
        <v>3553</v>
      </c>
      <c r="P174" s="55" t="s">
        <v>135</v>
      </c>
      <c r="Q174" s="57">
        <v>200000</v>
      </c>
      <c r="R174" s="57">
        <v>200000</v>
      </c>
      <c r="S174" s="57">
        <v>28421.43</v>
      </c>
      <c r="T174" s="58"/>
      <c r="U174" s="52"/>
      <c r="V174" s="52"/>
      <c r="W174" s="52"/>
      <c r="X174" s="52"/>
    </row>
    <row r="175" spans="1:24" ht="78.75" x14ac:dyDescent="0.25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5">
        <v>3571</v>
      </c>
      <c r="P175" s="55" t="s">
        <v>194</v>
      </c>
      <c r="Q175" s="57">
        <v>30000</v>
      </c>
      <c r="R175" s="57">
        <v>30000</v>
      </c>
      <c r="S175" s="57">
        <v>2400</v>
      </c>
      <c r="T175" s="56"/>
      <c r="U175" s="52"/>
      <c r="V175" s="52"/>
      <c r="W175" s="52"/>
      <c r="X175" s="52"/>
    </row>
    <row r="176" spans="1:24" ht="45" x14ac:dyDescent="0.25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5">
        <v>3581</v>
      </c>
      <c r="P176" s="55" t="s">
        <v>136</v>
      </c>
      <c r="Q176" s="57">
        <v>340000</v>
      </c>
      <c r="R176" s="57">
        <v>340000</v>
      </c>
      <c r="S176" s="57">
        <v>134841.4</v>
      </c>
      <c r="T176" s="56"/>
      <c r="U176" s="52"/>
      <c r="V176" s="52"/>
      <c r="W176" s="52"/>
      <c r="X176" s="52"/>
    </row>
    <row r="177" spans="1:24" ht="33.75" x14ac:dyDescent="0.25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5">
        <v>3591</v>
      </c>
      <c r="P177" s="55" t="s">
        <v>137</v>
      </c>
      <c r="Q177" s="57">
        <v>36000</v>
      </c>
      <c r="R177" s="57">
        <v>36000</v>
      </c>
      <c r="S177" s="57">
        <v>10400</v>
      </c>
      <c r="T177" s="56"/>
      <c r="U177" s="52"/>
      <c r="V177" s="52"/>
      <c r="W177" s="52"/>
      <c r="X177" s="52"/>
    </row>
    <row r="178" spans="1:24" ht="33.75" x14ac:dyDescent="0.25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5">
        <v>3721</v>
      </c>
      <c r="P178" s="55" t="s">
        <v>175</v>
      </c>
      <c r="Q178" s="57">
        <v>5000</v>
      </c>
      <c r="R178" s="57">
        <v>5000</v>
      </c>
      <c r="S178" s="57">
        <v>0</v>
      </c>
      <c r="T178" s="56"/>
      <c r="U178" s="52"/>
      <c r="V178" s="52"/>
      <c r="W178" s="52"/>
      <c r="X178" s="52"/>
    </row>
    <row r="179" spans="1:24" ht="56.25" x14ac:dyDescent="0.25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5">
        <v>3722</v>
      </c>
      <c r="P179" s="55" t="s">
        <v>140</v>
      </c>
      <c r="Q179" s="57">
        <v>185000</v>
      </c>
      <c r="R179" s="57">
        <v>185000</v>
      </c>
      <c r="S179" s="57">
        <v>73955</v>
      </c>
      <c r="T179" s="56"/>
      <c r="U179" s="52"/>
      <c r="V179" s="52"/>
      <c r="W179" s="52"/>
      <c r="X179" s="52"/>
    </row>
    <row r="180" spans="1:24" ht="22.5" x14ac:dyDescent="0.25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5">
        <v>3751</v>
      </c>
      <c r="P180" s="55" t="s">
        <v>141</v>
      </c>
      <c r="Q180" s="57">
        <v>5000</v>
      </c>
      <c r="R180" s="57">
        <v>5000</v>
      </c>
      <c r="S180" s="57">
        <v>0</v>
      </c>
      <c r="T180" s="58"/>
      <c r="U180" s="52"/>
      <c r="V180" s="52"/>
      <c r="W180" s="52"/>
      <c r="X180" s="52"/>
    </row>
    <row r="181" spans="1:24" ht="22.5" x14ac:dyDescent="0.25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5">
        <v>3921</v>
      </c>
      <c r="P181" s="55" t="s">
        <v>143</v>
      </c>
      <c r="Q181" s="57">
        <v>245000</v>
      </c>
      <c r="R181" s="57">
        <v>245000</v>
      </c>
      <c r="S181" s="57">
        <v>83547.140000000014</v>
      </c>
      <c r="T181" s="56"/>
      <c r="U181" s="52"/>
      <c r="V181" s="52"/>
      <c r="W181" s="52"/>
      <c r="X181" s="52"/>
    </row>
    <row r="182" spans="1:24" ht="45" x14ac:dyDescent="0.25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5">
        <v>3951</v>
      </c>
      <c r="P182" s="55" t="s">
        <v>144</v>
      </c>
      <c r="Q182" s="57">
        <v>15000</v>
      </c>
      <c r="R182" s="57">
        <v>15000</v>
      </c>
      <c r="S182" s="57">
        <v>8.4600000000000009</v>
      </c>
      <c r="T182" s="58"/>
      <c r="U182" s="52"/>
      <c r="V182" s="52"/>
      <c r="W182" s="52"/>
      <c r="X182" s="52"/>
    </row>
    <row r="183" spans="1:24" ht="45" x14ac:dyDescent="0.25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5">
        <v>3969</v>
      </c>
      <c r="P183" s="55" t="s">
        <v>176</v>
      </c>
      <c r="Q183" s="57">
        <v>40000</v>
      </c>
      <c r="R183" s="57">
        <v>40000</v>
      </c>
      <c r="S183" s="57">
        <v>2103.3000000000002</v>
      </c>
      <c r="T183" s="56"/>
      <c r="U183" s="52"/>
      <c r="V183" s="52"/>
      <c r="W183" s="52"/>
      <c r="X183" s="52"/>
    </row>
    <row r="184" spans="1:24" ht="22.5" x14ac:dyDescent="0.25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5">
        <v>3981</v>
      </c>
      <c r="P184" s="55" t="s">
        <v>85</v>
      </c>
      <c r="Q184" s="57">
        <v>1409188</v>
      </c>
      <c r="R184" s="57">
        <v>1409188</v>
      </c>
      <c r="S184" s="57">
        <v>356932</v>
      </c>
      <c r="T184" s="58"/>
      <c r="U184" s="52"/>
      <c r="V184" s="52"/>
      <c r="W184" s="52"/>
      <c r="X184" s="52"/>
    </row>
    <row r="185" spans="1:24" ht="56.25" x14ac:dyDescent="0.25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5">
        <v>3982</v>
      </c>
      <c r="P185" s="55" t="s">
        <v>86</v>
      </c>
      <c r="Q185" s="57">
        <v>1310000</v>
      </c>
      <c r="R185" s="57">
        <v>1310000</v>
      </c>
      <c r="S185" s="57">
        <v>0</v>
      </c>
      <c r="T185" s="56"/>
      <c r="U185" s="52"/>
      <c r="V185" s="52"/>
      <c r="W185" s="52"/>
      <c r="X185" s="52"/>
    </row>
    <row r="186" spans="1:24" x14ac:dyDescent="0.25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5"/>
      <c r="P186" s="55" t="s">
        <v>43</v>
      </c>
      <c r="Q186" s="63">
        <f>SUM(Q153:Q185)</f>
        <v>31489531</v>
      </c>
      <c r="R186" s="63">
        <f>SUM(R153:R185)</f>
        <v>31489531</v>
      </c>
      <c r="S186" s="63">
        <f>SUM(S153:S185)</f>
        <v>10525564.800000003</v>
      </c>
      <c r="T186" s="56"/>
      <c r="U186" s="52"/>
      <c r="V186" s="52"/>
      <c r="W186" s="52"/>
      <c r="X186" s="52"/>
    </row>
    <row r="187" spans="1:24" ht="33.75" x14ac:dyDescent="0.25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5">
        <v>4419</v>
      </c>
      <c r="P187" s="55" t="s">
        <v>146</v>
      </c>
      <c r="Q187" s="57">
        <v>6000000</v>
      </c>
      <c r="R187" s="57">
        <v>6000000</v>
      </c>
      <c r="S187" s="57">
        <v>2727275</v>
      </c>
      <c r="T187" s="56"/>
      <c r="U187" s="52"/>
      <c r="V187" s="52"/>
      <c r="W187" s="52"/>
      <c r="X187" s="52"/>
    </row>
    <row r="188" spans="1:24" x14ac:dyDescent="0.25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5"/>
      <c r="P188" s="55" t="s">
        <v>58</v>
      </c>
      <c r="Q188" s="57">
        <f>+Q187</f>
        <v>6000000</v>
      </c>
      <c r="R188" s="57">
        <f t="shared" ref="R188:S188" si="6">+R187</f>
        <v>6000000</v>
      </c>
      <c r="S188" s="57">
        <f t="shared" si="6"/>
        <v>2727275</v>
      </c>
      <c r="T188" s="56"/>
      <c r="U188" s="52"/>
      <c r="V188" s="52"/>
      <c r="W188" s="52"/>
      <c r="X188" s="52"/>
    </row>
    <row r="189" spans="1:24" ht="45" x14ac:dyDescent="0.25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5">
        <v>5151</v>
      </c>
      <c r="P189" s="55" t="s">
        <v>147</v>
      </c>
      <c r="Q189" s="57">
        <v>0</v>
      </c>
      <c r="R189" s="57">
        <v>501000</v>
      </c>
      <c r="S189" s="57">
        <v>0</v>
      </c>
      <c r="T189" s="56"/>
      <c r="U189" s="52"/>
      <c r="V189" s="52"/>
      <c r="W189" s="52"/>
      <c r="X189" s="52"/>
    </row>
    <row r="190" spans="1:24" ht="67.5" x14ac:dyDescent="0.25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5">
        <v>5661</v>
      </c>
      <c r="P190" s="55" t="s">
        <v>486</v>
      </c>
      <c r="Q190" s="57">
        <v>0</v>
      </c>
      <c r="R190" s="57">
        <v>362000</v>
      </c>
      <c r="S190" s="57">
        <v>0</v>
      </c>
      <c r="T190" s="56"/>
      <c r="U190" s="52"/>
      <c r="V190" s="52"/>
      <c r="W190" s="52"/>
      <c r="X190" s="52"/>
    </row>
    <row r="191" spans="1:24" x14ac:dyDescent="0.25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5">
        <v>5911</v>
      </c>
      <c r="P191" s="55" t="s">
        <v>487</v>
      </c>
      <c r="Q191" s="57">
        <v>0</v>
      </c>
      <c r="R191" s="57">
        <v>250000</v>
      </c>
      <c r="S191" s="57">
        <v>0</v>
      </c>
      <c r="T191" s="56"/>
      <c r="U191" s="52"/>
      <c r="V191" s="52"/>
      <c r="W191" s="52"/>
      <c r="X191" s="52"/>
    </row>
    <row r="192" spans="1:24" x14ac:dyDescent="0.25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5"/>
      <c r="P192" s="55"/>
      <c r="Q192" s="57"/>
      <c r="R192" s="57">
        <v>0</v>
      </c>
      <c r="S192" s="57">
        <v>0</v>
      </c>
      <c r="T192" s="56"/>
      <c r="U192" s="52"/>
      <c r="V192" s="52"/>
      <c r="W192" s="52"/>
      <c r="X192" s="52"/>
    </row>
    <row r="193" spans="1:24" x14ac:dyDescent="0.25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5"/>
      <c r="P193" s="55"/>
      <c r="Q193" s="57">
        <v>0</v>
      </c>
      <c r="R193" s="57">
        <v>0</v>
      </c>
      <c r="S193" s="57">
        <v>0</v>
      </c>
      <c r="T193" s="56"/>
      <c r="U193" s="52"/>
      <c r="V193" s="52"/>
      <c r="W193" s="52"/>
      <c r="X193" s="52"/>
    </row>
    <row r="194" spans="1:24" x14ac:dyDescent="0.25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5"/>
      <c r="P194" s="55"/>
      <c r="Q194" s="57"/>
      <c r="R194" s="57"/>
      <c r="S194" s="57"/>
      <c r="T194" s="56"/>
      <c r="U194" s="52"/>
      <c r="V194" s="52"/>
      <c r="W194" s="52"/>
      <c r="X194" s="52"/>
    </row>
    <row r="195" spans="1:24" x14ac:dyDescent="0.25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5"/>
      <c r="P195" s="55"/>
      <c r="Q195" s="57"/>
      <c r="R195" s="57"/>
      <c r="S195" s="57"/>
      <c r="T195" s="56"/>
      <c r="U195" s="52"/>
      <c r="V195" s="52"/>
      <c r="W195" s="52"/>
      <c r="X195" s="52"/>
    </row>
    <row r="196" spans="1:24" x14ac:dyDescent="0.25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5"/>
      <c r="P196" s="55"/>
      <c r="Q196" s="57"/>
      <c r="R196" s="57"/>
      <c r="S196" s="57"/>
      <c r="T196" s="56"/>
      <c r="U196" s="52"/>
      <c r="V196" s="52"/>
      <c r="W196" s="52"/>
      <c r="X196" s="52"/>
    </row>
    <row r="197" spans="1:24" x14ac:dyDescent="0.25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5"/>
      <c r="P197" s="55" t="s">
        <v>56</v>
      </c>
      <c r="Q197" s="57">
        <f>SUM(Q189:Q196)</f>
        <v>0</v>
      </c>
      <c r="R197" s="57">
        <f t="shared" ref="R197:S197" si="7">SUM(R189:R196)</f>
        <v>1113000</v>
      </c>
      <c r="S197" s="57">
        <f t="shared" si="7"/>
        <v>0</v>
      </c>
      <c r="T197" s="56"/>
      <c r="U197" s="52"/>
      <c r="V197" s="52"/>
      <c r="W197" s="52"/>
      <c r="X197" s="52"/>
    </row>
    <row r="198" spans="1:24" x14ac:dyDescent="0.25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5"/>
      <c r="P198" s="55" t="s">
        <v>57</v>
      </c>
      <c r="Q198" s="63">
        <f>+Q125+Q152+Q186+Q188+Q197</f>
        <v>88806148</v>
      </c>
      <c r="R198" s="63">
        <f>+R125+R152+R186+R188+R197</f>
        <v>89919148</v>
      </c>
      <c r="S198" s="63">
        <f>+S125+S152+S186+S188+S197</f>
        <v>31840648.450000003</v>
      </c>
      <c r="T198" s="63"/>
      <c r="U198" s="52"/>
      <c r="V198" s="52"/>
      <c r="W198" s="52"/>
      <c r="X198" s="52"/>
    </row>
    <row r="199" spans="1:24" x14ac:dyDescent="0.25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64">
        <f>+Q198-E109</f>
        <v>0</v>
      </c>
      <c r="R199" s="64">
        <f>+R198-F109</f>
        <v>0</v>
      </c>
      <c r="S199" s="64">
        <f>+S198-G109</f>
        <v>0</v>
      </c>
      <c r="T199" s="52"/>
      <c r="U199" s="52"/>
      <c r="V199" s="52"/>
      <c r="W199" s="52"/>
      <c r="X199" s="52"/>
    </row>
    <row r="200" spans="1:24" x14ac:dyDescent="0.25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</row>
    <row r="201" spans="1:24" x14ac:dyDescent="0.25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</row>
    <row r="202" spans="1:24" x14ac:dyDescent="0.25">
      <c r="A202" s="98" t="s">
        <v>0</v>
      </c>
      <c r="B202" s="98" t="s">
        <v>1</v>
      </c>
      <c r="C202" s="99" t="s">
        <v>2</v>
      </c>
      <c r="D202" s="99"/>
      <c r="E202" s="99"/>
      <c r="F202" s="99"/>
      <c r="G202" s="99"/>
      <c r="H202" s="60"/>
      <c r="I202" s="99" t="s">
        <v>8</v>
      </c>
      <c r="J202" s="99"/>
      <c r="K202" s="99"/>
      <c r="L202" s="99"/>
      <c r="M202" s="99"/>
      <c r="N202" s="60"/>
      <c r="O202" s="99" t="s">
        <v>14</v>
      </c>
      <c r="P202" s="99"/>
      <c r="Q202" s="99"/>
      <c r="R202" s="99"/>
      <c r="S202" s="99"/>
      <c r="T202" s="100" t="s">
        <v>19</v>
      </c>
      <c r="U202" s="100" t="s">
        <v>20</v>
      </c>
      <c r="V202" s="100" t="s">
        <v>21</v>
      </c>
      <c r="W202" s="100" t="s">
        <v>22</v>
      </c>
      <c r="X202" s="100" t="s">
        <v>294</v>
      </c>
    </row>
    <row r="203" spans="1:24" ht="33.75" x14ac:dyDescent="0.25">
      <c r="A203" s="98"/>
      <c r="B203" s="98"/>
      <c r="C203" s="55" t="s">
        <v>3</v>
      </c>
      <c r="D203" s="55" t="s">
        <v>4</v>
      </c>
      <c r="E203" s="55" t="s">
        <v>5</v>
      </c>
      <c r="F203" s="55" t="s">
        <v>6</v>
      </c>
      <c r="G203" s="55" t="s">
        <v>7</v>
      </c>
      <c r="H203" s="55"/>
      <c r="I203" s="55" t="s">
        <v>9</v>
      </c>
      <c r="J203" s="55" t="s">
        <v>10</v>
      </c>
      <c r="K203" s="55" t="s">
        <v>11</v>
      </c>
      <c r="L203" s="55" t="s">
        <v>12</v>
      </c>
      <c r="M203" s="55" t="s">
        <v>13</v>
      </c>
      <c r="N203" s="55"/>
      <c r="O203" s="55" t="s">
        <v>15</v>
      </c>
      <c r="P203" s="55" t="s">
        <v>16</v>
      </c>
      <c r="Q203" s="55" t="s">
        <v>23</v>
      </c>
      <c r="R203" s="55" t="s">
        <v>17</v>
      </c>
      <c r="S203" s="55" t="s">
        <v>18</v>
      </c>
      <c r="T203" s="101"/>
      <c r="U203" s="101"/>
      <c r="V203" s="101"/>
      <c r="W203" s="101"/>
      <c r="X203" s="101"/>
    </row>
    <row r="204" spans="1:24" ht="60" x14ac:dyDescent="0.25">
      <c r="A204" s="55">
        <v>2017</v>
      </c>
      <c r="B204" s="55" t="s">
        <v>488</v>
      </c>
      <c r="C204" s="55">
        <v>1000</v>
      </c>
      <c r="D204" s="56" t="s">
        <v>264</v>
      </c>
      <c r="E204" s="57">
        <v>49681517</v>
      </c>
      <c r="F204" s="57">
        <v>49681517</v>
      </c>
      <c r="G204" s="57">
        <v>27766999.809999999</v>
      </c>
      <c r="H204" s="57"/>
      <c r="I204" s="55">
        <v>1100</v>
      </c>
      <c r="J204" s="55" t="s">
        <v>31</v>
      </c>
      <c r="K204" s="57">
        <v>20866286</v>
      </c>
      <c r="L204" s="57">
        <v>20866286</v>
      </c>
      <c r="M204" s="57">
        <v>13522256.460000001</v>
      </c>
      <c r="N204" s="57"/>
      <c r="O204" s="55">
        <v>1131</v>
      </c>
      <c r="P204" s="55" t="s">
        <v>65</v>
      </c>
      <c r="Q204" s="57">
        <v>7616252</v>
      </c>
      <c r="R204" s="57">
        <v>7616252</v>
      </c>
      <c r="S204" s="57">
        <v>3885872.4600000004</v>
      </c>
      <c r="T204" s="58"/>
      <c r="U204" s="50" t="s">
        <v>489</v>
      </c>
      <c r="V204" s="50" t="s">
        <v>490</v>
      </c>
      <c r="W204" s="65" t="s">
        <v>491</v>
      </c>
      <c r="X204" s="50" t="s">
        <v>496</v>
      </c>
    </row>
    <row r="205" spans="1:24" ht="56.25" x14ac:dyDescent="0.25">
      <c r="A205" s="55"/>
      <c r="B205" s="55"/>
      <c r="C205" s="55">
        <v>2000</v>
      </c>
      <c r="D205" s="56" t="s">
        <v>265</v>
      </c>
      <c r="E205" s="57">
        <v>1635100</v>
      </c>
      <c r="F205" s="57">
        <v>1635100</v>
      </c>
      <c r="G205" s="57">
        <v>951680.64</v>
      </c>
      <c r="H205" s="57"/>
      <c r="I205" s="55">
        <v>1200</v>
      </c>
      <c r="J205" s="55" t="s">
        <v>32</v>
      </c>
      <c r="K205" s="57">
        <v>3246480</v>
      </c>
      <c r="L205" s="57">
        <v>3246480</v>
      </c>
      <c r="M205" s="57">
        <v>1807424.76</v>
      </c>
      <c r="N205" s="57"/>
      <c r="O205" s="55">
        <v>1131</v>
      </c>
      <c r="P205" s="55" t="s">
        <v>66</v>
      </c>
      <c r="Q205" s="57">
        <v>13250034</v>
      </c>
      <c r="R205" s="57">
        <v>13250034</v>
      </c>
      <c r="S205" s="57">
        <v>9636384</v>
      </c>
      <c r="T205" s="58"/>
      <c r="U205" s="55"/>
      <c r="V205" s="55"/>
      <c r="W205" s="55"/>
      <c r="X205" s="55"/>
    </row>
    <row r="206" spans="1:24" ht="33.75" x14ac:dyDescent="0.25">
      <c r="A206" s="55"/>
      <c r="B206" s="55"/>
      <c r="C206" s="55">
        <v>3000</v>
      </c>
      <c r="D206" s="56" t="s">
        <v>266</v>
      </c>
      <c r="E206" s="57">
        <v>31489531</v>
      </c>
      <c r="F206" s="57">
        <v>31469531</v>
      </c>
      <c r="G206" s="57">
        <v>16177736.35</v>
      </c>
      <c r="H206" s="57"/>
      <c r="I206" s="55">
        <v>1300</v>
      </c>
      <c r="J206" s="55" t="s">
        <v>33</v>
      </c>
      <c r="K206" s="57">
        <v>5605163</v>
      </c>
      <c r="L206" s="57">
        <v>5605163</v>
      </c>
      <c r="M206" s="57">
        <v>761091.7300000001</v>
      </c>
      <c r="N206" s="57"/>
      <c r="O206" s="55">
        <v>1221</v>
      </c>
      <c r="P206" s="55" t="s">
        <v>67</v>
      </c>
      <c r="Q206" s="57">
        <v>3246480</v>
      </c>
      <c r="R206" s="57">
        <v>3246480</v>
      </c>
      <c r="S206" s="57">
        <v>1807424.76</v>
      </c>
      <c r="T206" s="58"/>
      <c r="U206" s="55"/>
      <c r="V206" s="55"/>
      <c r="W206" s="55"/>
      <c r="X206" s="55"/>
    </row>
    <row r="207" spans="1:24" ht="33.75" x14ac:dyDescent="0.25">
      <c r="A207" s="55"/>
      <c r="B207" s="55"/>
      <c r="C207" s="55">
        <v>4000</v>
      </c>
      <c r="D207" s="56" t="s">
        <v>268</v>
      </c>
      <c r="E207" s="57">
        <v>6000000</v>
      </c>
      <c r="F207" s="57">
        <v>6000000</v>
      </c>
      <c r="G207" s="57">
        <v>4363640</v>
      </c>
      <c r="H207" s="57"/>
      <c r="I207" s="55">
        <v>1400</v>
      </c>
      <c r="J207" s="55" t="s">
        <v>34</v>
      </c>
      <c r="K207" s="57">
        <v>8480810</v>
      </c>
      <c r="L207" s="57">
        <v>8480810</v>
      </c>
      <c r="M207" s="57">
        <v>5201232.7899999991</v>
      </c>
      <c r="N207" s="57"/>
      <c r="O207" s="55">
        <v>1321</v>
      </c>
      <c r="P207" s="55" t="s">
        <v>68</v>
      </c>
      <c r="Q207" s="57">
        <v>885975</v>
      </c>
      <c r="R207" s="57">
        <v>885975</v>
      </c>
      <c r="S207" s="57">
        <v>699723.81</v>
      </c>
      <c r="T207" s="58"/>
      <c r="U207" s="55"/>
      <c r="V207" s="55"/>
      <c r="W207" s="55"/>
      <c r="X207" s="55"/>
    </row>
    <row r="208" spans="1:24" ht="45" x14ac:dyDescent="0.25">
      <c r="A208" s="55"/>
      <c r="B208" s="55"/>
      <c r="C208" s="55">
        <v>5000</v>
      </c>
      <c r="D208" s="56" t="s">
        <v>267</v>
      </c>
      <c r="E208" s="57">
        <v>0</v>
      </c>
      <c r="F208" s="57">
        <v>1133000</v>
      </c>
      <c r="G208" s="57">
        <v>0</v>
      </c>
      <c r="H208" s="57"/>
      <c r="I208" s="55">
        <v>1500</v>
      </c>
      <c r="J208" s="55" t="s">
        <v>35</v>
      </c>
      <c r="K208" s="57">
        <v>11482778</v>
      </c>
      <c r="L208" s="57">
        <v>11482778</v>
      </c>
      <c r="M208" s="57">
        <v>6474994.0700000003</v>
      </c>
      <c r="N208" s="57"/>
      <c r="O208" s="55">
        <v>1322</v>
      </c>
      <c r="P208" s="55" t="s">
        <v>69</v>
      </c>
      <c r="Q208" s="57">
        <v>6000</v>
      </c>
      <c r="R208" s="57">
        <v>6000</v>
      </c>
      <c r="S208" s="57">
        <v>0</v>
      </c>
      <c r="T208" s="58"/>
      <c r="U208" s="55"/>
      <c r="V208" s="55"/>
      <c r="W208" s="55"/>
      <c r="X208" s="55"/>
    </row>
    <row r="209" spans="1:24" ht="22.5" x14ac:dyDescent="0.25">
      <c r="A209" s="55"/>
      <c r="B209" s="55"/>
      <c r="C209" s="55"/>
      <c r="D209" s="55"/>
      <c r="E209" s="59">
        <f>SUM(E204:E208)</f>
        <v>88806148</v>
      </c>
      <c r="F209" s="59">
        <f>SUM(F204:F208)</f>
        <v>89919148</v>
      </c>
      <c r="G209" s="59">
        <f>SUM(G204:G208)</f>
        <v>49260056.799999997</v>
      </c>
      <c r="H209" s="59"/>
      <c r="I209" s="55"/>
      <c r="J209" s="55"/>
      <c r="K209" s="57"/>
      <c r="L209" s="57"/>
      <c r="M209" s="57"/>
      <c r="N209" s="57"/>
      <c r="O209" s="55">
        <v>1323</v>
      </c>
      <c r="P209" s="55" t="s">
        <v>70</v>
      </c>
      <c r="Q209" s="57">
        <v>1703188</v>
      </c>
      <c r="R209" s="57">
        <v>1703188</v>
      </c>
      <c r="S209" s="57">
        <v>61367.920000000006</v>
      </c>
      <c r="T209" s="58"/>
      <c r="U209" s="55"/>
      <c r="V209" s="55"/>
      <c r="W209" s="55"/>
      <c r="X209" s="55"/>
    </row>
    <row r="210" spans="1:24" ht="45" x14ac:dyDescent="0.25">
      <c r="A210" s="55"/>
      <c r="B210" s="55"/>
      <c r="C210" s="55"/>
      <c r="D210" s="55"/>
      <c r="E210" s="55"/>
      <c r="F210" s="55"/>
      <c r="G210" s="55"/>
      <c r="H210" s="55"/>
      <c r="I210" s="55"/>
      <c r="J210" s="60" t="s">
        <v>42</v>
      </c>
      <c r="K210" s="59">
        <f>SUM(K204:K209)</f>
        <v>49681517</v>
      </c>
      <c r="L210" s="59">
        <f>SUM(L204:L209)</f>
        <v>49681517</v>
      </c>
      <c r="M210" s="59">
        <f>SUM(M204:M209)</f>
        <v>27766999.810000002</v>
      </c>
      <c r="N210" s="59"/>
      <c r="O210" s="55">
        <v>1323</v>
      </c>
      <c r="P210" s="55" t="s">
        <v>203</v>
      </c>
      <c r="Q210" s="57">
        <v>3000000</v>
      </c>
      <c r="R210" s="57">
        <v>3000000</v>
      </c>
      <c r="S210" s="57">
        <v>0</v>
      </c>
      <c r="T210" s="58"/>
      <c r="U210" s="61"/>
      <c r="V210" s="61"/>
      <c r="W210" s="61"/>
      <c r="X210" s="61"/>
    </row>
    <row r="211" spans="1:24" ht="67.5" x14ac:dyDescent="0.25">
      <c r="A211" s="52"/>
      <c r="B211" s="52"/>
      <c r="C211" s="52"/>
      <c r="D211" s="52"/>
      <c r="E211" s="52"/>
      <c r="F211" s="52"/>
      <c r="G211" s="52"/>
      <c r="H211" s="52"/>
      <c r="I211" s="55">
        <v>2100</v>
      </c>
      <c r="J211" s="55" t="s">
        <v>36</v>
      </c>
      <c r="K211" s="57">
        <v>712500</v>
      </c>
      <c r="L211" s="57">
        <v>712500</v>
      </c>
      <c r="M211" s="57">
        <v>588174.68000000005</v>
      </c>
      <c r="N211" s="57"/>
      <c r="O211" s="55">
        <v>1331</v>
      </c>
      <c r="P211" s="55" t="s">
        <v>71</v>
      </c>
      <c r="Q211" s="57">
        <v>10000</v>
      </c>
      <c r="R211" s="57">
        <v>10000</v>
      </c>
      <c r="S211" s="57">
        <v>0</v>
      </c>
      <c r="T211" s="56"/>
      <c r="U211" s="52"/>
      <c r="V211" s="52"/>
      <c r="W211" s="52"/>
      <c r="X211" s="52"/>
    </row>
    <row r="212" spans="1:24" ht="45" x14ac:dyDescent="0.25">
      <c r="A212" s="62" t="s">
        <v>25</v>
      </c>
      <c r="B212" s="52"/>
      <c r="C212" s="52"/>
      <c r="D212" s="52"/>
      <c r="E212" s="52"/>
      <c r="F212" s="52"/>
      <c r="G212" s="52"/>
      <c r="H212" s="52"/>
      <c r="I212" s="55">
        <v>2200</v>
      </c>
      <c r="J212" s="55" t="s">
        <v>37</v>
      </c>
      <c r="K212" s="57">
        <v>42000</v>
      </c>
      <c r="L212" s="57">
        <v>42000</v>
      </c>
      <c r="M212" s="57">
        <v>15865.16</v>
      </c>
      <c r="N212" s="57"/>
      <c r="O212" s="55">
        <v>1412</v>
      </c>
      <c r="P212" s="55" t="s">
        <v>73</v>
      </c>
      <c r="Q212" s="57">
        <v>3564216</v>
      </c>
      <c r="R212" s="57">
        <v>3564216</v>
      </c>
      <c r="S212" s="57">
        <v>2233184.75</v>
      </c>
      <c r="T212" s="58"/>
      <c r="U212" s="52"/>
      <c r="V212" s="52"/>
      <c r="W212" s="52"/>
      <c r="X212" s="52"/>
    </row>
    <row r="213" spans="1:24" ht="45" x14ac:dyDescent="0.25">
      <c r="A213" s="62" t="s">
        <v>492</v>
      </c>
      <c r="B213" s="52"/>
      <c r="C213" s="52"/>
      <c r="D213" s="52"/>
      <c r="E213" s="52"/>
      <c r="F213" s="52"/>
      <c r="G213" s="52"/>
      <c r="H213" s="52"/>
      <c r="I213" s="55">
        <v>2400</v>
      </c>
      <c r="J213" s="55" t="s">
        <v>38</v>
      </c>
      <c r="K213" s="57">
        <v>56600</v>
      </c>
      <c r="L213" s="57">
        <v>56600</v>
      </c>
      <c r="M213" s="57">
        <v>12077.85</v>
      </c>
      <c r="N213" s="57"/>
      <c r="O213" s="55">
        <v>1422</v>
      </c>
      <c r="P213" s="55" t="s">
        <v>74</v>
      </c>
      <c r="Q213" s="57">
        <v>1749420</v>
      </c>
      <c r="R213" s="57">
        <v>1749420</v>
      </c>
      <c r="S213" s="57">
        <v>1126084.98</v>
      </c>
      <c r="T213" s="58"/>
      <c r="U213" s="52"/>
      <c r="V213" s="52"/>
      <c r="W213" s="52"/>
      <c r="X213" s="52"/>
    </row>
    <row r="214" spans="1:24" ht="90" x14ac:dyDescent="0.25">
      <c r="A214" s="62" t="s">
        <v>493</v>
      </c>
      <c r="B214" s="52"/>
      <c r="C214" s="52"/>
      <c r="D214" s="52"/>
      <c r="E214" s="52"/>
      <c r="F214" s="52"/>
      <c r="G214" s="52"/>
      <c r="H214" s="52"/>
      <c r="I214" s="55">
        <v>2500</v>
      </c>
      <c r="J214" s="55" t="s">
        <v>39</v>
      </c>
      <c r="K214" s="57">
        <v>20000</v>
      </c>
      <c r="L214" s="57">
        <v>20000</v>
      </c>
      <c r="M214" s="57">
        <v>0</v>
      </c>
      <c r="N214" s="57"/>
      <c r="O214" s="55">
        <v>1431</v>
      </c>
      <c r="P214" s="55" t="s">
        <v>75</v>
      </c>
      <c r="Q214" s="57">
        <v>2196192</v>
      </c>
      <c r="R214" s="57">
        <v>2196192</v>
      </c>
      <c r="S214" s="57">
        <v>1403795.29</v>
      </c>
      <c r="T214" s="58"/>
      <c r="U214" s="52"/>
      <c r="V214" s="52"/>
      <c r="W214" s="52"/>
      <c r="X214" s="52"/>
    </row>
    <row r="215" spans="1:24" ht="45" x14ac:dyDescent="0.25">
      <c r="A215" s="62" t="s">
        <v>63</v>
      </c>
      <c r="B215" s="52"/>
      <c r="C215" s="52"/>
      <c r="D215" s="52"/>
      <c r="E215" s="52"/>
      <c r="F215" s="52"/>
      <c r="G215" s="52"/>
      <c r="H215" s="52"/>
      <c r="I215" s="55">
        <v>2600</v>
      </c>
      <c r="J215" s="55" t="s">
        <v>40</v>
      </c>
      <c r="K215" s="57">
        <v>375000</v>
      </c>
      <c r="L215" s="57">
        <v>375000</v>
      </c>
      <c r="M215" s="57">
        <v>206016.19</v>
      </c>
      <c r="N215" s="57"/>
      <c r="O215" s="55">
        <v>1441</v>
      </c>
      <c r="P215" s="55" t="s">
        <v>76</v>
      </c>
      <c r="Q215" s="57">
        <v>970982</v>
      </c>
      <c r="R215" s="57">
        <v>970982</v>
      </c>
      <c r="S215" s="57">
        <v>438167.77</v>
      </c>
      <c r="T215" s="58"/>
      <c r="U215" s="52"/>
      <c r="V215" s="52"/>
      <c r="W215" s="52"/>
      <c r="X215" s="52"/>
    </row>
    <row r="216" spans="1:24" ht="67.5" x14ac:dyDescent="0.25">
      <c r="A216" s="52"/>
      <c r="B216" s="52"/>
      <c r="C216" s="52"/>
      <c r="D216" s="52"/>
      <c r="E216" s="52"/>
      <c r="F216" s="52"/>
      <c r="G216" s="52"/>
      <c r="H216" s="52"/>
      <c r="I216" s="55">
        <v>2700</v>
      </c>
      <c r="J216" s="55" t="s">
        <v>41</v>
      </c>
      <c r="K216" s="58">
        <v>52000</v>
      </c>
      <c r="L216" s="58">
        <v>52000</v>
      </c>
      <c r="M216" s="58">
        <v>888</v>
      </c>
      <c r="N216" s="57"/>
      <c r="O216" s="55">
        <v>1511</v>
      </c>
      <c r="P216" s="55" t="s">
        <v>77</v>
      </c>
      <c r="Q216" s="57">
        <v>888455</v>
      </c>
      <c r="R216" s="57">
        <v>888455</v>
      </c>
      <c r="S216" s="57">
        <v>532265.28</v>
      </c>
      <c r="T216" s="58"/>
      <c r="U216" s="52"/>
      <c r="V216" s="52"/>
      <c r="W216" s="52"/>
      <c r="X216" s="52"/>
    </row>
    <row r="217" spans="1:24" ht="67.5" x14ac:dyDescent="0.25">
      <c r="A217" s="52"/>
      <c r="B217" s="52"/>
      <c r="C217" s="52"/>
      <c r="D217" s="52"/>
      <c r="E217" s="52"/>
      <c r="F217" s="52"/>
      <c r="G217" s="52"/>
      <c r="H217" s="52"/>
      <c r="I217" s="55">
        <v>2900</v>
      </c>
      <c r="J217" s="55" t="s">
        <v>155</v>
      </c>
      <c r="K217" s="58">
        <v>377000</v>
      </c>
      <c r="L217" s="58">
        <v>377000</v>
      </c>
      <c r="M217" s="58">
        <v>128658.76</v>
      </c>
      <c r="N217" s="58"/>
      <c r="O217" s="55">
        <v>1521</v>
      </c>
      <c r="P217" s="55" t="s">
        <v>78</v>
      </c>
      <c r="Q217" s="57">
        <v>0</v>
      </c>
      <c r="R217" s="57">
        <v>0</v>
      </c>
      <c r="S217" s="57">
        <v>0</v>
      </c>
      <c r="T217" s="56"/>
      <c r="U217" s="52"/>
      <c r="V217" s="52"/>
      <c r="W217" s="52"/>
      <c r="X217" s="52"/>
    </row>
    <row r="218" spans="1:24" x14ac:dyDescent="0.25">
      <c r="A218" s="52"/>
      <c r="B218" s="52"/>
      <c r="C218" s="52"/>
      <c r="D218" s="52"/>
      <c r="E218" s="52"/>
      <c r="F218" s="52"/>
      <c r="G218" s="52"/>
      <c r="H218" s="52"/>
      <c r="I218" s="55"/>
      <c r="J218" s="60" t="s">
        <v>52</v>
      </c>
      <c r="K218" s="59">
        <f>SUM(K211:K217)</f>
        <v>1635100</v>
      </c>
      <c r="L218" s="59">
        <f>SUM(L211:L217)</f>
        <v>1635100</v>
      </c>
      <c r="M218" s="59">
        <f>SUM(M211:M217)</f>
        <v>951680.64000000013</v>
      </c>
      <c r="N218" s="59"/>
      <c r="O218" s="55">
        <v>1541</v>
      </c>
      <c r="P218" s="55" t="s">
        <v>79</v>
      </c>
      <c r="Q218" s="57">
        <v>1729771</v>
      </c>
      <c r="R218" s="57">
        <v>1729771</v>
      </c>
      <c r="S218" s="57">
        <v>2920.21</v>
      </c>
      <c r="T218" s="58"/>
      <c r="U218" s="52"/>
      <c r="V218" s="52"/>
      <c r="W218" s="52"/>
      <c r="X218" s="52"/>
    </row>
    <row r="219" spans="1:24" ht="56.25" x14ac:dyDescent="0.25">
      <c r="A219" s="52"/>
      <c r="B219" s="52"/>
      <c r="C219" s="52"/>
      <c r="D219" s="52"/>
      <c r="E219" s="52"/>
      <c r="F219" s="52"/>
      <c r="G219" s="52"/>
      <c r="H219" s="52"/>
      <c r="I219" s="55">
        <v>3100</v>
      </c>
      <c r="J219" s="55" t="s">
        <v>44</v>
      </c>
      <c r="K219" s="57">
        <v>4014000</v>
      </c>
      <c r="L219" s="57">
        <v>4014000</v>
      </c>
      <c r="M219" s="57">
        <v>1936323.0400000003</v>
      </c>
      <c r="N219" s="57"/>
      <c r="O219" s="55">
        <v>1542</v>
      </c>
      <c r="P219" s="55" t="s">
        <v>80</v>
      </c>
      <c r="Q219" s="57">
        <v>10000</v>
      </c>
      <c r="R219" s="57">
        <v>10000</v>
      </c>
      <c r="S219" s="57">
        <v>0</v>
      </c>
      <c r="T219" s="56"/>
      <c r="U219" s="52"/>
      <c r="V219" s="52"/>
      <c r="W219" s="52"/>
      <c r="X219" s="52"/>
    </row>
    <row r="220" spans="1:24" ht="33.75" x14ac:dyDescent="0.25">
      <c r="A220" s="52"/>
      <c r="B220" s="52"/>
      <c r="C220" s="52"/>
      <c r="D220" s="52"/>
      <c r="E220" s="52"/>
      <c r="F220" s="52"/>
      <c r="G220" s="52"/>
      <c r="H220" s="52"/>
      <c r="I220" s="55">
        <v>3200</v>
      </c>
      <c r="J220" s="55" t="s">
        <v>45</v>
      </c>
      <c r="K220" s="57">
        <v>3510000</v>
      </c>
      <c r="L220" s="57">
        <v>4808033.0999999996</v>
      </c>
      <c r="M220" s="57">
        <v>2936070.8</v>
      </c>
      <c r="N220" s="57"/>
      <c r="O220" s="55">
        <v>1547</v>
      </c>
      <c r="P220" s="55" t="s">
        <v>84</v>
      </c>
      <c r="Q220" s="57">
        <v>80000</v>
      </c>
      <c r="R220" s="57">
        <v>80000</v>
      </c>
      <c r="S220" s="57">
        <v>57000</v>
      </c>
      <c r="T220" s="56"/>
      <c r="U220" s="52"/>
      <c r="V220" s="52"/>
      <c r="W220" s="52"/>
      <c r="X220" s="52"/>
    </row>
    <row r="221" spans="1:24" ht="56.25" x14ac:dyDescent="0.25">
      <c r="A221" s="52"/>
      <c r="B221" s="52"/>
      <c r="C221" s="52"/>
      <c r="D221" s="52"/>
      <c r="E221" s="52"/>
      <c r="F221" s="52"/>
      <c r="G221" s="52"/>
      <c r="H221" s="52"/>
      <c r="I221" s="55">
        <v>3300</v>
      </c>
      <c r="J221" s="55" t="s">
        <v>46</v>
      </c>
      <c r="K221" s="57">
        <v>2583400</v>
      </c>
      <c r="L221" s="57">
        <v>2583400</v>
      </c>
      <c r="M221" s="57">
        <v>547105.51</v>
      </c>
      <c r="N221" s="57"/>
      <c r="O221" s="55">
        <v>1548</v>
      </c>
      <c r="P221" s="55" t="s">
        <v>81</v>
      </c>
      <c r="Q221" s="57">
        <v>200000</v>
      </c>
      <c r="R221" s="57">
        <v>200000</v>
      </c>
      <c r="S221" s="57">
        <v>34612.06</v>
      </c>
      <c r="T221" s="56"/>
      <c r="U221" s="52"/>
      <c r="V221" s="52"/>
      <c r="W221" s="52"/>
      <c r="X221" s="52"/>
    </row>
    <row r="222" spans="1:24" ht="45" x14ac:dyDescent="0.25">
      <c r="A222" s="52"/>
      <c r="B222" s="52"/>
      <c r="C222" s="52"/>
      <c r="D222" s="52"/>
      <c r="E222" s="52"/>
      <c r="F222" s="52"/>
      <c r="G222" s="52"/>
      <c r="H222" s="52"/>
      <c r="I222" s="55">
        <v>3400</v>
      </c>
      <c r="J222" s="55" t="s">
        <v>47</v>
      </c>
      <c r="K222" s="57">
        <v>17131943</v>
      </c>
      <c r="L222" s="57">
        <v>15813909.9</v>
      </c>
      <c r="M222" s="57">
        <v>9558309.2000000011</v>
      </c>
      <c r="N222" s="57"/>
      <c r="O222" s="55">
        <v>1549</v>
      </c>
      <c r="P222" s="55" t="s">
        <v>82</v>
      </c>
      <c r="Q222" s="57">
        <v>153000</v>
      </c>
      <c r="R222" s="57">
        <v>153000</v>
      </c>
      <c r="S222" s="57">
        <v>71379</v>
      </c>
      <c r="T222" s="56"/>
      <c r="U222" s="52"/>
      <c r="V222" s="52"/>
      <c r="W222" s="52"/>
      <c r="X222" s="52"/>
    </row>
    <row r="223" spans="1:24" ht="135" x14ac:dyDescent="0.25">
      <c r="A223" s="52"/>
      <c r="B223" s="52"/>
      <c r="C223" s="52"/>
      <c r="D223" s="52"/>
      <c r="E223" s="52"/>
      <c r="F223" s="52"/>
      <c r="G223" s="52"/>
      <c r="H223" s="52"/>
      <c r="I223" s="55">
        <v>3500</v>
      </c>
      <c r="J223" s="55" t="s">
        <v>48</v>
      </c>
      <c r="K223" s="57">
        <v>1036000</v>
      </c>
      <c r="L223" s="57">
        <v>1036000</v>
      </c>
      <c r="M223" s="57">
        <v>377511</v>
      </c>
      <c r="N223" s="57"/>
      <c r="O223" s="55">
        <v>1591</v>
      </c>
      <c r="P223" s="55" t="s">
        <v>83</v>
      </c>
      <c r="Q223" s="57">
        <v>3776530</v>
      </c>
      <c r="R223" s="57">
        <v>3776530</v>
      </c>
      <c r="S223" s="57">
        <v>2398617.52</v>
      </c>
      <c r="T223" s="56"/>
      <c r="U223" s="52"/>
      <c r="V223" s="52"/>
      <c r="W223" s="52"/>
      <c r="X223" s="52"/>
    </row>
    <row r="224" spans="1:24" ht="157.5" x14ac:dyDescent="0.25">
      <c r="A224" s="52"/>
      <c r="B224" s="52"/>
      <c r="C224" s="52"/>
      <c r="D224" s="52"/>
      <c r="E224" s="52"/>
      <c r="F224" s="52"/>
      <c r="G224" s="52"/>
      <c r="H224" s="52"/>
      <c r="I224" s="55">
        <v>3700</v>
      </c>
      <c r="J224" s="55" t="s">
        <v>50</v>
      </c>
      <c r="K224" s="57">
        <v>195000</v>
      </c>
      <c r="L224" s="57">
        <v>195000</v>
      </c>
      <c r="M224" s="57">
        <v>96696</v>
      </c>
      <c r="N224" s="57"/>
      <c r="O224" s="55">
        <v>1591</v>
      </c>
      <c r="P224" s="55" t="s">
        <v>204</v>
      </c>
      <c r="Q224" s="57">
        <v>4645022</v>
      </c>
      <c r="R224" s="57">
        <v>4645022</v>
      </c>
      <c r="S224" s="57">
        <v>3378200</v>
      </c>
      <c r="T224" s="56"/>
      <c r="U224" s="52"/>
      <c r="V224" s="52"/>
      <c r="W224" s="52"/>
      <c r="X224" s="52"/>
    </row>
    <row r="225" spans="1:24" ht="22.5" x14ac:dyDescent="0.25">
      <c r="A225" s="52"/>
      <c r="B225" s="52"/>
      <c r="C225" s="52"/>
      <c r="D225" s="52"/>
      <c r="E225" s="52"/>
      <c r="F225" s="52"/>
      <c r="G225" s="52"/>
      <c r="H225" s="52"/>
      <c r="I225" s="55">
        <v>3900</v>
      </c>
      <c r="J225" s="55" t="s">
        <v>156</v>
      </c>
      <c r="K225" s="57">
        <v>3019188</v>
      </c>
      <c r="L225" s="57">
        <v>3019188</v>
      </c>
      <c r="M225" s="57">
        <v>725720.80000000016</v>
      </c>
      <c r="N225" s="57"/>
      <c r="O225" s="55"/>
      <c r="P225" s="55"/>
      <c r="Q225" s="63">
        <f>SUM(Q204:Q224)</f>
        <v>49681517</v>
      </c>
      <c r="R225" s="63">
        <f>SUM(R204:R224)</f>
        <v>49681517</v>
      </c>
      <c r="S225" s="63">
        <f>SUM(S204:S224)</f>
        <v>27766999.810000002</v>
      </c>
      <c r="T225" s="56"/>
      <c r="U225" s="52"/>
      <c r="V225" s="52"/>
      <c r="W225" s="52"/>
      <c r="X225" s="52"/>
    </row>
    <row r="226" spans="1:24" ht="56.25" x14ac:dyDescent="0.25">
      <c r="A226" s="52"/>
      <c r="B226" s="52"/>
      <c r="C226" s="52"/>
      <c r="D226" s="52"/>
      <c r="E226" s="52"/>
      <c r="F226" s="52"/>
      <c r="G226" s="52"/>
      <c r="H226" s="52"/>
      <c r="I226" s="55"/>
      <c r="J226" s="60" t="s">
        <v>43</v>
      </c>
      <c r="K226" s="59">
        <f>SUM(K219:K225)</f>
        <v>31489531</v>
      </c>
      <c r="L226" s="59">
        <f>SUM(L219:L225)</f>
        <v>31469531</v>
      </c>
      <c r="M226" s="59">
        <f>SUM(M219:M225)</f>
        <v>16177736.350000001</v>
      </c>
      <c r="N226" s="57"/>
      <c r="O226" s="55">
        <v>2111</v>
      </c>
      <c r="P226" s="55" t="s">
        <v>87</v>
      </c>
      <c r="Q226" s="57">
        <v>400000</v>
      </c>
      <c r="R226" s="57">
        <v>400000</v>
      </c>
      <c r="S226" s="57">
        <v>316506.3</v>
      </c>
      <c r="T226" s="56"/>
      <c r="U226" s="52"/>
      <c r="V226" s="52"/>
      <c r="W226" s="52"/>
      <c r="X226" s="52"/>
    </row>
    <row r="227" spans="1:24" ht="45" x14ac:dyDescent="0.25">
      <c r="A227" s="52"/>
      <c r="B227" s="52"/>
      <c r="C227" s="52"/>
      <c r="D227" s="52"/>
      <c r="E227" s="52"/>
      <c r="F227" s="52"/>
      <c r="G227" s="52"/>
      <c r="H227" s="52"/>
      <c r="I227" s="55">
        <v>4400</v>
      </c>
      <c r="J227" s="55" t="s">
        <v>185</v>
      </c>
      <c r="K227" s="57">
        <v>6000000</v>
      </c>
      <c r="L227" s="57">
        <v>6000000</v>
      </c>
      <c r="M227" s="57">
        <v>4363640</v>
      </c>
      <c r="N227" s="59"/>
      <c r="O227" s="55">
        <v>2121</v>
      </c>
      <c r="P227" s="55" t="s">
        <v>88</v>
      </c>
      <c r="Q227" s="57">
        <v>1500</v>
      </c>
      <c r="R227" s="57">
        <v>1500</v>
      </c>
      <c r="S227" s="57">
        <v>0</v>
      </c>
      <c r="T227" s="56"/>
      <c r="U227" s="52"/>
      <c r="V227" s="52"/>
      <c r="W227" s="52"/>
      <c r="X227" s="52"/>
    </row>
    <row r="228" spans="1:24" ht="90" x14ac:dyDescent="0.25">
      <c r="A228" s="52"/>
      <c r="B228" s="52"/>
      <c r="C228" s="52"/>
      <c r="D228" s="52"/>
      <c r="E228" s="52"/>
      <c r="F228" s="52"/>
      <c r="G228" s="52"/>
      <c r="H228" s="52"/>
      <c r="I228" s="55"/>
      <c r="J228" s="60" t="s">
        <v>53</v>
      </c>
      <c r="K228" s="59">
        <f>+K227</f>
        <v>6000000</v>
      </c>
      <c r="L228" s="59">
        <f>+L227</f>
        <v>6000000</v>
      </c>
      <c r="M228" s="59">
        <f>+M227</f>
        <v>4363640</v>
      </c>
      <c r="N228" s="57"/>
      <c r="O228" s="55">
        <v>2141</v>
      </c>
      <c r="P228" s="55" t="s">
        <v>89</v>
      </c>
      <c r="Q228" s="57">
        <v>275000</v>
      </c>
      <c r="R228" s="57">
        <v>275000</v>
      </c>
      <c r="S228" s="57">
        <v>257227.07</v>
      </c>
      <c r="T228" s="56"/>
      <c r="U228" s="52"/>
      <c r="V228" s="52"/>
      <c r="W228" s="52"/>
      <c r="X228" s="52"/>
    </row>
    <row r="229" spans="1:24" ht="45" x14ac:dyDescent="0.25">
      <c r="A229" s="52"/>
      <c r="B229" s="52"/>
      <c r="C229" s="52"/>
      <c r="D229" s="52"/>
      <c r="E229" s="52"/>
      <c r="F229" s="52"/>
      <c r="G229" s="52"/>
      <c r="H229" s="52"/>
      <c r="I229" s="55">
        <v>5100</v>
      </c>
      <c r="J229" s="55" t="s">
        <v>54</v>
      </c>
      <c r="K229" s="59">
        <v>0</v>
      </c>
      <c r="L229" s="58">
        <v>521000</v>
      </c>
      <c r="M229" s="59">
        <v>0</v>
      </c>
      <c r="N229" s="59"/>
      <c r="O229" s="55">
        <v>2151</v>
      </c>
      <c r="P229" s="55" t="s">
        <v>90</v>
      </c>
      <c r="Q229" s="57">
        <v>30000</v>
      </c>
      <c r="R229" s="57">
        <v>30000</v>
      </c>
      <c r="S229" s="57">
        <v>13907.3</v>
      </c>
      <c r="T229" s="56"/>
      <c r="U229" s="52"/>
      <c r="V229" s="52"/>
      <c r="W229" s="52"/>
      <c r="X229" s="52"/>
    </row>
    <row r="230" spans="1:24" ht="33.75" x14ac:dyDescent="0.25">
      <c r="A230" s="52"/>
      <c r="B230" s="52"/>
      <c r="C230" s="52"/>
      <c r="D230" s="52"/>
      <c r="E230" s="52"/>
      <c r="F230" s="52"/>
      <c r="G230" s="52"/>
      <c r="H230" s="52"/>
      <c r="I230" s="55">
        <v>5600</v>
      </c>
      <c r="J230" s="55" t="s">
        <v>485</v>
      </c>
      <c r="K230" s="59">
        <v>0</v>
      </c>
      <c r="L230" s="58">
        <v>362000</v>
      </c>
      <c r="M230" s="59">
        <v>0</v>
      </c>
      <c r="N230" s="57"/>
      <c r="O230" s="55">
        <v>2161</v>
      </c>
      <c r="P230" s="55" t="s">
        <v>91</v>
      </c>
      <c r="Q230" s="57">
        <v>6000</v>
      </c>
      <c r="R230" s="57">
        <v>6000</v>
      </c>
      <c r="S230" s="57">
        <v>534.01</v>
      </c>
      <c r="T230" s="56"/>
      <c r="U230" s="52"/>
      <c r="V230" s="52"/>
      <c r="W230" s="52"/>
      <c r="X230" s="52"/>
    </row>
    <row r="231" spans="1:24" ht="45" x14ac:dyDescent="0.25">
      <c r="A231" s="52"/>
      <c r="B231" s="52"/>
      <c r="C231" s="52"/>
      <c r="D231" s="52"/>
      <c r="E231" s="52"/>
      <c r="F231" s="52"/>
      <c r="G231" s="52"/>
      <c r="H231" s="52"/>
      <c r="I231" s="55">
        <v>5900</v>
      </c>
      <c r="J231" s="55" t="s">
        <v>159</v>
      </c>
      <c r="K231" s="57">
        <v>0</v>
      </c>
      <c r="L231" s="57">
        <v>250000</v>
      </c>
      <c r="M231" s="57">
        <v>0</v>
      </c>
      <c r="N231" s="57"/>
      <c r="O231" s="55">
        <v>2211</v>
      </c>
      <c r="P231" s="55" t="s">
        <v>92</v>
      </c>
      <c r="Q231" s="57">
        <v>37000</v>
      </c>
      <c r="R231" s="57">
        <v>37000</v>
      </c>
      <c r="S231" s="57">
        <v>15777.76</v>
      </c>
      <c r="T231" s="56"/>
      <c r="U231" s="52"/>
      <c r="V231" s="52"/>
      <c r="W231" s="52"/>
      <c r="X231" s="52"/>
    </row>
    <row r="232" spans="1:24" ht="33.75" x14ac:dyDescent="0.25">
      <c r="A232" s="52"/>
      <c r="B232" s="52"/>
      <c r="C232" s="52"/>
      <c r="D232" s="52"/>
      <c r="E232" s="52"/>
      <c r="F232" s="52"/>
      <c r="G232" s="52"/>
      <c r="H232" s="52"/>
      <c r="I232" s="55"/>
      <c r="J232" s="55"/>
      <c r="K232" s="57"/>
      <c r="L232" s="57"/>
      <c r="M232" s="57"/>
      <c r="N232" s="57"/>
      <c r="O232" s="55">
        <v>2231</v>
      </c>
      <c r="P232" s="55" t="s">
        <v>93</v>
      </c>
      <c r="Q232" s="57">
        <v>5000</v>
      </c>
      <c r="R232" s="57">
        <v>5000</v>
      </c>
      <c r="S232" s="57">
        <v>87.4</v>
      </c>
      <c r="T232" s="56"/>
      <c r="U232" s="52"/>
      <c r="V232" s="52"/>
      <c r="W232" s="52"/>
      <c r="X232" s="52"/>
    </row>
    <row r="233" spans="1:24" ht="45" x14ac:dyDescent="0.25">
      <c r="A233" s="52"/>
      <c r="B233" s="52"/>
      <c r="C233" s="52"/>
      <c r="D233" s="52"/>
      <c r="E233" s="52"/>
      <c r="F233" s="52"/>
      <c r="G233" s="52"/>
      <c r="H233" s="52"/>
      <c r="I233" s="55"/>
      <c r="J233" s="55" t="s">
        <v>56</v>
      </c>
      <c r="K233" s="57">
        <f>SUM(K229:K232)</f>
        <v>0</v>
      </c>
      <c r="L233" s="57">
        <f>SUM(L229:L232)</f>
        <v>1133000</v>
      </c>
      <c r="M233" s="57">
        <f>SUM(M229:M232)</f>
        <v>0</v>
      </c>
      <c r="N233" s="59"/>
      <c r="O233" s="55">
        <v>2419</v>
      </c>
      <c r="P233" s="55" t="s">
        <v>286</v>
      </c>
      <c r="Q233" s="57">
        <v>5000</v>
      </c>
      <c r="R233" s="57">
        <v>5000</v>
      </c>
      <c r="S233" s="57">
        <v>0</v>
      </c>
      <c r="T233" s="56"/>
      <c r="U233" s="52"/>
      <c r="V233" s="52"/>
      <c r="W233" s="52"/>
      <c r="X233" s="52"/>
    </row>
    <row r="234" spans="1:24" ht="33.75" x14ac:dyDescent="0.25">
      <c r="A234" s="52"/>
      <c r="B234" s="52"/>
      <c r="C234" s="52"/>
      <c r="D234" s="52"/>
      <c r="E234" s="52"/>
      <c r="F234" s="52"/>
      <c r="G234" s="52"/>
      <c r="H234" s="52"/>
      <c r="I234" s="55"/>
      <c r="J234" s="60" t="s">
        <v>57</v>
      </c>
      <c r="K234" s="59">
        <f>+K210+K218+K226+K228+K233</f>
        <v>88806148</v>
      </c>
      <c r="L234" s="59">
        <f>+L210+L218+L226+L228+L233</f>
        <v>89919148</v>
      </c>
      <c r="M234" s="59">
        <f>+M210+M218+M226+M228+M233</f>
        <v>49260056.800000004</v>
      </c>
      <c r="N234" s="52"/>
      <c r="O234" s="55">
        <v>2431</v>
      </c>
      <c r="P234" s="55" t="s">
        <v>94</v>
      </c>
      <c r="Q234" s="57">
        <v>1000</v>
      </c>
      <c r="R234" s="57">
        <v>1000</v>
      </c>
      <c r="S234" s="57">
        <v>0</v>
      </c>
      <c r="T234" s="56"/>
      <c r="U234" s="52"/>
      <c r="V234" s="52"/>
      <c r="W234" s="52"/>
      <c r="X234" s="52"/>
    </row>
    <row r="235" spans="1:24" ht="33.75" x14ac:dyDescent="0.25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64">
        <f>+K234-E209</f>
        <v>0</v>
      </c>
      <c r="L235" s="64">
        <f>+L234-F209</f>
        <v>0</v>
      </c>
      <c r="M235" s="64">
        <f>+M234-G209</f>
        <v>0</v>
      </c>
      <c r="N235" s="52"/>
      <c r="O235" s="55">
        <v>2441</v>
      </c>
      <c r="P235" s="55" t="s">
        <v>95</v>
      </c>
      <c r="Q235" s="57">
        <v>6000</v>
      </c>
      <c r="R235" s="57">
        <v>6000</v>
      </c>
      <c r="S235" s="57">
        <v>0</v>
      </c>
      <c r="T235" s="56"/>
      <c r="U235" s="52"/>
      <c r="V235" s="52"/>
      <c r="W235" s="52"/>
      <c r="X235" s="52"/>
    </row>
    <row r="236" spans="1:24" ht="33.75" x14ac:dyDescent="0.25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5">
        <v>2451</v>
      </c>
      <c r="P236" s="55" t="s">
        <v>96</v>
      </c>
      <c r="Q236" s="57">
        <v>5000</v>
      </c>
      <c r="R236" s="57">
        <v>5000</v>
      </c>
      <c r="S236" s="57">
        <v>520</v>
      </c>
      <c r="T236" s="56"/>
      <c r="U236" s="52"/>
      <c r="V236" s="52"/>
      <c r="W236" s="52"/>
      <c r="X236" s="52"/>
    </row>
    <row r="237" spans="1:24" ht="33.75" x14ac:dyDescent="0.25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5">
        <v>2461</v>
      </c>
      <c r="P237" s="55" t="s">
        <v>97</v>
      </c>
      <c r="Q237" s="57">
        <v>20000</v>
      </c>
      <c r="R237" s="57">
        <v>18000</v>
      </c>
      <c r="S237" s="57">
        <v>2979.61</v>
      </c>
      <c r="T237" s="56"/>
      <c r="U237" s="52"/>
      <c r="V237" s="52"/>
      <c r="W237" s="52"/>
      <c r="X237" s="52"/>
    </row>
    <row r="238" spans="1:24" ht="33.75" x14ac:dyDescent="0.25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5">
        <v>2471</v>
      </c>
      <c r="P238" s="55" t="s">
        <v>98</v>
      </c>
      <c r="Q238" s="57">
        <v>5600</v>
      </c>
      <c r="R238" s="57">
        <v>5600</v>
      </c>
      <c r="S238" s="57">
        <v>0</v>
      </c>
      <c r="T238" s="56"/>
      <c r="U238" s="52"/>
      <c r="V238" s="52"/>
      <c r="W238" s="52"/>
      <c r="X238" s="52"/>
    </row>
    <row r="239" spans="1:24" ht="33.75" x14ac:dyDescent="0.25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5">
        <v>2481</v>
      </c>
      <c r="P239" s="55" t="s">
        <v>99</v>
      </c>
      <c r="Q239" s="57">
        <v>3000</v>
      </c>
      <c r="R239" s="57">
        <v>3000</v>
      </c>
      <c r="S239" s="57">
        <v>181.75</v>
      </c>
      <c r="T239" s="58"/>
      <c r="U239" s="52"/>
      <c r="V239" s="52"/>
      <c r="W239" s="52"/>
      <c r="X239" s="52"/>
    </row>
    <row r="240" spans="1:24" ht="56.25" x14ac:dyDescent="0.25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5">
        <v>2491</v>
      </c>
      <c r="P240" s="55" t="s">
        <v>100</v>
      </c>
      <c r="Q240" s="57">
        <v>11000</v>
      </c>
      <c r="R240" s="57">
        <v>13000</v>
      </c>
      <c r="S240" s="57">
        <v>8396.49</v>
      </c>
      <c r="T240" s="56"/>
      <c r="U240" s="52"/>
      <c r="V240" s="52"/>
      <c r="W240" s="52"/>
      <c r="X240" s="52"/>
    </row>
    <row r="241" spans="1:24" ht="33.75" x14ac:dyDescent="0.25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5">
        <v>2531</v>
      </c>
      <c r="P241" s="55" t="s">
        <v>101</v>
      </c>
      <c r="Q241" s="57">
        <v>10000</v>
      </c>
      <c r="R241" s="57">
        <v>10000</v>
      </c>
      <c r="S241" s="57">
        <v>0</v>
      </c>
      <c r="T241" s="56"/>
      <c r="U241" s="52"/>
      <c r="V241" s="52"/>
      <c r="W241" s="52"/>
      <c r="X241" s="52"/>
    </row>
    <row r="242" spans="1:24" ht="45" x14ac:dyDescent="0.25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5">
        <v>2541</v>
      </c>
      <c r="P242" s="55" t="s">
        <v>102</v>
      </c>
      <c r="Q242" s="57">
        <v>10000</v>
      </c>
      <c r="R242" s="57">
        <v>10000</v>
      </c>
      <c r="S242" s="57">
        <v>0</v>
      </c>
      <c r="T242" s="56"/>
      <c r="U242" s="52"/>
      <c r="V242" s="52"/>
      <c r="W242" s="52"/>
      <c r="X242" s="52"/>
    </row>
    <row r="243" spans="1:24" ht="33.75" x14ac:dyDescent="0.25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5">
        <v>2611</v>
      </c>
      <c r="P243" s="55" t="s">
        <v>103</v>
      </c>
      <c r="Q243" s="57">
        <v>375000</v>
      </c>
      <c r="R243" s="57">
        <v>375000</v>
      </c>
      <c r="S243" s="57">
        <v>206016.19</v>
      </c>
      <c r="T243" s="56"/>
      <c r="U243" s="52"/>
      <c r="V243" s="52"/>
      <c r="W243" s="52"/>
      <c r="X243" s="52"/>
    </row>
    <row r="244" spans="1:24" ht="22.5" x14ac:dyDescent="0.25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5">
        <v>2711</v>
      </c>
      <c r="P244" s="55" t="s">
        <v>104</v>
      </c>
      <c r="Q244" s="57">
        <v>10000</v>
      </c>
      <c r="R244" s="57">
        <v>10000</v>
      </c>
      <c r="S244" s="57">
        <v>0</v>
      </c>
      <c r="T244" s="56"/>
      <c r="U244" s="52"/>
      <c r="V244" s="52"/>
      <c r="W244" s="52"/>
      <c r="X244" s="52"/>
    </row>
    <row r="245" spans="1:24" ht="22.5" x14ac:dyDescent="0.25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5">
        <v>2721</v>
      </c>
      <c r="P245" s="55" t="s">
        <v>105</v>
      </c>
      <c r="Q245" s="57">
        <v>40000</v>
      </c>
      <c r="R245" s="57">
        <v>40000</v>
      </c>
      <c r="S245" s="57">
        <v>0</v>
      </c>
      <c r="T245" s="56"/>
      <c r="U245" s="52"/>
      <c r="V245" s="52"/>
      <c r="W245" s="52"/>
      <c r="X245" s="52"/>
    </row>
    <row r="246" spans="1:24" ht="22.5" x14ac:dyDescent="0.25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5">
        <v>2731</v>
      </c>
      <c r="P246" s="55" t="s">
        <v>478</v>
      </c>
      <c r="Q246" s="57">
        <v>2000</v>
      </c>
      <c r="R246" s="57">
        <v>2000</v>
      </c>
      <c r="S246" s="57">
        <v>888</v>
      </c>
      <c r="T246" s="56"/>
      <c r="U246" s="52"/>
      <c r="V246" s="52"/>
      <c r="W246" s="52"/>
      <c r="X246" s="52"/>
    </row>
    <row r="247" spans="1:24" ht="22.5" x14ac:dyDescent="0.25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5">
        <v>2911</v>
      </c>
      <c r="P247" s="55" t="s">
        <v>107</v>
      </c>
      <c r="Q247" s="57">
        <v>15000</v>
      </c>
      <c r="R247" s="57">
        <v>15000</v>
      </c>
      <c r="S247" s="57">
        <v>4946</v>
      </c>
      <c r="T247" s="56"/>
      <c r="U247" s="52"/>
      <c r="V247" s="52"/>
      <c r="W247" s="52"/>
      <c r="X247" s="52"/>
    </row>
    <row r="248" spans="1:24" ht="45" x14ac:dyDescent="0.25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5">
        <v>2921</v>
      </c>
      <c r="P248" s="55" t="s">
        <v>108</v>
      </c>
      <c r="Q248" s="57">
        <v>7000</v>
      </c>
      <c r="R248" s="57">
        <v>7000</v>
      </c>
      <c r="S248" s="57">
        <v>365.51</v>
      </c>
      <c r="T248" s="56"/>
      <c r="U248" s="52"/>
      <c r="V248" s="52"/>
      <c r="W248" s="52"/>
      <c r="X248" s="52"/>
    </row>
    <row r="249" spans="1:24" ht="90" x14ac:dyDescent="0.25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5">
        <v>2931</v>
      </c>
      <c r="P249" s="55" t="s">
        <v>109</v>
      </c>
      <c r="Q249" s="57">
        <v>5000</v>
      </c>
      <c r="R249" s="57">
        <v>5000</v>
      </c>
      <c r="S249" s="57">
        <v>3227.81</v>
      </c>
      <c r="T249" s="56"/>
      <c r="U249" s="52"/>
      <c r="V249" s="52"/>
      <c r="W249" s="52"/>
      <c r="X249" s="52"/>
    </row>
    <row r="250" spans="1:24" ht="78.75" x14ac:dyDescent="0.25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5">
        <v>2941</v>
      </c>
      <c r="P250" s="55" t="s">
        <v>110</v>
      </c>
      <c r="Q250" s="57">
        <v>320000</v>
      </c>
      <c r="R250" s="57">
        <v>320000</v>
      </c>
      <c r="S250" s="57">
        <v>98503.86</v>
      </c>
      <c r="T250" s="56"/>
      <c r="U250" s="52"/>
      <c r="V250" s="52"/>
      <c r="W250" s="52"/>
      <c r="X250" s="52"/>
    </row>
    <row r="251" spans="1:24" ht="56.25" x14ac:dyDescent="0.25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5">
        <v>2961</v>
      </c>
      <c r="P251" s="55" t="s">
        <v>111</v>
      </c>
      <c r="Q251" s="57">
        <v>30000</v>
      </c>
      <c r="R251" s="57">
        <v>30000</v>
      </c>
      <c r="S251" s="57">
        <v>21615.58</v>
      </c>
      <c r="T251" s="56"/>
      <c r="U251" s="52"/>
      <c r="V251" s="52"/>
      <c r="W251" s="52"/>
      <c r="X251" s="52"/>
    </row>
    <row r="252" spans="1:24" x14ac:dyDescent="0.25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5"/>
      <c r="P252" s="55"/>
      <c r="Q252" s="59">
        <f>SUM(Q226:Q251)</f>
        <v>1635100</v>
      </c>
      <c r="R252" s="59">
        <f>SUM(R226:R251)</f>
        <v>1635100</v>
      </c>
      <c r="S252" s="59">
        <f>SUM(S226:S251)</f>
        <v>951680.64000000013</v>
      </c>
      <c r="T252" s="56"/>
      <c r="U252" s="52"/>
      <c r="V252" s="52"/>
      <c r="W252" s="52"/>
      <c r="X252" s="52"/>
    </row>
    <row r="253" spans="1:24" ht="33.75" x14ac:dyDescent="0.25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5">
        <v>3112</v>
      </c>
      <c r="P253" s="55" t="s">
        <v>112</v>
      </c>
      <c r="Q253" s="57">
        <v>800000</v>
      </c>
      <c r="R253" s="57">
        <v>800000</v>
      </c>
      <c r="S253" s="57">
        <v>418859.87</v>
      </c>
      <c r="T253" s="56"/>
      <c r="U253" s="52"/>
      <c r="V253" s="52"/>
      <c r="W253" s="52"/>
      <c r="X253" s="52"/>
    </row>
    <row r="254" spans="1:24" x14ac:dyDescent="0.25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5">
        <v>3131</v>
      </c>
      <c r="P254" s="55" t="s">
        <v>113</v>
      </c>
      <c r="Q254" s="57">
        <v>135000</v>
      </c>
      <c r="R254" s="57">
        <v>135000</v>
      </c>
      <c r="S254" s="57">
        <v>53156</v>
      </c>
      <c r="T254" s="58"/>
      <c r="U254" s="52"/>
      <c r="V254" s="52"/>
      <c r="W254" s="52"/>
      <c r="X254" s="52"/>
    </row>
    <row r="255" spans="1:24" ht="22.5" x14ac:dyDescent="0.25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5">
        <v>3141</v>
      </c>
      <c r="P255" s="55" t="s">
        <v>114</v>
      </c>
      <c r="Q255" s="57">
        <v>1150000</v>
      </c>
      <c r="R255" s="57">
        <v>1150000</v>
      </c>
      <c r="S255" s="57">
        <v>242967.15999999997</v>
      </c>
      <c r="T255" s="56"/>
      <c r="U255" s="52"/>
      <c r="V255" s="52"/>
      <c r="W255" s="52"/>
      <c r="X255" s="52"/>
    </row>
    <row r="256" spans="1:24" ht="67.5" x14ac:dyDescent="0.25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5">
        <v>3171</v>
      </c>
      <c r="P256" s="55" t="s">
        <v>117</v>
      </c>
      <c r="Q256" s="57">
        <v>420000</v>
      </c>
      <c r="R256" s="57">
        <v>420000</v>
      </c>
      <c r="S256" s="57">
        <v>221324.92</v>
      </c>
      <c r="T256" s="58"/>
      <c r="U256" s="52"/>
      <c r="V256" s="52"/>
      <c r="W256" s="52"/>
      <c r="X256" s="52"/>
    </row>
    <row r="257" spans="1:24" ht="33.75" x14ac:dyDescent="0.25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5">
        <v>3181</v>
      </c>
      <c r="P257" s="55" t="s">
        <v>118</v>
      </c>
      <c r="Q257" s="57">
        <v>1500000</v>
      </c>
      <c r="R257" s="57">
        <v>1500000</v>
      </c>
      <c r="S257" s="57">
        <v>997489.22000000009</v>
      </c>
      <c r="T257" s="58"/>
      <c r="U257" s="52"/>
      <c r="V257" s="52"/>
      <c r="W257" s="52"/>
      <c r="X257" s="52"/>
    </row>
    <row r="258" spans="1:24" ht="33.75" x14ac:dyDescent="0.25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5">
        <v>3191</v>
      </c>
      <c r="P258" s="55" t="s">
        <v>119</v>
      </c>
      <c r="Q258" s="57">
        <v>9000</v>
      </c>
      <c r="R258" s="57">
        <v>9000</v>
      </c>
      <c r="S258" s="57">
        <v>2525.87</v>
      </c>
      <c r="T258" s="56"/>
      <c r="U258" s="52"/>
      <c r="V258" s="52"/>
      <c r="W258" s="52"/>
      <c r="X258" s="52"/>
    </row>
    <row r="259" spans="1:24" ht="56.25" x14ac:dyDescent="0.25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5">
        <v>3221</v>
      </c>
      <c r="P259" s="55" t="s">
        <v>120</v>
      </c>
      <c r="Q259" s="57">
        <v>3510000</v>
      </c>
      <c r="R259" s="57">
        <v>4808033.0999999996</v>
      </c>
      <c r="S259" s="57">
        <v>2936070.8</v>
      </c>
      <c r="T259" s="56" t="s">
        <v>479</v>
      </c>
      <c r="U259" s="52"/>
      <c r="V259" s="52"/>
      <c r="W259" s="52"/>
      <c r="X259" s="52"/>
    </row>
    <row r="260" spans="1:24" ht="56.25" x14ac:dyDescent="0.25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5">
        <v>3311</v>
      </c>
      <c r="P260" s="55" t="s">
        <v>122</v>
      </c>
      <c r="Q260" s="57">
        <v>30000</v>
      </c>
      <c r="R260" s="57">
        <v>30000</v>
      </c>
      <c r="S260" s="57">
        <v>0</v>
      </c>
      <c r="T260" s="58"/>
      <c r="U260" s="52"/>
      <c r="V260" s="52"/>
      <c r="W260" s="52"/>
      <c r="X260" s="52"/>
    </row>
    <row r="261" spans="1:24" ht="78.75" x14ac:dyDescent="0.25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5">
        <v>3331</v>
      </c>
      <c r="P261" s="55" t="s">
        <v>123</v>
      </c>
      <c r="Q261" s="57">
        <v>400000</v>
      </c>
      <c r="R261" s="57">
        <v>400000</v>
      </c>
      <c r="S261" s="57">
        <v>1800</v>
      </c>
      <c r="T261" s="56"/>
      <c r="U261" s="52"/>
      <c r="V261" s="52"/>
      <c r="W261" s="52"/>
      <c r="X261" s="52"/>
    </row>
    <row r="262" spans="1:24" ht="22.5" x14ac:dyDescent="0.25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5">
        <v>3341</v>
      </c>
      <c r="P262" s="55" t="s">
        <v>124</v>
      </c>
      <c r="Q262" s="57">
        <v>245000</v>
      </c>
      <c r="R262" s="57">
        <v>245000</v>
      </c>
      <c r="S262" s="57">
        <v>61918.7</v>
      </c>
      <c r="T262" s="56"/>
      <c r="U262" s="52"/>
      <c r="V262" s="52"/>
      <c r="W262" s="52"/>
      <c r="X262" s="52"/>
    </row>
    <row r="263" spans="1:24" ht="45" x14ac:dyDescent="0.25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5">
        <v>3361</v>
      </c>
      <c r="P263" s="55" t="s">
        <v>173</v>
      </c>
      <c r="Q263" s="57">
        <v>800000</v>
      </c>
      <c r="R263" s="57">
        <v>800000</v>
      </c>
      <c r="S263" s="57">
        <v>140578.91999999998</v>
      </c>
      <c r="T263" s="58"/>
      <c r="U263" s="52"/>
      <c r="V263" s="52"/>
      <c r="W263" s="52"/>
      <c r="X263" s="52"/>
    </row>
    <row r="264" spans="1:24" ht="22.5" x14ac:dyDescent="0.25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5">
        <v>3362</v>
      </c>
      <c r="P264" s="55" t="s">
        <v>174</v>
      </c>
      <c r="Q264" s="57">
        <v>650000</v>
      </c>
      <c r="R264" s="57">
        <v>650000</v>
      </c>
      <c r="S264" s="57">
        <v>55880.43</v>
      </c>
      <c r="T264" s="56"/>
      <c r="U264" s="52"/>
      <c r="V264" s="52"/>
      <c r="W264" s="52"/>
      <c r="X264" s="52"/>
    </row>
    <row r="265" spans="1:24" ht="22.5" x14ac:dyDescent="0.25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5">
        <v>3381</v>
      </c>
      <c r="P265" s="55" t="s">
        <v>126</v>
      </c>
      <c r="Q265" s="57">
        <v>458400</v>
      </c>
      <c r="R265" s="57">
        <v>458400</v>
      </c>
      <c r="S265" s="57">
        <v>286927.46000000002</v>
      </c>
      <c r="T265" s="56"/>
      <c r="U265" s="52"/>
      <c r="V265" s="52"/>
      <c r="W265" s="52"/>
      <c r="X265" s="52"/>
    </row>
    <row r="266" spans="1:24" ht="56.25" x14ac:dyDescent="0.25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5">
        <v>3411</v>
      </c>
      <c r="P266" s="55" t="s">
        <v>127</v>
      </c>
      <c r="Q266" s="57">
        <v>12808743</v>
      </c>
      <c r="R266" s="57">
        <v>11490709.9</v>
      </c>
      <c r="S266" s="57">
        <v>6962572.6700000009</v>
      </c>
      <c r="T266" s="56" t="s">
        <v>60</v>
      </c>
      <c r="U266" s="52"/>
      <c r="V266" s="52"/>
      <c r="W266" s="52"/>
      <c r="X266" s="52"/>
    </row>
    <row r="267" spans="1:24" ht="33.75" x14ac:dyDescent="0.25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5">
        <v>3431</v>
      </c>
      <c r="P267" s="55" t="s">
        <v>128</v>
      </c>
      <c r="Q267" s="57">
        <v>3868200</v>
      </c>
      <c r="R267" s="57">
        <v>3868200</v>
      </c>
      <c r="S267" s="57">
        <v>2398264.12</v>
      </c>
      <c r="T267" s="58"/>
      <c r="U267" s="52"/>
      <c r="V267" s="52"/>
      <c r="W267" s="52"/>
      <c r="X267" s="52"/>
    </row>
    <row r="268" spans="1:24" x14ac:dyDescent="0.25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5">
        <v>3451</v>
      </c>
      <c r="P268" s="55" t="s">
        <v>129</v>
      </c>
      <c r="Q268" s="57">
        <v>200000</v>
      </c>
      <c r="R268" s="57">
        <v>200000</v>
      </c>
      <c r="S268" s="57">
        <v>120756.11</v>
      </c>
      <c r="T268" s="56"/>
      <c r="U268" s="52"/>
      <c r="V268" s="52"/>
      <c r="W268" s="52"/>
      <c r="X268" s="52"/>
    </row>
    <row r="269" spans="1:24" ht="33.75" x14ac:dyDescent="0.25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5">
        <v>3461</v>
      </c>
      <c r="P269" s="55" t="s">
        <v>130</v>
      </c>
      <c r="Q269" s="57">
        <v>250000</v>
      </c>
      <c r="R269" s="57">
        <v>250000</v>
      </c>
      <c r="S269" s="57">
        <v>76716.299999999988</v>
      </c>
      <c r="T269" s="56"/>
      <c r="U269" s="52"/>
      <c r="V269" s="52"/>
      <c r="W269" s="52"/>
      <c r="X269" s="52"/>
    </row>
    <row r="270" spans="1:24" ht="22.5" x14ac:dyDescent="0.25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5">
        <v>3471</v>
      </c>
      <c r="P270" s="55" t="s">
        <v>131</v>
      </c>
      <c r="Q270" s="57">
        <v>5000</v>
      </c>
      <c r="R270" s="57">
        <v>5000</v>
      </c>
      <c r="S270" s="57">
        <v>0</v>
      </c>
      <c r="T270" s="58"/>
      <c r="U270" s="52"/>
      <c r="V270" s="52"/>
      <c r="W270" s="52"/>
      <c r="X270" s="52"/>
    </row>
    <row r="271" spans="1:24" ht="45" x14ac:dyDescent="0.25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5">
        <v>3511</v>
      </c>
      <c r="P271" s="55" t="s">
        <v>132</v>
      </c>
      <c r="Q271" s="57">
        <v>100000</v>
      </c>
      <c r="R271" s="57">
        <v>100000</v>
      </c>
      <c r="S271" s="57">
        <v>50689.65</v>
      </c>
      <c r="T271" s="56"/>
      <c r="U271" s="52"/>
      <c r="V271" s="52"/>
      <c r="W271" s="52"/>
      <c r="X271" s="52"/>
    </row>
    <row r="272" spans="1:24" ht="90" x14ac:dyDescent="0.25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5">
        <v>3521</v>
      </c>
      <c r="P272" s="55" t="s">
        <v>133</v>
      </c>
      <c r="Q272" s="57">
        <v>80000</v>
      </c>
      <c r="R272" s="57">
        <v>80000</v>
      </c>
      <c r="S272" s="57">
        <v>5981.14</v>
      </c>
      <c r="T272" s="56"/>
      <c r="U272" s="52"/>
      <c r="V272" s="52"/>
      <c r="W272" s="52"/>
      <c r="X272" s="52"/>
    </row>
    <row r="273" spans="1:24" ht="78.75" x14ac:dyDescent="0.25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5">
        <v>3531</v>
      </c>
      <c r="P273" s="55" t="s">
        <v>134</v>
      </c>
      <c r="Q273" s="57">
        <v>250000</v>
      </c>
      <c r="R273" s="57">
        <v>250000</v>
      </c>
      <c r="S273" s="57">
        <v>25000</v>
      </c>
      <c r="T273" s="58"/>
      <c r="U273" s="52"/>
      <c r="V273" s="52"/>
      <c r="W273" s="52"/>
      <c r="X273" s="52"/>
    </row>
    <row r="274" spans="1:24" ht="123.75" x14ac:dyDescent="0.25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5">
        <v>3553</v>
      </c>
      <c r="P274" s="55" t="s">
        <v>135</v>
      </c>
      <c r="Q274" s="57">
        <v>200000</v>
      </c>
      <c r="R274" s="57">
        <v>200000</v>
      </c>
      <c r="S274" s="57">
        <v>60377.409999999989</v>
      </c>
      <c r="T274" s="58"/>
      <c r="U274" s="52"/>
      <c r="V274" s="52"/>
      <c r="W274" s="52"/>
      <c r="X274" s="52"/>
    </row>
    <row r="275" spans="1:24" ht="78.75" x14ac:dyDescent="0.25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5">
        <v>3571</v>
      </c>
      <c r="P275" s="55" t="s">
        <v>194</v>
      </c>
      <c r="Q275" s="57">
        <v>30000</v>
      </c>
      <c r="R275" s="57">
        <v>30000</v>
      </c>
      <c r="S275" s="57">
        <v>2400</v>
      </c>
      <c r="T275" s="56"/>
      <c r="U275" s="52"/>
      <c r="V275" s="52"/>
      <c r="W275" s="52"/>
      <c r="X275" s="52"/>
    </row>
    <row r="276" spans="1:24" ht="45" x14ac:dyDescent="0.25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5">
        <v>3581</v>
      </c>
      <c r="P276" s="55" t="s">
        <v>136</v>
      </c>
      <c r="Q276" s="57">
        <v>340000</v>
      </c>
      <c r="R276" s="57">
        <v>340000</v>
      </c>
      <c r="S276" s="57">
        <v>217462.8</v>
      </c>
      <c r="T276" s="56"/>
      <c r="U276" s="52"/>
      <c r="V276" s="52"/>
      <c r="W276" s="52"/>
      <c r="X276" s="52"/>
    </row>
    <row r="277" spans="1:24" ht="33.75" x14ac:dyDescent="0.25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5">
        <v>3591</v>
      </c>
      <c r="P277" s="55" t="s">
        <v>137</v>
      </c>
      <c r="Q277" s="57">
        <v>36000</v>
      </c>
      <c r="R277" s="57">
        <v>36000</v>
      </c>
      <c r="S277" s="57">
        <v>15600</v>
      </c>
      <c r="T277" s="56"/>
      <c r="U277" s="52"/>
      <c r="V277" s="52"/>
      <c r="W277" s="52"/>
      <c r="X277" s="52"/>
    </row>
    <row r="278" spans="1:24" ht="33.75" x14ac:dyDescent="0.25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5">
        <v>3721</v>
      </c>
      <c r="P278" s="55" t="s">
        <v>175</v>
      </c>
      <c r="Q278" s="57">
        <v>5000</v>
      </c>
      <c r="R278" s="57">
        <v>5000</v>
      </c>
      <c r="S278" s="57">
        <v>0</v>
      </c>
      <c r="T278" s="56"/>
      <c r="U278" s="52"/>
      <c r="V278" s="52"/>
      <c r="W278" s="52"/>
      <c r="X278" s="52"/>
    </row>
    <row r="279" spans="1:24" ht="56.25" x14ac:dyDescent="0.25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5">
        <v>3722</v>
      </c>
      <c r="P279" s="55" t="s">
        <v>140</v>
      </c>
      <c r="Q279" s="57">
        <v>185000</v>
      </c>
      <c r="R279" s="57">
        <v>185000</v>
      </c>
      <c r="S279" s="57">
        <v>96696</v>
      </c>
      <c r="T279" s="56"/>
      <c r="U279" s="52"/>
      <c r="V279" s="52"/>
      <c r="W279" s="52"/>
      <c r="X279" s="52"/>
    </row>
    <row r="280" spans="1:24" ht="22.5" x14ac:dyDescent="0.25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5">
        <v>3751</v>
      </c>
      <c r="P280" s="55" t="s">
        <v>141</v>
      </c>
      <c r="Q280" s="57">
        <v>5000</v>
      </c>
      <c r="R280" s="57">
        <v>5000</v>
      </c>
      <c r="S280" s="57">
        <v>0</v>
      </c>
      <c r="T280" s="58"/>
      <c r="U280" s="52"/>
      <c r="V280" s="52"/>
      <c r="W280" s="52"/>
      <c r="X280" s="52"/>
    </row>
    <row r="281" spans="1:24" ht="22.5" x14ac:dyDescent="0.25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5">
        <v>3921</v>
      </c>
      <c r="P281" s="55" t="s">
        <v>143</v>
      </c>
      <c r="Q281" s="57">
        <v>245000</v>
      </c>
      <c r="R281" s="57">
        <v>245000</v>
      </c>
      <c r="S281" s="57">
        <v>113009.12000000002</v>
      </c>
      <c r="T281" s="56"/>
      <c r="U281" s="52"/>
      <c r="V281" s="52"/>
      <c r="W281" s="52"/>
      <c r="X281" s="52"/>
    </row>
    <row r="282" spans="1:24" ht="45" x14ac:dyDescent="0.25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5">
        <v>3951</v>
      </c>
      <c r="P282" s="55" t="s">
        <v>144</v>
      </c>
      <c r="Q282" s="57">
        <v>15000</v>
      </c>
      <c r="R282" s="57">
        <v>15000</v>
      </c>
      <c r="S282" s="57">
        <v>8.4600000000000009</v>
      </c>
      <c r="T282" s="58"/>
      <c r="U282" s="52"/>
      <c r="V282" s="52"/>
      <c r="W282" s="52"/>
      <c r="X282" s="52"/>
    </row>
    <row r="283" spans="1:24" ht="45" x14ac:dyDescent="0.25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5">
        <v>3969</v>
      </c>
      <c r="P283" s="55" t="s">
        <v>176</v>
      </c>
      <c r="Q283" s="57">
        <v>40000</v>
      </c>
      <c r="R283" s="57">
        <v>40000</v>
      </c>
      <c r="S283" s="57">
        <v>10516.220000000001</v>
      </c>
      <c r="T283" s="56"/>
      <c r="U283" s="52"/>
      <c r="V283" s="52"/>
      <c r="W283" s="52"/>
      <c r="X283" s="52"/>
    </row>
    <row r="284" spans="1:24" ht="22.5" x14ac:dyDescent="0.25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5">
        <v>3981</v>
      </c>
      <c r="P284" s="55" t="s">
        <v>85</v>
      </c>
      <c r="Q284" s="57">
        <v>1409188</v>
      </c>
      <c r="R284" s="57">
        <v>1409188</v>
      </c>
      <c r="S284" s="57">
        <v>602187.00000000012</v>
      </c>
      <c r="T284" s="58"/>
      <c r="U284" s="52"/>
      <c r="V284" s="52"/>
      <c r="W284" s="52"/>
      <c r="X284" s="52"/>
    </row>
    <row r="285" spans="1:24" ht="56.25" x14ac:dyDescent="0.25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5">
        <v>3982</v>
      </c>
      <c r="P285" s="55" t="s">
        <v>86</v>
      </c>
      <c r="Q285" s="57">
        <v>1310000</v>
      </c>
      <c r="R285" s="57">
        <v>1310000</v>
      </c>
      <c r="S285" s="57">
        <v>0</v>
      </c>
      <c r="T285" s="56"/>
      <c r="U285" s="52"/>
      <c r="V285" s="52"/>
      <c r="W285" s="52"/>
      <c r="X285" s="52"/>
    </row>
    <row r="286" spans="1:24" x14ac:dyDescent="0.25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5"/>
      <c r="P286" s="55" t="s">
        <v>43</v>
      </c>
      <c r="Q286" s="63">
        <f>SUM(Q253:Q285)</f>
        <v>31489531</v>
      </c>
      <c r="R286" s="63">
        <f>SUM(R253:R285)</f>
        <v>31469531</v>
      </c>
      <c r="S286" s="63">
        <f>SUM(S253:S285)</f>
        <v>16177736.350000003</v>
      </c>
      <c r="T286" s="56"/>
      <c r="U286" s="52"/>
      <c r="V286" s="52"/>
      <c r="W286" s="52"/>
      <c r="X286" s="52"/>
    </row>
    <row r="287" spans="1:24" ht="33.75" x14ac:dyDescent="0.25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5">
        <v>4419</v>
      </c>
      <c r="P287" s="55" t="s">
        <v>146</v>
      </c>
      <c r="Q287" s="57">
        <v>6000000</v>
      </c>
      <c r="R287" s="57">
        <v>6000000</v>
      </c>
      <c r="S287" s="57">
        <v>2727275</v>
      </c>
      <c r="T287" s="56"/>
      <c r="U287" s="52"/>
      <c r="V287" s="52"/>
      <c r="W287" s="52"/>
      <c r="X287" s="52"/>
    </row>
    <row r="288" spans="1:24" x14ac:dyDescent="0.25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5"/>
      <c r="P288" s="55" t="s">
        <v>58</v>
      </c>
      <c r="Q288" s="57">
        <f>+Q287</f>
        <v>6000000</v>
      </c>
      <c r="R288" s="57">
        <f>+R287</f>
        <v>6000000</v>
      </c>
      <c r="S288" s="57">
        <v>4363640</v>
      </c>
      <c r="T288" s="56"/>
      <c r="U288" s="52"/>
      <c r="V288" s="52"/>
      <c r="W288" s="52"/>
      <c r="X288" s="52"/>
    </row>
    <row r="289" spans="1:24" ht="33.75" x14ac:dyDescent="0.25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5">
        <v>5111</v>
      </c>
      <c r="P289" s="55" t="s">
        <v>494</v>
      </c>
      <c r="Q289" s="57">
        <v>0</v>
      </c>
      <c r="R289" s="57">
        <v>20000</v>
      </c>
      <c r="S289" s="57"/>
      <c r="T289" s="56" t="s">
        <v>495</v>
      </c>
      <c r="U289" s="52"/>
      <c r="V289" s="52"/>
      <c r="W289" s="52"/>
      <c r="X289" s="52"/>
    </row>
    <row r="290" spans="1:24" ht="45" x14ac:dyDescent="0.25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5">
        <v>5151</v>
      </c>
      <c r="P290" s="55" t="s">
        <v>147</v>
      </c>
      <c r="Q290" s="57">
        <v>0</v>
      </c>
      <c r="R290" s="57">
        <v>501000</v>
      </c>
      <c r="S290" s="57">
        <v>0</v>
      </c>
      <c r="T290" s="56"/>
      <c r="U290" s="52"/>
      <c r="V290" s="52"/>
      <c r="W290" s="52"/>
      <c r="X290" s="52"/>
    </row>
    <row r="291" spans="1:24" ht="67.5" x14ac:dyDescent="0.25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5">
        <v>5661</v>
      </c>
      <c r="P291" s="55" t="s">
        <v>486</v>
      </c>
      <c r="Q291" s="57">
        <v>0</v>
      </c>
      <c r="R291" s="57">
        <v>362000</v>
      </c>
      <c r="S291" s="57">
        <v>0</v>
      </c>
      <c r="T291" s="56"/>
      <c r="U291" s="52"/>
      <c r="V291" s="52"/>
      <c r="W291" s="52"/>
      <c r="X291" s="52"/>
    </row>
    <row r="292" spans="1:24" x14ac:dyDescent="0.25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5">
        <v>5911</v>
      </c>
      <c r="P292" s="55" t="s">
        <v>487</v>
      </c>
      <c r="Q292" s="57">
        <v>0</v>
      </c>
      <c r="R292" s="57">
        <v>250000</v>
      </c>
      <c r="S292" s="57">
        <v>0</v>
      </c>
      <c r="T292" s="56"/>
      <c r="U292" s="52"/>
      <c r="V292" s="52"/>
      <c r="W292" s="52"/>
      <c r="X292" s="52"/>
    </row>
    <row r="293" spans="1:24" x14ac:dyDescent="0.25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5"/>
      <c r="P293" s="55"/>
      <c r="Q293" s="57"/>
      <c r="R293" s="57">
        <v>0</v>
      </c>
      <c r="S293" s="57">
        <v>0</v>
      </c>
      <c r="T293" s="56"/>
      <c r="U293" s="52"/>
      <c r="V293" s="52"/>
      <c r="W293" s="52"/>
      <c r="X293" s="52"/>
    </row>
    <row r="294" spans="1:24" x14ac:dyDescent="0.25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5"/>
      <c r="P294" s="55"/>
      <c r="Q294" s="57">
        <v>0</v>
      </c>
      <c r="R294" s="57">
        <v>0</v>
      </c>
      <c r="S294" s="57">
        <v>0</v>
      </c>
      <c r="T294" s="56"/>
      <c r="U294" s="52"/>
      <c r="V294" s="52"/>
      <c r="W294" s="52"/>
      <c r="X294" s="52"/>
    </row>
    <row r="295" spans="1:24" x14ac:dyDescent="0.25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5"/>
      <c r="P295" s="55"/>
      <c r="Q295" s="57"/>
      <c r="R295" s="57"/>
      <c r="S295" s="57"/>
      <c r="T295" s="56"/>
      <c r="U295" s="52"/>
      <c r="V295" s="52"/>
      <c r="W295" s="52"/>
      <c r="X295" s="52"/>
    </row>
    <row r="296" spans="1:24" x14ac:dyDescent="0.25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5"/>
      <c r="P296" s="55"/>
      <c r="Q296" s="57"/>
      <c r="R296" s="57"/>
      <c r="S296" s="57"/>
      <c r="T296" s="56"/>
      <c r="U296" s="52"/>
      <c r="V296" s="52"/>
      <c r="W296" s="52"/>
      <c r="X296" s="52"/>
    </row>
    <row r="297" spans="1:24" x14ac:dyDescent="0.25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5"/>
      <c r="P297" s="55"/>
      <c r="Q297" s="57"/>
      <c r="R297" s="57"/>
      <c r="S297" s="57"/>
      <c r="T297" s="56"/>
      <c r="U297" s="52"/>
      <c r="V297" s="52"/>
      <c r="W297" s="52"/>
      <c r="X297" s="52"/>
    </row>
    <row r="298" spans="1:24" x14ac:dyDescent="0.25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5"/>
      <c r="P298" s="55" t="s">
        <v>56</v>
      </c>
      <c r="Q298" s="57">
        <f>SUM(Q289:Q297)</f>
        <v>0</v>
      </c>
      <c r="R298" s="57">
        <f>SUM(R289:R297)</f>
        <v>1133000</v>
      </c>
      <c r="S298" s="57">
        <f>SUM(S289:S297)</f>
        <v>0</v>
      </c>
      <c r="T298" s="56"/>
      <c r="U298" s="52"/>
      <c r="V298" s="52"/>
      <c r="W298" s="52"/>
      <c r="X298" s="52"/>
    </row>
    <row r="299" spans="1:24" x14ac:dyDescent="0.25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5"/>
      <c r="P299" s="55" t="s">
        <v>57</v>
      </c>
      <c r="Q299" s="63">
        <f>+Q225+Q252+Q286+Q288+Q298</f>
        <v>88806148</v>
      </c>
      <c r="R299" s="63">
        <f>+R225+R252+R286+R288+R298</f>
        <v>89919148</v>
      </c>
      <c r="S299" s="63">
        <f>+S225+S252+S286+S288+S298</f>
        <v>49260056.800000004</v>
      </c>
      <c r="T299" s="63"/>
      <c r="U299" s="52"/>
      <c r="V299" s="52"/>
      <c r="W299" s="52"/>
      <c r="X299" s="52"/>
    </row>
    <row r="302" spans="1:24" ht="90" x14ac:dyDescent="0.25">
      <c r="A302" s="67">
        <v>2017</v>
      </c>
      <c r="B302" s="67" t="s">
        <v>497</v>
      </c>
      <c r="C302" s="67">
        <v>1000</v>
      </c>
      <c r="D302" s="56" t="s">
        <v>264</v>
      </c>
      <c r="E302" s="57">
        <v>49681517</v>
      </c>
      <c r="F302" s="57">
        <v>49691752.840000004</v>
      </c>
      <c r="G302" s="57">
        <v>42457948.380000003</v>
      </c>
      <c r="H302" s="57"/>
      <c r="I302" s="67">
        <v>1100</v>
      </c>
      <c r="J302" s="67" t="s">
        <v>31</v>
      </c>
      <c r="K302" s="57">
        <v>20866286</v>
      </c>
      <c r="L302" s="57">
        <v>0</v>
      </c>
      <c r="M302" s="57">
        <v>18224707.91</v>
      </c>
      <c r="N302" s="57"/>
      <c r="O302" s="67">
        <v>1131</v>
      </c>
      <c r="P302" s="67" t="s">
        <v>65</v>
      </c>
      <c r="Q302" s="57">
        <v>7616252</v>
      </c>
      <c r="R302" s="57">
        <v>0</v>
      </c>
      <c r="S302" s="57">
        <v>4974673.91</v>
      </c>
      <c r="T302" s="58"/>
      <c r="U302" s="50" t="s">
        <v>498</v>
      </c>
      <c r="V302" s="50" t="s">
        <v>499</v>
      </c>
      <c r="W302" s="69" t="s">
        <v>500</v>
      </c>
      <c r="X302" s="70" t="s">
        <v>501</v>
      </c>
    </row>
    <row r="303" spans="1:24" ht="56.25" x14ac:dyDescent="0.25">
      <c r="A303" s="67"/>
      <c r="B303" s="67"/>
      <c r="C303" s="67">
        <v>2000</v>
      </c>
      <c r="D303" s="56" t="s">
        <v>265</v>
      </c>
      <c r="E303" s="57">
        <v>1635100</v>
      </c>
      <c r="F303" s="57">
        <v>0</v>
      </c>
      <c r="G303" s="57">
        <v>1259960.97</v>
      </c>
      <c r="H303" s="57"/>
      <c r="I303" s="67">
        <v>1200</v>
      </c>
      <c r="J303" s="67" t="s">
        <v>32</v>
      </c>
      <c r="K303" s="57">
        <v>3246480</v>
      </c>
      <c r="L303" s="57">
        <v>0</v>
      </c>
      <c r="M303" s="57">
        <v>2474648.66</v>
      </c>
      <c r="N303" s="57"/>
      <c r="O303" s="67">
        <v>1131</v>
      </c>
      <c r="P303" s="67" t="s">
        <v>66</v>
      </c>
      <c r="Q303" s="57">
        <v>13250034</v>
      </c>
      <c r="R303" s="57">
        <v>0</v>
      </c>
      <c r="S303" s="57">
        <v>13250034</v>
      </c>
      <c r="T303" s="58"/>
      <c r="U303" s="67"/>
      <c r="V303" s="67"/>
      <c r="W303" s="67"/>
      <c r="X303" s="67"/>
    </row>
    <row r="304" spans="1:24" ht="33.75" x14ac:dyDescent="0.25">
      <c r="A304" s="67"/>
      <c r="B304" s="67"/>
      <c r="C304" s="67">
        <v>3000</v>
      </c>
      <c r="D304" s="56" t="s">
        <v>266</v>
      </c>
      <c r="E304" s="57">
        <v>31489531</v>
      </c>
      <c r="F304" s="57">
        <v>31459295.16</v>
      </c>
      <c r="G304" s="57">
        <v>23600760.620000001</v>
      </c>
      <c r="H304" s="57"/>
      <c r="I304" s="67">
        <v>1300</v>
      </c>
      <c r="J304" s="67" t="s">
        <v>33</v>
      </c>
      <c r="K304" s="57">
        <v>5605163</v>
      </c>
      <c r="L304" s="57">
        <v>0</v>
      </c>
      <c r="M304" s="57">
        <v>4754992.67</v>
      </c>
      <c r="N304" s="57"/>
      <c r="O304" s="67">
        <v>1221</v>
      </c>
      <c r="P304" s="67" t="s">
        <v>67</v>
      </c>
      <c r="Q304" s="57">
        <v>3246480</v>
      </c>
      <c r="R304" s="57">
        <v>0</v>
      </c>
      <c r="S304" s="57">
        <v>2474648.66</v>
      </c>
      <c r="T304" s="58"/>
      <c r="U304" s="67"/>
      <c r="V304" s="67"/>
      <c r="W304" s="67"/>
      <c r="X304" s="67"/>
    </row>
    <row r="305" spans="1:24" ht="33.75" x14ac:dyDescent="0.25">
      <c r="A305" s="67"/>
      <c r="B305" s="67"/>
      <c r="C305" s="67">
        <v>4000</v>
      </c>
      <c r="D305" s="56" t="s">
        <v>268</v>
      </c>
      <c r="E305" s="57">
        <v>6000000</v>
      </c>
      <c r="F305" s="57">
        <v>0</v>
      </c>
      <c r="G305" s="57">
        <v>6000000</v>
      </c>
      <c r="H305" s="57"/>
      <c r="I305" s="67">
        <v>1400</v>
      </c>
      <c r="J305" s="67" t="s">
        <v>34</v>
      </c>
      <c r="K305" s="57">
        <v>8480810</v>
      </c>
      <c r="L305" s="57">
        <v>0</v>
      </c>
      <c r="M305" s="57">
        <v>6925587.04</v>
      </c>
      <c r="N305" s="57"/>
      <c r="O305" s="67">
        <v>1321</v>
      </c>
      <c r="P305" s="67" t="s">
        <v>68</v>
      </c>
      <c r="Q305" s="57">
        <v>885975</v>
      </c>
      <c r="R305" s="57">
        <v>0</v>
      </c>
      <c r="S305" s="57">
        <v>711139.03</v>
      </c>
      <c r="T305" s="58"/>
      <c r="U305" s="67"/>
      <c r="V305" s="67"/>
      <c r="W305" s="67"/>
      <c r="X305" s="67"/>
    </row>
    <row r="306" spans="1:24" ht="45" x14ac:dyDescent="0.25">
      <c r="A306" s="67"/>
      <c r="B306" s="67"/>
      <c r="C306" s="67">
        <v>5000</v>
      </c>
      <c r="D306" s="56" t="s">
        <v>267</v>
      </c>
      <c r="E306" s="57">
        <v>0</v>
      </c>
      <c r="F306" s="57">
        <v>1133000</v>
      </c>
      <c r="G306" s="57">
        <v>611275.54</v>
      </c>
      <c r="H306" s="57"/>
      <c r="I306" s="67">
        <v>1500</v>
      </c>
      <c r="J306" s="67" t="s">
        <v>35</v>
      </c>
      <c r="K306" s="57">
        <v>11482778</v>
      </c>
      <c r="L306" s="57">
        <v>11493013.84</v>
      </c>
      <c r="M306" s="57">
        <v>10078012.1</v>
      </c>
      <c r="N306" s="57"/>
      <c r="O306" s="67">
        <v>1322</v>
      </c>
      <c r="P306" s="67" t="s">
        <v>69</v>
      </c>
      <c r="Q306" s="57">
        <v>6000</v>
      </c>
      <c r="R306" s="57">
        <v>0</v>
      </c>
      <c r="S306" s="57">
        <v>0</v>
      </c>
      <c r="T306" s="58"/>
      <c r="U306" s="67"/>
      <c r="V306" s="67"/>
      <c r="W306" s="67"/>
      <c r="X306" s="67"/>
    </row>
    <row r="307" spans="1:24" ht="22.5" x14ac:dyDescent="0.25">
      <c r="A307" s="67"/>
      <c r="B307" s="67"/>
      <c r="C307" s="67"/>
      <c r="D307" s="67"/>
      <c r="E307" s="59">
        <f>SUM(E302:E306)</f>
        <v>88806148</v>
      </c>
      <c r="F307" s="59">
        <f>SUM(F302:F306)</f>
        <v>82284048</v>
      </c>
      <c r="G307" s="59">
        <f t="shared" ref="G307" si="8">SUM(G302:G306)</f>
        <v>73929945.510000005</v>
      </c>
      <c r="H307" s="59"/>
      <c r="I307" s="67"/>
      <c r="J307" s="67"/>
      <c r="K307" s="57"/>
      <c r="L307" s="57"/>
      <c r="M307" s="57"/>
      <c r="N307" s="57"/>
      <c r="O307" s="67">
        <v>1323</v>
      </c>
      <c r="P307" s="67" t="s">
        <v>70</v>
      </c>
      <c r="Q307" s="57">
        <v>1703188</v>
      </c>
      <c r="R307" s="57">
        <v>0</v>
      </c>
      <c r="S307" s="57">
        <v>1043853.6400000001</v>
      </c>
      <c r="T307" s="58"/>
      <c r="U307" s="67"/>
      <c r="V307" s="67"/>
      <c r="W307" s="67"/>
      <c r="X307" s="67"/>
    </row>
    <row r="308" spans="1:24" ht="45" x14ac:dyDescent="0.25">
      <c r="A308" s="67"/>
      <c r="B308" s="67"/>
      <c r="C308" s="67"/>
      <c r="D308" s="67"/>
      <c r="E308" s="67"/>
      <c r="F308" s="67"/>
      <c r="G308" s="67"/>
      <c r="H308" s="67"/>
      <c r="I308" s="67"/>
      <c r="J308" s="68" t="s">
        <v>42</v>
      </c>
      <c r="K308" s="59">
        <f>SUM(K302:K307)</f>
        <v>49681517</v>
      </c>
      <c r="L308" s="59">
        <f t="shared" ref="L308:M308" si="9">SUM(L302:L307)</f>
        <v>11493013.84</v>
      </c>
      <c r="M308" s="59">
        <f t="shared" si="9"/>
        <v>42457948.380000003</v>
      </c>
      <c r="N308" s="59"/>
      <c r="O308" s="67">
        <v>1323</v>
      </c>
      <c r="P308" s="67" t="s">
        <v>203</v>
      </c>
      <c r="Q308" s="57">
        <v>3000000</v>
      </c>
      <c r="R308" s="57">
        <v>0</v>
      </c>
      <c r="S308" s="57">
        <v>3000000</v>
      </c>
      <c r="T308" s="58"/>
      <c r="U308" s="61"/>
      <c r="V308" s="61"/>
      <c r="W308" s="61"/>
      <c r="X308" s="61"/>
    </row>
    <row r="309" spans="1:24" ht="67.5" x14ac:dyDescent="0.25">
      <c r="A309" s="52"/>
      <c r="B309" s="52"/>
      <c r="C309" s="52"/>
      <c r="D309" s="52"/>
      <c r="E309" s="52"/>
      <c r="F309" s="52"/>
      <c r="G309" s="52"/>
      <c r="H309" s="52"/>
      <c r="I309" s="67">
        <v>2100</v>
      </c>
      <c r="J309" s="67" t="s">
        <v>36</v>
      </c>
      <c r="K309" s="57">
        <v>712500</v>
      </c>
      <c r="L309" s="57">
        <v>0</v>
      </c>
      <c r="M309" s="57">
        <v>630968.78</v>
      </c>
      <c r="N309" s="57"/>
      <c r="O309" s="67">
        <v>1331</v>
      </c>
      <c r="P309" s="67" t="s">
        <v>71</v>
      </c>
      <c r="Q309" s="57">
        <v>10000</v>
      </c>
      <c r="R309" s="57">
        <v>0</v>
      </c>
      <c r="S309" s="57">
        <v>0</v>
      </c>
      <c r="T309" s="56"/>
      <c r="U309" s="61"/>
      <c r="V309" s="61"/>
      <c r="W309" s="61"/>
      <c r="X309" s="61"/>
    </row>
    <row r="310" spans="1:24" ht="45" x14ac:dyDescent="0.25">
      <c r="A310" s="62" t="s">
        <v>25</v>
      </c>
      <c r="B310" s="52"/>
      <c r="C310" s="52"/>
      <c r="D310" s="52"/>
      <c r="E310" s="52"/>
      <c r="F310" s="52"/>
      <c r="G310" s="52"/>
      <c r="H310" s="52"/>
      <c r="I310" s="67">
        <v>2200</v>
      </c>
      <c r="J310" s="67" t="s">
        <v>37</v>
      </c>
      <c r="K310" s="57">
        <v>42000</v>
      </c>
      <c r="L310" s="57">
        <v>0</v>
      </c>
      <c r="M310" s="57">
        <v>19095.16</v>
      </c>
      <c r="N310" s="57"/>
      <c r="O310" s="67">
        <v>1412</v>
      </c>
      <c r="P310" s="67" t="s">
        <v>73</v>
      </c>
      <c r="Q310" s="57">
        <v>3564216</v>
      </c>
      <c r="R310" s="57">
        <v>0</v>
      </c>
      <c r="S310" s="57">
        <v>3054811.12</v>
      </c>
      <c r="T310" s="58"/>
      <c r="U310" s="61"/>
      <c r="V310" s="61"/>
      <c r="W310" s="61"/>
      <c r="X310" s="61"/>
    </row>
    <row r="311" spans="1:24" ht="45" x14ac:dyDescent="0.25">
      <c r="A311" s="62" t="s">
        <v>502</v>
      </c>
      <c r="B311" s="52"/>
      <c r="C311" s="52"/>
      <c r="D311" s="52"/>
      <c r="E311" s="52"/>
      <c r="F311" s="52"/>
      <c r="G311" s="52"/>
      <c r="H311" s="52"/>
      <c r="I311" s="67">
        <v>2400</v>
      </c>
      <c r="J311" s="67" t="s">
        <v>38</v>
      </c>
      <c r="K311" s="57">
        <v>56600</v>
      </c>
      <c r="L311" s="57">
        <v>0</v>
      </c>
      <c r="M311" s="57">
        <v>15272.56</v>
      </c>
      <c r="N311" s="57"/>
      <c r="O311" s="67">
        <v>1422</v>
      </c>
      <c r="P311" s="67" t="s">
        <v>74</v>
      </c>
      <c r="Q311" s="57">
        <v>1749420</v>
      </c>
      <c r="R311" s="57">
        <v>0</v>
      </c>
      <c r="S311" s="57">
        <v>1403891.13</v>
      </c>
      <c r="T311" s="58"/>
      <c r="U311" s="61"/>
      <c r="V311" s="61"/>
      <c r="W311" s="61"/>
      <c r="X311" s="61"/>
    </row>
    <row r="312" spans="1:24" ht="90" x14ac:dyDescent="0.25">
      <c r="A312" s="62" t="s">
        <v>503</v>
      </c>
      <c r="B312" s="52"/>
      <c r="C312" s="52"/>
      <c r="D312" s="52"/>
      <c r="E312" s="52"/>
      <c r="F312" s="52"/>
      <c r="G312" s="52"/>
      <c r="H312" s="52"/>
      <c r="I312" s="67">
        <v>2500</v>
      </c>
      <c r="J312" s="67" t="s">
        <v>39</v>
      </c>
      <c r="K312" s="57">
        <v>20000</v>
      </c>
      <c r="L312" s="57">
        <v>0</v>
      </c>
      <c r="M312" s="57">
        <v>0</v>
      </c>
      <c r="N312" s="57"/>
      <c r="O312" s="67">
        <v>1431</v>
      </c>
      <c r="P312" s="67" t="s">
        <v>75</v>
      </c>
      <c r="Q312" s="57">
        <v>2196192</v>
      </c>
      <c r="R312" s="57">
        <v>0</v>
      </c>
      <c r="S312" s="57">
        <v>1751567.22</v>
      </c>
      <c r="T312" s="58"/>
      <c r="U312" s="61"/>
      <c r="V312" s="61"/>
      <c r="W312" s="61"/>
      <c r="X312" s="61"/>
    </row>
    <row r="313" spans="1:24" ht="45" x14ac:dyDescent="0.25">
      <c r="A313" s="62" t="s">
        <v>63</v>
      </c>
      <c r="B313" s="52"/>
      <c r="C313" s="52"/>
      <c r="D313" s="52"/>
      <c r="E313" s="52"/>
      <c r="F313" s="52"/>
      <c r="G313" s="52"/>
      <c r="H313" s="52"/>
      <c r="I313" s="67">
        <v>2600</v>
      </c>
      <c r="J313" s="67" t="s">
        <v>40</v>
      </c>
      <c r="K313" s="57">
        <v>375000</v>
      </c>
      <c r="L313" s="57">
        <v>0</v>
      </c>
      <c r="M313" s="57">
        <v>285770.78999999998</v>
      </c>
      <c r="N313" s="57"/>
      <c r="O313" s="67">
        <v>1441</v>
      </c>
      <c r="P313" s="67" t="s">
        <v>76</v>
      </c>
      <c r="Q313" s="57">
        <v>970982</v>
      </c>
      <c r="R313" s="57">
        <v>0</v>
      </c>
      <c r="S313" s="57">
        <v>715317.57000000007</v>
      </c>
      <c r="T313" s="58"/>
      <c r="U313" s="61"/>
      <c r="V313" s="61"/>
      <c r="W313" s="61"/>
      <c r="X313" s="61"/>
    </row>
    <row r="314" spans="1:24" ht="67.5" x14ac:dyDescent="0.25">
      <c r="A314" s="52"/>
      <c r="B314" s="52"/>
      <c r="C314" s="52"/>
      <c r="D314" s="52"/>
      <c r="E314" s="52"/>
      <c r="F314" s="52"/>
      <c r="G314" s="52"/>
      <c r="H314" s="52"/>
      <c r="I314" s="67">
        <v>2700</v>
      </c>
      <c r="J314" s="67" t="s">
        <v>41</v>
      </c>
      <c r="K314" s="58">
        <v>52000</v>
      </c>
      <c r="L314" s="58">
        <v>0</v>
      </c>
      <c r="M314" s="58">
        <v>19896</v>
      </c>
      <c r="N314" s="57"/>
      <c r="O314" s="67">
        <v>1511</v>
      </c>
      <c r="P314" s="67" t="s">
        <v>77</v>
      </c>
      <c r="Q314" s="57">
        <v>888455</v>
      </c>
      <c r="R314" s="57">
        <v>0</v>
      </c>
      <c r="S314" s="57">
        <v>714384.3</v>
      </c>
      <c r="T314" s="58"/>
      <c r="U314" s="61"/>
      <c r="V314" s="61"/>
      <c r="W314" s="61"/>
      <c r="X314" s="61"/>
    </row>
    <row r="315" spans="1:24" ht="67.5" x14ac:dyDescent="0.25">
      <c r="A315" s="52"/>
      <c r="B315" s="52"/>
      <c r="C315" s="52"/>
      <c r="D315" s="52"/>
      <c r="E315" s="52"/>
      <c r="F315" s="52"/>
      <c r="G315" s="52"/>
      <c r="H315" s="52"/>
      <c r="I315" s="67">
        <v>2900</v>
      </c>
      <c r="J315" s="67" t="s">
        <v>155</v>
      </c>
      <c r="K315" s="58">
        <v>377000</v>
      </c>
      <c r="L315" s="58">
        <v>0</v>
      </c>
      <c r="M315" s="58">
        <v>288957.68</v>
      </c>
      <c r="N315" s="58"/>
      <c r="O315" s="67">
        <v>1521</v>
      </c>
      <c r="P315" s="67" t="s">
        <v>78</v>
      </c>
      <c r="Q315" s="57">
        <v>0</v>
      </c>
      <c r="R315" s="57">
        <v>10235.84</v>
      </c>
      <c r="S315" s="57">
        <v>10235.84</v>
      </c>
      <c r="T315" s="56" t="s">
        <v>504</v>
      </c>
      <c r="U315" s="61"/>
      <c r="V315" s="61"/>
      <c r="W315" s="61"/>
      <c r="X315" s="61"/>
    </row>
    <row r="316" spans="1:24" x14ac:dyDescent="0.25">
      <c r="A316" s="52"/>
      <c r="B316" s="52"/>
      <c r="C316" s="52"/>
      <c r="D316" s="52"/>
      <c r="E316" s="52"/>
      <c r="F316" s="52"/>
      <c r="G316" s="52"/>
      <c r="H316" s="52"/>
      <c r="I316" s="67"/>
      <c r="J316" s="68" t="s">
        <v>52</v>
      </c>
      <c r="K316" s="59">
        <f>SUM(K309:K315)</f>
        <v>1635100</v>
      </c>
      <c r="L316" s="59">
        <f>SUM(L309:L315)</f>
        <v>0</v>
      </c>
      <c r="M316" s="59">
        <f>SUM(M309:M315)</f>
        <v>1259960.97</v>
      </c>
      <c r="N316" s="59"/>
      <c r="O316" s="67">
        <v>1541</v>
      </c>
      <c r="P316" s="67" t="s">
        <v>79</v>
      </c>
      <c r="Q316" s="57">
        <v>1729771</v>
      </c>
      <c r="R316" s="57">
        <v>0</v>
      </c>
      <c r="S316" s="57">
        <v>1445426.7600000002</v>
      </c>
      <c r="T316" s="58"/>
      <c r="U316" s="61"/>
      <c r="V316" s="61"/>
      <c r="W316" s="61"/>
      <c r="X316" s="61"/>
    </row>
    <row r="317" spans="1:24" ht="56.25" x14ac:dyDescent="0.25">
      <c r="A317" s="52"/>
      <c r="B317" s="52"/>
      <c r="C317" s="52"/>
      <c r="D317" s="52"/>
      <c r="E317" s="52"/>
      <c r="F317" s="52"/>
      <c r="G317" s="52"/>
      <c r="H317" s="52"/>
      <c r="I317" s="67">
        <v>3100</v>
      </c>
      <c r="J317" s="67" t="s">
        <v>44</v>
      </c>
      <c r="K317" s="57">
        <v>4014000</v>
      </c>
      <c r="L317" s="57">
        <v>0</v>
      </c>
      <c r="M317" s="57">
        <v>2598670.04</v>
      </c>
      <c r="N317" s="57"/>
      <c r="O317" s="67">
        <v>1542</v>
      </c>
      <c r="P317" s="67" t="s">
        <v>80</v>
      </c>
      <c r="Q317" s="57">
        <v>10000</v>
      </c>
      <c r="R317" s="57">
        <v>0</v>
      </c>
      <c r="S317" s="57">
        <v>0</v>
      </c>
      <c r="T317" s="56"/>
      <c r="U317" s="61"/>
      <c r="V317" s="61"/>
      <c r="W317" s="61"/>
      <c r="X317" s="61"/>
    </row>
    <row r="318" spans="1:24" ht="33.75" x14ac:dyDescent="0.25">
      <c r="A318" s="52"/>
      <c r="B318" s="52"/>
      <c r="C318" s="52"/>
      <c r="D318" s="52"/>
      <c r="E318" s="52"/>
      <c r="F318" s="52"/>
      <c r="G318" s="52"/>
      <c r="H318" s="52"/>
      <c r="I318" s="67">
        <v>3200</v>
      </c>
      <c r="J318" s="67" t="s">
        <v>45</v>
      </c>
      <c r="K318" s="57">
        <v>3510000</v>
      </c>
      <c r="L318" s="57">
        <v>4808033.0999999996</v>
      </c>
      <c r="M318" s="57">
        <v>4404106.2</v>
      </c>
      <c r="N318" s="57"/>
      <c r="O318" s="67">
        <v>1547</v>
      </c>
      <c r="P318" s="67" t="s">
        <v>84</v>
      </c>
      <c r="Q318" s="57">
        <v>80000</v>
      </c>
      <c r="R318" s="57">
        <v>0</v>
      </c>
      <c r="S318" s="57">
        <v>57000</v>
      </c>
      <c r="T318" s="56"/>
      <c r="U318" s="61"/>
      <c r="V318" s="61"/>
      <c r="W318" s="61"/>
      <c r="X318" s="61"/>
    </row>
    <row r="319" spans="1:24" ht="56.25" x14ac:dyDescent="0.25">
      <c r="A319" s="52"/>
      <c r="B319" s="52"/>
      <c r="C319" s="52"/>
      <c r="D319" s="52"/>
      <c r="E319" s="52"/>
      <c r="F319" s="52"/>
      <c r="G319" s="52"/>
      <c r="H319" s="52"/>
      <c r="I319" s="67">
        <v>3300</v>
      </c>
      <c r="J319" s="67" t="s">
        <v>46</v>
      </c>
      <c r="K319" s="57">
        <v>2583400</v>
      </c>
      <c r="L319" s="57">
        <v>0</v>
      </c>
      <c r="M319" s="57">
        <v>1085527.06</v>
      </c>
      <c r="N319" s="57"/>
      <c r="O319" s="67">
        <v>1548</v>
      </c>
      <c r="P319" s="67" t="s">
        <v>81</v>
      </c>
      <c r="Q319" s="57">
        <v>200000</v>
      </c>
      <c r="R319" s="57">
        <v>0</v>
      </c>
      <c r="S319" s="57">
        <v>34612.06</v>
      </c>
      <c r="T319" s="56"/>
      <c r="U319" s="61"/>
      <c r="V319" s="61"/>
      <c r="W319" s="61"/>
      <c r="X319" s="61"/>
    </row>
    <row r="320" spans="1:24" ht="45" x14ac:dyDescent="0.25">
      <c r="A320" s="52"/>
      <c r="B320" s="52"/>
      <c r="C320" s="52"/>
      <c r="D320" s="52"/>
      <c r="E320" s="52"/>
      <c r="F320" s="52"/>
      <c r="G320" s="52"/>
      <c r="H320" s="52"/>
      <c r="I320" s="67">
        <v>3400</v>
      </c>
      <c r="J320" s="67" t="s">
        <v>47</v>
      </c>
      <c r="K320" s="57">
        <v>17131943</v>
      </c>
      <c r="L320" s="57">
        <v>15783674.060000001</v>
      </c>
      <c r="M320" s="57">
        <v>12637500.48</v>
      </c>
      <c r="N320" s="57"/>
      <c r="O320" s="67">
        <v>1549</v>
      </c>
      <c r="P320" s="67" t="s">
        <v>82</v>
      </c>
      <c r="Q320" s="57">
        <v>153000</v>
      </c>
      <c r="R320" s="57">
        <v>0</v>
      </c>
      <c r="S320" s="57">
        <v>71379</v>
      </c>
      <c r="T320" s="56"/>
      <c r="U320" s="61"/>
      <c r="V320" s="61"/>
      <c r="W320" s="61"/>
      <c r="X320" s="61"/>
    </row>
    <row r="321" spans="1:24" ht="135" x14ac:dyDescent="0.25">
      <c r="A321" s="52"/>
      <c r="B321" s="52"/>
      <c r="C321" s="52"/>
      <c r="D321" s="52"/>
      <c r="E321" s="52"/>
      <c r="F321" s="52"/>
      <c r="G321" s="52"/>
      <c r="H321" s="52"/>
      <c r="I321" s="67">
        <v>3500</v>
      </c>
      <c r="J321" s="67" t="s">
        <v>48</v>
      </c>
      <c r="K321" s="57">
        <v>1036000</v>
      </c>
      <c r="L321" s="57">
        <v>1056000</v>
      </c>
      <c r="M321" s="57">
        <v>689253.05</v>
      </c>
      <c r="N321" s="57"/>
      <c r="O321" s="67">
        <v>1591</v>
      </c>
      <c r="P321" s="67" t="s">
        <v>83</v>
      </c>
      <c r="Q321" s="57">
        <v>3776530</v>
      </c>
      <c r="R321" s="57">
        <v>0</v>
      </c>
      <c r="S321" s="57">
        <v>3099952.14</v>
      </c>
      <c r="T321" s="56"/>
      <c r="U321" s="61"/>
      <c r="V321" s="61"/>
      <c r="W321" s="61"/>
      <c r="X321" s="61"/>
    </row>
    <row r="322" spans="1:24" ht="157.5" x14ac:dyDescent="0.25">
      <c r="A322" s="52"/>
      <c r="B322" s="52"/>
      <c r="C322" s="52"/>
      <c r="D322" s="52"/>
      <c r="E322" s="52"/>
      <c r="F322" s="52"/>
      <c r="G322" s="52"/>
      <c r="H322" s="52"/>
      <c r="I322" s="67">
        <v>3700</v>
      </c>
      <c r="J322" s="67" t="s">
        <v>50</v>
      </c>
      <c r="K322" s="57">
        <v>195000</v>
      </c>
      <c r="L322" s="57">
        <v>0</v>
      </c>
      <c r="M322" s="57">
        <v>140033</v>
      </c>
      <c r="N322" s="57"/>
      <c r="O322" s="67">
        <v>1591</v>
      </c>
      <c r="P322" s="67" t="s">
        <v>204</v>
      </c>
      <c r="Q322" s="57">
        <v>4645022</v>
      </c>
      <c r="R322" s="57">
        <v>0</v>
      </c>
      <c r="S322" s="57">
        <v>4645022</v>
      </c>
      <c r="T322" s="56"/>
      <c r="U322" s="61"/>
      <c r="V322" s="61"/>
      <c r="W322" s="61"/>
      <c r="X322" s="61"/>
    </row>
    <row r="323" spans="1:24" ht="22.5" x14ac:dyDescent="0.25">
      <c r="A323" s="52"/>
      <c r="B323" s="52"/>
      <c r="C323" s="52"/>
      <c r="D323" s="52"/>
      <c r="E323" s="52"/>
      <c r="F323" s="52"/>
      <c r="G323" s="52"/>
      <c r="H323" s="52"/>
      <c r="I323" s="67">
        <v>3900</v>
      </c>
      <c r="J323" s="67" t="s">
        <v>156</v>
      </c>
      <c r="K323" s="57">
        <v>3019188</v>
      </c>
      <c r="L323" s="57">
        <v>0</v>
      </c>
      <c r="M323" s="57">
        <v>2045670.79</v>
      </c>
      <c r="N323" s="57"/>
      <c r="O323" s="67"/>
      <c r="P323" s="67"/>
      <c r="Q323" s="63">
        <f>SUM(Q302:Q322)</f>
        <v>49681517</v>
      </c>
      <c r="R323" s="63">
        <f>SUM(R302:R322)</f>
        <v>10235.84</v>
      </c>
      <c r="S323" s="63">
        <f>SUM(S302:S322)</f>
        <v>42457948.380000003</v>
      </c>
      <c r="T323" s="56"/>
      <c r="U323" s="61"/>
      <c r="V323" s="61"/>
      <c r="W323" s="61"/>
      <c r="X323" s="61"/>
    </row>
    <row r="324" spans="1:24" ht="56.25" x14ac:dyDescent="0.25">
      <c r="A324" s="52"/>
      <c r="B324" s="52"/>
      <c r="C324" s="52"/>
      <c r="D324" s="52"/>
      <c r="E324" s="52"/>
      <c r="F324" s="52"/>
      <c r="G324" s="52"/>
      <c r="H324" s="52"/>
      <c r="I324" s="67"/>
      <c r="J324" s="68" t="s">
        <v>43</v>
      </c>
      <c r="K324" s="59">
        <f>SUM(K317:K323)</f>
        <v>31489531</v>
      </c>
      <c r="L324" s="59">
        <v>0</v>
      </c>
      <c r="M324" s="59">
        <f>SUM(M317:M323)</f>
        <v>23600760.620000001</v>
      </c>
      <c r="N324" s="57"/>
      <c r="O324" s="67">
        <v>2111</v>
      </c>
      <c r="P324" s="67" t="s">
        <v>87</v>
      </c>
      <c r="Q324" s="57">
        <v>400000</v>
      </c>
      <c r="R324" s="57">
        <v>0</v>
      </c>
      <c r="S324" s="57">
        <v>359300.39999999997</v>
      </c>
      <c r="T324" s="56"/>
      <c r="U324" s="61"/>
      <c r="V324" s="61"/>
      <c r="W324" s="61"/>
      <c r="X324" s="61"/>
    </row>
    <row r="325" spans="1:24" ht="45" x14ac:dyDescent="0.25">
      <c r="A325" s="52"/>
      <c r="B325" s="52"/>
      <c r="C325" s="52"/>
      <c r="D325" s="52"/>
      <c r="E325" s="52"/>
      <c r="F325" s="52"/>
      <c r="G325" s="52"/>
      <c r="H325" s="52"/>
      <c r="I325" s="67">
        <v>4400</v>
      </c>
      <c r="J325" s="67" t="s">
        <v>185</v>
      </c>
      <c r="K325" s="57">
        <v>6000000</v>
      </c>
      <c r="L325" s="57">
        <v>0</v>
      </c>
      <c r="M325" s="57">
        <v>6000000</v>
      </c>
      <c r="N325" s="59"/>
      <c r="O325" s="67">
        <v>2121</v>
      </c>
      <c r="P325" s="67" t="s">
        <v>88</v>
      </c>
      <c r="Q325" s="57">
        <v>1500</v>
      </c>
      <c r="R325" s="57">
        <v>0</v>
      </c>
      <c r="S325" s="57">
        <v>0</v>
      </c>
      <c r="T325" s="56"/>
      <c r="U325" s="61"/>
      <c r="V325" s="61"/>
      <c r="W325" s="61"/>
      <c r="X325" s="61"/>
    </row>
    <row r="326" spans="1:24" ht="90" x14ac:dyDescent="0.25">
      <c r="A326" s="52"/>
      <c r="B326" s="52"/>
      <c r="C326" s="52"/>
      <c r="D326" s="52"/>
      <c r="E326" s="52"/>
      <c r="F326" s="52"/>
      <c r="G326" s="52"/>
      <c r="H326" s="52"/>
      <c r="I326" s="67"/>
      <c r="J326" s="68" t="s">
        <v>53</v>
      </c>
      <c r="K326" s="59">
        <f>+K325</f>
        <v>6000000</v>
      </c>
      <c r="L326" s="59">
        <f>+L325</f>
        <v>0</v>
      </c>
      <c r="M326" s="59">
        <f>+M325</f>
        <v>6000000</v>
      </c>
      <c r="N326" s="57"/>
      <c r="O326" s="67">
        <v>2141</v>
      </c>
      <c r="P326" s="67" t="s">
        <v>89</v>
      </c>
      <c r="Q326" s="57">
        <v>275000</v>
      </c>
      <c r="R326" s="57">
        <v>0</v>
      </c>
      <c r="S326" s="57">
        <v>257227.07</v>
      </c>
      <c r="T326" s="56"/>
      <c r="U326" s="61"/>
      <c r="V326" s="61"/>
      <c r="W326" s="61"/>
      <c r="X326" s="61"/>
    </row>
    <row r="327" spans="1:24" ht="45" x14ac:dyDescent="0.25">
      <c r="A327" s="52"/>
      <c r="B327" s="52"/>
      <c r="C327" s="52"/>
      <c r="D327" s="52"/>
      <c r="E327" s="52"/>
      <c r="F327" s="52"/>
      <c r="G327" s="52"/>
      <c r="H327" s="52"/>
      <c r="I327" s="67">
        <v>5100</v>
      </c>
      <c r="J327" s="67" t="s">
        <v>54</v>
      </c>
      <c r="K327" s="59">
        <v>0</v>
      </c>
      <c r="L327" s="58">
        <v>521000</v>
      </c>
      <c r="M327" s="59">
        <v>379267.74</v>
      </c>
      <c r="N327" s="59"/>
      <c r="O327" s="67">
        <v>2151</v>
      </c>
      <c r="P327" s="67" t="s">
        <v>90</v>
      </c>
      <c r="Q327" s="57">
        <v>30000</v>
      </c>
      <c r="R327" s="57">
        <v>0</v>
      </c>
      <c r="S327" s="57">
        <v>13907.3</v>
      </c>
      <c r="T327" s="56"/>
      <c r="U327" s="61"/>
      <c r="V327" s="61"/>
      <c r="W327" s="61"/>
      <c r="X327" s="61"/>
    </row>
    <row r="328" spans="1:24" ht="33.75" x14ac:dyDescent="0.25">
      <c r="A328" s="52"/>
      <c r="B328" s="52"/>
      <c r="C328" s="52"/>
      <c r="D328" s="52"/>
      <c r="E328" s="52"/>
      <c r="F328" s="52"/>
      <c r="G328" s="52"/>
      <c r="H328" s="52"/>
      <c r="I328" s="67">
        <v>5600</v>
      </c>
      <c r="J328" s="67" t="s">
        <v>485</v>
      </c>
      <c r="K328" s="59">
        <v>0</v>
      </c>
      <c r="L328" s="58">
        <v>362000</v>
      </c>
      <c r="M328" s="59">
        <v>189200</v>
      </c>
      <c r="N328" s="57"/>
      <c r="O328" s="67">
        <v>2161</v>
      </c>
      <c r="P328" s="67" t="s">
        <v>91</v>
      </c>
      <c r="Q328" s="57">
        <v>6000</v>
      </c>
      <c r="R328" s="57">
        <v>0</v>
      </c>
      <c r="S328" s="57">
        <v>534.01</v>
      </c>
      <c r="T328" s="56"/>
      <c r="U328" s="61"/>
      <c r="V328" s="61"/>
      <c r="W328" s="61"/>
      <c r="X328" s="61"/>
    </row>
    <row r="329" spans="1:24" ht="45" x14ac:dyDescent="0.25">
      <c r="A329" s="52"/>
      <c r="B329" s="52"/>
      <c r="C329" s="52"/>
      <c r="D329" s="52"/>
      <c r="E329" s="52"/>
      <c r="F329" s="52"/>
      <c r="G329" s="52"/>
      <c r="H329" s="52"/>
      <c r="I329" s="67">
        <v>5900</v>
      </c>
      <c r="J329" s="67" t="s">
        <v>159</v>
      </c>
      <c r="K329" s="57">
        <v>0</v>
      </c>
      <c r="L329" s="57">
        <v>250000</v>
      </c>
      <c r="M329" s="57">
        <v>42807.8</v>
      </c>
      <c r="N329" s="57"/>
      <c r="O329" s="67">
        <v>2211</v>
      </c>
      <c r="P329" s="67" t="s">
        <v>92</v>
      </c>
      <c r="Q329" s="57">
        <v>37000</v>
      </c>
      <c r="R329" s="57">
        <v>0</v>
      </c>
      <c r="S329" s="57">
        <v>19007.759999999998</v>
      </c>
      <c r="T329" s="56"/>
      <c r="U329" s="61"/>
      <c r="V329" s="61"/>
      <c r="W329" s="61"/>
      <c r="X329" s="61"/>
    </row>
    <row r="330" spans="1:24" ht="33.75" x14ac:dyDescent="0.25">
      <c r="A330" s="52"/>
      <c r="B330" s="52"/>
      <c r="C330" s="52"/>
      <c r="D330" s="52"/>
      <c r="E330" s="52"/>
      <c r="F330" s="52"/>
      <c r="G330" s="52"/>
      <c r="H330" s="52"/>
      <c r="I330" s="67"/>
      <c r="J330" s="67"/>
      <c r="K330" s="57"/>
      <c r="L330" s="57"/>
      <c r="M330" s="57"/>
      <c r="N330" s="57"/>
      <c r="O330" s="67">
        <v>2231</v>
      </c>
      <c r="P330" s="67" t="s">
        <v>93</v>
      </c>
      <c r="Q330" s="57">
        <v>5000</v>
      </c>
      <c r="R330" s="57">
        <v>0</v>
      </c>
      <c r="S330" s="57">
        <v>87.4</v>
      </c>
      <c r="T330" s="56"/>
      <c r="U330" s="61"/>
      <c r="V330" s="61"/>
      <c r="W330" s="61"/>
      <c r="X330" s="61"/>
    </row>
    <row r="331" spans="1:24" ht="45" x14ac:dyDescent="0.25">
      <c r="A331" s="52"/>
      <c r="B331" s="52"/>
      <c r="C331" s="52"/>
      <c r="D331" s="52"/>
      <c r="E331" s="52"/>
      <c r="F331" s="52"/>
      <c r="G331" s="52"/>
      <c r="H331" s="52"/>
      <c r="I331" s="67"/>
      <c r="J331" s="67" t="s">
        <v>56</v>
      </c>
      <c r="K331" s="57">
        <f>SUM(K327:K330)</f>
        <v>0</v>
      </c>
      <c r="L331" s="57">
        <f>SUM(L327:L330)</f>
        <v>1133000</v>
      </c>
      <c r="M331" s="57">
        <f>SUM(M327:M330)</f>
        <v>611275.54</v>
      </c>
      <c r="N331" s="59"/>
      <c r="O331" s="67">
        <v>2419</v>
      </c>
      <c r="P331" s="67" t="s">
        <v>286</v>
      </c>
      <c r="Q331" s="57">
        <v>5000</v>
      </c>
      <c r="R331" s="57">
        <v>0</v>
      </c>
      <c r="S331" s="57">
        <v>0</v>
      </c>
      <c r="T331" s="56"/>
      <c r="U331" s="61"/>
      <c r="V331" s="61"/>
      <c r="W331" s="61"/>
      <c r="X331" s="61"/>
    </row>
    <row r="332" spans="1:24" ht="33.75" x14ac:dyDescent="0.25">
      <c r="A332" s="52"/>
      <c r="B332" s="52"/>
      <c r="C332" s="52"/>
      <c r="D332" s="52"/>
      <c r="E332" s="52"/>
      <c r="F332" s="52"/>
      <c r="G332" s="52"/>
      <c r="H332" s="52"/>
      <c r="I332" s="67"/>
      <c r="J332" s="68" t="s">
        <v>57</v>
      </c>
      <c r="K332" s="59">
        <f>+K308+K316+K324+K326+K331</f>
        <v>88806148</v>
      </c>
      <c r="L332" s="59">
        <f>+L308+L316+L324+L326+L331</f>
        <v>12626013.84</v>
      </c>
      <c r="M332" s="59">
        <f>+M308+M316+M324+M326+M331</f>
        <v>73929945.510000005</v>
      </c>
      <c r="N332" s="52"/>
      <c r="O332" s="67">
        <v>2431</v>
      </c>
      <c r="P332" s="67" t="s">
        <v>94</v>
      </c>
      <c r="Q332" s="57">
        <v>1000</v>
      </c>
      <c r="R332" s="57">
        <v>0</v>
      </c>
      <c r="S332" s="57">
        <v>0</v>
      </c>
      <c r="T332" s="56"/>
      <c r="U332" s="61"/>
      <c r="V332" s="61"/>
      <c r="W332" s="61"/>
      <c r="X332" s="61"/>
    </row>
    <row r="333" spans="1:24" ht="33.75" x14ac:dyDescent="0.25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64">
        <f>+K332-E307</f>
        <v>0</v>
      </c>
      <c r="L333" s="64"/>
      <c r="M333" s="64">
        <f>+M332-G307</f>
        <v>0</v>
      </c>
      <c r="N333" s="52"/>
      <c r="O333" s="67">
        <v>2441</v>
      </c>
      <c r="P333" s="67" t="s">
        <v>95</v>
      </c>
      <c r="Q333" s="57">
        <v>6000</v>
      </c>
      <c r="R333" s="57">
        <v>0</v>
      </c>
      <c r="S333" s="57">
        <v>151.6</v>
      </c>
      <c r="T333" s="56"/>
      <c r="U333" s="61"/>
      <c r="V333" s="61"/>
      <c r="W333" s="61"/>
      <c r="X333" s="61"/>
    </row>
    <row r="334" spans="1:24" ht="33.75" x14ac:dyDescent="0.25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67">
        <v>2451</v>
      </c>
      <c r="P334" s="67" t="s">
        <v>96</v>
      </c>
      <c r="Q334" s="57">
        <v>5000</v>
      </c>
      <c r="R334" s="57">
        <v>0</v>
      </c>
      <c r="S334" s="57">
        <v>520</v>
      </c>
      <c r="T334" s="56"/>
      <c r="U334" s="61"/>
      <c r="V334" s="61"/>
      <c r="W334" s="61"/>
      <c r="X334" s="61"/>
    </row>
    <row r="335" spans="1:24" ht="67.5" x14ac:dyDescent="0.25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67">
        <v>2461</v>
      </c>
      <c r="P335" s="67" t="s">
        <v>97</v>
      </c>
      <c r="Q335" s="57">
        <v>20000</v>
      </c>
      <c r="R335" s="57">
        <v>18000</v>
      </c>
      <c r="S335" s="57">
        <v>5834.6100000000006</v>
      </c>
      <c r="T335" s="56" t="s">
        <v>505</v>
      </c>
      <c r="U335" s="61"/>
      <c r="V335" s="61"/>
      <c r="W335" s="61"/>
      <c r="X335" s="71" t="s">
        <v>501</v>
      </c>
    </row>
    <row r="336" spans="1:24" ht="33.75" x14ac:dyDescent="0.25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67">
        <v>2471</v>
      </c>
      <c r="P336" s="67" t="s">
        <v>98</v>
      </c>
      <c r="Q336" s="57">
        <v>5600</v>
      </c>
      <c r="R336" s="57">
        <v>0</v>
      </c>
      <c r="S336" s="57">
        <v>188.11</v>
      </c>
      <c r="T336" s="56"/>
      <c r="U336" s="61"/>
      <c r="V336" s="61"/>
      <c r="W336" s="61"/>
      <c r="X336" s="61"/>
    </row>
    <row r="337" spans="1:24" ht="33.75" x14ac:dyDescent="0.25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67">
        <v>2481</v>
      </c>
      <c r="P337" s="67" t="s">
        <v>99</v>
      </c>
      <c r="Q337" s="57">
        <v>3000</v>
      </c>
      <c r="R337" s="57">
        <v>0</v>
      </c>
      <c r="S337" s="57">
        <v>181.75</v>
      </c>
      <c r="T337" s="58"/>
      <c r="U337" s="61"/>
      <c r="V337" s="61"/>
      <c r="W337" s="61"/>
      <c r="X337" s="61"/>
    </row>
    <row r="338" spans="1:24" ht="56.25" x14ac:dyDescent="0.25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67">
        <v>2491</v>
      </c>
      <c r="P338" s="67" t="s">
        <v>100</v>
      </c>
      <c r="Q338" s="57">
        <v>11000</v>
      </c>
      <c r="R338" s="57">
        <v>13000</v>
      </c>
      <c r="S338" s="57">
        <v>8396.49</v>
      </c>
      <c r="T338" s="56" t="s">
        <v>506</v>
      </c>
      <c r="U338" s="61"/>
      <c r="V338" s="61"/>
      <c r="W338" s="61"/>
      <c r="X338" s="71" t="s">
        <v>501</v>
      </c>
    </row>
    <row r="339" spans="1:24" ht="33.75" x14ac:dyDescent="0.25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67">
        <v>2531</v>
      </c>
      <c r="P339" s="67" t="s">
        <v>101</v>
      </c>
      <c r="Q339" s="57">
        <v>10000</v>
      </c>
      <c r="R339" s="57">
        <v>0</v>
      </c>
      <c r="S339" s="57">
        <v>0</v>
      </c>
      <c r="T339" s="56"/>
      <c r="U339" s="61"/>
      <c r="V339" s="61"/>
      <c r="W339" s="61"/>
      <c r="X339" s="61"/>
    </row>
    <row r="340" spans="1:24" ht="45" x14ac:dyDescent="0.25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67">
        <v>2541</v>
      </c>
      <c r="P340" s="67" t="s">
        <v>102</v>
      </c>
      <c r="Q340" s="57">
        <v>10000</v>
      </c>
      <c r="R340" s="57">
        <v>0</v>
      </c>
      <c r="S340" s="57">
        <v>0</v>
      </c>
      <c r="T340" s="56"/>
      <c r="U340" s="61"/>
      <c r="V340" s="61"/>
      <c r="W340" s="61"/>
      <c r="X340" s="61"/>
    </row>
    <row r="341" spans="1:24" ht="33.75" x14ac:dyDescent="0.25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67">
        <v>2611</v>
      </c>
      <c r="P341" s="67" t="s">
        <v>103</v>
      </c>
      <c r="Q341" s="57">
        <v>375000</v>
      </c>
      <c r="R341" s="57">
        <v>0</v>
      </c>
      <c r="S341" s="57">
        <v>285770.78999999998</v>
      </c>
      <c r="T341" s="56"/>
      <c r="U341" s="61"/>
      <c r="V341" s="61"/>
      <c r="W341" s="61"/>
      <c r="X341" s="61"/>
    </row>
    <row r="342" spans="1:24" ht="22.5" x14ac:dyDescent="0.25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67">
        <v>2711</v>
      </c>
      <c r="P342" s="67" t="s">
        <v>104</v>
      </c>
      <c r="Q342" s="57">
        <v>10000</v>
      </c>
      <c r="R342" s="57">
        <v>0</v>
      </c>
      <c r="S342" s="57">
        <v>0</v>
      </c>
      <c r="T342" s="56"/>
      <c r="U342" s="61"/>
      <c r="V342" s="61"/>
      <c r="W342" s="61"/>
      <c r="X342" s="61"/>
    </row>
    <row r="343" spans="1:24" ht="22.5" x14ac:dyDescent="0.25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67">
        <v>2721</v>
      </c>
      <c r="P343" s="67" t="s">
        <v>105</v>
      </c>
      <c r="Q343" s="57">
        <v>40000</v>
      </c>
      <c r="R343" s="57">
        <v>0</v>
      </c>
      <c r="S343" s="57">
        <v>19008</v>
      </c>
      <c r="T343" s="56"/>
      <c r="U343" s="61"/>
      <c r="V343" s="61"/>
      <c r="W343" s="61"/>
      <c r="X343" s="61"/>
    </row>
    <row r="344" spans="1:24" ht="22.5" x14ac:dyDescent="0.25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67">
        <v>2731</v>
      </c>
      <c r="P344" s="67" t="s">
        <v>478</v>
      </c>
      <c r="Q344" s="57">
        <v>2000</v>
      </c>
      <c r="R344" s="57">
        <v>0</v>
      </c>
      <c r="S344" s="57">
        <v>888</v>
      </c>
      <c r="T344" s="56"/>
      <c r="U344" s="61"/>
      <c r="V344" s="61"/>
      <c r="W344" s="61"/>
      <c r="X344" s="61"/>
    </row>
    <row r="345" spans="1:24" ht="22.5" x14ac:dyDescent="0.25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67">
        <v>2911</v>
      </c>
      <c r="P345" s="67" t="s">
        <v>107</v>
      </c>
      <c r="Q345" s="57">
        <v>15000</v>
      </c>
      <c r="R345" s="57">
        <v>0</v>
      </c>
      <c r="S345" s="57">
        <v>5490.88</v>
      </c>
      <c r="T345" s="56"/>
      <c r="U345" s="61"/>
      <c r="V345" s="61"/>
      <c r="W345" s="61"/>
      <c r="X345" s="61"/>
    </row>
    <row r="346" spans="1:24" ht="45" x14ac:dyDescent="0.25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67">
        <v>2921</v>
      </c>
      <c r="P346" s="67" t="s">
        <v>108</v>
      </c>
      <c r="Q346" s="57">
        <v>7000</v>
      </c>
      <c r="R346" s="57">
        <v>0</v>
      </c>
      <c r="S346" s="57">
        <v>507.75</v>
      </c>
      <c r="T346" s="56"/>
      <c r="U346" s="61"/>
      <c r="V346" s="61"/>
      <c r="W346" s="61"/>
      <c r="X346" s="61"/>
    </row>
    <row r="347" spans="1:24" ht="90" x14ac:dyDescent="0.25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67">
        <v>2931</v>
      </c>
      <c r="P347" s="67" t="s">
        <v>109</v>
      </c>
      <c r="Q347" s="57">
        <v>5000</v>
      </c>
      <c r="R347" s="57">
        <v>0</v>
      </c>
      <c r="S347" s="57">
        <v>3227.81</v>
      </c>
      <c r="T347" s="56"/>
      <c r="U347" s="61"/>
      <c r="V347" s="61"/>
      <c r="W347" s="61"/>
      <c r="X347" s="61"/>
    </row>
    <row r="348" spans="1:24" ht="78.75" x14ac:dyDescent="0.25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67">
        <v>2941</v>
      </c>
      <c r="P348" s="67" t="s">
        <v>110</v>
      </c>
      <c r="Q348" s="57">
        <v>320000</v>
      </c>
      <c r="R348" s="57">
        <v>0</v>
      </c>
      <c r="S348" s="57">
        <v>258115.65999999997</v>
      </c>
      <c r="T348" s="56"/>
      <c r="U348" s="61"/>
      <c r="V348" s="61"/>
      <c r="W348" s="61"/>
      <c r="X348" s="61"/>
    </row>
    <row r="349" spans="1:24" ht="56.25" x14ac:dyDescent="0.25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67">
        <v>2961</v>
      </c>
      <c r="P349" s="67" t="s">
        <v>111</v>
      </c>
      <c r="Q349" s="57">
        <v>30000</v>
      </c>
      <c r="R349" s="57">
        <v>0</v>
      </c>
      <c r="S349" s="57">
        <v>21615.58</v>
      </c>
      <c r="T349" s="56"/>
      <c r="U349" s="61"/>
      <c r="V349" s="61"/>
      <c r="W349" s="61"/>
      <c r="X349" s="61"/>
    </row>
    <row r="350" spans="1:24" x14ac:dyDescent="0.25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67"/>
      <c r="P350" s="67"/>
      <c r="Q350" s="59">
        <f>SUM(Q324:Q349)</f>
        <v>1635100</v>
      </c>
      <c r="R350" s="59">
        <f>SUM(R324:R349)</f>
        <v>31000</v>
      </c>
      <c r="S350" s="59">
        <f>SUM(S324:S349)</f>
        <v>1259960.9700000002</v>
      </c>
      <c r="T350" s="56"/>
      <c r="U350" s="61"/>
      <c r="V350" s="61"/>
      <c r="W350" s="61"/>
      <c r="X350" s="61"/>
    </row>
    <row r="351" spans="1:24" ht="33.75" x14ac:dyDescent="0.25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67">
        <v>3112</v>
      </c>
      <c r="P351" s="67" t="s">
        <v>112</v>
      </c>
      <c r="Q351" s="57">
        <v>800000</v>
      </c>
      <c r="R351" s="57">
        <v>0</v>
      </c>
      <c r="S351" s="57">
        <v>586456.02</v>
      </c>
      <c r="T351" s="56"/>
      <c r="U351" s="61"/>
      <c r="V351" s="61"/>
      <c r="W351" s="61"/>
      <c r="X351" s="61"/>
    </row>
    <row r="352" spans="1:24" x14ac:dyDescent="0.25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67">
        <v>3131</v>
      </c>
      <c r="P352" s="67" t="s">
        <v>113</v>
      </c>
      <c r="Q352" s="57">
        <v>135000</v>
      </c>
      <c r="R352" s="57">
        <v>0</v>
      </c>
      <c r="S352" s="57">
        <v>63479</v>
      </c>
      <c r="T352" s="58"/>
      <c r="U352" s="61"/>
      <c r="V352" s="61"/>
      <c r="W352" s="61"/>
      <c r="X352" s="61"/>
    </row>
    <row r="353" spans="1:24" ht="22.5" x14ac:dyDescent="0.25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67">
        <v>3141</v>
      </c>
      <c r="P353" s="67" t="s">
        <v>114</v>
      </c>
      <c r="Q353" s="57">
        <v>1150000</v>
      </c>
      <c r="R353" s="57">
        <v>0</v>
      </c>
      <c r="S353" s="57">
        <v>341219.38</v>
      </c>
      <c r="T353" s="56"/>
      <c r="U353" s="61"/>
      <c r="V353" s="61"/>
      <c r="W353" s="61"/>
      <c r="X353" s="61"/>
    </row>
    <row r="354" spans="1:24" ht="67.5" x14ac:dyDescent="0.25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67">
        <v>3171</v>
      </c>
      <c r="P354" s="67" t="s">
        <v>117</v>
      </c>
      <c r="Q354" s="57">
        <v>420000</v>
      </c>
      <c r="R354" s="57">
        <v>0</v>
      </c>
      <c r="S354" s="57">
        <v>358209.08</v>
      </c>
      <c r="T354" s="58"/>
      <c r="U354" s="61"/>
      <c r="V354" s="61"/>
      <c r="W354" s="61"/>
      <c r="X354" s="61"/>
    </row>
    <row r="355" spans="1:24" ht="33.75" x14ac:dyDescent="0.25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67">
        <v>3181</v>
      </c>
      <c r="P355" s="67" t="s">
        <v>118</v>
      </c>
      <c r="Q355" s="57">
        <v>1500000</v>
      </c>
      <c r="R355" s="57">
        <v>0</v>
      </c>
      <c r="S355" s="57">
        <v>1245919.4800000002</v>
      </c>
      <c r="T355" s="58"/>
      <c r="U355" s="61"/>
      <c r="V355" s="61"/>
      <c r="W355" s="61"/>
      <c r="X355" s="61"/>
    </row>
    <row r="356" spans="1:24" ht="33.75" x14ac:dyDescent="0.25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67">
        <v>3191</v>
      </c>
      <c r="P356" s="67" t="s">
        <v>119</v>
      </c>
      <c r="Q356" s="57">
        <v>9000</v>
      </c>
      <c r="R356" s="57">
        <v>0</v>
      </c>
      <c r="S356" s="57">
        <v>3387.08</v>
      </c>
      <c r="T356" s="56"/>
      <c r="U356" s="61"/>
      <c r="V356" s="61"/>
      <c r="W356" s="61"/>
      <c r="X356" s="61"/>
    </row>
    <row r="357" spans="1:24" ht="56.25" x14ac:dyDescent="0.25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67">
        <v>3221</v>
      </c>
      <c r="P357" s="67" t="s">
        <v>120</v>
      </c>
      <c r="Q357" s="57">
        <v>3510000</v>
      </c>
      <c r="R357" s="57">
        <v>4808033.0999999996</v>
      </c>
      <c r="S357" s="57">
        <v>4404106.2</v>
      </c>
      <c r="T357" s="56" t="s">
        <v>479</v>
      </c>
      <c r="U357" s="61"/>
      <c r="V357" s="61"/>
      <c r="W357" s="61"/>
      <c r="X357" s="71" t="s">
        <v>501</v>
      </c>
    </row>
    <row r="358" spans="1:24" ht="56.25" x14ac:dyDescent="0.25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67">
        <v>3311</v>
      </c>
      <c r="P358" s="67" t="s">
        <v>122</v>
      </c>
      <c r="Q358" s="57">
        <v>30000</v>
      </c>
      <c r="R358" s="57">
        <v>0</v>
      </c>
      <c r="S358" s="57">
        <v>0</v>
      </c>
      <c r="T358" s="58"/>
      <c r="U358" s="61"/>
      <c r="V358" s="61"/>
      <c r="W358" s="61"/>
      <c r="X358" s="61"/>
    </row>
    <row r="359" spans="1:24" ht="78.75" x14ac:dyDescent="0.25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67">
        <v>3331</v>
      </c>
      <c r="P359" s="67" t="s">
        <v>123</v>
      </c>
      <c r="Q359" s="57">
        <v>400000</v>
      </c>
      <c r="R359" s="57">
        <v>0</v>
      </c>
      <c r="S359" s="57">
        <v>114300</v>
      </c>
      <c r="T359" s="56"/>
      <c r="U359" s="61"/>
      <c r="V359" s="61"/>
      <c r="W359" s="61"/>
      <c r="X359" s="61"/>
    </row>
    <row r="360" spans="1:24" ht="22.5" x14ac:dyDescent="0.25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67">
        <v>3341</v>
      </c>
      <c r="P360" s="67" t="s">
        <v>124</v>
      </c>
      <c r="Q360" s="57">
        <v>245000</v>
      </c>
      <c r="R360" s="57">
        <v>0</v>
      </c>
      <c r="S360" s="57">
        <v>134658.70000000001</v>
      </c>
      <c r="T360" s="56"/>
      <c r="U360" s="61"/>
      <c r="V360" s="61"/>
      <c r="W360" s="61"/>
      <c r="X360" s="61"/>
    </row>
    <row r="361" spans="1:24" ht="45" x14ac:dyDescent="0.25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67">
        <v>3361</v>
      </c>
      <c r="P361" s="67" t="s">
        <v>173</v>
      </c>
      <c r="Q361" s="57">
        <v>800000</v>
      </c>
      <c r="R361" s="57">
        <v>0</v>
      </c>
      <c r="S361" s="57">
        <v>324018.64999999997</v>
      </c>
      <c r="T361" s="58"/>
      <c r="U361" s="61"/>
      <c r="V361" s="61"/>
      <c r="W361" s="61"/>
      <c r="X361" s="61"/>
    </row>
    <row r="362" spans="1:24" ht="22.5" x14ac:dyDescent="0.25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67">
        <v>3362</v>
      </c>
      <c r="P362" s="67" t="s">
        <v>174</v>
      </c>
      <c r="Q362" s="57">
        <v>650000</v>
      </c>
      <c r="R362" s="57">
        <v>0</v>
      </c>
      <c r="S362" s="57">
        <v>81305.429999999993</v>
      </c>
      <c r="T362" s="56"/>
      <c r="U362" s="61"/>
      <c r="V362" s="61"/>
      <c r="W362" s="61"/>
      <c r="X362" s="61"/>
    </row>
    <row r="363" spans="1:24" ht="22.5" x14ac:dyDescent="0.25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67">
        <v>3381</v>
      </c>
      <c r="P363" s="67" t="s">
        <v>126</v>
      </c>
      <c r="Q363" s="57">
        <v>458400</v>
      </c>
      <c r="R363" s="57">
        <v>0</v>
      </c>
      <c r="S363" s="57">
        <v>431244.28</v>
      </c>
      <c r="T363" s="56"/>
      <c r="U363" s="61"/>
      <c r="V363" s="61"/>
      <c r="W363" s="61"/>
      <c r="X363" s="61"/>
    </row>
    <row r="364" spans="1:24" ht="56.25" x14ac:dyDescent="0.25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67">
        <v>3411</v>
      </c>
      <c r="P364" s="67" t="s">
        <v>127</v>
      </c>
      <c r="Q364" s="57">
        <v>12808743</v>
      </c>
      <c r="R364" s="57">
        <v>11333286.560000001</v>
      </c>
      <c r="S364" s="57">
        <v>9314017.3100000005</v>
      </c>
      <c r="T364" s="56" t="s">
        <v>60</v>
      </c>
      <c r="U364" s="61"/>
      <c r="V364" s="61"/>
      <c r="W364" s="61"/>
      <c r="X364" s="71" t="s">
        <v>501</v>
      </c>
    </row>
    <row r="365" spans="1:24" ht="45" x14ac:dyDescent="0.25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67">
        <v>3431</v>
      </c>
      <c r="P365" s="67" t="s">
        <v>128</v>
      </c>
      <c r="Q365" s="57">
        <v>3868200</v>
      </c>
      <c r="R365" s="57">
        <v>3995387.5</v>
      </c>
      <c r="S365" s="57">
        <v>3048225.72</v>
      </c>
      <c r="T365" s="58" t="s">
        <v>507</v>
      </c>
      <c r="U365" s="61"/>
      <c r="V365" s="61"/>
      <c r="W365" s="61"/>
      <c r="X365" s="61"/>
    </row>
    <row r="366" spans="1:24" x14ac:dyDescent="0.25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67">
        <v>3451</v>
      </c>
      <c r="P366" s="67" t="s">
        <v>129</v>
      </c>
      <c r="Q366" s="57">
        <v>200000</v>
      </c>
      <c r="R366" s="57">
        <v>0</v>
      </c>
      <c r="S366" s="57">
        <v>162253.34000000003</v>
      </c>
      <c r="T366" s="56"/>
      <c r="U366" s="61"/>
      <c r="V366" s="61"/>
      <c r="W366" s="61"/>
      <c r="X366" s="61"/>
    </row>
    <row r="367" spans="1:24" ht="33.75" x14ac:dyDescent="0.25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67">
        <v>3461</v>
      </c>
      <c r="P367" s="67" t="s">
        <v>130</v>
      </c>
      <c r="Q367" s="57">
        <v>250000</v>
      </c>
      <c r="R367" s="57">
        <v>0</v>
      </c>
      <c r="S367" s="57">
        <v>113004.10999999999</v>
      </c>
      <c r="T367" s="56"/>
      <c r="U367" s="61"/>
      <c r="V367" s="61"/>
      <c r="W367" s="61"/>
      <c r="X367" s="61"/>
    </row>
    <row r="368" spans="1:24" ht="22.5" x14ac:dyDescent="0.25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67">
        <v>3471</v>
      </c>
      <c r="P368" s="67" t="s">
        <v>131</v>
      </c>
      <c r="Q368" s="57">
        <v>5000</v>
      </c>
      <c r="R368" s="57">
        <v>0</v>
      </c>
      <c r="S368" s="57">
        <v>0</v>
      </c>
      <c r="T368" s="58"/>
      <c r="U368" s="61"/>
      <c r="V368" s="61"/>
      <c r="W368" s="61"/>
      <c r="X368" s="61"/>
    </row>
    <row r="369" spans="1:24" ht="45" x14ac:dyDescent="0.25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67">
        <v>3511</v>
      </c>
      <c r="P369" s="67" t="s">
        <v>132</v>
      </c>
      <c r="Q369" s="57">
        <v>100000</v>
      </c>
      <c r="R369" s="57">
        <v>120000</v>
      </c>
      <c r="S369" s="57">
        <v>113264</v>
      </c>
      <c r="T369" s="56" t="s">
        <v>508</v>
      </c>
      <c r="U369" s="61"/>
      <c r="V369" s="61"/>
      <c r="W369" s="61"/>
      <c r="X369" s="61"/>
    </row>
    <row r="370" spans="1:24" ht="90" x14ac:dyDescent="0.25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67">
        <v>3521</v>
      </c>
      <c r="P370" s="67" t="s">
        <v>133</v>
      </c>
      <c r="Q370" s="57">
        <v>80000</v>
      </c>
      <c r="R370" s="57">
        <v>0</v>
      </c>
      <c r="S370" s="57">
        <v>6149.14</v>
      </c>
      <c r="T370" s="56"/>
      <c r="U370" s="61"/>
      <c r="V370" s="61"/>
      <c r="W370" s="61"/>
      <c r="X370" s="61"/>
    </row>
    <row r="371" spans="1:24" ht="78.75" x14ac:dyDescent="0.25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67">
        <v>3531</v>
      </c>
      <c r="P371" s="67" t="s">
        <v>134</v>
      </c>
      <c r="Q371" s="57">
        <v>250000</v>
      </c>
      <c r="R371" s="57">
        <v>0</v>
      </c>
      <c r="S371" s="57">
        <v>25000</v>
      </c>
      <c r="T371" s="58"/>
      <c r="U371" s="61"/>
      <c r="V371" s="61"/>
      <c r="W371" s="61"/>
      <c r="X371" s="61"/>
    </row>
    <row r="372" spans="1:24" ht="123.75" x14ac:dyDescent="0.25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67">
        <v>3553</v>
      </c>
      <c r="P372" s="67" t="s">
        <v>135</v>
      </c>
      <c r="Q372" s="57">
        <v>200000</v>
      </c>
      <c r="R372" s="57">
        <v>0</v>
      </c>
      <c r="S372" s="57">
        <v>180307.46</v>
      </c>
      <c r="T372" s="58"/>
      <c r="U372" s="61"/>
      <c r="V372" s="61"/>
      <c r="W372" s="61"/>
      <c r="X372" s="61"/>
    </row>
    <row r="373" spans="1:24" ht="78.75" x14ac:dyDescent="0.25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67">
        <v>3571</v>
      </c>
      <c r="P373" s="67" t="s">
        <v>194</v>
      </c>
      <c r="Q373" s="57">
        <v>30000</v>
      </c>
      <c r="R373" s="57">
        <v>0</v>
      </c>
      <c r="S373" s="57">
        <v>7889.65</v>
      </c>
      <c r="T373" s="56"/>
      <c r="U373" s="61"/>
      <c r="V373" s="61"/>
      <c r="W373" s="61"/>
      <c r="X373" s="61"/>
    </row>
    <row r="374" spans="1:24" ht="45" x14ac:dyDescent="0.25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67">
        <v>3581</v>
      </c>
      <c r="P374" s="67" t="s">
        <v>136</v>
      </c>
      <c r="Q374" s="57">
        <v>340000</v>
      </c>
      <c r="R374" s="57">
        <v>0</v>
      </c>
      <c r="S374" s="57">
        <v>330642.8</v>
      </c>
      <c r="T374" s="56"/>
      <c r="U374" s="61"/>
      <c r="V374" s="61"/>
      <c r="W374" s="61"/>
      <c r="X374" s="61"/>
    </row>
    <row r="375" spans="1:24" ht="33.75" x14ac:dyDescent="0.25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67">
        <v>3591</v>
      </c>
      <c r="P375" s="67" t="s">
        <v>137</v>
      </c>
      <c r="Q375" s="57">
        <v>36000</v>
      </c>
      <c r="R375" s="57">
        <v>0</v>
      </c>
      <c r="S375" s="57">
        <v>26000</v>
      </c>
      <c r="T375" s="56"/>
      <c r="U375" s="61"/>
      <c r="V375" s="61"/>
      <c r="W375" s="61"/>
      <c r="X375" s="61"/>
    </row>
    <row r="376" spans="1:24" ht="33.75" x14ac:dyDescent="0.25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67">
        <v>3721</v>
      </c>
      <c r="P376" s="67" t="s">
        <v>175</v>
      </c>
      <c r="Q376" s="57">
        <v>5000</v>
      </c>
      <c r="R376" s="57">
        <v>0</v>
      </c>
      <c r="S376" s="57">
        <v>0</v>
      </c>
      <c r="T376" s="56"/>
      <c r="U376" s="61"/>
      <c r="V376" s="61"/>
      <c r="W376" s="61"/>
      <c r="X376" s="61"/>
    </row>
    <row r="377" spans="1:24" ht="56.25" x14ac:dyDescent="0.25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67">
        <v>3722</v>
      </c>
      <c r="P377" s="67" t="s">
        <v>140</v>
      </c>
      <c r="Q377" s="57">
        <v>185000</v>
      </c>
      <c r="R377" s="57">
        <v>0</v>
      </c>
      <c r="S377" s="57">
        <v>140033</v>
      </c>
      <c r="T377" s="56"/>
      <c r="U377" s="61"/>
      <c r="V377" s="61"/>
      <c r="W377" s="61"/>
      <c r="X377" s="61"/>
    </row>
    <row r="378" spans="1:24" ht="22.5" x14ac:dyDescent="0.25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67">
        <v>3751</v>
      </c>
      <c r="P378" s="67" t="s">
        <v>141</v>
      </c>
      <c r="Q378" s="57">
        <v>5000</v>
      </c>
      <c r="R378" s="57">
        <v>0</v>
      </c>
      <c r="S378" s="57">
        <v>0</v>
      </c>
      <c r="T378" s="58"/>
      <c r="U378" s="61"/>
      <c r="V378" s="61"/>
      <c r="W378" s="61"/>
      <c r="X378" s="61"/>
    </row>
    <row r="379" spans="1:24" ht="22.5" x14ac:dyDescent="0.25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67">
        <v>3921</v>
      </c>
      <c r="P379" s="67" t="s">
        <v>143</v>
      </c>
      <c r="Q379" s="57">
        <v>245000</v>
      </c>
      <c r="R379" s="57">
        <v>0</v>
      </c>
      <c r="S379" s="57">
        <v>153516.61000000002</v>
      </c>
      <c r="T379" s="56"/>
      <c r="U379" s="61"/>
      <c r="V379" s="61"/>
      <c r="W379" s="61"/>
      <c r="X379" s="61"/>
    </row>
    <row r="380" spans="1:24" ht="45" x14ac:dyDescent="0.25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67">
        <v>3951</v>
      </c>
      <c r="P380" s="67" t="s">
        <v>144</v>
      </c>
      <c r="Q380" s="57">
        <v>15000</v>
      </c>
      <c r="R380" s="57">
        <v>0</v>
      </c>
      <c r="S380" s="57">
        <v>8.4600000000000009</v>
      </c>
      <c r="T380" s="58"/>
      <c r="U380" s="61"/>
      <c r="V380" s="61"/>
      <c r="W380" s="61"/>
      <c r="X380" s="61"/>
    </row>
    <row r="381" spans="1:24" ht="45" x14ac:dyDescent="0.25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67">
        <v>3969</v>
      </c>
      <c r="P381" s="67" t="s">
        <v>176</v>
      </c>
      <c r="Q381" s="57">
        <v>40000</v>
      </c>
      <c r="R381" s="57">
        <v>0</v>
      </c>
      <c r="S381" s="57">
        <v>31548.5</v>
      </c>
      <c r="T381" s="56"/>
      <c r="U381" s="61"/>
      <c r="V381" s="61"/>
      <c r="W381" s="61"/>
      <c r="X381" s="61"/>
    </row>
    <row r="382" spans="1:24" ht="22.5" x14ac:dyDescent="0.25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67">
        <v>3981</v>
      </c>
      <c r="P382" s="67" t="s">
        <v>85</v>
      </c>
      <c r="Q382" s="57">
        <v>1409188</v>
      </c>
      <c r="R382" s="57">
        <v>0</v>
      </c>
      <c r="S382" s="57">
        <v>871174</v>
      </c>
      <c r="T382" s="58"/>
      <c r="U382" s="61"/>
      <c r="V382" s="61"/>
      <c r="W382" s="61"/>
      <c r="X382" s="61"/>
    </row>
    <row r="383" spans="1:24" ht="56.25" x14ac:dyDescent="0.25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67">
        <v>3982</v>
      </c>
      <c r="P383" s="67" t="s">
        <v>86</v>
      </c>
      <c r="Q383" s="57">
        <v>1310000</v>
      </c>
      <c r="R383" s="57">
        <v>0</v>
      </c>
      <c r="S383" s="57">
        <v>989423.22</v>
      </c>
      <c r="T383" s="56"/>
      <c r="U383" s="61"/>
      <c r="V383" s="61"/>
      <c r="W383" s="61"/>
      <c r="X383" s="61"/>
    </row>
    <row r="384" spans="1:24" x14ac:dyDescent="0.25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67"/>
      <c r="P384" s="67" t="s">
        <v>43</v>
      </c>
      <c r="Q384" s="63">
        <f>SUM(Q351:Q383)</f>
        <v>31489531</v>
      </c>
      <c r="R384" s="63">
        <f>SUM(R351:R383)</f>
        <v>20256707.16</v>
      </c>
      <c r="S384" s="63">
        <f>SUM(S351:S383)</f>
        <v>23600760.619999997</v>
      </c>
      <c r="T384" s="56"/>
      <c r="U384" s="61"/>
      <c r="V384" s="61"/>
      <c r="W384" s="61"/>
      <c r="X384" s="61"/>
    </row>
    <row r="385" spans="1:24" ht="33.75" x14ac:dyDescent="0.25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67">
        <v>4419</v>
      </c>
      <c r="P385" s="67" t="s">
        <v>146</v>
      </c>
      <c r="Q385" s="57">
        <v>6000000</v>
      </c>
      <c r="R385" s="57">
        <v>0</v>
      </c>
      <c r="S385" s="57">
        <v>6000000</v>
      </c>
      <c r="T385" s="56"/>
      <c r="U385" s="61"/>
      <c r="V385" s="61"/>
      <c r="W385" s="61"/>
      <c r="X385" s="61"/>
    </row>
    <row r="386" spans="1:24" x14ac:dyDescent="0.25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67"/>
      <c r="P386" s="67" t="s">
        <v>58</v>
      </c>
      <c r="Q386" s="57">
        <f>+Q385</f>
        <v>6000000</v>
      </c>
      <c r="R386" s="57">
        <f>+R385</f>
        <v>0</v>
      </c>
      <c r="S386" s="57">
        <f>+S385</f>
        <v>6000000</v>
      </c>
      <c r="T386" s="56"/>
      <c r="U386" s="61"/>
      <c r="V386" s="61"/>
      <c r="W386" s="61"/>
      <c r="X386" s="61"/>
    </row>
    <row r="387" spans="1:24" ht="56.25" x14ac:dyDescent="0.25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67">
        <v>5111</v>
      </c>
      <c r="P387" s="67" t="s">
        <v>494</v>
      </c>
      <c r="Q387" s="57">
        <v>0</v>
      </c>
      <c r="R387" s="57">
        <v>20000</v>
      </c>
      <c r="S387" s="57">
        <v>16803.740000000002</v>
      </c>
      <c r="T387" s="56" t="s">
        <v>495</v>
      </c>
      <c r="U387" s="61"/>
      <c r="V387" s="61"/>
      <c r="W387" s="61"/>
      <c r="X387" s="71" t="s">
        <v>501</v>
      </c>
    </row>
    <row r="388" spans="1:24" ht="56.25" x14ac:dyDescent="0.25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67">
        <v>5151</v>
      </c>
      <c r="P388" s="67" t="s">
        <v>147</v>
      </c>
      <c r="Q388" s="57">
        <v>0</v>
      </c>
      <c r="R388" s="57">
        <v>501000</v>
      </c>
      <c r="S388" s="57">
        <v>362464</v>
      </c>
      <c r="T388" s="56" t="s">
        <v>509</v>
      </c>
      <c r="U388" s="61"/>
      <c r="V388" s="61"/>
      <c r="W388" s="61"/>
      <c r="X388" s="71" t="s">
        <v>501</v>
      </c>
    </row>
    <row r="389" spans="1:24" ht="67.5" x14ac:dyDescent="0.25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67">
        <v>5661</v>
      </c>
      <c r="P389" s="67" t="s">
        <v>486</v>
      </c>
      <c r="Q389" s="57">
        <v>0</v>
      </c>
      <c r="R389" s="57">
        <v>362000</v>
      </c>
      <c r="S389" s="57">
        <v>189200</v>
      </c>
      <c r="T389" s="56" t="s">
        <v>510</v>
      </c>
      <c r="U389" s="61"/>
      <c r="V389" s="61"/>
      <c r="W389" s="61"/>
      <c r="X389" s="71" t="s">
        <v>501</v>
      </c>
    </row>
    <row r="390" spans="1:24" ht="56.25" x14ac:dyDescent="0.25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67">
        <v>5911</v>
      </c>
      <c r="P390" s="67" t="s">
        <v>487</v>
      </c>
      <c r="Q390" s="57">
        <v>0</v>
      </c>
      <c r="R390" s="57">
        <v>250000</v>
      </c>
      <c r="S390" s="57">
        <v>42807.8</v>
      </c>
      <c r="T390" s="56" t="s">
        <v>511</v>
      </c>
      <c r="U390" s="61"/>
      <c r="V390" s="61"/>
      <c r="W390" s="61"/>
      <c r="X390" s="71" t="s">
        <v>501</v>
      </c>
    </row>
    <row r="391" spans="1:24" x14ac:dyDescent="0.25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67"/>
      <c r="P391" s="67"/>
      <c r="Q391" s="57"/>
      <c r="R391" s="57">
        <v>0</v>
      </c>
      <c r="S391" s="57">
        <v>0</v>
      </c>
      <c r="T391" s="56"/>
      <c r="U391" s="61"/>
      <c r="V391" s="61"/>
      <c r="W391" s="61"/>
      <c r="X391" s="61"/>
    </row>
    <row r="392" spans="1:24" x14ac:dyDescent="0.25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67"/>
      <c r="P392" s="67"/>
      <c r="Q392" s="57">
        <v>0</v>
      </c>
      <c r="R392" s="57">
        <v>0</v>
      </c>
      <c r="S392" s="57">
        <v>0</v>
      </c>
      <c r="T392" s="56"/>
      <c r="U392" s="61"/>
      <c r="V392" s="61"/>
      <c r="W392" s="61"/>
      <c r="X392" s="61"/>
    </row>
    <row r="393" spans="1:24" x14ac:dyDescent="0.25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67"/>
      <c r="P393" s="67"/>
      <c r="Q393" s="57"/>
      <c r="R393" s="57"/>
      <c r="S393" s="57"/>
      <c r="T393" s="56"/>
      <c r="U393" s="61"/>
      <c r="V393" s="61"/>
      <c r="W393" s="61"/>
      <c r="X393" s="61"/>
    </row>
    <row r="394" spans="1:24" x14ac:dyDescent="0.25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67"/>
      <c r="P394" s="67"/>
      <c r="Q394" s="57"/>
      <c r="R394" s="57"/>
      <c r="S394" s="57"/>
      <c r="T394" s="56"/>
      <c r="U394" s="61"/>
      <c r="V394" s="61"/>
      <c r="W394" s="61"/>
      <c r="X394" s="61"/>
    </row>
    <row r="395" spans="1:24" x14ac:dyDescent="0.25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67"/>
      <c r="P395" s="67"/>
      <c r="Q395" s="57"/>
      <c r="R395" s="57"/>
      <c r="S395" s="57"/>
      <c r="T395" s="56"/>
      <c r="U395" s="61"/>
      <c r="V395" s="61"/>
      <c r="W395" s="61"/>
      <c r="X395" s="61"/>
    </row>
    <row r="396" spans="1:24" x14ac:dyDescent="0.25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67"/>
      <c r="P396" s="67" t="s">
        <v>56</v>
      </c>
      <c r="Q396" s="57">
        <f>SUM(Q387:Q395)</f>
        <v>0</v>
      </c>
      <c r="R396" s="57">
        <f>SUM(R387:R395)</f>
        <v>1133000</v>
      </c>
      <c r="S396" s="57">
        <f>SUM(S387:S395)</f>
        <v>611275.54</v>
      </c>
      <c r="T396" s="56"/>
      <c r="U396" s="61"/>
      <c r="V396" s="61"/>
      <c r="W396" s="61"/>
      <c r="X396" s="61"/>
    </row>
    <row r="397" spans="1:24" x14ac:dyDescent="0.25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67"/>
      <c r="P397" s="67" t="s">
        <v>57</v>
      </c>
      <c r="Q397" s="63">
        <f>+Q323+Q350+Q384+Q386+Q396</f>
        <v>88806148</v>
      </c>
      <c r="R397" s="63">
        <f>+R323+R350+R384+R386+R396</f>
        <v>21430943</v>
      </c>
      <c r="S397" s="63">
        <f>+S323+S350+S384+S386+S396</f>
        <v>73929945.510000005</v>
      </c>
      <c r="T397" s="63"/>
      <c r="U397" s="61"/>
      <c r="V397" s="61"/>
      <c r="W397" s="61"/>
      <c r="X397" s="61"/>
    </row>
    <row r="398" spans="1:24" x14ac:dyDescent="0.25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</row>
    <row r="399" spans="1:24" x14ac:dyDescent="0.25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</row>
  </sheetData>
  <mergeCells count="21">
    <mergeCell ref="T202:T203"/>
    <mergeCell ref="U202:U203"/>
    <mergeCell ref="V202:V203"/>
    <mergeCell ref="W202:W203"/>
    <mergeCell ref="X202:X203"/>
    <mergeCell ref="A202:A203"/>
    <mergeCell ref="B202:B203"/>
    <mergeCell ref="C202:G202"/>
    <mergeCell ref="I202:M202"/>
    <mergeCell ref="O202:S202"/>
    <mergeCell ref="X5:X6"/>
    <mergeCell ref="A3:X4"/>
    <mergeCell ref="A5:A6"/>
    <mergeCell ref="B5:B6"/>
    <mergeCell ref="C5:G5"/>
    <mergeCell ref="I5:M5"/>
    <mergeCell ref="O5:S5"/>
    <mergeCell ref="T5:T6"/>
    <mergeCell ref="U5:U6"/>
    <mergeCell ref="V5:V6"/>
    <mergeCell ref="W5:W6"/>
  </mergeCells>
  <hyperlinks>
    <hyperlink ref="U7" r:id="rId1"/>
    <hyperlink ref="V7" r:id="rId2"/>
    <hyperlink ref="W7" r:id="rId3"/>
    <hyperlink ref="U104" r:id="rId4"/>
    <hyperlink ref="V104" r:id="rId5"/>
    <hyperlink ref="W104" r:id="rId6"/>
    <hyperlink ref="U204" r:id="rId7"/>
    <hyperlink ref="V204" r:id="rId8"/>
    <hyperlink ref="W204" r:id="rId9"/>
    <hyperlink ref="X7" r:id="rId10" display="No existe Hipervínculo correspondiente al periodo"/>
    <hyperlink ref="X104" r:id="rId11"/>
    <hyperlink ref="X204" r:id="rId12"/>
    <hyperlink ref="U302" r:id="rId13"/>
    <hyperlink ref="V302" r:id="rId14"/>
    <hyperlink ref="W302" r:id="rId15"/>
    <hyperlink ref="X302" r:id="rId16"/>
  </hyperlinks>
  <pageMargins left="0.7" right="0.7" top="0.75" bottom="0.75" header="0.3" footer="0.3"/>
  <pageSetup orientation="portrait" horizontalDpi="4294967295" verticalDpi="4294967295" r:id="rId17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Carlos Pérez Alvarez</dc:creator>
  <cp:lastModifiedBy>Alberto AGC. Gomez de la Cruz</cp:lastModifiedBy>
  <dcterms:created xsi:type="dcterms:W3CDTF">2016-07-15T17:33:07Z</dcterms:created>
  <dcterms:modified xsi:type="dcterms:W3CDTF">2018-10-22T22:39:50Z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36f44c05-24c5-45a9-a98f-76aee8b85b8a</vt:lpwstr>
  </property>
</Properties>
</file>