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24226"/>
  <mc:AlternateContent xmlns:mc="http://schemas.openxmlformats.org/markup-compatibility/2006">
    <mc:Choice Requires="x15">
      <x15ac:absPath xmlns:x15ac="http://schemas.microsoft.com/office/spreadsheetml/2010/11/ac" url="C:\Users\HP-15bs015la\Documents\Presupuesto\Ejercicio 2018\OIP 2018\ENERO - DICIEMBRE\ART 121\"/>
    </mc:Choice>
  </mc:AlternateContent>
  <xr:revisionPtr revIDLastSave="0" documentId="13_ncr:1_{485E3E2D-C6F2-483B-87E1-4C7E66C36574}" xr6:coauthVersionLast="40" xr6:coauthVersionMax="40" xr10:uidLastSave="{00000000-0000-0000-0000-000000000000}"/>
  <bookViews>
    <workbookView xWindow="0" yWindow="0" windowWidth="20730" windowHeight="11760" tabRatio="750" xr2:uid="{00000000-000D-0000-FFFF-FFFF00000000}"/>
  </bookViews>
  <sheets>
    <sheet name="EP_01" sheetId="99" r:id="rId1"/>
    <sheet name="Formato5_LDF" sheetId="87" r:id="rId2"/>
    <sheet name="EP_02" sheetId="57" r:id="rId3"/>
    <sheet name="Formato6B_LDF" sheetId="89" r:id="rId4"/>
    <sheet name="EP_03" sheetId="70" r:id="rId5"/>
    <sheet name="EP_04" sheetId="59" r:id="rId6"/>
    <sheet name="Formato6A_LDF" sheetId="88" r:id="rId7"/>
    <sheet name="EP_05" sheetId="60" r:id="rId8"/>
    <sheet name="Formato6C_LDF" sheetId="90" r:id="rId9"/>
    <sheet name="EP_06" sheetId="63" r:id="rId10"/>
    <sheet name="EP_07" sheetId="62" r:id="rId11"/>
    <sheet name="EP_08" sheetId="100" r:id="rId12"/>
    <sheet name="EP_09" sheetId="103" r:id="rId13"/>
    <sheet name="PPI " sheetId="10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 localSheetId="13">[2]INICIO!$Y$166:$Y$186</definedName>
    <definedName name="_______EJE1">[3]INICIO!$Y$166:$Y$186</definedName>
    <definedName name="_______EJE2" localSheetId="13">[2]INICIO!$Y$188:$Y$229</definedName>
    <definedName name="_______EJE2">[3]INICIO!$Y$188:$Y$229</definedName>
    <definedName name="_______EJE3" localSheetId="13">[2]INICIO!$Y$231:$Y$247</definedName>
    <definedName name="_______EJE3">[3]INICIO!$Y$231:$Y$247</definedName>
    <definedName name="_______EJE4" localSheetId="13">[2]INICIO!$Y$249:$Y$272</definedName>
    <definedName name="_______EJE4">[3]INICIO!$Y$249:$Y$272</definedName>
    <definedName name="_______EJE5" localSheetId="13">[2]INICIO!$Y$274:$Y$287</definedName>
    <definedName name="_______EJE5">[3]INICIO!$Y$274:$Y$287</definedName>
    <definedName name="_______EJE6" localSheetId="13">[2]INICIO!$Y$289:$Y$314</definedName>
    <definedName name="_______EJE6">[3]INICIO!$Y$289:$Y$314</definedName>
    <definedName name="_______EJE7" localSheetId="13">[2]INICIO!$Y$316:$Y$356</definedName>
    <definedName name="_______EJE7">[3]INICIO!$Y$316:$Y$356</definedName>
    <definedName name="______EJE1" localSheetId="13">[2]INICIO!$Y$166:$Y$186</definedName>
    <definedName name="______EJE1">[3]INICIO!$Y$166:$Y$186</definedName>
    <definedName name="______EJE2" localSheetId="13">[2]INICIO!$Y$188:$Y$229</definedName>
    <definedName name="______EJE2">[3]INICIO!$Y$188:$Y$229</definedName>
    <definedName name="______EJE3" localSheetId="13">[2]INICIO!$Y$231:$Y$247</definedName>
    <definedName name="______EJE3">[3]INICIO!$Y$231:$Y$247</definedName>
    <definedName name="______EJE4" localSheetId="13">[2]INICIO!$Y$249:$Y$272</definedName>
    <definedName name="______EJE4">[3]INICIO!$Y$249:$Y$272</definedName>
    <definedName name="______EJE5" localSheetId="13">[2]INICIO!$Y$274:$Y$287</definedName>
    <definedName name="______EJE5">[3]INICIO!$Y$274:$Y$287</definedName>
    <definedName name="______EJE6" localSheetId="13">[2]INICIO!$Y$289:$Y$314</definedName>
    <definedName name="______EJE6">[3]INICIO!$Y$289:$Y$314</definedName>
    <definedName name="______EJE7" localSheetId="13">[2]INICIO!$Y$316:$Y$356</definedName>
    <definedName name="______EJE7">[3]INICIO!$Y$316:$Y$356</definedName>
    <definedName name="_____EJE1" localSheetId="13">[2]INICIO!$Y$166:$Y$186</definedName>
    <definedName name="_____EJE1">[3]INICIO!$Y$166:$Y$186</definedName>
    <definedName name="_____EJE2" localSheetId="13">[2]INICIO!$Y$188:$Y$229</definedName>
    <definedName name="_____EJE2">[3]INICIO!$Y$188:$Y$229</definedName>
    <definedName name="_____EJE3" localSheetId="13">[2]INICIO!$Y$231:$Y$247</definedName>
    <definedName name="_____EJE3">[3]INICIO!$Y$231:$Y$247</definedName>
    <definedName name="_____EJE4" localSheetId="13">[2]INICIO!$Y$249:$Y$272</definedName>
    <definedName name="_____EJE4">[3]INICIO!$Y$249:$Y$272</definedName>
    <definedName name="_____EJE5" localSheetId="13">[2]INICIO!$Y$274:$Y$287</definedName>
    <definedName name="_____EJE5">[3]INICIO!$Y$274:$Y$287</definedName>
    <definedName name="_____EJE6" localSheetId="13">[2]INICIO!$Y$289:$Y$314</definedName>
    <definedName name="_____EJE6">[3]INICIO!$Y$289:$Y$314</definedName>
    <definedName name="_____EJE7" localSheetId="13">[2]INICIO!$Y$316:$Y$356</definedName>
    <definedName name="_____EJE7">[3]INICIO!$Y$316:$Y$356</definedName>
    <definedName name="____EJE1">[1]INICIO!$Y$166:$Y$186</definedName>
    <definedName name="____EJE2">[1]INICIO!$Y$188:$Y$229</definedName>
    <definedName name="____EJE3">[1]INICIO!$Y$231:$Y$247</definedName>
    <definedName name="____EJE4">[1]INICIO!$Y$249:$Y$272</definedName>
    <definedName name="____EJE5">[1]INICIO!$Y$274:$Y$287</definedName>
    <definedName name="____EJE6">[1]INICIO!$Y$289:$Y$314</definedName>
    <definedName name="____EJE7">[1]INICIO!$Y$316:$Y$356</definedName>
    <definedName name="___EJE1" localSheetId="13">[2]INICIO!$Y$166:$Y$186</definedName>
    <definedName name="___EJE1">[1]INICIO!$Y$166:$Y$186</definedName>
    <definedName name="___EJE2" localSheetId="13">[2]INICIO!$Y$188:$Y$229</definedName>
    <definedName name="___EJE2">[1]INICIO!$Y$188:$Y$229</definedName>
    <definedName name="___EJE3" localSheetId="13">[2]INICIO!$Y$231:$Y$247</definedName>
    <definedName name="___EJE3">[1]INICIO!$Y$231:$Y$247</definedName>
    <definedName name="___EJE4" localSheetId="13">[2]INICIO!$Y$249:$Y$272</definedName>
    <definedName name="___EJE4">[1]INICIO!$Y$249:$Y$272</definedName>
    <definedName name="___EJE5" localSheetId="13">[2]INICIO!$Y$274:$Y$287</definedName>
    <definedName name="___EJE5">[1]INICIO!$Y$274:$Y$287</definedName>
    <definedName name="___EJE6" localSheetId="13">[2]INICIO!$Y$289:$Y$314</definedName>
    <definedName name="___EJE6">[1]INICIO!$Y$289:$Y$314</definedName>
    <definedName name="___EJE7" localSheetId="13">[2]INICIO!$Y$316:$Y$356</definedName>
    <definedName name="___EJE7">[1]INICIO!$Y$316:$Y$356</definedName>
    <definedName name="__EJE1" localSheetId="13">[2]INICIO!$Y$166:$Y$186</definedName>
    <definedName name="__EJE1">[1]INICIO!$Y$166:$Y$186</definedName>
    <definedName name="__EJE2" localSheetId="13">[2]INICIO!$Y$188:$Y$229</definedName>
    <definedName name="__EJE2">[1]INICIO!$Y$188:$Y$229</definedName>
    <definedName name="__EJE3" localSheetId="13">[2]INICIO!$Y$231:$Y$247</definedName>
    <definedName name="__EJE3">[1]INICIO!$Y$231:$Y$247</definedName>
    <definedName name="__EJE4" localSheetId="13">[2]INICIO!$Y$249:$Y$272</definedName>
    <definedName name="__EJE4">[1]INICIO!$Y$249:$Y$272</definedName>
    <definedName name="__EJE5" localSheetId="13">[2]INICIO!$Y$274:$Y$287</definedName>
    <definedName name="__EJE5">[1]INICIO!$Y$274:$Y$287</definedName>
    <definedName name="__EJE6" localSheetId="13">[2]INICIO!$Y$289:$Y$314</definedName>
    <definedName name="__EJE6">[1]INICIO!$Y$289:$Y$314</definedName>
    <definedName name="__EJE7" localSheetId="13">[2]INICIO!$Y$316:$Y$356</definedName>
    <definedName name="__EJE7">[1]INICIO!$Y$316:$Y$356</definedName>
    <definedName name="_EJE1" localSheetId="13">[2]INICIO!$Y$166:$Y$186</definedName>
    <definedName name="_EJE1">[1]INICIO!$Y$166:$Y$186</definedName>
    <definedName name="_EJE2" localSheetId="13">[2]INICIO!$Y$188:$Y$229</definedName>
    <definedName name="_EJE2">[1]INICIO!$Y$188:$Y$229</definedName>
    <definedName name="_EJE3" localSheetId="13">[2]INICIO!$Y$231:$Y$247</definedName>
    <definedName name="_EJE3">[1]INICIO!$Y$231:$Y$247</definedName>
    <definedName name="_EJE4" localSheetId="13">[2]INICIO!$Y$249:$Y$272</definedName>
    <definedName name="_EJE4">[1]INICIO!$Y$249:$Y$272</definedName>
    <definedName name="_EJE5" localSheetId="13">[2]INICIO!$Y$274:$Y$287</definedName>
    <definedName name="_EJE5">[1]INICIO!$Y$274:$Y$287</definedName>
    <definedName name="_EJE6" localSheetId="13">[2]INICIO!$Y$289:$Y$314</definedName>
    <definedName name="_EJE6">[1]INICIO!$Y$289:$Y$314</definedName>
    <definedName name="_EJE7" localSheetId="13">[2]INICIO!$Y$316:$Y$356</definedName>
    <definedName name="_EJE7">[1]INICIO!$Y$316:$Y$356</definedName>
    <definedName name="adys_tipo" localSheetId="13">[2]INICIO!$AR$24:$AR$27</definedName>
    <definedName name="adys_tipo">[1]INICIO!$AR$24:$AR$27</definedName>
    <definedName name="AI" localSheetId="13">[2]INICIO!$AU$5:$AW$543</definedName>
    <definedName name="AI">[1]INICIO!$AU$5:$AW$543</definedName>
    <definedName name="_xlnm.Print_Area" localSheetId="0">EP_01!$A$1:$X$60</definedName>
    <definedName name="_xlnm.Print_Area" localSheetId="2">EP_02!$A$1:$S$45</definedName>
    <definedName name="_xlnm.Print_Area" localSheetId="4">EP_03!$A$1:$R$45</definedName>
    <definedName name="_xlnm.Print_Area" localSheetId="5">EP_04!$A$1:$S$104</definedName>
    <definedName name="_xlnm.Print_Area" localSheetId="7">EP_05!$A$1:$W$53</definedName>
    <definedName name="_xlnm.Print_Area" localSheetId="9">EP_06!$A$1:$AM$67</definedName>
    <definedName name="_xlnm.Print_Area" localSheetId="10">EP_07!$A$1:$AR$64</definedName>
    <definedName name="_xlnm.Print_Area" localSheetId="11">EP_08!$A$1:$AM$63</definedName>
    <definedName name="_xlnm.Print_Area" localSheetId="1">Formato5_LDF!$A$1:$AX$89</definedName>
    <definedName name="_xlnm.Print_Area" localSheetId="6">Formato6A_LDF!$A$12:$AP$173</definedName>
    <definedName name="_xlnm.Print_Area" localSheetId="3">Formato6B_LDF!$A$1:$AV$91</definedName>
    <definedName name="_xlnm.Print_Area" localSheetId="8">Formato6C_LDF!$A$1:$BC$96</definedName>
    <definedName name="_xlnm.Print_Area" localSheetId="13">'PPI '!$A$1:$G$19</definedName>
    <definedName name="CAPIT" localSheetId="13">#REF!</definedName>
    <definedName name="CAPIT">#REF!</definedName>
    <definedName name="CENPAR" localSheetId="13">#REF!</definedName>
    <definedName name="CENPAR">#REF!</definedName>
    <definedName name="datos" localSheetId="13">OFFSET([4]datos!$A$1,0,0,COUNTA([4]datos!$A$1:$A$65536),23)</definedName>
    <definedName name="datos">OFFSET([5]datos!$A$1,0,0,COUNTA([5]datos!$A$1:$A$65536),23)</definedName>
    <definedName name="dc" localSheetId="13">#REF!</definedName>
    <definedName name="dc">#REF!</definedName>
    <definedName name="DEFAULT" localSheetId="13">[2]INICIO!$AA$10</definedName>
    <definedName name="DEFAULT">[1]INICIO!$AA$10</definedName>
    <definedName name="DEUDA" localSheetId="13">#REF!</definedName>
    <definedName name="DEUDA">#REF!</definedName>
    <definedName name="egvb" localSheetId="13">#REF!</definedName>
    <definedName name="egvb">#REF!</definedName>
    <definedName name="EJER" localSheetId="13">#REF!</definedName>
    <definedName name="EJER">#REF!</definedName>
    <definedName name="EJES" localSheetId="13">[2]INICIO!$Y$151:$Y$157</definedName>
    <definedName name="EJES">[1]INICIO!$Y$151:$Y$157</definedName>
    <definedName name="ENFPEM">#REF!</definedName>
    <definedName name="fidco">[6]INICIO!#REF!</definedName>
    <definedName name="FIDCOS" localSheetId="13">[2]INICIO!$DH$5:$DI$96</definedName>
    <definedName name="FIDCOS">[1]INICIO!$DH$5:$DI$96</definedName>
    <definedName name="FPC" localSheetId="13">[2]INICIO!$DE$5:$DF$96</definedName>
    <definedName name="FPC">[1]INICIO!$DE$5:$DF$96</definedName>
    <definedName name="gasto_gci" localSheetId="13">[2]INICIO!$AO$48:$AO$49</definedName>
    <definedName name="gasto_gci">[1]INICIO!$AO$48:$AO$49</definedName>
    <definedName name="KEY" localSheetId="13">[7]cats!$A$1:$B$9</definedName>
    <definedName name="KEY">[8]cats!$A$1:$B$9</definedName>
    <definedName name="LABEL" localSheetId="13">[4]INICIO!$AY$5:$AZ$97</definedName>
    <definedName name="LABEL">[5]INICIO!$AY$5:$AZ$97</definedName>
    <definedName name="label1g" localSheetId="13">[2]INICIO!$AA$19</definedName>
    <definedName name="label1g">[1]INICIO!$AA$19</definedName>
    <definedName name="label1S" localSheetId="13">[2]INICIO!$AA$22</definedName>
    <definedName name="label1S">[1]INICIO!$AA$22</definedName>
    <definedName name="label2g" localSheetId="13">[2]INICIO!$AA$20</definedName>
    <definedName name="label2g">[1]INICIO!$AA$20</definedName>
    <definedName name="label2S" localSheetId="13">[2]INICIO!$AA$23</definedName>
    <definedName name="label2S">[1]INICIO!$AA$23</definedName>
    <definedName name="Líneadeacción" localSheetId="13">[4]INICIO!#REF!</definedName>
    <definedName name="Líneadeacción">[5]INICIO!#REF!</definedName>
    <definedName name="LISTA_2016" localSheetId="13">#REF!</definedName>
    <definedName name="LISTA_2016">#REF!</definedName>
    <definedName name="lista_ai" localSheetId="13">[2]INICIO!$AO$55:$AO$96</definedName>
    <definedName name="lista_ai">[1]INICIO!$AO$55:$AO$96</definedName>
    <definedName name="lista_deleg" localSheetId="13">[2]INICIO!$AR$34:$AR$49</definedName>
    <definedName name="lista_deleg">[1]INICIO!$AR$34:$AR$49</definedName>
    <definedName name="lista_eppa" localSheetId="13">[2]INICIO!$AR$55:$AS$149</definedName>
    <definedName name="lista_eppa">[1]INICIO!$AR$55:$AS$149</definedName>
    <definedName name="LISTA_UR" localSheetId="13">[2]INICIO!$Y$4:$Z$93</definedName>
    <definedName name="LISTA_UR">[1]INICIO!$Y$4:$Z$93</definedName>
    <definedName name="MAPPEGS" localSheetId="13">[4]INICIO!#REF!</definedName>
    <definedName name="MAPPEGS">[5]INICIO!#REF!</definedName>
    <definedName name="MODIF" localSheetId="13">[2]datos!$U$2:$U$31674</definedName>
    <definedName name="MODIF">[1]datos!$U$2:$U$31674</definedName>
    <definedName name="MSG_ERROR1" localSheetId="13">[4]INICIO!$AA$11</definedName>
    <definedName name="MSG_ERROR1">[5]INICIO!$AA$11</definedName>
    <definedName name="MSG_ERROR2" localSheetId="13">[2]INICIO!$AA$12</definedName>
    <definedName name="MSG_ERROR2">[1]INICIO!$AA$12</definedName>
    <definedName name="OPCION2" localSheetId="13">[4]INICIO!#REF!</definedName>
    <definedName name="OPCION2">[5]INICIO!#REF!</definedName>
    <definedName name="ORIG" localSheetId="13">[2]datos!$T$2:$T$31674</definedName>
    <definedName name="ORIG">[1]datos!$T$2:$T$31674</definedName>
    <definedName name="P" localSheetId="13">[2]INICIO!$AO$5:$AP$32</definedName>
    <definedName name="P">[1]INICIO!$AO$5:$AP$32</definedName>
    <definedName name="P_K" localSheetId="13">[2]INICIO!$AO$5:$AO$32</definedName>
    <definedName name="P_K">[1]INICIO!$AO$5:$AO$32</definedName>
    <definedName name="PE" localSheetId="13">[2]INICIO!$AR$5:$AS$16</definedName>
    <definedName name="PE">[1]INICIO!$AR$5:$AS$16</definedName>
    <definedName name="PE_K" localSheetId="13">[2]INICIO!$AR$5:$AR$16</definedName>
    <definedName name="PE_K">[1]INICIO!$AR$5:$AR$16</definedName>
    <definedName name="PEDO" localSheetId="13">[4]INICIO!#REF!</definedName>
    <definedName name="PEDO">[9]INICIO!#REF!</definedName>
    <definedName name="PERIODO" localSheetId="13">#REF!</definedName>
    <definedName name="PERIODO">#REF!</definedName>
    <definedName name="PRC" localSheetId="13">#REF!</definedName>
    <definedName name="PRC">#REF!</definedName>
    <definedName name="PROG" localSheetId="13">#REF!</definedName>
    <definedName name="PROG">#REF!</definedName>
    <definedName name="ptda" localSheetId="13">#REF!</definedName>
    <definedName name="ptda">#REF!</definedName>
    <definedName name="RE">[5]INICIO!$AA$11</definedName>
    <definedName name="rubros_fpc" localSheetId="13">[2]INICIO!$AO$39:$AO$42</definedName>
    <definedName name="rubros_fpc">[1]INICIO!$AO$39:$AO$42</definedName>
    <definedName name="_xlnm.Print_Titles" localSheetId="6">Formato6A_LDF!$1:$11</definedName>
    <definedName name="_xlnm.Print_Titles" localSheetId="3">Formato6B_LDF!$1:$11</definedName>
    <definedName name="_xlnm.Print_Titles" localSheetId="8">Formato6C_LDF!$1:$11</definedName>
    <definedName name="TYA" localSheetId="13">#REF!</definedName>
    <definedName name="TYA">#REF!</definedName>
    <definedName name="U" localSheetId="13">[2]INICIO!$Y$4:$Z$93</definedName>
    <definedName name="U">[1]INICIO!$Y$4:$Z$93</definedName>
    <definedName name="ue">[1]datos!$R$2:$R$31674</definedName>
    <definedName name="UEG_DENOM" localSheetId="13">[2]datos!$R$2:$R$31674</definedName>
    <definedName name="UEG_DENOM">[1]datos!$R$2:$R$31674</definedName>
    <definedName name="UR" localSheetId="13">[2]INICIO!$AJ$5:$AM$99</definedName>
    <definedName name="UR">[1]INICIO!$AJ$5:$AM$99</definedName>
    <definedName name="VERSIÓN">[1]INICIO!$Y$249:$Y$272</definedName>
    <definedName name="y">[1]INICIO!$AO$5:$AO$32</definedName>
    <definedName name="yttr">[1]INICIO!$Y$166:$Y$186</definedName>
  </definedNames>
  <calcPr calcId="191029"/>
</workbook>
</file>

<file path=xl/calcChain.xml><?xml version="1.0" encoding="utf-8"?>
<calcChain xmlns="http://schemas.openxmlformats.org/spreadsheetml/2006/main">
  <c r="N18" i="70" l="1"/>
  <c r="N11" i="70"/>
  <c r="AN133" i="88"/>
  <c r="AN123" i="88"/>
  <c r="AN113" i="88"/>
  <c r="AN103" i="88"/>
  <c r="AN95" i="88"/>
  <c r="AK103" i="88"/>
  <c r="AK113" i="88"/>
  <c r="AK123" i="88"/>
  <c r="AK133" i="88"/>
  <c r="AM133" i="88"/>
  <c r="AM123" i="88"/>
  <c r="AM113" i="88"/>
  <c r="AM103" i="88"/>
  <c r="AL133" i="88"/>
  <c r="AL123" i="88"/>
  <c r="AL113" i="88"/>
  <c r="AM95" i="88"/>
  <c r="AL95" i="88"/>
  <c r="AK95" i="88"/>
  <c r="AM94" i="88" l="1"/>
  <c r="AM169" i="88" s="1"/>
  <c r="AK94" i="88"/>
  <c r="AK169" i="88" s="1"/>
  <c r="AL104" i="88" l="1"/>
  <c r="AL102" i="88"/>
  <c r="AL101" i="88"/>
  <c r="AL97" i="88"/>
  <c r="AL96" i="88"/>
  <c r="AL98" i="88"/>
  <c r="AL100" i="88"/>
  <c r="AL99" i="88" l="1"/>
  <c r="AQ16" i="89" l="1"/>
  <c r="AW38" i="87" l="1"/>
  <c r="AS38" i="87" l="1"/>
  <c r="N14" i="59" l="1"/>
  <c r="T55" i="103" l="1"/>
  <c r="W55" i="103" s="1"/>
  <c r="T53" i="103"/>
  <c r="W53" i="103" s="1"/>
  <c r="T51" i="103"/>
  <c r="W51" i="103" s="1"/>
  <c r="T49" i="103"/>
  <c r="W49" i="103" s="1"/>
  <c r="V47" i="103"/>
  <c r="U47" i="103"/>
  <c r="S47" i="103"/>
  <c r="R47" i="103"/>
  <c r="T45" i="103"/>
  <c r="W45" i="103" s="1"/>
  <c r="T44" i="103"/>
  <c r="W44" i="103" s="1"/>
  <c r="T43" i="103"/>
  <c r="W43" i="103" s="1"/>
  <c r="T42" i="103"/>
  <c r="W42" i="103" s="1"/>
  <c r="V40" i="103"/>
  <c r="U40" i="103"/>
  <c r="S40" i="103"/>
  <c r="R40" i="103"/>
  <c r="T38" i="103"/>
  <c r="W38" i="103" s="1"/>
  <c r="T37" i="103"/>
  <c r="W37" i="103" s="1"/>
  <c r="V35" i="103"/>
  <c r="U35" i="103"/>
  <c r="S35" i="103"/>
  <c r="R35" i="103"/>
  <c r="T35" i="103" s="1"/>
  <c r="T33" i="103"/>
  <c r="W33" i="103" s="1"/>
  <c r="T32" i="103"/>
  <c r="W32" i="103" s="1"/>
  <c r="T31" i="103"/>
  <c r="W31" i="103" s="1"/>
  <c r="V29" i="103"/>
  <c r="U29" i="103"/>
  <c r="S29" i="103"/>
  <c r="R29" i="103"/>
  <c r="T27" i="103"/>
  <c r="W27" i="103" s="1"/>
  <c r="T26" i="103"/>
  <c r="W26" i="103" s="1"/>
  <c r="T25" i="103"/>
  <c r="W25" i="103" s="1"/>
  <c r="T24" i="103"/>
  <c r="W24" i="103" s="1"/>
  <c r="T23" i="103"/>
  <c r="W23" i="103" s="1"/>
  <c r="T22" i="103"/>
  <c r="W22" i="103" s="1"/>
  <c r="T21" i="103"/>
  <c r="W21" i="103" s="1"/>
  <c r="T20" i="103"/>
  <c r="W20" i="103" s="1"/>
  <c r="V18" i="103"/>
  <c r="U18" i="103"/>
  <c r="S18" i="103"/>
  <c r="R18" i="103"/>
  <c r="T16" i="103"/>
  <c r="W16" i="103" s="1"/>
  <c r="T15" i="103"/>
  <c r="W15" i="103" s="1"/>
  <c r="V13" i="103"/>
  <c r="U13" i="103"/>
  <c r="S13" i="103"/>
  <c r="R13" i="103"/>
  <c r="T40" i="103" l="1"/>
  <c r="T47" i="103"/>
  <c r="S11" i="103"/>
  <c r="S59" i="103" s="1"/>
  <c r="W35" i="103"/>
  <c r="T18" i="103"/>
  <c r="W18" i="103" s="1"/>
  <c r="T29" i="103"/>
  <c r="W29" i="103" s="1"/>
  <c r="U11" i="103"/>
  <c r="U59" i="103" s="1"/>
  <c r="V11" i="103"/>
  <c r="V59" i="103" s="1"/>
  <c r="W40" i="103"/>
  <c r="W47" i="103"/>
  <c r="T13" i="103"/>
  <c r="W13" i="103" s="1"/>
  <c r="R11" i="103"/>
  <c r="T11" i="103" l="1"/>
  <c r="W11" i="103" s="1"/>
  <c r="R59" i="103"/>
  <c r="T59" i="103" s="1"/>
  <c r="W59" i="103" s="1"/>
  <c r="AR142" i="88" l="1"/>
  <c r="AR141" i="88"/>
  <c r="AR140" i="88"/>
  <c r="AR139" i="88"/>
  <c r="AR138" i="88"/>
  <c r="AR137" i="88"/>
  <c r="AR136" i="88"/>
  <c r="AR135" i="88"/>
  <c r="AR134" i="88"/>
  <c r="AR132" i="88"/>
  <c r="AR131" i="88"/>
  <c r="AR130" i="88"/>
  <c r="AR129" i="88"/>
  <c r="AR128" i="88"/>
  <c r="AR127" i="88"/>
  <c r="AR126" i="88"/>
  <c r="AR125" i="88"/>
  <c r="AR124" i="88"/>
  <c r="AR122" i="88"/>
  <c r="AR121" i="88"/>
  <c r="AR120" i="88"/>
  <c r="AR119" i="88"/>
  <c r="AR118" i="88"/>
  <c r="AR117" i="88"/>
  <c r="AR116" i="88"/>
  <c r="AR115" i="88"/>
  <c r="AR114" i="88"/>
  <c r="AR112" i="88"/>
  <c r="AR111" i="88"/>
  <c r="AR110" i="88"/>
  <c r="AR109" i="88"/>
  <c r="AR108" i="88"/>
  <c r="AR107" i="88"/>
  <c r="AR106" i="88"/>
  <c r="AR105" i="88"/>
  <c r="AR104" i="88"/>
  <c r="AR102" i="88"/>
  <c r="AR101" i="88"/>
  <c r="AR100" i="88"/>
  <c r="AR99" i="88"/>
  <c r="AR98" i="88"/>
  <c r="AR97" i="88"/>
  <c r="AR96" i="88"/>
  <c r="A4" i="57" l="1"/>
  <c r="A2" i="89" l="1"/>
  <c r="AL19" i="100" l="1"/>
  <c r="AJ19" i="100"/>
  <c r="AJ13" i="100"/>
  <c r="AL13" i="100"/>
  <c r="AH61" i="100"/>
  <c r="A2" i="100"/>
  <c r="A2" i="62"/>
  <c r="A2" i="63" l="1"/>
  <c r="A2" i="90" l="1"/>
  <c r="A2" i="60"/>
  <c r="B2" i="88"/>
  <c r="AQ167" i="88"/>
  <c r="AQ166" i="88"/>
  <c r="AQ165" i="88"/>
  <c r="AQ164" i="88"/>
  <c r="AQ163" i="88"/>
  <c r="AQ162" i="88"/>
  <c r="AQ161" i="88"/>
  <c r="AQ159" i="88"/>
  <c r="AQ158" i="88"/>
  <c r="AQ157" i="88"/>
  <c r="AQ155" i="88"/>
  <c r="AQ154" i="88"/>
  <c r="AQ153" i="88"/>
  <c r="AQ152" i="88"/>
  <c r="AQ151" i="88"/>
  <c r="AQ150" i="88"/>
  <c r="AQ149" i="88"/>
  <c r="AQ148" i="88"/>
  <c r="AQ146" i="88"/>
  <c r="AQ145" i="88"/>
  <c r="AQ144" i="88"/>
  <c r="AQ142" i="88"/>
  <c r="AQ141" i="88"/>
  <c r="AQ140" i="88"/>
  <c r="AQ139" i="88"/>
  <c r="AQ138" i="88"/>
  <c r="AQ137" i="88"/>
  <c r="AQ136" i="88"/>
  <c r="AQ135" i="88"/>
  <c r="AQ134" i="88"/>
  <c r="AQ132" i="88"/>
  <c r="AQ131" i="88"/>
  <c r="AQ130" i="88"/>
  <c r="AQ129" i="88"/>
  <c r="AQ128" i="88"/>
  <c r="AQ127" i="88"/>
  <c r="AQ126" i="88"/>
  <c r="AQ125" i="88"/>
  <c r="AQ124" i="88"/>
  <c r="AQ122" i="88"/>
  <c r="AQ121" i="88"/>
  <c r="AQ120" i="88"/>
  <c r="AQ119" i="88"/>
  <c r="AQ118" i="88"/>
  <c r="AQ117" i="88"/>
  <c r="AQ116" i="88"/>
  <c r="AQ115" i="88"/>
  <c r="AQ114" i="88"/>
  <c r="AQ112" i="88"/>
  <c r="AQ111" i="88"/>
  <c r="AQ110" i="88"/>
  <c r="AQ109" i="88"/>
  <c r="AQ108" i="88"/>
  <c r="AQ107" i="88"/>
  <c r="AQ106" i="88"/>
  <c r="AQ105" i="88"/>
  <c r="AQ104" i="88"/>
  <c r="AQ102" i="88"/>
  <c r="AQ101" i="88"/>
  <c r="AQ100" i="88"/>
  <c r="AQ99" i="88"/>
  <c r="AQ98" i="88"/>
  <c r="AQ97" i="88"/>
  <c r="AQ96" i="88"/>
  <c r="AQ85" i="88"/>
  <c r="AQ84" i="88"/>
  <c r="AQ83" i="88"/>
  <c r="AQ82" i="88"/>
  <c r="AQ81" i="88"/>
  <c r="AQ80" i="88"/>
  <c r="AQ79" i="88"/>
  <c r="AQ77" i="88"/>
  <c r="AQ76" i="88"/>
  <c r="AQ75" i="88"/>
  <c r="AQ73" i="88"/>
  <c r="AQ72" i="88"/>
  <c r="AQ71" i="88"/>
  <c r="AQ70" i="88"/>
  <c r="AQ69" i="88"/>
  <c r="AQ68" i="88"/>
  <c r="AQ67" i="88"/>
  <c r="AQ66" i="88"/>
  <c r="AQ64" i="88"/>
  <c r="AQ63" i="88"/>
  <c r="AQ62" i="88"/>
  <c r="AQ60" i="88"/>
  <c r="AQ59" i="88"/>
  <c r="AQ58" i="88"/>
  <c r="AQ57" i="88"/>
  <c r="AQ56" i="88"/>
  <c r="AQ55" i="88"/>
  <c r="AQ54" i="88"/>
  <c r="AQ53" i="88"/>
  <c r="AQ52" i="88"/>
  <c r="AQ50" i="88"/>
  <c r="AQ49" i="88"/>
  <c r="AQ48" i="88"/>
  <c r="AQ47" i="88"/>
  <c r="AQ46" i="88"/>
  <c r="AQ45" i="88"/>
  <c r="AQ44" i="88"/>
  <c r="AQ43" i="88"/>
  <c r="AQ42" i="88"/>
  <c r="AQ40" i="88"/>
  <c r="AQ39" i="88"/>
  <c r="AQ38" i="88"/>
  <c r="AQ37" i="88"/>
  <c r="AQ36" i="88"/>
  <c r="AQ35" i="88"/>
  <c r="AQ34" i="88"/>
  <c r="AQ33" i="88"/>
  <c r="AQ32" i="88"/>
  <c r="AQ30" i="88"/>
  <c r="AQ29" i="88"/>
  <c r="AQ28" i="88"/>
  <c r="AQ27" i="88"/>
  <c r="AQ26" i="88"/>
  <c r="AQ25" i="88"/>
  <c r="AQ24" i="88"/>
  <c r="AQ23" i="88"/>
  <c r="AQ22" i="88"/>
  <c r="AQ20" i="88"/>
  <c r="AQ19" i="88"/>
  <c r="AQ18" i="88"/>
  <c r="AQ17" i="88"/>
  <c r="AQ16" i="88"/>
  <c r="AQ15" i="88"/>
  <c r="AQ14" i="88"/>
  <c r="A2" i="59"/>
  <c r="A2" i="70"/>
  <c r="AR75" i="89"/>
  <c r="AW75" i="89"/>
  <c r="AW64" i="89"/>
  <c r="AW53" i="89"/>
  <c r="AW38" i="89"/>
  <c r="AW27" i="89"/>
  <c r="AW16" i="89"/>
  <c r="C75" i="89"/>
  <c r="C64" i="89"/>
  <c r="C53" i="89"/>
  <c r="C38" i="89"/>
  <c r="C27" i="89"/>
  <c r="B26" i="57" s="1"/>
  <c r="C16" i="89"/>
  <c r="B12" i="57" s="1"/>
  <c r="N40" i="57"/>
  <c r="B40" i="57"/>
  <c r="A2" i="57"/>
  <c r="AY14" i="87"/>
  <c r="AY70" i="87"/>
  <c r="AY38" i="87"/>
  <c r="AY19" i="87"/>
  <c r="AS62" i="87"/>
  <c r="A2" i="87"/>
  <c r="A1" i="100" l="1"/>
  <c r="A1" i="62" l="1"/>
  <c r="A1" i="63"/>
  <c r="A1" i="90"/>
  <c r="A1" i="60"/>
  <c r="A4" i="88"/>
  <c r="B1" i="88"/>
  <c r="A1" i="59"/>
  <c r="A1" i="70"/>
  <c r="A1" i="89"/>
  <c r="A1" i="57"/>
  <c r="A1" i="87"/>
  <c r="R15" i="99" l="1"/>
  <c r="R18" i="99" l="1"/>
  <c r="R39" i="99" l="1"/>
  <c r="R42" i="99" l="1"/>
  <c r="R35" i="99" l="1"/>
  <c r="R53" i="99" l="1"/>
  <c r="T11" i="99" l="1"/>
  <c r="T13" i="99" l="1"/>
  <c r="T14" i="99" l="1"/>
  <c r="S15" i="99" l="1"/>
  <c r="T16" i="99"/>
  <c r="T17" i="99" l="1"/>
  <c r="T15" i="99" l="1"/>
  <c r="S18" i="99"/>
  <c r="T19" i="99"/>
  <c r="T20" i="99" l="1"/>
  <c r="T18" i="99" l="1"/>
  <c r="T22" i="99"/>
  <c r="T24" i="99" l="1"/>
  <c r="T36" i="99" l="1"/>
  <c r="T37" i="99" l="1"/>
  <c r="T38" i="99" l="1"/>
  <c r="S39" i="99" l="1"/>
  <c r="T40" i="99"/>
  <c r="T39" i="99" l="1"/>
  <c r="T41" i="99"/>
  <c r="S42" i="99" l="1"/>
  <c r="T43" i="99"/>
  <c r="T42" i="99" l="1"/>
  <c r="T44" i="99"/>
  <c r="T45" i="99" l="1"/>
  <c r="S35" i="99" l="1"/>
  <c r="T46" i="99"/>
  <c r="S53" i="99" l="1"/>
  <c r="T54" i="99"/>
  <c r="T35" i="99"/>
  <c r="T53" i="99" l="1"/>
  <c r="U15" i="99" l="1"/>
  <c r="U18" i="99" l="1"/>
  <c r="U39" i="99" l="1"/>
  <c r="U42" i="99" l="1"/>
  <c r="U35" i="99" l="1"/>
  <c r="U53" i="99" l="1"/>
  <c r="W11" i="99" l="1"/>
  <c r="W13" i="99" l="1"/>
  <c r="W14" i="99" l="1"/>
  <c r="V15" i="99" l="1"/>
  <c r="W16" i="99"/>
  <c r="W15" i="99" l="1"/>
  <c r="W17" i="99"/>
  <c r="V18" i="99" l="1"/>
  <c r="W19" i="99"/>
  <c r="W18" i="99" l="1"/>
  <c r="W20" i="99"/>
  <c r="W22" i="99" l="1"/>
  <c r="W24" i="99" l="1"/>
  <c r="W36" i="99" l="1"/>
  <c r="W37" i="99" l="1"/>
  <c r="W38" i="99" l="1"/>
  <c r="V39" i="99" l="1"/>
  <c r="W40" i="99"/>
  <c r="W39" i="99" l="1"/>
  <c r="W41" i="99"/>
  <c r="V42" i="99" l="1"/>
  <c r="W43" i="99"/>
  <c r="W42" i="99" l="1"/>
  <c r="W44" i="99"/>
  <c r="W45" i="99" l="1"/>
  <c r="W46" i="99" l="1"/>
  <c r="V35" i="99"/>
  <c r="W35" i="99" l="1"/>
  <c r="V53" i="99"/>
  <c r="W54" i="99"/>
  <c r="W53" i="99" l="1"/>
  <c r="R12" i="99" l="1"/>
  <c r="R49" i="99" l="1"/>
  <c r="R21" i="99" l="1"/>
  <c r="R50" i="99" l="1"/>
  <c r="AR20" i="87" l="1"/>
  <c r="AR32" i="87" l="1"/>
  <c r="AR39" i="87" l="1"/>
  <c r="AR41" i="87" l="1"/>
  <c r="AR46" i="87" l="1"/>
  <c r="AR53" i="87" l="1"/>
  <c r="AR62" i="87" l="1"/>
  <c r="AR67" i="87" l="1"/>
  <c r="R23" i="99" l="1"/>
  <c r="R51" i="99" l="1"/>
  <c r="R27" i="99"/>
  <c r="AR73" i="87"/>
  <c r="AH11" i="100" l="1"/>
  <c r="AH9" i="100" s="1"/>
  <c r="AH13" i="100"/>
  <c r="AR84" i="87"/>
  <c r="R48" i="99"/>
  <c r="R57" i="99" l="1"/>
  <c r="AR77" i="87"/>
  <c r="AT13" i="87" l="1"/>
  <c r="AR75" i="87"/>
  <c r="AR79" i="87" l="1"/>
  <c r="S12" i="99"/>
  <c r="AT14" i="87"/>
  <c r="AT15" i="87" l="1"/>
  <c r="S49" i="99"/>
  <c r="T12" i="99"/>
  <c r="T49" i="99" l="1"/>
  <c r="AT16" i="87"/>
  <c r="AT17" i="87" l="1"/>
  <c r="AT18" i="87" l="1"/>
  <c r="S21" i="99" l="1"/>
  <c r="AT19" i="87"/>
  <c r="S50" i="99" l="1"/>
  <c r="T21" i="99"/>
  <c r="AT21" i="87"/>
  <c r="AT22" i="87" l="1"/>
  <c r="T50" i="99"/>
  <c r="AT23" i="87" l="1"/>
  <c r="AT24" i="87" l="1"/>
  <c r="AT25" i="87" l="1"/>
  <c r="AT26" i="87" l="1"/>
  <c r="AT27" i="87" l="1"/>
  <c r="AT28" i="87" l="1"/>
  <c r="AT29" i="87" l="1"/>
  <c r="AS20" i="87" l="1"/>
  <c r="AT30" i="87"/>
  <c r="AT20" i="87" l="1"/>
  <c r="AT31" i="87"/>
  <c r="AT33" i="87" l="1"/>
  <c r="AT34" i="87" l="1"/>
  <c r="AT35" i="87" l="1"/>
  <c r="AT36" i="87" l="1"/>
  <c r="AT37" i="87" l="1"/>
  <c r="AS32" i="87"/>
  <c r="AT32" i="87" l="1"/>
  <c r="AT38" i="87"/>
  <c r="AS39" i="87" l="1"/>
  <c r="AT40" i="87"/>
  <c r="AT39" i="87" l="1"/>
  <c r="AS41" i="87"/>
  <c r="AS46" i="87" s="1"/>
  <c r="AT42" i="87"/>
  <c r="AT46" i="87" l="1"/>
  <c r="AT41" i="87"/>
  <c r="AT43" i="87"/>
  <c r="AT54" i="87" l="1"/>
  <c r="AT55" i="87" l="1"/>
  <c r="AT56" i="87" l="1"/>
  <c r="AT57" i="87" l="1"/>
  <c r="AT58" i="87" l="1"/>
  <c r="AT59" i="87" l="1"/>
  <c r="AS53" i="87" l="1"/>
  <c r="AT60" i="87"/>
  <c r="AT53" i="87" l="1"/>
  <c r="AT61" i="87"/>
  <c r="AT63" i="87" l="1"/>
  <c r="AT64" i="87" l="1"/>
  <c r="AT65" i="87" l="1"/>
  <c r="AT66" i="87" l="1"/>
  <c r="AT62" i="87" l="1"/>
  <c r="AS67" i="87"/>
  <c r="AT68" i="87"/>
  <c r="AT67" i="87" l="1"/>
  <c r="AT69" i="87"/>
  <c r="AT70" i="87" l="1"/>
  <c r="S23" i="99"/>
  <c r="S51" i="99" l="1"/>
  <c r="T23" i="99"/>
  <c r="S27" i="99"/>
  <c r="AT71" i="87"/>
  <c r="AS73" i="87"/>
  <c r="T27" i="99" l="1"/>
  <c r="AT82" i="87"/>
  <c r="T51" i="99"/>
  <c r="S48" i="99"/>
  <c r="AT73" i="87"/>
  <c r="AT83" i="87" l="1"/>
  <c r="S57" i="99"/>
  <c r="T48" i="99"/>
  <c r="AS84" i="87"/>
  <c r="AS77" i="87" l="1"/>
  <c r="AT84" i="87"/>
  <c r="T57" i="99"/>
  <c r="U12" i="99" l="1"/>
  <c r="AS75" i="87"/>
  <c r="AT77" i="87"/>
  <c r="U49" i="99" l="1"/>
  <c r="AT75" i="87"/>
  <c r="AS79" i="87"/>
  <c r="AT79" i="87" l="1"/>
  <c r="U21" i="99" l="1"/>
  <c r="U50" i="99" l="1"/>
  <c r="AU20" i="87" l="1"/>
  <c r="AU32" i="87" l="1"/>
  <c r="AU39" i="87" l="1"/>
  <c r="AU41" i="87" l="1"/>
  <c r="AU46" i="87" l="1"/>
  <c r="AU53" i="87" l="1"/>
  <c r="AU62" i="87" l="1"/>
  <c r="AU67" i="87" l="1"/>
  <c r="U23" i="99" l="1"/>
  <c r="U51" i="99" l="1"/>
  <c r="U27" i="99"/>
  <c r="AJ11" i="100" s="1"/>
  <c r="AJ9" i="100" s="1"/>
  <c r="AU73" i="87"/>
  <c r="U48" i="99" l="1"/>
  <c r="AU84" i="87"/>
  <c r="AU77" i="87" l="1"/>
  <c r="U57" i="99"/>
  <c r="AW13" i="87" l="1"/>
  <c r="AU75" i="87"/>
  <c r="AU79" i="87" l="1"/>
  <c r="V12" i="99"/>
  <c r="AW14" i="87"/>
  <c r="V49" i="99" l="1"/>
  <c r="W12" i="99"/>
  <c r="AW15" i="87"/>
  <c r="AW16" i="87" l="1"/>
  <c r="W49" i="99"/>
  <c r="AW17" i="87" l="1"/>
  <c r="AW18" i="87" l="1"/>
  <c r="AW19" i="87" l="1"/>
  <c r="V21" i="99"/>
  <c r="AW21" i="87" l="1"/>
  <c r="W21" i="99"/>
  <c r="V50" i="99"/>
  <c r="W50" i="99" l="1"/>
  <c r="AW22" i="87"/>
  <c r="AW23" i="87" l="1"/>
  <c r="AW24" i="87" l="1"/>
  <c r="AW25" i="87" l="1"/>
  <c r="AW26" i="87" l="1"/>
  <c r="AW27" i="87" l="1"/>
  <c r="AW28" i="87" l="1"/>
  <c r="AW29" i="87" l="1"/>
  <c r="AW30" i="87" l="1"/>
  <c r="AW31" i="87" l="1"/>
  <c r="AV20" i="87"/>
  <c r="AW20" i="87" l="1"/>
  <c r="AW33" i="87"/>
  <c r="AW34" i="87" l="1"/>
  <c r="AW35" i="87" l="1"/>
  <c r="AW36" i="87" l="1"/>
  <c r="AW37" i="87" l="1"/>
  <c r="AV32" i="87"/>
  <c r="AW32" i="87" l="1"/>
  <c r="AW40" i="87" l="1"/>
  <c r="AV39" i="87"/>
  <c r="AW39" i="87" l="1"/>
  <c r="AV41" i="87"/>
  <c r="AW42" i="87"/>
  <c r="AW41" i="87" l="1"/>
  <c r="AW43" i="87"/>
  <c r="AV46" i="87"/>
  <c r="AY46" i="87" s="1"/>
  <c r="AW54" i="87" l="1"/>
  <c r="AW46" i="87"/>
  <c r="AW49" i="87"/>
  <c r="AW55" i="87" l="1"/>
  <c r="AW56" i="87" l="1"/>
  <c r="AW57" i="87" l="1"/>
  <c r="AW58" i="87" l="1"/>
  <c r="AW59" i="87" l="1"/>
  <c r="AV53" i="87" l="1"/>
  <c r="AW60" i="87"/>
  <c r="AW53" i="87" l="1"/>
  <c r="AW61" i="87"/>
  <c r="AW63" i="87" l="1"/>
  <c r="AW64" i="87" l="1"/>
  <c r="AV62" i="87" l="1"/>
  <c r="AW65" i="87"/>
  <c r="AW62" i="87" l="1"/>
  <c r="AW66" i="87"/>
  <c r="AW68" i="87" l="1"/>
  <c r="AV67" i="87"/>
  <c r="AW67" i="87" l="1"/>
  <c r="AW69" i="87"/>
  <c r="AW70" i="87" l="1"/>
  <c r="V23" i="99"/>
  <c r="AW71" i="87" l="1"/>
  <c r="V51" i="99"/>
  <c r="W23" i="99"/>
  <c r="V27" i="99"/>
  <c r="AL11" i="100" s="1"/>
  <c r="AL9" i="100" s="1"/>
  <c r="AV73" i="87"/>
  <c r="AY73" i="87" s="1"/>
  <c r="AW73" i="87" l="1"/>
  <c r="W27" i="99"/>
  <c r="W29" i="99"/>
  <c r="AW82" i="87"/>
  <c r="AV84" i="87"/>
  <c r="W51" i="99"/>
  <c r="V48" i="99"/>
  <c r="W59" i="99" l="1"/>
  <c r="AW84" i="87"/>
  <c r="AV77" i="87"/>
  <c r="W48" i="99"/>
  <c r="V57" i="99"/>
  <c r="AW83" i="87"/>
  <c r="AW77" i="87" l="1"/>
  <c r="AV75" i="87"/>
  <c r="W57" i="99"/>
  <c r="AW75" i="87" l="1"/>
  <c r="AV79" i="87"/>
  <c r="AY79" i="87" s="1"/>
  <c r="AP12" i="89" l="1"/>
  <c r="AW79" i="87"/>
  <c r="N12" i="57"/>
  <c r="N26" i="57" l="1"/>
  <c r="AP49" i="89" l="1"/>
  <c r="AR16" i="89" l="1"/>
  <c r="AP86" i="89"/>
  <c r="N42" i="57"/>
  <c r="AR27" i="89" l="1"/>
  <c r="AQ12" i="89" l="1"/>
  <c r="O12" i="57"/>
  <c r="AR38" i="89"/>
  <c r="AR12" i="89" s="1"/>
  <c r="O26" i="57" l="1"/>
  <c r="AR53" i="89"/>
  <c r="P12" i="57" l="1"/>
  <c r="O40" i="57"/>
  <c r="AR64" i="89"/>
  <c r="P26" i="57" l="1"/>
  <c r="O42" i="57"/>
  <c r="AQ49" i="89"/>
  <c r="P42" i="57" l="1"/>
  <c r="P40" i="57"/>
  <c r="AR49" i="89"/>
  <c r="AU16" i="89"/>
  <c r="AQ86" i="89"/>
  <c r="AU27" i="89" l="1"/>
  <c r="AR86" i="89"/>
  <c r="AS12" i="89" l="1"/>
  <c r="AU12" i="89" s="1"/>
  <c r="Q12" i="57"/>
  <c r="AU38" i="89"/>
  <c r="Q26" i="57" l="1"/>
  <c r="AU53" i="89"/>
  <c r="S12" i="57" l="1"/>
  <c r="AU64" i="89"/>
  <c r="AS49" i="89" l="1"/>
  <c r="Q40" i="57"/>
  <c r="AU75" i="89"/>
  <c r="S26" i="57"/>
  <c r="AU49" i="89" l="1"/>
  <c r="AS86" i="89"/>
  <c r="AU86" i="89" s="1"/>
  <c r="S40" i="57"/>
  <c r="Q42" i="57"/>
  <c r="S42" i="57" l="1"/>
  <c r="AT12" i="89" l="1"/>
  <c r="R12" i="57"/>
  <c r="R26" i="57" l="1"/>
  <c r="R40" i="57" l="1"/>
  <c r="AT49" i="89" l="1"/>
  <c r="AW49" i="89" s="1"/>
  <c r="AT86" i="89" l="1"/>
  <c r="R42" i="57"/>
  <c r="M42" i="70" l="1"/>
  <c r="AH17" i="100" l="1"/>
  <c r="AH19" i="100"/>
  <c r="M49" i="70"/>
  <c r="O11" i="70"/>
  <c r="AH15" i="100" l="1"/>
  <c r="O18" i="70"/>
  <c r="AH21" i="100" l="1"/>
  <c r="O25" i="70"/>
  <c r="AH29" i="100" l="1"/>
  <c r="O32" i="70"/>
  <c r="AH41" i="100" l="1"/>
  <c r="O39" i="70"/>
  <c r="N42" i="70"/>
  <c r="N49" i="70" l="1"/>
  <c r="O42" i="70"/>
  <c r="R11" i="70"/>
  <c r="O49" i="70" l="1"/>
  <c r="R18" i="70"/>
  <c r="R25" i="70" l="1"/>
  <c r="P42" i="70" l="1"/>
  <c r="AJ17" i="100" s="1"/>
  <c r="AJ15" i="100" s="1"/>
  <c r="R32" i="70"/>
  <c r="P49" i="70" l="1"/>
  <c r="R42" i="70"/>
  <c r="R39" i="70"/>
  <c r="R49" i="70" l="1"/>
  <c r="AJ21" i="100" l="1"/>
  <c r="AJ29" i="100" l="1"/>
  <c r="Q42" i="70" l="1"/>
  <c r="AJ61" i="100"/>
  <c r="AJ41" i="100"/>
  <c r="AL17" i="100" l="1"/>
  <c r="AL15" i="100" s="1"/>
  <c r="Q49" i="70"/>
  <c r="AL21" i="100" l="1"/>
  <c r="AL29" i="100" l="1"/>
  <c r="AL61" i="100" l="1"/>
  <c r="AL41" i="100"/>
  <c r="AJ13" i="88" l="1"/>
  <c r="AJ21" i="88" l="1"/>
  <c r="AJ31" i="88" l="1"/>
  <c r="AJ41" i="88" l="1"/>
  <c r="AJ51" i="88" l="1"/>
  <c r="AJ61" i="88" l="1"/>
  <c r="AJ65" i="88" l="1"/>
  <c r="AJ74" i="88" l="1"/>
  <c r="AJ78" i="88" l="1"/>
  <c r="AJ12" i="88" l="1"/>
  <c r="N15" i="59" l="1"/>
  <c r="N16" i="59" l="1"/>
  <c r="N17" i="59" l="1"/>
  <c r="N18" i="59" l="1"/>
  <c r="AJ95" i="88" l="1"/>
  <c r="N19" i="59"/>
  <c r="N20" i="59" l="1"/>
  <c r="N12" i="59" s="1"/>
  <c r="N24" i="59" l="1"/>
  <c r="N25" i="59" l="1"/>
  <c r="N26" i="59" l="1"/>
  <c r="N27" i="59" l="1"/>
  <c r="N28" i="59" l="1"/>
  <c r="N29" i="59" l="1"/>
  <c r="N30" i="59" l="1"/>
  <c r="N31" i="59" l="1"/>
  <c r="N32" i="59" l="1"/>
  <c r="AJ103" i="88"/>
  <c r="N36" i="59" l="1"/>
  <c r="N22" i="59"/>
  <c r="N37" i="59" l="1"/>
  <c r="N38" i="59" l="1"/>
  <c r="N39" i="59" l="1"/>
  <c r="N40" i="59" l="1"/>
  <c r="N41" i="59" l="1"/>
  <c r="N42" i="59" l="1"/>
  <c r="N43" i="59" l="1"/>
  <c r="N44" i="59" l="1"/>
  <c r="AJ113" i="88"/>
  <c r="N34" i="59" l="1"/>
  <c r="N48" i="59"/>
  <c r="N49" i="59" l="1"/>
  <c r="N50" i="59" l="1"/>
  <c r="N51" i="59" l="1"/>
  <c r="N52" i="59" l="1"/>
  <c r="N53" i="59" l="1"/>
  <c r="N54" i="59" l="1"/>
  <c r="N55" i="59" l="1"/>
  <c r="N56" i="59" l="1"/>
  <c r="AJ123" i="88"/>
  <c r="N46" i="59" l="1"/>
  <c r="N60" i="59"/>
  <c r="N61" i="59" l="1"/>
  <c r="N62" i="59" l="1"/>
  <c r="N63" i="59" l="1"/>
  <c r="N64" i="59" l="1"/>
  <c r="N65" i="59" l="1"/>
  <c r="N66" i="59" l="1"/>
  <c r="N67" i="59" l="1"/>
  <c r="N68" i="59" l="1"/>
  <c r="AJ133" i="88"/>
  <c r="N58" i="59" l="1"/>
  <c r="N72" i="59"/>
  <c r="N73" i="59" l="1"/>
  <c r="N74" i="59" l="1"/>
  <c r="N70" i="59" s="1"/>
  <c r="AJ143" i="88"/>
  <c r="N78" i="59" l="1"/>
  <c r="N79" i="59" l="1"/>
  <c r="N80" i="59" l="1"/>
  <c r="N81" i="59" l="1"/>
  <c r="N82" i="59" l="1"/>
  <c r="AJ147" i="88" l="1"/>
  <c r="N83" i="59"/>
  <c r="N84" i="59" l="1"/>
  <c r="N76" i="59" s="1"/>
  <c r="N88" i="59" l="1"/>
  <c r="N89" i="59" l="1"/>
  <c r="N90" i="59" l="1"/>
  <c r="N86" i="59" s="1"/>
  <c r="AJ156" i="88"/>
  <c r="N94" i="59" l="1"/>
  <c r="N95" i="59" l="1"/>
  <c r="N96" i="59" l="1"/>
  <c r="N97" i="59" l="1"/>
  <c r="N98" i="59" l="1"/>
  <c r="N99" i="59" l="1"/>
  <c r="N100" i="59" l="1"/>
  <c r="N92" i="59" s="1"/>
  <c r="AJ160" i="88"/>
  <c r="N102" i="59" l="1"/>
  <c r="AJ94" i="88"/>
  <c r="AL14" i="88"/>
  <c r="AL15" i="88" l="1"/>
  <c r="AJ169" i="88"/>
  <c r="M50" i="70" l="1"/>
  <c r="AL16" i="88"/>
  <c r="AL17" i="88" l="1"/>
  <c r="AL18" i="88" l="1"/>
  <c r="AK13" i="88" l="1"/>
  <c r="AL19" i="88"/>
  <c r="AL20" i="88" l="1"/>
  <c r="AL13" i="88"/>
  <c r="AL22" i="88" l="1"/>
  <c r="AL23" i="88" l="1"/>
  <c r="AL24" i="88" l="1"/>
  <c r="AL25" i="88" l="1"/>
  <c r="AL26" i="88" l="1"/>
  <c r="AL27" i="88" l="1"/>
  <c r="AL28" i="88" l="1"/>
  <c r="AK21" i="88" l="1"/>
  <c r="AL29" i="88"/>
  <c r="AL30" i="88" l="1"/>
  <c r="AL21" i="88"/>
  <c r="AL32" i="88" l="1"/>
  <c r="AL33" i="88" l="1"/>
  <c r="AL34" i="88" l="1"/>
  <c r="AL35" i="88" l="1"/>
  <c r="AL36" i="88" l="1"/>
  <c r="AL37" i="88" l="1"/>
  <c r="AL38" i="88" l="1"/>
  <c r="AK31" i="88" l="1"/>
  <c r="AL39" i="88"/>
  <c r="AL31" i="88" l="1"/>
  <c r="AL40" i="88"/>
  <c r="AL42" i="88" l="1"/>
  <c r="AL43" i="88" l="1"/>
  <c r="AL44" i="88" l="1"/>
  <c r="AL45" i="88" l="1"/>
  <c r="AL46" i="88" l="1"/>
  <c r="AL47" i="88" l="1"/>
  <c r="AL48" i="88" l="1"/>
  <c r="AL49" i="88" l="1"/>
  <c r="AL50" i="88" l="1"/>
  <c r="AK41" i="88"/>
  <c r="AL52" i="88" l="1"/>
  <c r="AL41" i="88"/>
  <c r="AL53" i="88" l="1"/>
  <c r="AL54" i="88" l="1"/>
  <c r="AL55" i="88" l="1"/>
  <c r="AL56" i="88" l="1"/>
  <c r="AL57" i="88" l="1"/>
  <c r="AL58" i="88" l="1"/>
  <c r="AL59" i="88" l="1"/>
  <c r="AL60" i="88" l="1"/>
  <c r="AK51" i="88"/>
  <c r="AL51" i="88" l="1"/>
  <c r="AL62" i="88"/>
  <c r="AL63" i="88" l="1"/>
  <c r="AL64" i="88" l="1"/>
  <c r="AK61" i="88"/>
  <c r="AL61" i="88" l="1"/>
  <c r="AL66" i="88"/>
  <c r="AL67" i="88" l="1"/>
  <c r="AL68" i="88" l="1"/>
  <c r="AL69" i="88" l="1"/>
  <c r="AL70" i="88" l="1"/>
  <c r="AL71" i="88" l="1"/>
  <c r="AK65" i="88" l="1"/>
  <c r="AL72" i="88"/>
  <c r="AL65" i="88" l="1"/>
  <c r="AL73" i="88"/>
  <c r="AL75" i="88" l="1"/>
  <c r="AK74" i="88" l="1"/>
  <c r="AL76" i="88"/>
  <c r="AL74" i="88" l="1"/>
  <c r="AL77" i="88"/>
  <c r="AL79" i="88" l="1"/>
  <c r="AL80" i="88" l="1"/>
  <c r="AL81" i="88" l="1"/>
  <c r="AL82" i="88" l="1"/>
  <c r="AL83" i="88" l="1"/>
  <c r="AL84" i="88" l="1"/>
  <c r="AL85" i="88" l="1"/>
  <c r="AK78" i="88"/>
  <c r="O14" i="59" l="1"/>
  <c r="P14" i="59" s="1"/>
  <c r="AL78" i="88"/>
  <c r="AK12" i="88"/>
  <c r="O15" i="59" l="1"/>
  <c r="AL12" i="88"/>
  <c r="P15" i="59" l="1"/>
  <c r="O16" i="59"/>
  <c r="O17" i="59" l="1"/>
  <c r="P16" i="59"/>
  <c r="O18" i="59" l="1"/>
  <c r="P17" i="59"/>
  <c r="P18" i="59" l="1"/>
  <c r="O19" i="59"/>
  <c r="O20" i="59" l="1"/>
  <c r="P19" i="59"/>
  <c r="P20" i="59" l="1"/>
  <c r="O12" i="59"/>
  <c r="P12" i="59" l="1"/>
  <c r="AL105" i="88"/>
  <c r="O25" i="59"/>
  <c r="P25" i="59" l="1"/>
  <c r="AL106" i="88"/>
  <c r="O26" i="59"/>
  <c r="AL107" i="88" l="1"/>
  <c r="AL103" i="88" s="1"/>
  <c r="O27" i="59"/>
  <c r="P26" i="59"/>
  <c r="P27" i="59" l="1"/>
  <c r="AL108" i="88"/>
  <c r="O28" i="59"/>
  <c r="AL109" i="88" l="1"/>
  <c r="O29" i="59"/>
  <c r="P28" i="59"/>
  <c r="AL110" i="88" l="1"/>
  <c r="O30" i="59"/>
  <c r="P29" i="59"/>
  <c r="P30" i="59" l="1"/>
  <c r="AL111" i="88"/>
  <c r="O31" i="59"/>
  <c r="P31" i="59" l="1"/>
  <c r="AL112" i="88"/>
  <c r="O32" i="59"/>
  <c r="AL114" i="88" l="1"/>
  <c r="O36" i="59"/>
  <c r="P32" i="59"/>
  <c r="P36" i="59" l="1"/>
  <c r="AL115" i="88"/>
  <c r="O37" i="59"/>
  <c r="AL116" i="88" l="1"/>
  <c r="O38" i="59"/>
  <c r="P37" i="59"/>
  <c r="P38" i="59" l="1"/>
  <c r="AL117" i="88"/>
  <c r="O39" i="59"/>
  <c r="P39" i="59" l="1"/>
  <c r="AL118" i="88"/>
  <c r="O40" i="59"/>
  <c r="P40" i="59" l="1"/>
  <c r="AL119" i="88"/>
  <c r="O41" i="59"/>
  <c r="P41" i="59" l="1"/>
  <c r="AL120" i="88"/>
  <c r="O42" i="59"/>
  <c r="AL121" i="88" l="1"/>
  <c r="O43" i="59"/>
  <c r="P42" i="59"/>
  <c r="P43" i="59" l="1"/>
  <c r="AL122" i="88"/>
  <c r="O44" i="59"/>
  <c r="AL124" i="88" l="1"/>
  <c r="O48" i="59"/>
  <c r="P44" i="59"/>
  <c r="O34" i="59"/>
  <c r="P48" i="59" l="1"/>
  <c r="AL125" i="88"/>
  <c r="O49" i="59"/>
  <c r="P34" i="59"/>
  <c r="AL126" i="88" l="1"/>
  <c r="O50" i="59"/>
  <c r="P49" i="59"/>
  <c r="AL127" i="88" l="1"/>
  <c r="O51" i="59"/>
  <c r="P50" i="59"/>
  <c r="P51" i="59" l="1"/>
  <c r="AL128" i="88"/>
  <c r="O52" i="59"/>
  <c r="AL129" i="88" l="1"/>
  <c r="O53" i="59"/>
  <c r="P52" i="59"/>
  <c r="AL130" i="88" l="1"/>
  <c r="O54" i="59"/>
  <c r="P53" i="59"/>
  <c r="P54" i="59" l="1"/>
  <c r="AL131" i="88"/>
  <c r="O55" i="59"/>
  <c r="AL132" i="88" l="1"/>
  <c r="O56" i="59"/>
  <c r="P55" i="59"/>
  <c r="P56" i="59" l="1"/>
  <c r="O46" i="59"/>
  <c r="AL134" i="88"/>
  <c r="O60" i="59"/>
  <c r="AL135" i="88" l="1"/>
  <c r="O61" i="59"/>
  <c r="P46" i="59"/>
  <c r="P60" i="59"/>
  <c r="P61" i="59" l="1"/>
  <c r="AL136" i="88"/>
  <c r="O62" i="59"/>
  <c r="P62" i="59" l="1"/>
  <c r="AL137" i="88"/>
  <c r="O63" i="59"/>
  <c r="P63" i="59" l="1"/>
  <c r="AL138" i="88"/>
  <c r="O64" i="59"/>
  <c r="P64" i="59" l="1"/>
  <c r="AL139" i="88"/>
  <c r="O65" i="59"/>
  <c r="P65" i="59" l="1"/>
  <c r="AL140" i="88"/>
  <c r="O66" i="59"/>
  <c r="AL141" i="88" l="1"/>
  <c r="O67" i="59"/>
  <c r="P66" i="59"/>
  <c r="P67" i="59" l="1"/>
  <c r="AL142" i="88"/>
  <c r="O68" i="59"/>
  <c r="AL144" i="88" l="1"/>
  <c r="O72" i="59"/>
  <c r="P68" i="59"/>
  <c r="O58" i="59"/>
  <c r="AL145" i="88" l="1"/>
  <c r="O73" i="59"/>
  <c r="P58" i="59"/>
  <c r="P72" i="59"/>
  <c r="P73" i="59" l="1"/>
  <c r="AL143" i="88"/>
  <c r="AL146" i="88"/>
  <c r="O74" i="59"/>
  <c r="P74" i="59" l="1"/>
  <c r="O70" i="59"/>
  <c r="AL148" i="88"/>
  <c r="O78" i="59"/>
  <c r="AL149" i="88" l="1"/>
  <c r="O79" i="59"/>
  <c r="P78" i="59"/>
  <c r="P70" i="59"/>
  <c r="AL150" i="88" l="1"/>
  <c r="O80" i="59"/>
  <c r="P79" i="59"/>
  <c r="AL151" i="88" l="1"/>
  <c r="O81" i="59"/>
  <c r="P80" i="59"/>
  <c r="P81" i="59" l="1"/>
  <c r="AL152" i="88"/>
  <c r="O82" i="59"/>
  <c r="P82" i="59" l="1"/>
  <c r="AL153" i="88"/>
  <c r="AL154" i="88" l="1"/>
  <c r="O83" i="59"/>
  <c r="P83" i="59" l="1"/>
  <c r="AL147" i="88"/>
  <c r="AL155" i="88"/>
  <c r="O84" i="59"/>
  <c r="P84" i="59" l="1"/>
  <c r="O76" i="59"/>
  <c r="AL157" i="88"/>
  <c r="O88" i="59"/>
  <c r="P88" i="59" l="1"/>
  <c r="P76" i="59"/>
  <c r="AL158" i="88"/>
  <c r="O89" i="59"/>
  <c r="AL159" i="88" l="1"/>
  <c r="AL156" i="88" s="1"/>
  <c r="O90" i="59"/>
  <c r="P89" i="59"/>
  <c r="AL161" i="88" l="1"/>
  <c r="O94" i="59"/>
  <c r="P90" i="59"/>
  <c r="O86" i="59"/>
  <c r="P86" i="59" l="1"/>
  <c r="P94" i="59"/>
  <c r="AL162" i="88"/>
  <c r="O95" i="59"/>
  <c r="AL163" i="88" l="1"/>
  <c r="O96" i="59"/>
  <c r="P95" i="59"/>
  <c r="P96" i="59" l="1"/>
  <c r="AL164" i="88"/>
  <c r="O97" i="59"/>
  <c r="P97" i="59" l="1"/>
  <c r="AL165" i="88"/>
  <c r="O98" i="59"/>
  <c r="AL166" i="88" l="1"/>
  <c r="O99" i="59"/>
  <c r="P98" i="59"/>
  <c r="AL167" i="88" l="1"/>
  <c r="AL160" i="88" s="1"/>
  <c r="O100" i="59"/>
  <c r="O92" i="59" s="1"/>
  <c r="P99" i="59"/>
  <c r="P100" i="59" l="1"/>
  <c r="P92" i="59"/>
  <c r="AO14" i="88"/>
  <c r="AO15" i="88" l="1"/>
  <c r="AO16" i="88" l="1"/>
  <c r="AO17" i="88" l="1"/>
  <c r="AO18" i="88" l="1"/>
  <c r="AO19" i="88" l="1"/>
  <c r="AO20" i="88" l="1"/>
  <c r="AM13" i="88"/>
  <c r="AO13" i="88" l="1"/>
  <c r="AO22" i="88"/>
  <c r="AO23" i="88" l="1"/>
  <c r="AO24" i="88" l="1"/>
  <c r="AO25" i="88" l="1"/>
  <c r="AO26" i="88" l="1"/>
  <c r="AO27" i="88" l="1"/>
  <c r="AO28" i="88" l="1"/>
  <c r="AM21" i="88" l="1"/>
  <c r="AO29" i="88"/>
  <c r="AO21" i="88" l="1"/>
  <c r="AO30" i="88"/>
  <c r="AO32" i="88" l="1"/>
  <c r="AO33" i="88" l="1"/>
  <c r="AO34" i="88" l="1"/>
  <c r="AO35" i="88" l="1"/>
  <c r="AO36" i="88" l="1"/>
  <c r="AO37" i="88" l="1"/>
  <c r="AO38" i="88" l="1"/>
  <c r="AO39" i="88" l="1"/>
  <c r="AO40" i="88" l="1"/>
  <c r="AM31" i="88"/>
  <c r="AO42" i="88" l="1"/>
  <c r="AO31" i="88"/>
  <c r="AO43" i="88" l="1"/>
  <c r="AO44" i="88" l="1"/>
  <c r="AO45" i="88" l="1"/>
  <c r="AO46" i="88" l="1"/>
  <c r="AO47" i="88" l="1"/>
  <c r="AO48" i="88" l="1"/>
  <c r="AO49" i="88" l="1"/>
  <c r="AO50" i="88" l="1"/>
  <c r="AM41" i="88"/>
  <c r="AO52" i="88" l="1"/>
  <c r="AO41" i="88"/>
  <c r="AO53" i="88" l="1"/>
  <c r="AO54" i="88" l="1"/>
  <c r="AO55" i="88" l="1"/>
  <c r="AO56" i="88" l="1"/>
  <c r="AO57" i="88" l="1"/>
  <c r="AO58" i="88" l="1"/>
  <c r="AO59" i="88" l="1"/>
  <c r="AO60" i="88" l="1"/>
  <c r="AM51" i="88"/>
  <c r="AO62" i="88" l="1"/>
  <c r="AO51" i="88"/>
  <c r="AO63" i="88" l="1"/>
  <c r="AO64" i="88" l="1"/>
  <c r="AM61" i="88"/>
  <c r="AO66" i="88" l="1"/>
  <c r="AO61" i="88"/>
  <c r="AO67" i="88" l="1"/>
  <c r="AO68" i="88" l="1"/>
  <c r="AO69" i="88" l="1"/>
  <c r="AO70" i="88" l="1"/>
  <c r="AO71" i="88" l="1"/>
  <c r="AO72" i="88" l="1"/>
  <c r="AM65" i="88" l="1"/>
  <c r="AO73" i="88"/>
  <c r="AO75" i="88" l="1"/>
  <c r="AO65" i="88"/>
  <c r="AO76" i="88" l="1"/>
  <c r="AO77" i="88" l="1"/>
  <c r="AM74" i="88"/>
  <c r="AO74" i="88" l="1"/>
  <c r="AO79" i="88"/>
  <c r="AO80" i="88" l="1"/>
  <c r="AO81" i="88" l="1"/>
  <c r="AO82" i="88" l="1"/>
  <c r="AO83" i="88" l="1"/>
  <c r="AM78" i="88" l="1"/>
  <c r="AO84" i="88"/>
  <c r="AO78" i="88" l="1"/>
  <c r="AM12" i="88"/>
  <c r="AO85" i="88"/>
  <c r="AO12" i="88" l="1"/>
  <c r="AO96" i="88"/>
  <c r="Q14" i="59"/>
  <c r="S14" i="59" l="1"/>
  <c r="AO97" i="88"/>
  <c r="Q15" i="59"/>
  <c r="S15" i="59" l="1"/>
  <c r="AO98" i="88"/>
  <c r="Q16" i="59"/>
  <c r="S16" i="59" l="1"/>
  <c r="AO99" i="88"/>
  <c r="Q17" i="59"/>
  <c r="S17" i="59" l="1"/>
  <c r="AO100" i="88"/>
  <c r="Q18" i="59"/>
  <c r="S18" i="59" l="1"/>
  <c r="AO101" i="88"/>
  <c r="Q19" i="59"/>
  <c r="AO102" i="88" l="1"/>
  <c r="AO95" i="88" s="1"/>
  <c r="Q20" i="59"/>
  <c r="S19" i="59"/>
  <c r="S20" i="59" l="1"/>
  <c r="Q12" i="59"/>
  <c r="Q24" i="59"/>
  <c r="AO105" i="88" l="1"/>
  <c r="Q25" i="59"/>
  <c r="S12" i="59"/>
  <c r="S25" i="59" l="1"/>
  <c r="AO106" i="88"/>
  <c r="Q26" i="59"/>
  <c r="S26" i="59" l="1"/>
  <c r="AO107" i="88"/>
  <c r="Q27" i="59"/>
  <c r="AO108" i="88" l="1"/>
  <c r="Q28" i="59"/>
  <c r="S27" i="59"/>
  <c r="AO109" i="88" l="1"/>
  <c r="Q29" i="59"/>
  <c r="S28" i="59"/>
  <c r="S29" i="59" l="1"/>
  <c r="AO110" i="88"/>
  <c r="Q30" i="59"/>
  <c r="AR103" i="88" l="1"/>
  <c r="AO111" i="88"/>
  <c r="Q31" i="59"/>
  <c r="S30" i="59"/>
  <c r="S31" i="59" l="1"/>
  <c r="AO112" i="88"/>
  <c r="Q32" i="59"/>
  <c r="AO114" i="88" l="1"/>
  <c r="Q36" i="59"/>
  <c r="S32" i="59"/>
  <c r="Q22" i="59"/>
  <c r="S36" i="59" l="1"/>
  <c r="AO115" i="88"/>
  <c r="Q37" i="59"/>
  <c r="AO116" i="88" l="1"/>
  <c r="Q38" i="59"/>
  <c r="S37" i="59"/>
  <c r="S38" i="59" l="1"/>
  <c r="AO117" i="88"/>
  <c r="Q39" i="59"/>
  <c r="AO118" i="88" l="1"/>
  <c r="Q40" i="59"/>
  <c r="S39" i="59"/>
  <c r="S40" i="59" l="1"/>
  <c r="AO119" i="88"/>
  <c r="Q41" i="59"/>
  <c r="AO120" i="88" l="1"/>
  <c r="Q42" i="59"/>
  <c r="S41" i="59"/>
  <c r="S42" i="59" l="1"/>
  <c r="AO121" i="88"/>
  <c r="Q43" i="59"/>
  <c r="AO122" i="88" l="1"/>
  <c r="AO113" i="88" s="1"/>
  <c r="Q44" i="59"/>
  <c r="S43" i="59"/>
  <c r="Q34" i="59" l="1"/>
  <c r="S34" i="59" s="1"/>
  <c r="AO124" i="88"/>
  <c r="Q48" i="59"/>
  <c r="S44" i="59"/>
  <c r="S48" i="59" l="1"/>
  <c r="AO125" i="88"/>
  <c r="Q49" i="59"/>
  <c r="AO126" i="88" l="1"/>
  <c r="Q50" i="59"/>
  <c r="S49" i="59"/>
  <c r="S50" i="59" l="1"/>
  <c r="AO127" i="88"/>
  <c r="Q51" i="59"/>
  <c r="AO128" i="88" l="1"/>
  <c r="Q52" i="59"/>
  <c r="S51" i="59"/>
  <c r="S52" i="59" l="1"/>
  <c r="AO129" i="88"/>
  <c r="Q53" i="59"/>
  <c r="AO130" i="88" l="1"/>
  <c r="Q54" i="59"/>
  <c r="S53" i="59"/>
  <c r="S54" i="59" l="1"/>
  <c r="AO131" i="88"/>
  <c r="Q55" i="59"/>
  <c r="AO132" i="88" l="1"/>
  <c r="AO123" i="88" s="1"/>
  <c r="Q56" i="59"/>
  <c r="S55" i="59"/>
  <c r="Q46" i="59" l="1"/>
  <c r="S46" i="59" s="1"/>
  <c r="S56" i="59"/>
  <c r="AO134" i="88"/>
  <c r="Q60" i="59"/>
  <c r="S60" i="59" l="1"/>
  <c r="AO135" i="88"/>
  <c r="Q61" i="59"/>
  <c r="S61" i="59" l="1"/>
  <c r="AO136" i="88"/>
  <c r="Q62" i="59"/>
  <c r="AO137" i="88" l="1"/>
  <c r="Q63" i="59"/>
  <c r="S62" i="59"/>
  <c r="S63" i="59" l="1"/>
  <c r="AO138" i="88"/>
  <c r="Q64" i="59"/>
  <c r="AO139" i="88" l="1"/>
  <c r="Q65" i="59"/>
  <c r="S64" i="59"/>
  <c r="S65" i="59" l="1"/>
  <c r="AO140" i="88"/>
  <c r="Q66" i="59"/>
  <c r="AO141" i="88" l="1"/>
  <c r="Q67" i="59"/>
  <c r="S66" i="59"/>
  <c r="S67" i="59" l="1"/>
  <c r="AO142" i="88"/>
  <c r="AO133" i="88" s="1"/>
  <c r="Q68" i="59"/>
  <c r="AO144" i="88" l="1"/>
  <c r="Q72" i="59"/>
  <c r="S68" i="59"/>
  <c r="Q58" i="59"/>
  <c r="S72" i="59" l="1"/>
  <c r="S58" i="59"/>
  <c r="AO145" i="88"/>
  <c r="Q73" i="59"/>
  <c r="S73" i="59" l="1"/>
  <c r="AO146" i="88"/>
  <c r="Q74" i="59"/>
  <c r="AO143" i="88" l="1"/>
  <c r="AO148" i="88"/>
  <c r="Q78" i="59"/>
  <c r="S74" i="59"/>
  <c r="Q70" i="59"/>
  <c r="S78" i="59" l="1"/>
  <c r="AO149" i="88"/>
  <c r="Q79" i="59"/>
  <c r="S70" i="59"/>
  <c r="S79" i="59" l="1"/>
  <c r="AO150" i="88"/>
  <c r="Q80" i="59"/>
  <c r="AO151" i="88" l="1"/>
  <c r="Q81" i="59"/>
  <c r="S80" i="59"/>
  <c r="AO152" i="88" l="1"/>
  <c r="Q82" i="59"/>
  <c r="S81" i="59"/>
  <c r="S82" i="59" l="1"/>
  <c r="AO153" i="88"/>
  <c r="AO154" i="88" l="1"/>
  <c r="Q83" i="59"/>
  <c r="S83" i="59" l="1"/>
  <c r="AO155" i="88"/>
  <c r="Q84" i="59"/>
  <c r="S84" i="59" l="1"/>
  <c r="Q76" i="59"/>
  <c r="AO157" i="88"/>
  <c r="Q88" i="59"/>
  <c r="AO147" i="88"/>
  <c r="S88" i="59" l="1"/>
  <c r="AO158" i="88"/>
  <c r="Q89" i="59"/>
  <c r="S76" i="59"/>
  <c r="S89" i="59" l="1"/>
  <c r="AO159" i="88"/>
  <c r="Q90" i="59"/>
  <c r="S90" i="59" l="1"/>
  <c r="AO156" i="88"/>
  <c r="Q86" i="59"/>
  <c r="AO161" i="88"/>
  <c r="Q94" i="59"/>
  <c r="AO162" i="88" l="1"/>
  <c r="Q95" i="59"/>
  <c r="S86" i="59"/>
  <c r="S94" i="59"/>
  <c r="S95" i="59" l="1"/>
  <c r="AO163" i="88"/>
  <c r="Q96" i="59"/>
  <c r="S96" i="59" l="1"/>
  <c r="AO164" i="88"/>
  <c r="Q97" i="59"/>
  <c r="S97" i="59" l="1"/>
  <c r="AO165" i="88"/>
  <c r="Q98" i="59"/>
  <c r="S98" i="59" l="1"/>
  <c r="AO166" i="88"/>
  <c r="Q99" i="59"/>
  <c r="AO167" i="88" l="1"/>
  <c r="Q100" i="59"/>
  <c r="S99" i="59"/>
  <c r="S100" i="59" l="1"/>
  <c r="Q92" i="59"/>
  <c r="AO160" i="88"/>
  <c r="S92" i="59" l="1"/>
  <c r="Q102" i="59"/>
  <c r="P50" i="70"/>
  <c r="AN13" i="88" l="1"/>
  <c r="AQ13" i="88" s="1"/>
  <c r="AN21" i="88" l="1"/>
  <c r="AQ21" i="88" s="1"/>
  <c r="AN31" i="88" l="1"/>
  <c r="AQ31" i="88" s="1"/>
  <c r="AN41" i="88" l="1"/>
  <c r="AQ41" i="88" s="1"/>
  <c r="AN51" i="88" l="1"/>
  <c r="AQ51" i="88" s="1"/>
  <c r="AN61" i="88" l="1"/>
  <c r="AQ61" i="88" s="1"/>
  <c r="AN65" i="88" l="1"/>
  <c r="AQ65" i="88" s="1"/>
  <c r="AN74" i="88" l="1"/>
  <c r="AQ74" i="88" s="1"/>
  <c r="AN78" i="88" l="1"/>
  <c r="AQ78" i="88" s="1"/>
  <c r="AN12" i="88" l="1"/>
  <c r="AQ12" i="88" s="1"/>
  <c r="R14" i="59" l="1"/>
  <c r="R15" i="59" l="1"/>
  <c r="R16" i="59" l="1"/>
  <c r="R17" i="59" l="1"/>
  <c r="R18" i="59" l="1"/>
  <c r="R19" i="59" l="1"/>
  <c r="R20" i="59" l="1"/>
  <c r="AQ95" i="88" l="1"/>
  <c r="AR95" i="88"/>
  <c r="R12" i="59"/>
  <c r="R24" i="59"/>
  <c r="R25" i="59" l="1"/>
  <c r="R26" i="59" l="1"/>
  <c r="R27" i="59" l="1"/>
  <c r="R28" i="59" l="1"/>
  <c r="R29" i="59" l="1"/>
  <c r="R30" i="59" l="1"/>
  <c r="R31" i="59" l="1"/>
  <c r="R32" i="59" l="1"/>
  <c r="AQ103" i="88"/>
  <c r="R22" i="59" l="1"/>
  <c r="R36" i="59"/>
  <c r="R37" i="59" l="1"/>
  <c r="R38" i="59" l="1"/>
  <c r="R39" i="59" l="1"/>
  <c r="R40" i="59" l="1"/>
  <c r="R41" i="59" l="1"/>
  <c r="R42" i="59" l="1"/>
  <c r="R43" i="59" l="1"/>
  <c r="R44" i="59" l="1"/>
  <c r="AQ113" i="88" l="1"/>
  <c r="AR113" i="88"/>
  <c r="R34" i="59"/>
  <c r="R48" i="59"/>
  <c r="R49" i="59" l="1"/>
  <c r="R50" i="59" l="1"/>
  <c r="R51" i="59" l="1"/>
  <c r="R52" i="59" l="1"/>
  <c r="R53" i="59" l="1"/>
  <c r="R54" i="59" l="1"/>
  <c r="R55" i="59" l="1"/>
  <c r="AQ123" i="88" l="1"/>
  <c r="AR123" i="88"/>
  <c r="R56" i="59"/>
  <c r="R46" i="59" l="1"/>
  <c r="R60" i="59"/>
  <c r="R61" i="59" l="1"/>
  <c r="R62" i="59" l="1"/>
  <c r="R63" i="59" l="1"/>
  <c r="R64" i="59" l="1"/>
  <c r="R65" i="59" l="1"/>
  <c r="R66" i="59" l="1"/>
  <c r="R67" i="59" l="1"/>
  <c r="AQ133" i="88" l="1"/>
  <c r="AR133" i="88"/>
  <c r="R68" i="59"/>
  <c r="R58" i="59" l="1"/>
  <c r="R72" i="59"/>
  <c r="AQ143" i="88" l="1"/>
  <c r="R73" i="59"/>
  <c r="R74" i="59" l="1"/>
  <c r="R70" i="59" l="1"/>
  <c r="R78" i="59"/>
  <c r="R79" i="59" l="1"/>
  <c r="R80" i="59" l="1"/>
  <c r="R81" i="59" l="1"/>
  <c r="R82" i="59" l="1"/>
  <c r="R83" i="59" l="1"/>
  <c r="AQ147" i="88" l="1"/>
  <c r="R84" i="59"/>
  <c r="R88" i="59" l="1"/>
  <c r="R76" i="59"/>
  <c r="R89" i="59" l="1"/>
  <c r="R90" i="59" l="1"/>
  <c r="AQ156" i="88"/>
  <c r="R94" i="59" l="1"/>
  <c r="R86" i="59"/>
  <c r="R95" i="59" l="1"/>
  <c r="R96" i="59" l="1"/>
  <c r="R97" i="59" l="1"/>
  <c r="R98" i="59" l="1"/>
  <c r="R99" i="59" l="1"/>
  <c r="AQ160" i="88" l="1"/>
  <c r="R100" i="59"/>
  <c r="R92" i="59" l="1"/>
  <c r="AN94" i="88"/>
  <c r="AQ94" i="88" l="1"/>
  <c r="AN169" i="88"/>
  <c r="R102" i="59"/>
  <c r="AQ169" i="88" l="1"/>
  <c r="Q50" i="70"/>
  <c r="AX14" i="90"/>
  <c r="AX24" i="90" l="1"/>
  <c r="AX33" i="90" l="1"/>
  <c r="AX44" i="90" l="1"/>
  <c r="AX12" i="90" l="1"/>
  <c r="R13" i="60" l="1"/>
  <c r="R14" i="60" l="1"/>
  <c r="R15" i="60" l="1"/>
  <c r="R16" i="60" l="1"/>
  <c r="R17" i="60" l="1"/>
  <c r="R18" i="60" l="1"/>
  <c r="AX52" i="90" l="1"/>
  <c r="R19" i="60"/>
  <c r="R20" i="60" l="1"/>
  <c r="R24" i="60" l="1"/>
  <c r="R11" i="60"/>
  <c r="R25" i="60" l="1"/>
  <c r="R26" i="60" l="1"/>
  <c r="R27" i="60" l="1"/>
  <c r="R28" i="60" l="1"/>
  <c r="R29" i="60" l="1"/>
  <c r="R30" i="60" l="1"/>
  <c r="AX62" i="90"/>
  <c r="R22" i="60" l="1"/>
  <c r="R34" i="60"/>
  <c r="R35" i="60" l="1"/>
  <c r="R36" i="60" l="1"/>
  <c r="R37" i="60" l="1"/>
  <c r="R38" i="60" l="1"/>
  <c r="R39" i="60" l="1"/>
  <c r="R40" i="60" l="1"/>
  <c r="AX71" i="90" l="1"/>
  <c r="R41" i="60"/>
  <c r="R42" i="60" l="1"/>
  <c r="R46" i="60" l="1"/>
  <c r="R32" i="60"/>
  <c r="R47" i="60" l="1"/>
  <c r="AX82" i="90" l="1"/>
  <c r="R48" i="60"/>
  <c r="AX50" i="90" l="1"/>
  <c r="R49" i="60"/>
  <c r="R44" i="60" s="1"/>
  <c r="R51" i="60" l="1"/>
  <c r="AX88" i="90"/>
  <c r="AZ15" i="90"/>
  <c r="AX102" i="90" l="1"/>
  <c r="AX103" i="90"/>
  <c r="M51" i="70"/>
  <c r="AX101" i="90"/>
  <c r="AZ16" i="90"/>
  <c r="AZ17" i="90" l="1"/>
  <c r="AZ18" i="90" l="1"/>
  <c r="AZ19" i="90" l="1"/>
  <c r="AZ20" i="90" l="1"/>
  <c r="AZ21" i="90" l="1"/>
  <c r="AY14" i="90" l="1"/>
  <c r="AZ22" i="90"/>
  <c r="AZ14" i="90" l="1"/>
  <c r="AZ25" i="90"/>
  <c r="AZ26" i="90" l="1"/>
  <c r="AZ27" i="90" l="1"/>
  <c r="AZ28" i="90" l="1"/>
  <c r="AZ29" i="90" l="1"/>
  <c r="AZ30" i="90" l="1"/>
  <c r="AZ31" i="90" l="1"/>
  <c r="AY24" i="90"/>
  <c r="AZ24" i="90" l="1"/>
  <c r="AZ34" i="90"/>
  <c r="AZ35" i="90" l="1"/>
  <c r="AZ36" i="90" l="1"/>
  <c r="AZ37" i="90" l="1"/>
  <c r="AZ38" i="90" l="1"/>
  <c r="AZ39" i="90" l="1"/>
  <c r="AZ40" i="90" l="1"/>
  <c r="AZ41" i="90" l="1"/>
  <c r="AY33" i="90" l="1"/>
  <c r="AZ42" i="90"/>
  <c r="AZ33" i="90" l="1"/>
  <c r="AZ45" i="90"/>
  <c r="AZ46" i="90" l="1"/>
  <c r="AZ47" i="90" l="1"/>
  <c r="AY44" i="90" l="1"/>
  <c r="AZ48" i="90"/>
  <c r="AZ53" i="90" l="1"/>
  <c r="S13" i="60"/>
  <c r="AZ44" i="90"/>
  <c r="AY12" i="90"/>
  <c r="T13" i="60" l="1"/>
  <c r="AZ54" i="90"/>
  <c r="S14" i="60"/>
  <c r="AZ12" i="90"/>
  <c r="AZ55" i="90" l="1"/>
  <c r="S15" i="60"/>
  <c r="T14" i="60"/>
  <c r="AZ56" i="90" l="1"/>
  <c r="S16" i="60"/>
  <c r="T15" i="60"/>
  <c r="AZ57" i="90" l="1"/>
  <c r="S17" i="60"/>
  <c r="T16" i="60"/>
  <c r="T17" i="60" l="1"/>
  <c r="AZ58" i="90"/>
  <c r="S18" i="60"/>
  <c r="AZ59" i="90" l="1"/>
  <c r="S19" i="60"/>
  <c r="T18" i="60"/>
  <c r="AZ60" i="90" l="1"/>
  <c r="S20" i="60"/>
  <c r="AY52" i="90"/>
  <c r="T19" i="60"/>
  <c r="AZ52" i="90" l="1"/>
  <c r="T20" i="60"/>
  <c r="S11" i="60"/>
  <c r="AZ63" i="90"/>
  <c r="S24" i="60"/>
  <c r="T24" i="60" l="1"/>
  <c r="AZ64" i="90"/>
  <c r="S25" i="60"/>
  <c r="T11" i="60"/>
  <c r="AZ65" i="90" l="1"/>
  <c r="S26" i="60"/>
  <c r="T25" i="60"/>
  <c r="T26" i="60" l="1"/>
  <c r="AZ66" i="90"/>
  <c r="S27" i="60"/>
  <c r="T27" i="60" l="1"/>
  <c r="AZ67" i="90"/>
  <c r="S28" i="60"/>
  <c r="T28" i="60" l="1"/>
  <c r="AZ68" i="90"/>
  <c r="S29" i="60"/>
  <c r="T29" i="60" l="1"/>
  <c r="AZ69" i="90"/>
  <c r="S30" i="60"/>
  <c r="AY62" i="90"/>
  <c r="T30" i="60" l="1"/>
  <c r="S22" i="60"/>
  <c r="AZ62" i="90"/>
  <c r="AZ72" i="90"/>
  <c r="S34" i="60"/>
  <c r="AZ73" i="90" l="1"/>
  <c r="S35" i="60"/>
  <c r="T34" i="60"/>
  <c r="T22" i="60"/>
  <c r="T35" i="60" l="1"/>
  <c r="AZ74" i="90"/>
  <c r="S36" i="60"/>
  <c r="T36" i="60" l="1"/>
  <c r="AZ75" i="90"/>
  <c r="S37" i="60"/>
  <c r="AZ76" i="90" l="1"/>
  <c r="S38" i="60"/>
  <c r="T37" i="60"/>
  <c r="T38" i="60" l="1"/>
  <c r="AZ77" i="90"/>
  <c r="S39" i="60"/>
  <c r="AZ78" i="90" l="1"/>
  <c r="S40" i="60"/>
  <c r="T39" i="60"/>
  <c r="AZ79" i="90" l="1"/>
  <c r="S41" i="60"/>
  <c r="T40" i="60"/>
  <c r="T41" i="60" l="1"/>
  <c r="AZ80" i="90"/>
  <c r="S42" i="60"/>
  <c r="AY71" i="90"/>
  <c r="AZ83" i="90" l="1"/>
  <c r="S46" i="60"/>
  <c r="AZ71" i="90"/>
  <c r="T42" i="60"/>
  <c r="S32" i="60"/>
  <c r="AZ84" i="90" l="1"/>
  <c r="S47" i="60"/>
  <c r="T32" i="60"/>
  <c r="T46" i="60"/>
  <c r="T47" i="60" l="1"/>
  <c r="AZ85" i="90"/>
  <c r="S48" i="60"/>
  <c r="AY82" i="90" l="1"/>
  <c r="AZ86" i="90"/>
  <c r="S49" i="60"/>
  <c r="T48" i="60"/>
  <c r="S44" i="60" l="1"/>
  <c r="T49" i="60"/>
  <c r="AZ82" i="90"/>
  <c r="AY50" i="90"/>
  <c r="BC15" i="90"/>
  <c r="BC16" i="90" l="1"/>
  <c r="T44" i="60"/>
  <c r="S51" i="60"/>
  <c r="AZ50" i="90"/>
  <c r="AY88" i="90"/>
  <c r="AY102" i="90" l="1"/>
  <c r="N51" i="70"/>
  <c r="AY103" i="90"/>
  <c r="T51" i="60"/>
  <c r="AZ88" i="90"/>
  <c r="BC17" i="90"/>
  <c r="AZ102" i="90" l="1"/>
  <c r="O51" i="70"/>
  <c r="AZ103" i="90"/>
  <c r="BC18" i="90"/>
  <c r="BC19" i="90" l="1"/>
  <c r="BC20" i="90" l="1"/>
  <c r="BC21" i="90" l="1"/>
  <c r="BC22" i="90" l="1"/>
  <c r="BA14" i="90"/>
  <c r="BC25" i="90" l="1"/>
  <c r="BC14" i="90"/>
  <c r="BC26" i="90" l="1"/>
  <c r="BC27" i="90" l="1"/>
  <c r="BC28" i="90" l="1"/>
  <c r="BC29" i="90" l="1"/>
  <c r="BA24" i="90" l="1"/>
  <c r="BC30" i="90"/>
  <c r="BC24" i="90" l="1"/>
  <c r="BC31" i="90"/>
  <c r="BC34" i="90" l="1"/>
  <c r="BC35" i="90" l="1"/>
  <c r="BC36" i="90" l="1"/>
  <c r="BC37" i="90" l="1"/>
  <c r="BC38" i="90" l="1"/>
  <c r="BC39" i="90" l="1"/>
  <c r="BC40" i="90" l="1"/>
  <c r="BC41" i="90" l="1"/>
  <c r="BC42" i="90" l="1"/>
  <c r="BA33" i="90"/>
  <c r="BC33" i="90" l="1"/>
  <c r="BC45" i="90"/>
  <c r="BC46" i="90" l="1"/>
  <c r="BA44" i="90" l="1"/>
  <c r="BC47" i="90"/>
  <c r="BC44" i="90" l="1"/>
  <c r="BA12" i="90"/>
  <c r="BC48" i="90"/>
  <c r="BC12" i="90" l="1"/>
  <c r="BC53" i="90"/>
  <c r="U13" i="60"/>
  <c r="W13" i="60" l="1"/>
  <c r="BC54" i="90"/>
  <c r="U14" i="60"/>
  <c r="W14" i="60" l="1"/>
  <c r="BC55" i="90"/>
  <c r="U15" i="60"/>
  <c r="W15" i="60" l="1"/>
  <c r="BC56" i="90"/>
  <c r="U16" i="60"/>
  <c r="BC57" i="90" l="1"/>
  <c r="U17" i="60"/>
  <c r="W16" i="60"/>
  <c r="BC58" i="90" l="1"/>
  <c r="U18" i="60"/>
  <c r="W17" i="60"/>
  <c r="BC59" i="90" l="1"/>
  <c r="U19" i="60"/>
  <c r="W18" i="60"/>
  <c r="W19" i="60" l="1"/>
  <c r="BC60" i="90"/>
  <c r="U20" i="60"/>
  <c r="BA52" i="90"/>
  <c r="W20" i="60" l="1"/>
  <c r="U11" i="60"/>
  <c r="BC63" i="90"/>
  <c r="U24" i="60"/>
  <c r="BC52" i="90"/>
  <c r="W24" i="60" l="1"/>
  <c r="BC64" i="90"/>
  <c r="U25" i="60"/>
  <c r="W11" i="60"/>
  <c r="W25" i="60" l="1"/>
  <c r="BC65" i="90"/>
  <c r="U26" i="60"/>
  <c r="BC66" i="90" l="1"/>
  <c r="U27" i="60"/>
  <c r="W26" i="60"/>
  <c r="BC67" i="90" l="1"/>
  <c r="U28" i="60"/>
  <c r="W27" i="60"/>
  <c r="W28" i="60" l="1"/>
  <c r="BC68" i="90"/>
  <c r="U29" i="60"/>
  <c r="BC69" i="90" l="1"/>
  <c r="U30" i="60"/>
  <c r="BA62" i="90"/>
  <c r="W29" i="60"/>
  <c r="BC62" i="90" l="1"/>
  <c r="BC72" i="90"/>
  <c r="U34" i="60"/>
  <c r="W30" i="60"/>
  <c r="U22" i="60"/>
  <c r="W22" i="60" l="1"/>
  <c r="W34" i="60"/>
  <c r="BC73" i="90"/>
  <c r="U35" i="60"/>
  <c r="W35" i="60" l="1"/>
  <c r="BC74" i="90"/>
  <c r="U36" i="60"/>
  <c r="W36" i="60" l="1"/>
  <c r="BC75" i="90"/>
  <c r="U37" i="60"/>
  <c r="BC76" i="90" l="1"/>
  <c r="U38" i="60"/>
  <c r="W37" i="60"/>
  <c r="W38" i="60" l="1"/>
  <c r="BC77" i="90"/>
  <c r="U39" i="60"/>
  <c r="BC78" i="90" l="1"/>
  <c r="U40" i="60"/>
  <c r="W39" i="60"/>
  <c r="W40" i="60" l="1"/>
  <c r="BA71" i="90"/>
  <c r="BC79" i="90"/>
  <c r="U41" i="60"/>
  <c r="W41" i="60" l="1"/>
  <c r="BC80" i="90"/>
  <c r="U42" i="60"/>
  <c r="BC71" i="90"/>
  <c r="BC83" i="90" l="1"/>
  <c r="U46" i="60"/>
  <c r="W42" i="60"/>
  <c r="U32" i="60"/>
  <c r="W46" i="60" l="1"/>
  <c r="W32" i="60"/>
  <c r="BC84" i="90"/>
  <c r="U47" i="60"/>
  <c r="W47" i="60" l="1"/>
  <c r="BC85" i="90"/>
  <c r="U48" i="60"/>
  <c r="W48" i="60" l="1"/>
  <c r="BA82" i="90"/>
  <c r="BC86" i="90"/>
  <c r="U49" i="60"/>
  <c r="U44" i="60" l="1"/>
  <c r="W49" i="60"/>
  <c r="BC82" i="90"/>
  <c r="BA50" i="90"/>
  <c r="W44" i="60" l="1"/>
  <c r="U51" i="60"/>
  <c r="BC50" i="90"/>
  <c r="BA88" i="90"/>
  <c r="BA102" i="90" l="1"/>
  <c r="BA103" i="90"/>
  <c r="P51" i="70"/>
  <c r="BA101" i="90"/>
  <c r="W51" i="60"/>
  <c r="BC88" i="90"/>
  <c r="BC102" i="90" l="1"/>
  <c r="R51" i="70"/>
  <c r="BC103" i="90"/>
  <c r="BB14" i="90" l="1"/>
  <c r="BB24" i="90" l="1"/>
  <c r="BB33" i="90" l="1"/>
  <c r="BB44" i="90" l="1"/>
  <c r="BB12" i="90" l="1"/>
  <c r="V13" i="60" l="1"/>
  <c r="V14" i="60" l="1"/>
  <c r="V15" i="60" l="1"/>
  <c r="V16" i="60" l="1"/>
  <c r="V17" i="60" l="1"/>
  <c r="V18" i="60" l="1"/>
  <c r="V19" i="60" l="1"/>
  <c r="BB52" i="90" l="1"/>
  <c r="V20" i="60"/>
  <c r="V11" i="60" l="1"/>
  <c r="V24" i="60"/>
  <c r="V25" i="60" l="1"/>
  <c r="V26" i="60" l="1"/>
  <c r="V27" i="60" l="1"/>
  <c r="V28" i="60" l="1"/>
  <c r="V29" i="60" l="1"/>
  <c r="V30" i="60" l="1"/>
  <c r="BB62" i="90"/>
  <c r="V22" i="60" l="1"/>
  <c r="V34" i="60"/>
  <c r="V35" i="60" l="1"/>
  <c r="V36" i="60" l="1"/>
  <c r="V37" i="60" l="1"/>
  <c r="V38" i="60" l="1"/>
  <c r="V39" i="60" l="1"/>
  <c r="V40" i="60" l="1"/>
  <c r="BB71" i="90" l="1"/>
  <c r="V41" i="60"/>
  <c r="V42" i="60" l="1"/>
  <c r="V46" i="60" l="1"/>
  <c r="V32" i="60"/>
  <c r="V47" i="60" l="1"/>
  <c r="BB82" i="90" l="1"/>
  <c r="V48" i="60"/>
  <c r="BB50" i="90" l="1"/>
  <c r="V49" i="60"/>
  <c r="V44" i="60" l="1"/>
  <c r="BB88" i="90"/>
  <c r="BB102" i="90" l="1"/>
  <c r="BB103" i="90"/>
  <c r="Q51" i="70"/>
  <c r="BB101" i="90"/>
  <c r="V51" i="60"/>
  <c r="AH33" i="63" l="1"/>
  <c r="AH60" i="63" l="1"/>
  <c r="AH62" i="63" l="1"/>
  <c r="AL11" i="63" l="1"/>
  <c r="AL13" i="63" l="1"/>
  <c r="AL15" i="63" l="1"/>
  <c r="AL17" i="63" l="1"/>
  <c r="AL19" i="63" l="1"/>
  <c r="AL21" i="63" l="1"/>
  <c r="AL23" i="63" l="1"/>
  <c r="AL25" i="63" l="1"/>
  <c r="AL27" i="63" l="1"/>
  <c r="AL29" i="63" l="1"/>
  <c r="AJ33" i="63" l="1"/>
  <c r="AL31" i="63"/>
  <c r="AL39" i="63" l="1"/>
  <c r="AL33" i="63"/>
  <c r="AL41" i="63" l="1"/>
  <c r="AL43" i="63" l="1"/>
  <c r="AL45" i="63" l="1"/>
  <c r="AL47" i="63" l="1"/>
  <c r="AL49" i="63" l="1"/>
  <c r="AL51" i="63" l="1"/>
  <c r="AL53" i="63" l="1"/>
  <c r="AL55" i="63" l="1"/>
  <c r="AL57" i="63" l="1"/>
  <c r="AJ60" i="63"/>
  <c r="AL60" i="63" l="1"/>
  <c r="AJ62" i="63"/>
  <c r="AL62" i="63" l="1"/>
  <c r="AO32" i="62" l="1"/>
  <c r="AO59" i="62" l="1"/>
  <c r="AO61" i="62" l="1"/>
  <c r="AQ32" i="62" l="1"/>
  <c r="AQ59" i="62" l="1"/>
  <c r="AQ61" i="62" l="1"/>
  <c r="AO104" i="88" l="1"/>
  <c r="AO103" i="88" s="1"/>
  <c r="O24" i="59"/>
  <c r="P24" i="59" s="1"/>
  <c r="S24" i="59" s="1"/>
  <c r="O22" i="59" l="1"/>
  <c r="O102" i="59" s="1"/>
  <c r="P102" i="59" s="1"/>
  <c r="S102" i="59" s="1"/>
  <c r="AL94" i="88"/>
  <c r="AO94" i="88" s="1"/>
  <c r="P22" i="59" l="1"/>
  <c r="S22" i="59" s="1"/>
  <c r="N50" i="70"/>
  <c r="AY101" i="90"/>
  <c r="AL169" i="88"/>
  <c r="AO169" i="88" s="1"/>
  <c r="O50" i="70" l="1"/>
  <c r="AZ101" i="90"/>
  <c r="BC101" i="90" l="1"/>
  <c r="R50" i="70"/>
</calcChain>
</file>

<file path=xl/sharedStrings.xml><?xml version="1.0" encoding="utf-8"?>
<sst xmlns="http://schemas.openxmlformats.org/spreadsheetml/2006/main" count="747" uniqueCount="339">
  <si>
    <t>Servicios Personales</t>
  </si>
  <si>
    <t>Aportaciones</t>
  </si>
  <si>
    <t/>
  </si>
  <si>
    <t>TOTAL</t>
  </si>
  <si>
    <t>PARTICIPACIONES Y APORTACIONES</t>
  </si>
  <si>
    <t>Participaciones</t>
  </si>
  <si>
    <t>Convenios</t>
  </si>
  <si>
    <t>TRANSFERENCIAS, ASIGNACIONES, SUBSIDIOS Y OTRAS AYUDAS</t>
  </si>
  <si>
    <t>Transferencias Internas y Asignaciones al Sector Público</t>
  </si>
  <si>
    <t>Transferencias al Resto del Sector Público</t>
  </si>
  <si>
    <t>Subsidios y Subvenciones</t>
  </si>
  <si>
    <t>Ayudas Sociales</t>
  </si>
  <si>
    <t>Pensiones y Jubilaciones</t>
  </si>
  <si>
    <t>Materiales y Suministros</t>
  </si>
  <si>
    <t>Servicios Generales</t>
  </si>
  <si>
    <t>Transferencias a la Seguridad Social</t>
  </si>
  <si>
    <t>Donativos</t>
  </si>
  <si>
    <t>Transferencias al Exterior</t>
  </si>
  <si>
    <t>CONCEPTO</t>
  </si>
  <si>
    <t>Activos Intangibles</t>
  </si>
  <si>
    <t>CONTRATACIÓN</t>
  </si>
  <si>
    <t>GASTO CORRIENTE</t>
  </si>
  <si>
    <t>Intereses de la Deuda Pública</t>
  </si>
  <si>
    <t>Comisiones de la Deuda Pública</t>
  </si>
  <si>
    <t>Gastos de la Deuda Pública</t>
  </si>
  <si>
    <t>Costo por Coberturas</t>
  </si>
  <si>
    <t>Apoyos Financieros</t>
  </si>
  <si>
    <t>INVERSIÓN PÚBLICA</t>
  </si>
  <si>
    <t>Participaciones y Aportaciones</t>
  </si>
  <si>
    <t>AMPLIACIONES</t>
  </si>
  <si>
    <t>REDUCCIONES</t>
  </si>
  <si>
    <t>MODIFICADO</t>
  </si>
  <si>
    <t>DEVENGADO</t>
  </si>
  <si>
    <t>RECAUDADO</t>
  </si>
  <si>
    <t>APROBADO</t>
  </si>
  <si>
    <t>/</t>
  </si>
  <si>
    <t>PAGADO</t>
  </si>
  <si>
    <t>Total</t>
  </si>
  <si>
    <t>DIFERENCIA</t>
  </si>
  <si>
    <t>SUBEJERCICIO</t>
  </si>
  <si>
    <t>ESTADO ANALÍTICO DEL EJERCICIO DEL PRESUPUESTO DE EGRESOS CLASIFICACIÓN ECONÓMICA (POR TIPO DE GASTO)</t>
  </si>
  <si>
    <t>ESTADO ANALÍTICO DEL EJERCICIO DEL PRESUPUESTO DE EGRESOS</t>
  </si>
  <si>
    <t>CLASIFICACIÓN POR OBJETO DEL GASTO (CAPÍTULO Y CONCEPTO)</t>
  </si>
  <si>
    <t>BIENES MUEBLES, INMUEBLES E INTANGIBLES</t>
  </si>
  <si>
    <t>SERVICIOS PERSONALES</t>
  </si>
  <si>
    <t>MATERIALES Y SUMINISTROS</t>
  </si>
  <si>
    <t>SERVICIOS GENERALES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</si>
  <si>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</si>
  <si>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</si>
  <si>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</si>
  <si>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</si>
  <si>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</si>
  <si>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</si>
  <si>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</si>
  <si>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</si>
  <si>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</si>
  <si>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</si>
  <si>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</si>
  <si>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</si>
  <si>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</si>
  <si>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</si>
  <si>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</si>
  <si>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</si>
  <si>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</si>
  <si>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</si>
  <si>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</si>
  <si>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</si>
  <si>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</si>
  <si>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</si>
  <si>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</si>
  <si>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</si>
  <si>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</si>
  <si>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</si>
  <si>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</si>
  <si>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</si>
  <si>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</si>
  <si>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</si>
  <si>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</si>
  <si>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</si>
  <si>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</si>
  <si>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</si>
  <si>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</si>
  <si>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</si>
  <si>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</si>
  <si>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</si>
  <si>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</si>
  <si>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</si>
  <si>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</si>
  <si>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</si>
  <si>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</si>
  <si>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Adeudos de Ejercicios Fiscales Anteriores (Adefas)</t>
  </si>
  <si>
    <t>DEUDA PÚBLICA</t>
  </si>
  <si>
    <t>ESTADO ANALÍTICO DEL EJERCICIO DEL PRESUPUESTO DE EGRESOS CLASIFICACIÓN FUNCIONAL (FINALIDAD Y FUNCIÓN)</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</si>
  <si>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</si>
  <si>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</si>
  <si>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</si>
  <si>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</si>
  <si>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</si>
  <si>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</si>
  <si>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</si>
  <si>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</si>
  <si>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</si>
  <si>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</si>
  <si>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</si>
  <si>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</si>
  <si>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</si>
  <si>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</si>
  <si>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</si>
  <si>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</si>
  <si>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</si>
  <si>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</si>
  <si>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</si>
  <si>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</si>
  <si>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</si>
  <si>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</si>
  <si>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</si>
  <si>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</si>
  <si>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</si>
  <si>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</si>
  <si>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</si>
  <si>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Saneamiento del Sistema Financiero</t>
  </si>
  <si>
    <t>Adeudos de Ejercicios Fiscales Anteriores</t>
  </si>
  <si>
    <t>CUOTAS Y APORTACIONES DE SEGURIDAD SOCIAL</t>
  </si>
  <si>
    <t>INGRESOS EXCEDENTES</t>
  </si>
  <si>
    <t>ESTADOS PRESUPUESTARIOS</t>
  </si>
  <si>
    <t>INTERESES DE LA DEUDA</t>
  </si>
  <si>
    <t>IDENTIFICACIÓN DE CRÉDITO O INSTRUMENTO</t>
  </si>
  <si>
    <t>Total de Intereses de Créditos Bancarios</t>
  </si>
  <si>
    <t>OTROS INSTRUMENTOS DE DEUDA</t>
  </si>
  <si>
    <t>ENDEUDAMIENTO NETO</t>
  </si>
  <si>
    <t>AMORTIZACIÓN</t>
  </si>
  <si>
    <t>ENDEUDAMIENTO</t>
  </si>
  <si>
    <t>COLOCACIÓN</t>
  </si>
  <si>
    <t>NETO</t>
  </si>
  <si>
    <t>INDICADORES DE POSTURA FISCAL</t>
  </si>
  <si>
    <t>ESTIMADO</t>
  </si>
  <si>
    <t>Ingresos Presupuestarios</t>
  </si>
  <si>
    <t>Ingresos del Sector Paraestatal</t>
  </si>
  <si>
    <t>Egresos Presupuestarios</t>
  </si>
  <si>
    <t>Egresos del Sector Paraestatal</t>
  </si>
  <si>
    <t>Balance Presupuestario (Superávit o Déficit)</t>
  </si>
  <si>
    <t>Intereses, Comisiones y Gastos de la Deuda</t>
  </si>
  <si>
    <t>Balance Primario (Superávit o Déficit)</t>
  </si>
  <si>
    <t>Financiamiento</t>
  </si>
  <si>
    <t>Amortización de la Deuda</t>
  </si>
  <si>
    <t>Endeudamiento o Desendeudamiento</t>
  </si>
  <si>
    <t>INGRESO</t>
  </si>
  <si>
    <t>EGRESO</t>
  </si>
  <si>
    <t>ESTADO ANALÍTICO DEL EJERCICIO DEL PRESUPUESTO DE EGRESOS CLASIFICACIÓN ADMINISTRATIVA</t>
  </si>
  <si>
    <t>GASTO DE CAPITAL</t>
  </si>
  <si>
    <t>AMORTIZACIÓN DE LA DEUDA Y DISMINUCIÓN DE PASIVOS</t>
  </si>
  <si>
    <t>Transferencias, Participaciones y Aportaciones entre Diferentes Niveles y Órdenes de Gobierno</t>
  </si>
  <si>
    <t>Transacciones de la Deuda Pública / Costo Financiero de la Deuda</t>
  </si>
  <si>
    <t>CRÉDITOS BANCARIOS</t>
  </si>
  <si>
    <t>Total de Créditos Bancarios</t>
  </si>
  <si>
    <t>Total Otros Instrumentos de Deuda</t>
  </si>
  <si>
    <t>Total de Intereses de Otros Instrumentos de Deuda</t>
  </si>
  <si>
    <t xml:space="preserve">C  O  N  C  E  P  T  O   </t>
  </si>
  <si>
    <t xml:space="preserve">C  O  N  C  E  P  T  O </t>
  </si>
  <si>
    <t>TOTAL DEL GASTO</t>
  </si>
  <si>
    <t xml:space="preserve">C  O  N  C  E  P  T  O    </t>
  </si>
  <si>
    <t xml:space="preserve">C O N C E P T O  </t>
  </si>
  <si>
    <t>Inversiones para el Fomento de Actividades Productivas</t>
  </si>
  <si>
    <t>NOMBRE DEL ENTE PÚBLICO (a)</t>
  </si>
  <si>
    <t>Deuda Pública</t>
  </si>
  <si>
    <t>AMPLIACIONES/</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</si>
  <si>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</si>
  <si>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</si>
  <si>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</si>
  <si>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</si>
  <si>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</si>
  <si>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</si>
  <si>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</si>
  <si>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</si>
  <si>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Diesel</t>
  </si>
  <si>
    <t>Fondo del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</si>
  <si>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</si>
  <si>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</si>
  <si>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</si>
  <si>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</si>
  <si>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</si>
  <si>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</si>
  <si>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Otros Convenios y Subsidios</t>
  </si>
  <si>
    <t>Otros Ingresos de Libre Disposición</t>
  </si>
  <si>
    <t>Participaciones en Ingresos Locales</t>
  </si>
  <si>
    <t>Fond. de Aport. para la Nómina Educativa y Gasto Operativo</t>
  </si>
  <si>
    <t>Fond. de Aport. para los Servicios de Salud</t>
  </si>
  <si>
    <t>Fond. de Aport. para la Infraestructura Social</t>
  </si>
  <si>
    <t>Fond. de Aport. Múltiples</t>
  </si>
  <si>
    <t>Fond. de Aport. para la Educación Tecnológica y de Adultos</t>
  </si>
  <si>
    <t>Fond. de Aport. para la Seguridad Pública de los Estados y del D. F.</t>
  </si>
  <si>
    <t>Fond. de Aport. para el Fortalecimiento de las Entidades Federativas</t>
  </si>
  <si>
    <t>Convenios de Protección Social en Salud</t>
  </si>
  <si>
    <t>Convenios de Descentralización</t>
  </si>
  <si>
    <t>Convenios de Reasignación</t>
  </si>
  <si>
    <t>Fondos Distintos de Aportaciones</t>
  </si>
  <si>
    <t>Fondo Minero</t>
  </si>
  <si>
    <t>Otras Transferencias Federales Etiquetadas</t>
  </si>
  <si>
    <t>TOTAL DE INGRESOS</t>
  </si>
  <si>
    <t>Datos informativos</t>
  </si>
  <si>
    <t>Bienes Muebles, Inmuebles e Intangibles</t>
  </si>
  <si>
    <t>Inversión Pública</t>
  </si>
  <si>
    <t>Inversiones Financieras y Otras Provisiones</t>
  </si>
  <si>
    <t>Inversiones Para el Fomento de Actividades Productivas</t>
  </si>
  <si>
    <t>Adeudos de Ejercicios Fiscales Anteriores (ADEFAS)</t>
  </si>
  <si>
    <t>Formato6A</t>
  </si>
  <si>
    <t>GASTO NO ETIQUETADO</t>
  </si>
  <si>
    <t>Transacciones de la Deuda Publica / Costo Financiero de la Deuda</t>
  </si>
  <si>
    <t>GASTO ETIQUETADO</t>
  </si>
  <si>
    <t>INGRESOS DE LIBRE DISPOSICIÓN</t>
  </si>
  <si>
    <t>TRANSFERENCIAS FEDERALES ETIQUETADAS</t>
  </si>
  <si>
    <t>INGRESOS DERIVADOS DE FINANCIAMIENTO</t>
  </si>
  <si>
    <t>Ingresos Derivados de Financiamiento</t>
  </si>
  <si>
    <t>IMPUESTOS</t>
  </si>
  <si>
    <t>CONTRIBUCIONES DE MEJORAS</t>
  </si>
  <si>
    <t>DERECHOS</t>
  </si>
  <si>
    <t>PRODUCTOS</t>
  </si>
  <si>
    <t>Corriente</t>
  </si>
  <si>
    <t>Capital</t>
  </si>
  <si>
    <t>APROVECHAMIENTOS</t>
  </si>
  <si>
    <t>INGRESOS DERIVADOS DE FINANCIAMIENTO NETO</t>
  </si>
  <si>
    <t>INGRESOS DEL GOBIERNO</t>
  </si>
  <si>
    <t>INGRESOS DE ORGANISMOS Y EMPRESAS</t>
  </si>
  <si>
    <t>ESTADO ANALÍTICO DE INGRESOS</t>
  </si>
  <si>
    <t>RUBRO DE INGRESOS</t>
  </si>
  <si>
    <t>AMPLIACIONES /</t>
  </si>
  <si>
    <t>TOTAL DE INGRESOS DE LIBRE DISPOSICIÓN</t>
  </si>
  <si>
    <t>INGRESOS EXCEDENTES DE INGRESOS DE LIBRE DISPOSICIÓN</t>
  </si>
  <si>
    <t>TOTAL DE TRANSFERENCIAS FEDERALES ETIQUETADAS</t>
  </si>
  <si>
    <t>ESTADO ANALÍTICO DE INGRESOS DETALLADO - LDF</t>
  </si>
  <si>
    <t>ESTADO ANALÍTICO DEL EJERCICIO DEL PRESUPUESTO DE EGRESOS DETALLADO - LDF</t>
  </si>
  <si>
    <t xml:space="preserve">CLASIFICACIÓN POR OBJETO DEL GASTO (CAPÍTULO Y CONCEPTO) </t>
  </si>
  <si>
    <t>CLASIFICACIÓN ADMINISTRATIVA</t>
  </si>
  <si>
    <t>Transf., Particip. y Aportaciones Entre Diferentes Niveles y Órdenes de Gobierno</t>
  </si>
  <si>
    <t>CLASIFICACIÓN FUNCIONAL (FINALIDAD Y FUNCIÓN)</t>
  </si>
  <si>
    <t>TOTAL DE EGRESOS</t>
  </si>
  <si>
    <t>PARTICIPACIONES</t>
  </si>
  <si>
    <t>INCENTIVOS DERIVADOS DE LA COLABORACIÓN FISCAL</t>
  </si>
  <si>
    <t>TRANSFERENCIAS</t>
  </si>
  <si>
    <t>CONVENIOS</t>
  </si>
  <si>
    <t>OTROS INGRESOS DE LIBRE DISPOSICIÓN</t>
  </si>
  <si>
    <t>INGRESOS POR VENTAS DE BIENES Y SERVICIOS</t>
  </si>
  <si>
    <t>INGRESOS DERIVADOS DE FINANCIAMIENTOS</t>
  </si>
  <si>
    <t>ESTADO ANALÍTCO DE INGRESOS POR FUENTE DE FINANCIAMIENTO</t>
  </si>
  <si>
    <t>INSTITUCIONES PÚBLICAS DE LA SEGURIDAD SOCIAL</t>
  </si>
  <si>
    <t>PENSIONES Y JUBILACIONES</t>
  </si>
  <si>
    <t>Ingresos Derivados de Financimiento</t>
  </si>
  <si>
    <t>Fideicomiso de Desastres Naturales (Informativo)</t>
  </si>
  <si>
    <t>(CIFRAS A PESOS)</t>
  </si>
  <si>
    <t>INSTITUCIONES PÚBLICAS DE LA SEG. SOCIAL</t>
  </si>
  <si>
    <t>ENT. PARAEST. EMP. NO FINANC. CON PART. EST. MAY.</t>
  </si>
  <si>
    <t>Materiales de Admón., Emisión de Doc. y Art. Oficiales</t>
  </si>
  <si>
    <t>TRANSF., ASIG., SUBSIDIOS Y OTRAS AYUDAS</t>
  </si>
  <si>
    <t>INVERSIONES FINANCIERAS Y OTRAS PROV.</t>
  </si>
  <si>
    <t>Vestuario, Blancos, Prendas de Protección y Art. Dep.</t>
  </si>
  <si>
    <t>Transf., Asig., Subsidios y Otras Ayudas</t>
  </si>
  <si>
    <t>Servicios de Inst., Reparación, Mantto. y Conservación</t>
  </si>
  <si>
    <t>Materias Primas y Mat. de Prod. y Comercialización</t>
  </si>
  <si>
    <t>Servicios Prof., Científicos, Téc. y Otros Servicios</t>
  </si>
  <si>
    <t>Provisiones para Contingencias y Otras Erogaciones Esp.</t>
  </si>
  <si>
    <t>Fondo para Entidades Fed. y Mpios. Productores de Hidrocarburos</t>
  </si>
  <si>
    <t>Transferencias, Subsidios ,Subvenciones, y Pensiones y Jub.</t>
  </si>
  <si>
    <t>Fond. de Aport. p/el Fort. de los Mpios. y de las Demarc. Territ. del D.F.</t>
  </si>
  <si>
    <t>ENT. PARAEST. Y FIDEICOM. NO EMP. Y NO FINANC.</t>
  </si>
  <si>
    <t>ENT. PARAEST. EMP. NO FINANC. CON PARTICIP. ESTATAL MAY.</t>
  </si>
  <si>
    <t>(CLASIFICACIÓN POR OBJETO DEL GASTO)</t>
  </si>
  <si>
    <t>Ing. Derivados de Financ. con Fuente de Pago de Ing. de Libre Disposición</t>
  </si>
  <si>
    <t>Ing. Derivados de Financ. con Fuente de Pago de Transf. Fed. Etiquetadas</t>
  </si>
  <si>
    <t>La información consignada en este reporte es responsabilidad de la Unidad Ejecutora de Gasto, de conformidad a los Artículos 44, 125 y 126 de la Ley de Presupuesto y Gasto Eficiente de la Ciudad de México, la que servirá de base para la integración de la Cuenta Pública 2017.</t>
  </si>
  <si>
    <t>CUENTA PÚBLICA 2017</t>
  </si>
  <si>
    <t>Ingresos del Gobierno de la Entidad Federativa</t>
  </si>
  <si>
    <t>Egresos del Gobierno de la Entidad Federativa</t>
  </si>
  <si>
    <t>HEROICO CUERPO DE BOMBEROS DEL DISTRITO FEDERAL</t>
  </si>
  <si>
    <t>PPI PROGRAMAS Y PROYECTOS DE INVERSIÓN</t>
  </si>
  <si>
    <t>Clave
Proyecto de Inversión</t>
  </si>
  <si>
    <t>Denominación del Proyecto de Inversión</t>
  </si>
  <si>
    <t>Avance Físico
%</t>
  </si>
  <si>
    <t>Presupuesto
(Pesos con dos decimales)</t>
  </si>
  <si>
    <t>Descripción de Acciones Realizadas</t>
  </si>
  <si>
    <t>Aprobado</t>
  </si>
  <si>
    <t>Ejercido</t>
  </si>
  <si>
    <t>A34PB8001</t>
  </si>
  <si>
    <t>Adquisición de vehículos de rescate pesado</t>
  </si>
  <si>
    <t>A34PB8002</t>
  </si>
  <si>
    <t>Adquisición de mobiliario de oficina y estanteria</t>
  </si>
  <si>
    <t>A34PB8003</t>
  </si>
  <si>
    <t>Adquisición de vehículos contra incendios</t>
  </si>
  <si>
    <t>Se llevó a cabo la adquisición de 20 camionetas utilitarias y equipadas tipo pick up, para la atención de emergencias, tales como incendios (perímetro de 50 metros), rescate  vertical, personas atrapadas, etc., dichos vehículos se adquirieron con la finalidad de que el heroico cuerpo de bomberos del distrito federal, este en posibilidades de atender los más de 5000 servicios mensuales, que demandan los habitantes de la ciudad de México área metropolitana y así evitar el movimiento de vehículos de una estación a otra, en apoyo de los que por descomposturas no pueden acudir a los servicios solicitados.</t>
  </si>
  <si>
    <t>A34PB8004</t>
  </si>
  <si>
    <t>Adquisición de dos generadores verticales de agua caliente.</t>
  </si>
  <si>
    <t>A34PB8005</t>
  </si>
  <si>
    <t>Adquisición de licencias y antivirus</t>
  </si>
  <si>
    <t>A34PB8006</t>
  </si>
  <si>
    <t>Adquisición de mobiliario (literas)</t>
  </si>
  <si>
    <t>A34PB8007</t>
  </si>
  <si>
    <t>Equipo de radiocomunicación</t>
  </si>
  <si>
    <t>ENTE PÚBLICO</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</si>
  <si>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</si>
  <si>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</si>
  <si>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</si>
  <si>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</si>
  <si>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</si>
  <si>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</si>
  <si>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</si>
  <si>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</si>
  <si>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</si>
  <si>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</si>
  <si>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</si>
  <si>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</si>
  <si>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</si>
  <si>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</si>
  <si>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</si>
  <si>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</si>
  <si>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</si>
  <si>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</si>
  <si>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</si>
  <si>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</si>
  <si>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</si>
  <si>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</si>
  <si>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</si>
  <si>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</si>
  <si>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</si>
  <si>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</si>
  <si>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</si>
  <si>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</si>
  <si>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</si>
  <si>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</si>
  <si>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EP-09</t>
  </si>
  <si>
    <t>Modificado</t>
  </si>
  <si>
    <t xml:space="preserve">Se llevo a cabo la adquisicion 4 ambulancias SPRINTER 906 631 13-MXM 65%, 2 minibomba SPRINTER CREW CAB 515, 4 vehiculo de rescate vertical AAR1 RESCATE VERTICAL, AMAROK HIGHLINE VW 2018 DOBLE CABINA y 5 patrullas TREND ADVANCE 2.5L 2018. </t>
  </si>
  <si>
    <t xml:space="preserve"> Se llevó a cabo la adquisición de46 Equipos de Radiocomunicación Portatil TETRA, bajo el estandar TETRA ETSi, en la banda de 380 a 430 MHZ, Marca :SEPURA, Modelo :STP8100, Encripción TEA3 (Incluye cargador, bateria , antena y Funda)
46 Licencia Cassidian : Adquisición , Alta y Programación de 1 Radio</t>
  </si>
  <si>
    <t xml:space="preserve">Total URG </t>
  </si>
  <si>
    <t>34 PD HB HEROICO CUERPO DE BOMBEROS DEL DISTRITO FEDERAL</t>
  </si>
  <si>
    <t>Período: Enero-Diciembre 2018</t>
  </si>
  <si>
    <t xml:space="preserve"> Se llevo a cabo la adquisicion de dos sillas una secretarial y una ejecutiva. </t>
  </si>
  <si>
    <t xml:space="preserve"> Se llevo a cabo la compra de dos generadores de agua caliente </t>
  </si>
  <si>
    <t xml:space="preserve"> Se  llevo a cabo la adquisicion de una licencia informatica. </t>
  </si>
  <si>
    <t xml:space="preserve"> DS e llevo a cabo la compra de literas  </t>
  </si>
  <si>
    <t>INFORMACIÓN CON CORTE AL 31 DE DICIEMBRE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</si>
</sst>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Red]\-#,##0[$€]"/>
    <numFmt numFmtId="165" formatCode="#,##0.0_);[Black]\(#,##0.0\)"/>
    <numFmt numFmtId="166" formatCode="#,##0.0"/>
    <numFmt numFmtId="167" formatCode="#,##0_);[Black]\(#,##0\)"/>
    <numFmt numFmtId="171" formatCode="_-* #,##0.00_-;\-* #,##0.00_-;_-* &quot;-&quot;??_-;_-@_-"/>
  </numFmts>
  <fonts count="50">
    <font>
      <sz val="11"/>
      <color theme="1"/>
      <name val="Calibri"/>
      <family val="2"/>
      <scheme val="minor"/>
    </font>
    <font>
      <sz val="11"/>
      <color theme="1"/>
      <name val="Calibri"/>
      <family val="2"/>
      <scheme val="minor"/>
    </font>
    <font>
      <sz val="5"/>
      <color theme="1"/>
      <name val="Palatino Linotype"/>
      <family val="1"/>
    </font>
    <font>
      <sz val="7"/>
      <color theme="1"/>
      <name val="Palatino Linotype"/>
      <family val="1"/>
    </font>
    <font>
      <sz val="10"/>
      <name val="Arial"/>
      <family val="2"/>
    </font>
    <font>
      <sz val="10"/>
      <name val="MS Sans Serif"/>
      <family val="2"/>
    </font>
    <font>
      <sz val="8"/>
      <name val="Palatino Linotype"/>
      <family val="1"/>
    </font>
    <font>
      <sz val="6"/>
      <name val="Palatino Linotype"/>
      <family val="1"/>
    </font>
    <font>
      <sz val="6"/>
      <color theme="1"/>
      <name val="Palatino Linotype"/>
      <family val="1"/>
    </font>
    <font>
      <sz val="10"/>
      <name val="Palatino Linotype"/>
      <family val="1"/>
    </font>
    <font>
      <sz val="5"/>
      <color theme="1"/>
      <name val="Gotham Rounded Book"/>
      <family val="3"/>
    </font>
    <font>
      <sz val="8"/>
      <color theme="1"/>
      <name val="Gotham Rounded Book"/>
      <family val="3"/>
    </font>
    <font>
      <sz val="7"/>
      <color theme="1"/>
      <name val="Gotham Rounded Book"/>
      <family val="3"/>
    </font>
    <font>
      <b/>
      <sz val="6"/>
      <color theme="1"/>
      <name val="Gotham Rounded Book"/>
      <family val="3"/>
    </font>
    <font>
      <b/>
      <sz val="5"/>
      <color theme="1"/>
      <name val="Gotham Rounded Book"/>
      <family val="3"/>
    </font>
    <font>
      <b/>
      <sz val="5"/>
      <name val="Gotham Rounded Book"/>
      <family val="3"/>
    </font>
    <font>
      <sz val="7"/>
      <name val="Gotham Rounded Book"/>
      <family val="3"/>
    </font>
    <font>
      <b/>
      <sz val="7"/>
      <name val="Gotham Rounded Book"/>
      <family val="3"/>
    </font>
    <font>
      <sz val="6"/>
      <name val="Gotham Rounded Book"/>
      <family val="3"/>
    </font>
    <font>
      <b/>
      <sz val="6"/>
      <name val="Gotham Rounded Book"/>
      <family val="3"/>
    </font>
    <font>
      <sz val="5.5"/>
      <name val="Gotham Rounded Book"/>
      <family val="3"/>
    </font>
    <font>
      <b/>
      <sz val="5.5"/>
      <name val="Gotham Rounded Book"/>
      <family val="3"/>
    </font>
    <font>
      <sz val="8"/>
      <name val="Gotham Rounded Book"/>
      <family val="3"/>
    </font>
    <font>
      <b/>
      <sz val="8"/>
      <name val="Gotham Rounded Book"/>
      <family val="3"/>
    </font>
    <font>
      <sz val="10"/>
      <name val="Gotham Rounded Book"/>
      <family val="3"/>
    </font>
    <font>
      <sz val="6"/>
      <color theme="1"/>
      <name val="Gotham Rounded Book"/>
      <family val="3"/>
    </font>
    <font>
      <sz val="5"/>
      <name val="Gotham Rounded Book"/>
      <family val="3"/>
    </font>
    <font>
      <b/>
      <u/>
      <sz val="5"/>
      <name val="Gotham Rounded Book"/>
      <family val="3"/>
    </font>
    <font>
      <b/>
      <sz val="4"/>
      <name val="Gotham Rounded Book"/>
      <family val="3"/>
    </font>
    <font>
      <u/>
      <sz val="6"/>
      <color theme="1"/>
      <name val="Gotham Rounded Book"/>
      <family val="3"/>
    </font>
    <font>
      <sz val="4"/>
      <name val="Gotham Rounded Book"/>
      <family val="3"/>
    </font>
    <font>
      <sz val="10"/>
      <color rgb="FF000000"/>
      <name val="Times New Roman"/>
      <family val="1"/>
    </font>
    <font>
      <u/>
      <sz val="5"/>
      <name val="Gotham Rounded Book"/>
      <family val="3"/>
    </font>
    <font>
      <b/>
      <sz val="8"/>
      <color theme="1"/>
      <name val="Gotham Rounded Book"/>
    </font>
    <font>
      <b/>
      <sz val="8"/>
      <name val="Gotham Rounded Book"/>
    </font>
    <font>
      <b/>
      <sz val="12"/>
      <color theme="1"/>
      <name val="Gotham Rounded Book"/>
      <family val="3"/>
    </font>
    <font>
      <sz val="11"/>
      <color theme="1"/>
      <name val="Gotham Rounded Book"/>
      <family val="3"/>
    </font>
    <font>
      <sz val="10"/>
      <name val="Arial"/>
    </font>
    <font>
      <b/>
      <sz val="12"/>
      <name val="Gotham Rounded Book"/>
      <family val="3"/>
    </font>
    <font>
      <b/>
      <sz val="9"/>
      <name val="Gotham Rounded Book"/>
      <family val="3"/>
    </font>
    <font>
      <b/>
      <sz val="11"/>
      <color theme="1"/>
      <name val="Gotham Rounded Book"/>
      <family val="3"/>
    </font>
    <font>
      <b/>
      <sz val="10"/>
      <color rgb="FF000000"/>
      <name val="Gotham Rounded Book"/>
      <family val="3"/>
    </font>
    <font>
      <b/>
      <sz val="10"/>
      <name val="Gotham Rounded Book"/>
      <family val="3"/>
    </font>
    <font>
      <sz val="8"/>
      <color rgb="FF000000"/>
      <name val="Gotham Rounded Book"/>
      <family val="3"/>
    </font>
    <font>
      <sz val="7"/>
      <name val="Palatino Linotype"/>
      <family val="1"/>
    </font>
    <font>
      <b/>
      <sz val="7"/>
      <color indexed="18"/>
      <name val="Palatino Linotype"/>
      <family val="1"/>
    </font>
    <font>
      <sz val="8"/>
      <color rgb="FF000000"/>
      <name val="Gotham Rounded Book"/>
    </font>
    <font>
      <sz val="9"/>
      <color rgb="FF000000"/>
      <name val="Gotham Rounded Bold"/>
      <family val="3"/>
    </font>
    <font>
      <b/>
      <sz val="9"/>
      <color rgb="FF000000"/>
      <name val="Gotham Rounded Bold"/>
    </font>
    <font>
      <sz val="8"/>
      <name val="Gotham Rounded Book"/>
    </font>
  </fonts>
  <fills count="5">
    <fill>
      <patternFill patternType="none"/>
    </fill>
    <fill>
      <patternFill patternType="gray125"/>
    </fill>
    <fill>
      <patternFill patternType="solid">
        <fgColor theme="0"/>
        <bgColor indexed="64"/>
      </patternFill>
    </fill>
    <fill>
      <patternFill patternType="solid">
        <fgColor rgb="FFD2D3D5"/>
        <bgColor indexed="64"/>
      </patternFill>
    </fill>
    <fill>
      <patternFill patternType="solid">
        <fgColor indexed="9"/>
        <bgColor indexed="64"/>
      </patternFill>
    </fill>
  </fills>
  <borders count="3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double">
        <color auto="1"/>
      </top>
      <bottom/>
      <diagonal/>
    </border>
    <border>
      <left/>
      <right/>
      <top style="hair">
        <color auto="1"/>
      </top>
      <bottom style="hair">
        <color auto="1"/>
      </bottom>
      <diagonal/>
    </border>
    <border>
      <left/>
      <right/>
      <top/>
      <bottom style="hair">
        <color auto="1"/>
      </bottom>
      <diagonal/>
    </border>
    <border>
      <left/>
      <right/>
      <top style="thin">
        <color indexed="64"/>
      </top>
      <bottom style="hair">
        <color auto="1"/>
      </bottom>
      <diagonal/>
    </border>
    <border>
      <left/>
      <right/>
      <top style="hair">
        <color auto="1"/>
      </top>
      <bottom/>
      <diagonal/>
    </border>
    <border>
      <left/>
      <right/>
      <top/>
      <bottom style="double">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right/>
      <top style="hair">
        <color auto="1"/>
      </top>
      <bottom style="double">
        <color auto="1"/>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right style="hair">
        <color auto="1"/>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8">
    <xf numFmtId="0" fontId="0" fillId="0" borderId="0"/>
    <xf numFmtId="0" fontId="4" fillId="0" borderId="0"/>
    <xf numFmtId="164" fontId="5"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31" fillId="0" borderId="0"/>
    <xf numFmtId="0" fontId="1" fillId="0" borderId="0"/>
    <xf numFmtId="0" fontId="37" fillId="0" borderId="0"/>
    <xf numFmtId="0" fontId="4" fillId="0" borderId="0"/>
    <xf numFmtId="43" fontId="1" fillId="0" borderId="0" applyFont="0" applyFill="0" applyBorder="0" applyAlignment="0" applyProtection="0"/>
    <xf numFmtId="171" fontId="4" fillId="0" borderId="0" applyFont="0" applyFill="0" applyBorder="0" applyAlignment="0" applyProtection="0"/>
    <xf numFmtId="171" fontId="1" fillId="0" borderId="0" applyFont="0" applyFill="0" applyBorder="0" applyAlignment="0" applyProtection="0"/>
  </cellStyleXfs>
  <cellXfs count="487">
    <xf numFmtId="0" fontId="0" fillId="0" borderId="0" xfId="0"/>
    <xf numFmtId="0" fontId="6" fillId="0" borderId="0" xfId="1" applyFont="1" applyAlignment="1">
      <alignment vertical="center"/>
    </xf>
    <xf numFmtId="0" fontId="7" fillId="0" borderId="0" xfId="14" applyFont="1"/>
    <xf numFmtId="0" fontId="9" fillId="0" borderId="0" xfId="14" applyFont="1"/>
    <xf numFmtId="0" fontId="10" fillId="0" borderId="0" xfId="0" applyFont="1" applyFill="1" applyBorder="1" applyAlignment="1">
      <alignment horizontal="left" vertical="center"/>
    </xf>
    <xf numFmtId="0" fontId="16" fillId="0" borderId="0" xfId="1" applyFont="1" applyAlignment="1">
      <alignment vertical="center"/>
    </xf>
    <xf numFmtId="0" fontId="16" fillId="0" borderId="0" xfId="1" applyFont="1" applyAlignment="1">
      <alignment horizontal="centerContinuous" vertical="center"/>
    </xf>
    <xf numFmtId="0" fontId="22" fillId="0" borderId="0" xfId="1" applyFont="1" applyAlignment="1">
      <alignment vertical="center"/>
    </xf>
    <xf numFmtId="0" fontId="17" fillId="0" borderId="0" xfId="1" applyFont="1" applyAlignment="1">
      <alignment horizontal="centerContinuous" vertical="center"/>
    </xf>
    <xf numFmtId="0" fontId="16" fillId="0" borderId="0" xfId="1" applyFont="1" applyBorder="1" applyAlignment="1">
      <alignment vertical="center"/>
    </xf>
    <xf numFmtId="0" fontId="17" fillId="0" borderId="0" xfId="14" applyFont="1"/>
    <xf numFmtId="0" fontId="18" fillId="0" borderId="0" xfId="14" applyFont="1"/>
    <xf numFmtId="0" fontId="19" fillId="0" borderId="0" xfId="1" applyFont="1" applyAlignment="1">
      <alignment horizontal="centerContinuous" vertical="center"/>
    </xf>
    <xf numFmtId="0" fontId="18" fillId="0" borderId="0" xfId="1" quotePrefix="1" applyFont="1" applyAlignment="1">
      <alignment horizontal="centerContinuous" vertical="center"/>
    </xf>
    <xf numFmtId="0" fontId="24" fillId="0" borderId="0" xfId="14" applyFont="1"/>
    <xf numFmtId="0" fontId="22" fillId="2" borderId="0" xfId="1" applyFont="1" applyFill="1" applyAlignment="1">
      <alignment vertical="center"/>
    </xf>
    <xf numFmtId="0" fontId="26" fillId="0" borderId="0" xfId="1" applyFont="1" applyBorder="1" applyAlignment="1">
      <alignment vertical="center"/>
    </xf>
    <xf numFmtId="0" fontId="26" fillId="0" borderId="0" xfId="1" applyFont="1" applyAlignment="1">
      <alignment vertical="center"/>
    </xf>
    <xf numFmtId="0" fontId="15" fillId="0" borderId="0" xfId="1" applyFont="1" applyBorder="1" applyAlignment="1">
      <alignment vertical="center"/>
    </xf>
    <xf numFmtId="0" fontId="26" fillId="0" borderId="0" xfId="1" applyFont="1" applyFill="1" applyBorder="1" applyAlignment="1">
      <alignment vertical="center"/>
    </xf>
    <xf numFmtId="165" fontId="26" fillId="0" borderId="0" xfId="1" applyNumberFormat="1" applyFont="1" applyFill="1" applyBorder="1" applyAlignment="1">
      <alignment vertical="center"/>
    </xf>
    <xf numFmtId="0" fontId="26" fillId="0" borderId="0" xfId="1" applyFont="1" applyFill="1" applyAlignment="1">
      <alignment vertical="center"/>
    </xf>
    <xf numFmtId="0" fontId="14" fillId="0" borderId="0" xfId="0" applyFont="1" applyFill="1" applyAlignment="1">
      <alignment horizontal="right" vertical="center"/>
    </xf>
    <xf numFmtId="166" fontId="26" fillId="0" borderId="0" xfId="1" applyNumberFormat="1" applyFont="1" applyAlignment="1">
      <alignment vertical="center"/>
    </xf>
    <xf numFmtId="0" fontId="24" fillId="0" borderId="0" xfId="14" applyFont="1"/>
    <xf numFmtId="0" fontId="18" fillId="0" borderId="0" xfId="14" applyFont="1"/>
    <xf numFmtId="0" fontId="24" fillId="0" borderId="0" xfId="14" applyFont="1"/>
    <xf numFmtId="0" fontId="18" fillId="0" borderId="0" xfId="14" applyFont="1"/>
    <xf numFmtId="0" fontId="18" fillId="0" borderId="0" xfId="14" applyFont="1" applyBorder="1" applyAlignment="1">
      <alignment horizontal="center" vertical="center"/>
    </xf>
    <xf numFmtId="0" fontId="18" fillId="0" borderId="0" xfId="1" applyFont="1" applyAlignment="1">
      <alignment horizontal="centerContinuous" vertical="center"/>
    </xf>
    <xf numFmtId="0" fontId="18" fillId="0" borderId="0" xfId="14" applyFont="1"/>
    <xf numFmtId="0" fontId="18" fillId="0" borderId="0" xfId="14" applyFont="1" applyBorder="1" applyAlignment="1">
      <alignment vertical="center"/>
    </xf>
    <xf numFmtId="0" fontId="7" fillId="0" borderId="0" xfId="14" applyFont="1"/>
    <xf numFmtId="0" fontId="2"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165" fontId="18" fillId="0" borderId="0" xfId="0" applyNumberFormat="1"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2" fillId="0" borderId="0" xfId="0" applyFont="1" applyFill="1" applyAlignment="1" applyProtection="1">
      <alignment horizontal="left" vertical="center"/>
      <protection locked="0"/>
    </xf>
    <xf numFmtId="0" fontId="22" fillId="2" borderId="0" xfId="1" applyFont="1" applyFill="1" applyAlignment="1" applyProtection="1">
      <alignment vertical="center"/>
      <protection locked="0"/>
    </xf>
    <xf numFmtId="0" fontId="1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5" fillId="0" borderId="0" xfId="0" applyFont="1" applyFill="1" applyBorder="1" applyAlignment="1" applyProtection="1">
      <alignment horizontal="centerContinuous" vertical="center"/>
      <protection locked="0"/>
    </xf>
    <xf numFmtId="0" fontId="8" fillId="0" borderId="0" xfId="0" applyFont="1" applyFill="1" applyAlignment="1" applyProtection="1">
      <alignment horizontal="left" vertical="center"/>
      <protection locked="0"/>
    </xf>
    <xf numFmtId="0" fontId="8"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5" fillId="0" borderId="0" xfId="0" applyFont="1" applyFill="1" applyBorder="1" applyAlignment="1" applyProtection="1">
      <alignment horizontal="left" vertical="center"/>
      <protection locked="0"/>
    </xf>
    <xf numFmtId="0" fontId="25"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8" fillId="0" borderId="4" xfId="14" applyFont="1" applyBorder="1" applyAlignment="1">
      <alignment vertical="center"/>
    </xf>
    <xf numFmtId="0" fontId="19" fillId="0" borderId="4" xfId="14" applyFont="1" applyBorder="1" applyAlignment="1">
      <alignment horizontal="centerContinuous" vertical="center"/>
    </xf>
    <xf numFmtId="0" fontId="18" fillId="0" borderId="4" xfId="14" applyFont="1" applyBorder="1" applyAlignment="1">
      <alignment horizontal="centerContinuous" vertical="center"/>
    </xf>
    <xf numFmtId="0" fontId="18" fillId="0" borderId="1" xfId="14" applyFont="1" applyBorder="1" applyAlignment="1">
      <alignment vertical="center"/>
    </xf>
    <xf numFmtId="0" fontId="18" fillId="0" borderId="1" xfId="14" applyFont="1" applyBorder="1" applyAlignment="1">
      <alignment horizontal="center" vertical="center"/>
    </xf>
    <xf numFmtId="0" fontId="26" fillId="2" borderId="0" xfId="14" applyFont="1" applyFill="1" applyBorder="1" applyAlignment="1">
      <alignment vertical="center"/>
    </xf>
    <xf numFmtId="0" fontId="18" fillId="0" borderId="0" xfId="14" applyFont="1" applyFill="1" applyBorder="1" applyAlignment="1">
      <alignment horizontal="center" vertical="center"/>
    </xf>
    <xf numFmtId="0" fontId="26" fillId="0" borderId="0" xfId="14" applyFont="1" applyFill="1" applyBorder="1" applyAlignment="1">
      <alignment vertical="center"/>
    </xf>
    <xf numFmtId="0" fontId="11" fillId="3" borderId="0" xfId="0" applyFont="1" applyFill="1" applyBorder="1" applyAlignment="1">
      <alignment horizontal="centerContinuous" vertical="center"/>
    </xf>
    <xf numFmtId="0" fontId="22" fillId="3" borderId="0" xfId="1" quotePrefix="1" applyFont="1" applyFill="1" applyAlignment="1">
      <alignment horizontal="centerContinuous" vertical="center"/>
    </xf>
    <xf numFmtId="0" fontId="23" fillId="3" borderId="0" xfId="1" applyFont="1" applyFill="1" applyAlignment="1">
      <alignment horizontal="centerContinuous" vertical="center"/>
    </xf>
    <xf numFmtId="0" fontId="19" fillId="3" borderId="0" xfId="14" applyFont="1" applyFill="1" applyBorder="1" applyAlignment="1">
      <alignment vertical="center"/>
    </xf>
    <xf numFmtId="0" fontId="19" fillId="3" borderId="0" xfId="14" applyFont="1" applyFill="1" applyBorder="1" applyAlignment="1">
      <alignment horizontal="centerContinuous" vertical="center"/>
    </xf>
    <xf numFmtId="0" fontId="19" fillId="3" borderId="0" xfId="14" quotePrefix="1" applyFont="1" applyFill="1" applyBorder="1" applyAlignment="1">
      <alignment horizontal="centerContinuous" vertical="center"/>
    </xf>
    <xf numFmtId="0" fontId="18" fillId="3" borderId="0" xfId="1" applyFont="1" applyFill="1" applyBorder="1" applyAlignment="1">
      <alignment vertical="center"/>
    </xf>
    <xf numFmtId="0" fontId="18" fillId="3" borderId="0" xfId="1" applyFont="1" applyFill="1" applyBorder="1" applyAlignment="1">
      <alignment horizontal="centerContinuous" vertical="center"/>
    </xf>
    <xf numFmtId="0" fontId="19" fillId="3" borderId="0" xfId="1" applyFont="1" applyFill="1" applyBorder="1" applyAlignment="1">
      <alignment horizontal="centerContinuous" vertical="center"/>
    </xf>
    <xf numFmtId="0" fontId="25" fillId="3" borderId="0" xfId="0" applyFont="1" applyFill="1" applyBorder="1" applyAlignment="1" applyProtection="1">
      <alignment horizontal="centerContinuous" vertical="center"/>
      <protection locked="0"/>
    </xf>
    <xf numFmtId="0" fontId="18" fillId="0" borderId="0" xfId="14" applyFont="1" applyBorder="1" applyAlignment="1">
      <alignment vertical="center"/>
    </xf>
    <xf numFmtId="0" fontId="18" fillId="0" borderId="0" xfId="14" applyFont="1" applyFill="1" applyBorder="1" applyAlignment="1">
      <alignment vertical="center"/>
    </xf>
    <xf numFmtId="0" fontId="22" fillId="3" borderId="0" xfId="1" applyFont="1" applyFill="1" applyAlignment="1">
      <alignment horizontal="centerContinuous" vertical="center"/>
    </xf>
    <xf numFmtId="0" fontId="19" fillId="3" borderId="0" xfId="14" applyFont="1" applyFill="1" applyBorder="1" applyAlignment="1">
      <alignment horizontal="center" vertical="center"/>
    </xf>
    <xf numFmtId="0" fontId="25" fillId="0" borderId="5" xfId="0" applyFont="1" applyFill="1" applyBorder="1" applyAlignment="1" applyProtection="1">
      <alignment horizontal="left" vertical="center"/>
      <protection locked="0"/>
    </xf>
    <xf numFmtId="0" fontId="25" fillId="0" borderId="5" xfId="0" applyFont="1" applyFill="1" applyBorder="1" applyAlignment="1" applyProtection="1">
      <alignment vertical="center"/>
      <protection locked="0"/>
    </xf>
    <xf numFmtId="0" fontId="19" fillId="3" borderId="0" xfId="1" applyFont="1" applyFill="1" applyBorder="1" applyAlignment="1">
      <alignment horizontal="centerContinuous"/>
    </xf>
    <xf numFmtId="0" fontId="19" fillId="3" borderId="0" xfId="1" applyFont="1" applyFill="1" applyBorder="1" applyAlignment="1">
      <alignment horizontal="center" vertical="center"/>
    </xf>
    <xf numFmtId="0" fontId="18" fillId="3" borderId="0" xfId="1" applyFont="1" applyFill="1" applyBorder="1" applyAlignment="1">
      <alignment horizontal="center" vertical="center"/>
    </xf>
    <xf numFmtId="0" fontId="18" fillId="3" borderId="0" xfId="1" applyFont="1" applyFill="1" applyBorder="1" applyAlignment="1">
      <alignment horizontal="centerContinuous"/>
    </xf>
    <xf numFmtId="0" fontId="19" fillId="3" borderId="0" xfId="1" quotePrefix="1" applyFont="1" applyFill="1" applyBorder="1" applyAlignment="1">
      <alignment horizontal="centerContinuous" vertical="center"/>
    </xf>
    <xf numFmtId="0" fontId="25" fillId="3" borderId="0" xfId="0" applyFont="1" applyFill="1" applyBorder="1" applyAlignment="1" applyProtection="1">
      <alignment vertical="center"/>
      <protection locked="0"/>
    </xf>
    <xf numFmtId="0" fontId="26" fillId="0" borderId="5" xfId="1" applyFont="1" applyBorder="1" applyAlignment="1">
      <alignment vertical="center"/>
    </xf>
    <xf numFmtId="0" fontId="26" fillId="0" borderId="2" xfId="1" applyFont="1" applyBorder="1" applyAlignment="1">
      <alignment vertical="center"/>
    </xf>
    <xf numFmtId="0" fontId="26" fillId="0" borderId="2" xfId="1" applyFont="1" applyFill="1" applyBorder="1" applyAlignment="1">
      <alignment vertical="center"/>
    </xf>
    <xf numFmtId="0" fontId="15" fillId="0" borderId="2" xfId="1" applyFont="1" applyBorder="1" applyAlignment="1">
      <alignment vertical="center"/>
    </xf>
    <xf numFmtId="0" fontId="26" fillId="2" borderId="2" xfId="14" applyFont="1" applyFill="1" applyBorder="1" applyAlignment="1">
      <alignment vertical="center"/>
    </xf>
    <xf numFmtId="165" fontId="26" fillId="0" borderId="2" xfId="1" applyNumberFormat="1" applyFont="1" applyFill="1" applyBorder="1" applyAlignment="1">
      <alignment vertical="center"/>
    </xf>
    <xf numFmtId="0" fontId="20" fillId="3" borderId="0" xfId="1" applyFont="1" applyFill="1" applyBorder="1" applyAlignment="1">
      <alignment vertical="center"/>
    </xf>
    <xf numFmtId="0" fontId="21" fillId="3" borderId="0" xfId="1" applyFont="1" applyFill="1" applyBorder="1" applyAlignment="1">
      <alignment horizontal="centerContinuous"/>
    </xf>
    <xf numFmtId="0" fontId="20" fillId="3" borderId="0" xfId="1" applyFont="1" applyFill="1" applyBorder="1" applyAlignment="1">
      <alignment horizontal="centerContinuous"/>
    </xf>
    <xf numFmtId="0" fontId="21" fillId="3" borderId="0" xfId="14" applyFont="1" applyFill="1" applyBorder="1" applyAlignment="1">
      <alignment horizontal="center" vertical="center"/>
    </xf>
    <xf numFmtId="0" fontId="21" fillId="3" borderId="0" xfId="14" applyFont="1" applyFill="1" applyBorder="1" applyAlignment="1">
      <alignment horizontal="centerContinuous" vertical="center"/>
    </xf>
    <xf numFmtId="0" fontId="21" fillId="3" borderId="0" xfId="1" quotePrefix="1" applyFont="1" applyFill="1" applyBorder="1" applyAlignment="1">
      <alignment horizontal="centerContinuous" vertical="center"/>
    </xf>
    <xf numFmtId="0" fontId="20" fillId="3" borderId="0" xfId="1" applyFont="1" applyFill="1" applyBorder="1" applyAlignment="1">
      <alignment horizontal="centerContinuous" vertical="center"/>
    </xf>
    <xf numFmtId="0" fontId="21" fillId="3" borderId="0" xfId="1" applyFont="1" applyFill="1" applyBorder="1" applyAlignment="1">
      <alignment horizontal="center" vertical="center"/>
    </xf>
    <xf numFmtId="0" fontId="20" fillId="3" borderId="0" xfId="1" applyFont="1" applyFill="1" applyBorder="1" applyAlignment="1">
      <alignment horizontal="center" vertical="center"/>
    </xf>
    <xf numFmtId="0" fontId="21" fillId="3" borderId="0" xfId="1" applyFont="1" applyFill="1" applyBorder="1" applyAlignment="1">
      <alignment horizontal="centerContinuous" vertical="center"/>
    </xf>
    <xf numFmtId="0" fontId="32" fillId="0" borderId="0" xfId="1" applyFont="1" applyBorder="1" applyAlignment="1">
      <alignment vertical="center"/>
    </xf>
    <xf numFmtId="0" fontId="26" fillId="0" borderId="9" xfId="1" applyFont="1" applyBorder="1" applyAlignment="1">
      <alignment vertical="center"/>
    </xf>
    <xf numFmtId="0" fontId="26" fillId="3" borderId="0" xfId="1" applyFont="1" applyFill="1" applyBorder="1" applyAlignment="1">
      <alignment vertical="center"/>
    </xf>
    <xf numFmtId="0" fontId="15" fillId="3" borderId="0" xfId="1" applyFont="1" applyFill="1" applyBorder="1" applyAlignment="1">
      <alignment horizontal="centerContinuous"/>
    </xf>
    <xf numFmtId="0" fontId="26" fillId="3" borderId="0" xfId="1" applyFont="1" applyFill="1" applyBorder="1" applyAlignment="1">
      <alignment horizontal="centerContinuous"/>
    </xf>
    <xf numFmtId="0" fontId="15" fillId="3" borderId="0" xfId="14" applyFont="1" applyFill="1" applyBorder="1" applyAlignment="1">
      <alignment horizontal="center" vertical="center"/>
    </xf>
    <xf numFmtId="0" fontId="15" fillId="3" borderId="0" xfId="14" applyFont="1" applyFill="1" applyBorder="1" applyAlignment="1">
      <alignment horizontal="centerContinuous" vertical="center"/>
    </xf>
    <xf numFmtId="0" fontId="15" fillId="3" borderId="0" xfId="1" quotePrefix="1" applyFont="1" applyFill="1" applyBorder="1" applyAlignment="1">
      <alignment horizontal="centerContinuous" vertical="center"/>
    </xf>
    <xf numFmtId="0" fontId="26" fillId="3" borderId="0" xfId="1" applyFont="1" applyFill="1" applyBorder="1" applyAlignment="1">
      <alignment horizontal="centerContinuous" vertical="center"/>
    </xf>
    <xf numFmtId="0" fontId="15" fillId="3" borderId="0" xfId="14" quotePrefix="1" applyFont="1" applyFill="1" applyBorder="1" applyAlignment="1">
      <alignment horizontal="center" vertical="center"/>
    </xf>
    <xf numFmtId="0" fontId="15" fillId="3" borderId="0" xfId="1" applyFont="1" applyFill="1" applyBorder="1" applyAlignment="1">
      <alignment horizontal="center" vertical="center"/>
    </xf>
    <xf numFmtId="0" fontId="26" fillId="3" borderId="0" xfId="1" applyFont="1" applyFill="1" applyBorder="1" applyAlignment="1">
      <alignment horizontal="center" vertical="center"/>
    </xf>
    <xf numFmtId="0" fontId="15" fillId="3" borderId="0" xfId="1" applyFont="1" applyFill="1" applyBorder="1" applyAlignment="1">
      <alignment horizontal="centerContinuous" vertical="center"/>
    </xf>
    <xf numFmtId="0" fontId="15" fillId="0" borderId="0" xfId="1" applyFont="1" applyBorder="1" applyAlignment="1">
      <alignment horizontal="centerContinuous" vertical="center"/>
    </xf>
    <xf numFmtId="0" fontId="15" fillId="0" borderId="0" xfId="1" applyFont="1" applyBorder="1" applyAlignment="1">
      <alignment horizontal="right" vertical="center"/>
    </xf>
    <xf numFmtId="0" fontId="15" fillId="0" borderId="5" xfId="1" applyFont="1" applyBorder="1" applyAlignment="1">
      <alignment vertical="center"/>
    </xf>
    <xf numFmtId="0" fontId="25" fillId="0" borderId="11" xfId="0" applyFont="1" applyFill="1" applyBorder="1" applyAlignment="1" applyProtection="1">
      <alignment vertical="center"/>
      <protection locked="0"/>
    </xf>
    <xf numFmtId="0" fontId="25" fillId="0" borderId="5" xfId="0" applyFont="1" applyFill="1" applyBorder="1" applyAlignment="1" applyProtection="1">
      <alignment horizontal="centerContinuous" vertical="center"/>
      <protection locked="0"/>
    </xf>
    <xf numFmtId="0" fontId="25" fillId="0" borderId="12" xfId="0" applyFont="1" applyFill="1" applyBorder="1" applyAlignment="1" applyProtection="1">
      <alignment horizontal="left" vertical="center"/>
      <protection locked="0"/>
    </xf>
    <xf numFmtId="0" fontId="25" fillId="0" borderId="13" xfId="0" applyFont="1" applyFill="1" applyBorder="1" applyAlignment="1" applyProtection="1">
      <alignment vertical="center"/>
      <protection locked="0"/>
    </xf>
    <xf numFmtId="0" fontId="25" fillId="0" borderId="8" xfId="0" applyFont="1" applyFill="1" applyBorder="1" applyAlignment="1" applyProtection="1">
      <alignment horizontal="centerContinuous" vertical="center"/>
      <protection locked="0"/>
    </xf>
    <xf numFmtId="0" fontId="25" fillId="0" borderId="8" xfId="0" applyFont="1" applyFill="1" applyBorder="1" applyAlignment="1" applyProtection="1">
      <alignment horizontal="left" vertical="center"/>
      <protection locked="0"/>
    </xf>
    <xf numFmtId="0" fontId="25" fillId="0" borderId="14" xfId="0" applyFont="1" applyFill="1" applyBorder="1" applyAlignment="1" applyProtection="1">
      <alignment horizontal="left" vertical="center"/>
      <protection locked="0"/>
    </xf>
    <xf numFmtId="0" fontId="25" fillId="0" borderId="15" xfId="0" applyFont="1" applyFill="1" applyBorder="1" applyAlignment="1" applyProtection="1">
      <alignment vertical="center"/>
      <protection locked="0"/>
    </xf>
    <xf numFmtId="0" fontId="25" fillId="0" borderId="17" xfId="0" applyFont="1" applyFill="1" applyBorder="1" applyAlignment="1" applyProtection="1">
      <alignment horizontal="left" vertical="center"/>
      <protection locked="0"/>
    </xf>
    <xf numFmtId="0" fontId="26" fillId="0" borderId="11" xfId="1" applyFont="1" applyBorder="1" applyAlignment="1">
      <alignment vertical="center"/>
    </xf>
    <xf numFmtId="0" fontId="26" fillId="0" borderId="12" xfId="1" applyFont="1" applyBorder="1" applyAlignment="1">
      <alignment vertical="center"/>
    </xf>
    <xf numFmtId="0" fontId="26" fillId="0" borderId="12" xfId="1" applyFont="1" applyFill="1" applyBorder="1" applyAlignment="1">
      <alignment vertical="center"/>
    </xf>
    <xf numFmtId="0" fontId="25" fillId="0" borderId="21" xfId="0" applyFont="1" applyFill="1" applyBorder="1" applyAlignment="1" applyProtection="1">
      <alignment vertical="center"/>
      <protection locked="0"/>
    </xf>
    <xf numFmtId="0" fontId="25" fillId="0" borderId="7" xfId="0" applyFont="1" applyFill="1" applyBorder="1" applyAlignment="1" applyProtection="1">
      <alignment horizontal="left" vertical="center"/>
      <protection locked="0"/>
    </xf>
    <xf numFmtId="0" fontId="25" fillId="0" borderId="22" xfId="0" applyFont="1" applyFill="1" applyBorder="1" applyAlignment="1" applyProtection="1">
      <alignment horizontal="left" vertical="center"/>
      <protection locked="0"/>
    </xf>
    <xf numFmtId="0" fontId="25" fillId="0" borderId="23" xfId="0" applyFont="1" applyFill="1" applyBorder="1" applyAlignment="1" applyProtection="1">
      <alignment vertical="center"/>
      <protection locked="0"/>
    </xf>
    <xf numFmtId="0" fontId="25" fillId="0" borderId="24" xfId="0" applyFont="1" applyFill="1" applyBorder="1" applyAlignment="1" applyProtection="1">
      <alignment horizontal="left" vertical="center"/>
      <protection locked="0"/>
    </xf>
    <xf numFmtId="0" fontId="25" fillId="0" borderId="25" xfId="0" applyFont="1" applyFill="1" applyBorder="1" applyAlignment="1" applyProtection="1">
      <alignment horizontal="left" vertical="center"/>
      <protection locked="0"/>
    </xf>
    <xf numFmtId="167" fontId="26" fillId="0" borderId="0" xfId="1" applyNumberFormat="1" applyFont="1" applyFill="1" applyBorder="1" applyAlignment="1" applyProtection="1">
      <alignment vertical="center"/>
      <protection locked="0"/>
    </xf>
    <xf numFmtId="167" fontId="18" fillId="0" borderId="0" xfId="0" applyNumberFormat="1" applyFont="1" applyFill="1" applyBorder="1" applyAlignment="1" applyProtection="1">
      <alignment horizontal="right" vertical="center"/>
      <protection locked="0"/>
    </xf>
    <xf numFmtId="167" fontId="25" fillId="0" borderId="0" xfId="0" applyNumberFormat="1" applyFont="1" applyFill="1" applyBorder="1" applyAlignment="1" applyProtection="1">
      <alignment horizontal="left" vertical="center"/>
      <protection locked="0"/>
    </xf>
    <xf numFmtId="167" fontId="25" fillId="0" borderId="0" xfId="0" applyNumberFormat="1" applyFont="1" applyFill="1" applyAlignment="1" applyProtection="1">
      <alignment vertical="center"/>
      <protection locked="0"/>
    </xf>
    <xf numFmtId="167" fontId="18" fillId="0" borderId="0" xfId="0" applyNumberFormat="1" applyFont="1" applyFill="1" applyBorder="1" applyAlignment="1" applyProtection="1">
      <alignment horizontal="center" vertical="center"/>
      <protection locked="0"/>
    </xf>
    <xf numFmtId="167" fontId="25" fillId="0" borderId="0" xfId="0" applyNumberFormat="1" applyFont="1" applyFill="1" applyBorder="1" applyAlignment="1" applyProtection="1">
      <alignment vertical="center"/>
      <protection locked="0"/>
    </xf>
    <xf numFmtId="0" fontId="26" fillId="0" borderId="5" xfId="0" applyFont="1" applyFill="1" applyBorder="1" applyAlignment="1">
      <alignment horizontal="left" vertical="center"/>
    </xf>
    <xf numFmtId="167" fontId="26" fillId="0" borderId="0" xfId="1" applyNumberFormat="1" applyFont="1" applyFill="1" applyBorder="1" applyAlignment="1">
      <alignment vertical="center"/>
    </xf>
    <xf numFmtId="167" fontId="26" fillId="0" borderId="12" xfId="1" applyNumberFormat="1" applyFont="1" applyFill="1" applyBorder="1" applyAlignment="1">
      <alignment vertical="center"/>
    </xf>
    <xf numFmtId="167" fontId="26" fillId="0" borderId="9" xfId="1" applyNumberFormat="1" applyFont="1" applyBorder="1" applyAlignment="1">
      <alignment vertical="center"/>
    </xf>
    <xf numFmtId="167" fontId="26" fillId="0" borderId="0" xfId="1" applyNumberFormat="1" applyFont="1" applyBorder="1" applyAlignment="1">
      <alignment vertical="center"/>
    </xf>
    <xf numFmtId="0" fontId="15" fillId="0" borderId="5" xfId="0" applyFont="1" applyFill="1" applyBorder="1" applyAlignment="1">
      <alignment horizontal="left" vertical="center"/>
    </xf>
    <xf numFmtId="0" fontId="26" fillId="0" borderId="0" xfId="0" applyFont="1" applyFill="1" applyBorder="1" applyAlignment="1">
      <alignment horizontal="left" vertical="center"/>
    </xf>
    <xf numFmtId="167" fontId="15" fillId="0" borderId="0" xfId="1" applyNumberFormat="1" applyFont="1" applyFill="1" applyBorder="1" applyAlignment="1">
      <alignment vertical="center"/>
    </xf>
    <xf numFmtId="167" fontId="26" fillId="0" borderId="9" xfId="1" applyNumberFormat="1" applyFont="1" applyFill="1" applyBorder="1" applyAlignment="1">
      <alignment vertical="center"/>
    </xf>
    <xf numFmtId="167" fontId="26" fillId="0" borderId="4" xfId="1" applyNumberFormat="1" applyFont="1" applyFill="1" applyBorder="1" applyAlignment="1">
      <alignment vertical="center"/>
    </xf>
    <xf numFmtId="167" fontId="18" fillId="0" borderId="0" xfId="14" applyNumberFormat="1" applyFont="1" applyFill="1" applyBorder="1" applyAlignment="1">
      <alignment horizontal="center" vertical="center"/>
    </xf>
    <xf numFmtId="167" fontId="18" fillId="0" borderId="0" xfId="14" applyNumberFormat="1" applyFont="1" applyFill="1" applyBorder="1" applyAlignment="1">
      <alignment vertical="center"/>
    </xf>
    <xf numFmtId="167" fontId="18" fillId="0" borderId="0" xfId="14" applyNumberFormat="1" applyFont="1" applyFill="1" applyBorder="1" applyAlignment="1" applyProtection="1">
      <alignment vertical="center"/>
      <protection locked="0"/>
    </xf>
    <xf numFmtId="167" fontId="26" fillId="0" borderId="5" xfId="1" applyNumberFormat="1" applyFont="1" applyFill="1" applyBorder="1" applyAlignment="1">
      <alignment vertical="center"/>
    </xf>
    <xf numFmtId="0" fontId="26" fillId="2" borderId="0" xfId="14" applyFont="1" applyFill="1" applyBorder="1" applyAlignment="1">
      <alignment horizontal="centerContinuous" vertical="center"/>
    </xf>
    <xf numFmtId="0" fontId="26" fillId="0" borderId="0" xfId="1" applyFont="1" applyBorder="1" applyAlignment="1">
      <alignment horizontal="centerContinuous" vertical="center"/>
    </xf>
    <xf numFmtId="165" fontId="26" fillId="0" borderId="0" xfId="1" applyNumberFormat="1" applyFont="1" applyFill="1" applyBorder="1" applyAlignment="1">
      <alignment horizontal="centerContinuous" vertical="center"/>
    </xf>
    <xf numFmtId="167" fontId="18" fillId="0" borderId="0" xfId="14" applyNumberFormat="1" applyFont="1" applyFill="1" applyBorder="1" applyAlignment="1">
      <alignment horizontal="right" vertical="center"/>
    </xf>
    <xf numFmtId="167" fontId="19" fillId="0" borderId="0" xfId="14" applyNumberFormat="1" applyFont="1" applyFill="1" applyBorder="1" applyAlignment="1">
      <alignment horizontal="right" vertical="center"/>
    </xf>
    <xf numFmtId="167" fontId="18" fillId="0" borderId="1" xfId="14" applyNumberFormat="1" applyFont="1" applyFill="1" applyBorder="1" applyAlignment="1">
      <alignment horizontal="center" vertical="center"/>
    </xf>
    <xf numFmtId="0" fontId="30" fillId="2" borderId="0" xfId="14" applyFont="1" applyFill="1" applyBorder="1" applyAlignment="1">
      <alignment horizontal="centerContinuous" vertical="center"/>
    </xf>
    <xf numFmtId="0" fontId="25" fillId="0" borderId="8" xfId="0" applyFont="1" applyFill="1" applyBorder="1" applyAlignment="1" applyProtection="1">
      <alignment vertical="center"/>
      <protection locked="0"/>
    </xf>
    <xf numFmtId="167" fontId="25" fillId="0" borderId="12" xfId="0" applyNumberFormat="1" applyFont="1" applyFill="1" applyBorder="1" applyAlignment="1" applyProtection="1">
      <alignment vertical="center"/>
      <protection locked="0"/>
    </xf>
    <xf numFmtId="167" fontId="18" fillId="0" borderId="11" xfId="0" applyNumberFormat="1" applyFont="1" applyFill="1" applyBorder="1" applyAlignment="1" applyProtection="1">
      <alignment horizontal="right" vertical="center"/>
      <protection locked="0"/>
    </xf>
    <xf numFmtId="167" fontId="18" fillId="0" borderId="13" xfId="0" applyNumberFormat="1" applyFont="1" applyFill="1" applyBorder="1" applyAlignment="1" applyProtection="1">
      <alignment horizontal="right" vertical="center"/>
      <protection locked="0"/>
    </xf>
    <xf numFmtId="167" fontId="25" fillId="0" borderId="14" xfId="0" applyNumberFormat="1" applyFont="1" applyFill="1" applyBorder="1" applyAlignment="1" applyProtection="1">
      <alignment vertical="center"/>
      <protection locked="0"/>
    </xf>
    <xf numFmtId="167" fontId="25" fillId="0" borderId="16" xfId="0" applyNumberFormat="1" applyFont="1" applyFill="1" applyBorder="1" applyAlignment="1" applyProtection="1">
      <alignment vertical="center"/>
      <protection locked="0"/>
    </xf>
    <xf numFmtId="167" fontId="18" fillId="0" borderId="21" xfId="0" applyNumberFormat="1" applyFont="1" applyFill="1" applyBorder="1" applyAlignment="1" applyProtection="1">
      <alignment horizontal="right" vertical="center"/>
      <protection locked="0"/>
    </xf>
    <xf numFmtId="167" fontId="25" fillId="0" borderId="22" xfId="0" applyNumberFormat="1" applyFont="1" applyFill="1" applyBorder="1" applyAlignment="1" applyProtection="1">
      <alignment vertical="center"/>
      <protection locked="0"/>
    </xf>
    <xf numFmtId="167" fontId="18" fillId="0" borderId="23" xfId="0" applyNumberFormat="1" applyFont="1" applyFill="1" applyBorder="1" applyAlignment="1" applyProtection="1">
      <alignment horizontal="right" vertical="center"/>
      <protection locked="0"/>
    </xf>
    <xf numFmtId="167" fontId="25" fillId="0" borderId="25" xfId="0" applyNumberFormat="1" applyFont="1" applyFill="1" applyBorder="1" applyAlignment="1" applyProtection="1">
      <alignment vertical="center"/>
      <protection locked="0"/>
    </xf>
    <xf numFmtId="167" fontId="26" fillId="0" borderId="26" xfId="1" applyNumberFormat="1" applyFont="1" applyFill="1" applyBorder="1" applyAlignment="1">
      <alignment vertical="center"/>
    </xf>
    <xf numFmtId="0" fontId="26" fillId="0" borderId="6" xfId="1" applyFont="1" applyFill="1" applyBorder="1" applyAlignment="1">
      <alignment vertical="center"/>
    </xf>
    <xf numFmtId="0" fontId="26" fillId="0" borderId="5" xfId="1" applyFont="1" applyFill="1" applyBorder="1" applyAlignment="1">
      <alignment vertical="center"/>
    </xf>
    <xf numFmtId="167" fontId="26" fillId="0" borderId="16" xfId="1" applyNumberFormat="1" applyFont="1" applyFill="1" applyBorder="1" applyAlignment="1">
      <alignment vertical="center"/>
    </xf>
    <xf numFmtId="0" fontId="27" fillId="0" borderId="0" xfId="1" applyFont="1" applyFill="1" applyBorder="1" applyAlignment="1">
      <alignment vertical="center"/>
    </xf>
    <xf numFmtId="0" fontId="15" fillId="0" borderId="0" xfId="1" applyFont="1" applyFill="1" applyBorder="1" applyAlignment="1">
      <alignment vertical="center"/>
    </xf>
    <xf numFmtId="0" fontId="26" fillId="0" borderId="11" xfId="1" applyFont="1" applyFill="1" applyBorder="1" applyAlignment="1">
      <alignment vertical="center"/>
    </xf>
    <xf numFmtId="0" fontId="15" fillId="0" borderId="5" xfId="1" applyFont="1" applyFill="1" applyBorder="1" applyAlignment="1">
      <alignment vertical="center"/>
    </xf>
    <xf numFmtId="0" fontId="15" fillId="0" borderId="15" xfId="1" applyFont="1" applyFill="1" applyBorder="1" applyAlignment="1">
      <alignment vertical="center"/>
    </xf>
    <xf numFmtId="0" fontId="26" fillId="0" borderId="3" xfId="1" applyFont="1" applyFill="1" applyBorder="1" applyAlignment="1">
      <alignment vertical="center"/>
    </xf>
    <xf numFmtId="0" fontId="26" fillId="0" borderId="16" xfId="1" applyFont="1" applyFill="1" applyBorder="1" applyAlignment="1">
      <alignment vertical="center"/>
    </xf>
    <xf numFmtId="0" fontId="15" fillId="0" borderId="0" xfId="14" applyFont="1" applyFill="1" applyBorder="1" applyAlignment="1">
      <alignment vertical="center"/>
    </xf>
    <xf numFmtId="0" fontId="26" fillId="0" borderId="5" xfId="14" applyFont="1" applyFill="1" applyBorder="1" applyAlignment="1">
      <alignment vertical="center"/>
    </xf>
    <xf numFmtId="0" fontId="26" fillId="0" borderId="15" xfId="1" applyFont="1" applyFill="1" applyBorder="1" applyAlignment="1">
      <alignment vertical="center"/>
    </xf>
    <xf numFmtId="0" fontId="15" fillId="0" borderId="3" xfId="1" applyFont="1" applyFill="1" applyBorder="1" applyAlignment="1">
      <alignment vertical="center"/>
    </xf>
    <xf numFmtId="0" fontId="26" fillId="0" borderId="3" xfId="14" applyFont="1" applyFill="1" applyBorder="1" applyAlignment="1">
      <alignment vertical="center"/>
    </xf>
    <xf numFmtId="0" fontId="26" fillId="0" borderId="9" xfId="1" applyFont="1" applyFill="1" applyBorder="1" applyAlignment="1">
      <alignment vertical="center"/>
    </xf>
    <xf numFmtId="0" fontId="15" fillId="0" borderId="9" xfId="1" applyFont="1" applyFill="1" applyBorder="1" applyAlignment="1">
      <alignment vertical="center"/>
    </xf>
    <xf numFmtId="0" fontId="26" fillId="0" borderId="9" xfId="14" applyFont="1" applyFill="1" applyBorder="1" applyAlignment="1">
      <alignment vertical="center"/>
    </xf>
    <xf numFmtId="0" fontId="15" fillId="0" borderId="11" xfId="1" applyFont="1" applyFill="1" applyBorder="1" applyAlignment="1">
      <alignment vertical="center"/>
    </xf>
    <xf numFmtId="0" fontId="26" fillId="0" borderId="4" xfId="1" applyFont="1" applyFill="1" applyBorder="1" applyAlignment="1">
      <alignment vertical="center"/>
    </xf>
    <xf numFmtId="0" fontId="15" fillId="0" borderId="4" xfId="1" applyFont="1" applyFill="1" applyBorder="1" applyAlignment="1">
      <alignment vertical="center"/>
    </xf>
    <xf numFmtId="0" fontId="26" fillId="0" borderId="4" xfId="0" applyFont="1" applyFill="1" applyBorder="1" applyAlignment="1">
      <alignment horizontal="left" vertical="center"/>
    </xf>
    <xf numFmtId="0" fontId="15" fillId="0" borderId="5" xfId="14" applyFont="1" applyFill="1" applyBorder="1" applyAlignment="1">
      <alignment vertical="center"/>
    </xf>
    <xf numFmtId="0" fontId="26" fillId="0" borderId="0" xfId="1" applyFont="1" applyFill="1" applyBorder="1" applyAlignment="1">
      <alignment horizontal="center" vertical="center"/>
    </xf>
    <xf numFmtId="0" fontId="30" fillId="0" borderId="0" xfId="1" applyFont="1" applyFill="1" applyBorder="1" applyAlignment="1">
      <alignment horizontal="center" vertical="center"/>
    </xf>
    <xf numFmtId="0" fontId="28" fillId="0" borderId="0" xfId="1" applyFont="1" applyFill="1" applyBorder="1" applyAlignment="1">
      <alignment vertical="center"/>
    </xf>
    <xf numFmtId="0" fontId="14" fillId="0" borderId="0" xfId="0" applyFont="1" applyFill="1" applyBorder="1" applyAlignment="1">
      <alignment horizontal="right" vertical="center"/>
    </xf>
    <xf numFmtId="167" fontId="15" fillId="0" borderId="12" xfId="1" applyNumberFormat="1" applyFont="1" applyFill="1" applyBorder="1" applyAlignment="1">
      <alignment vertical="center"/>
    </xf>
    <xf numFmtId="167" fontId="26" fillId="0" borderId="0" xfId="1" applyNumberFormat="1" applyFont="1" applyAlignment="1">
      <alignment vertical="center"/>
    </xf>
    <xf numFmtId="0" fontId="12" fillId="0" borderId="0" xfId="0" applyFont="1" applyFill="1" applyBorder="1" applyAlignment="1" applyProtection="1">
      <alignment horizontal="left" vertical="center"/>
    </xf>
    <xf numFmtId="0" fontId="12" fillId="0" borderId="0" xfId="0" applyFont="1" applyFill="1" applyBorder="1" applyAlignment="1" applyProtection="1">
      <alignment horizontal="center" vertical="center"/>
    </xf>
    <xf numFmtId="0" fontId="10" fillId="0" borderId="0" xfId="0" applyFont="1" applyFill="1" applyAlignment="1" applyProtection="1">
      <alignment vertical="center"/>
    </xf>
    <xf numFmtId="0" fontId="10" fillId="3"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5" fillId="0" borderId="0" xfId="1" applyFont="1" applyFill="1" applyBorder="1" applyAlignment="1" applyProtection="1">
      <alignment horizontal="centerContinuous" vertical="center"/>
    </xf>
    <xf numFmtId="0" fontId="15" fillId="0" borderId="0" xfId="1" applyFont="1" applyFill="1" applyBorder="1" applyAlignment="1" applyProtection="1">
      <alignment vertical="center"/>
    </xf>
    <xf numFmtId="0" fontId="14" fillId="0" borderId="0" xfId="0" applyFont="1" applyFill="1" applyBorder="1" applyAlignment="1" applyProtection="1">
      <alignment horizontal="right" vertical="center"/>
    </xf>
    <xf numFmtId="0" fontId="13" fillId="0" borderId="0" xfId="0" applyFont="1" applyFill="1" applyBorder="1" applyAlignment="1" applyProtection="1">
      <alignment horizontal="center" vertical="center"/>
    </xf>
    <xf numFmtId="0" fontId="2" fillId="0" borderId="0" xfId="0" applyFont="1" applyFill="1" applyAlignment="1" applyProtection="1">
      <alignment vertical="center"/>
    </xf>
    <xf numFmtId="0" fontId="22" fillId="3" borderId="0" xfId="1" applyFont="1" applyFill="1" applyAlignment="1" applyProtection="1">
      <alignment horizontal="centerContinuous" vertical="center"/>
    </xf>
    <xf numFmtId="0" fontId="23" fillId="3" borderId="0" xfId="1" applyFont="1" applyFill="1" applyAlignment="1" applyProtection="1">
      <alignment horizontal="centerContinuous" vertical="center"/>
    </xf>
    <xf numFmtId="0" fontId="17" fillId="0" borderId="0" xfId="1" applyFont="1" applyAlignment="1" applyProtection="1">
      <alignment horizontal="centerContinuous" vertical="center"/>
    </xf>
    <xf numFmtId="0" fontId="16" fillId="0" borderId="0" xfId="1" applyFont="1" applyAlignment="1" applyProtection="1">
      <alignment horizontal="centerContinuous" vertical="center"/>
    </xf>
    <xf numFmtId="0" fontId="18" fillId="3" borderId="0" xfId="1" applyFont="1" applyFill="1" applyBorder="1" applyAlignment="1" applyProtection="1">
      <alignment vertical="center"/>
    </xf>
    <xf numFmtId="0" fontId="19" fillId="3" borderId="0" xfId="1" applyFont="1" applyFill="1" applyBorder="1" applyAlignment="1" applyProtection="1">
      <alignment horizontal="centerContinuous" vertical="center"/>
    </xf>
    <xf numFmtId="0" fontId="18" fillId="3" borderId="0" xfId="1" applyFont="1" applyFill="1" applyBorder="1" applyAlignment="1" applyProtection="1">
      <alignment horizontal="centerContinuous" vertical="center"/>
    </xf>
    <xf numFmtId="0" fontId="19" fillId="3" borderId="0" xfId="1" quotePrefix="1" applyFont="1" applyFill="1" applyBorder="1" applyAlignment="1" applyProtection="1">
      <alignment horizontal="centerContinuous" vertical="center"/>
    </xf>
    <xf numFmtId="0" fontId="19" fillId="3" borderId="0" xfId="1" applyFont="1" applyFill="1" applyBorder="1" applyAlignment="1" applyProtection="1">
      <alignment horizontal="center" vertical="center"/>
    </xf>
    <xf numFmtId="0" fontId="19" fillId="0" borderId="0" xfId="1" applyFont="1" applyFill="1" applyBorder="1" applyAlignment="1" applyProtection="1">
      <alignment vertical="center"/>
    </xf>
    <xf numFmtId="0" fontId="26" fillId="0" borderId="0" xfId="1" applyFont="1" applyFill="1" applyBorder="1" applyAlignment="1" applyProtection="1">
      <alignment vertical="center"/>
    </xf>
    <xf numFmtId="0" fontId="13" fillId="0" borderId="0" xfId="0" applyFont="1" applyFill="1" applyBorder="1" applyAlignment="1" applyProtection="1">
      <alignment horizontal="left" vertical="center"/>
    </xf>
    <xf numFmtId="0" fontId="27" fillId="0" borderId="0" xfId="1" applyFont="1" applyFill="1" applyBorder="1" applyAlignment="1" applyProtection="1">
      <alignment vertical="center"/>
    </xf>
    <xf numFmtId="167" fontId="15" fillId="0" borderId="0" xfId="1" applyNumberFormat="1" applyFont="1" applyFill="1" applyBorder="1" applyAlignment="1" applyProtection="1">
      <alignment vertical="center"/>
    </xf>
    <xf numFmtId="167" fontId="26" fillId="0" borderId="0" xfId="1" applyNumberFormat="1" applyFont="1" applyFill="1" applyBorder="1" applyAlignment="1" applyProtection="1">
      <alignment vertical="center"/>
    </xf>
    <xf numFmtId="0" fontId="15" fillId="0" borderId="0" xfId="1" applyFont="1" applyBorder="1" applyAlignment="1" applyProtection="1">
      <alignment vertical="center"/>
    </xf>
    <xf numFmtId="0" fontId="25" fillId="0" borderId="0" xfId="0" applyFont="1" applyFill="1" applyBorder="1" applyAlignment="1" applyProtection="1">
      <alignment horizontal="left" vertical="center"/>
    </xf>
    <xf numFmtId="0" fontId="22" fillId="3" borderId="0" xfId="1" applyFont="1" applyFill="1" applyBorder="1" applyAlignment="1" applyProtection="1">
      <alignment horizontal="centerContinuous" vertical="center"/>
    </xf>
    <xf numFmtId="0" fontId="25" fillId="3" borderId="0" xfId="0" applyFont="1" applyFill="1" applyAlignment="1" applyProtection="1">
      <alignment vertical="center"/>
    </xf>
    <xf numFmtId="0" fontId="25" fillId="3" borderId="0" xfId="0" applyFont="1" applyFill="1" applyBorder="1" applyAlignment="1" applyProtection="1">
      <alignment horizontal="left" vertical="center"/>
    </xf>
    <xf numFmtId="0" fontId="25" fillId="0" borderId="0" xfId="0" applyFont="1" applyFill="1" applyAlignment="1" applyProtection="1">
      <alignment vertical="center"/>
    </xf>
    <xf numFmtId="0" fontId="13" fillId="0" borderId="0" xfId="0" applyFont="1" applyFill="1" applyAlignment="1" applyProtection="1">
      <alignment vertical="center"/>
    </xf>
    <xf numFmtId="0" fontId="25" fillId="0" borderId="0" xfId="0" applyFont="1" applyFill="1" applyAlignment="1" applyProtection="1">
      <alignment horizontal="left" vertical="center"/>
    </xf>
    <xf numFmtId="0" fontId="8" fillId="0" borderId="0" xfId="0" applyFont="1" applyFill="1" applyAlignment="1" applyProtection="1">
      <alignment horizontal="left" vertical="center"/>
    </xf>
    <xf numFmtId="0" fontId="2" fillId="0" borderId="0" xfId="0" applyFont="1" applyFill="1" applyAlignment="1" applyProtection="1">
      <alignment horizontal="left" vertical="center"/>
    </xf>
    <xf numFmtId="0" fontId="21" fillId="0" borderId="0" xfId="1" applyFont="1" applyFill="1" applyBorder="1" applyAlignment="1" applyProtection="1">
      <alignment horizontal="centerContinuous" vertical="center"/>
    </xf>
    <xf numFmtId="0" fontId="10" fillId="3" borderId="0" xfId="0" applyFont="1" applyFill="1" applyAlignment="1" applyProtection="1">
      <alignment horizontal="centerContinuous" vertical="center"/>
    </xf>
    <xf numFmtId="0" fontId="6" fillId="0" borderId="0" xfId="1" applyFont="1" applyAlignment="1" applyProtection="1">
      <alignment vertical="center"/>
    </xf>
    <xf numFmtId="0" fontId="16" fillId="0" borderId="0" xfId="1" applyFont="1" applyAlignment="1" applyProtection="1">
      <alignment vertical="center"/>
    </xf>
    <xf numFmtId="0" fontId="22" fillId="0" borderId="0" xfId="1" applyFont="1" applyAlignment="1" applyProtection="1">
      <alignment vertical="center"/>
    </xf>
    <xf numFmtId="0" fontId="16" fillId="0" borderId="0" xfId="1" applyFont="1" applyBorder="1" applyAlignment="1" applyProtection="1">
      <alignment vertical="center"/>
    </xf>
    <xf numFmtId="0" fontId="26" fillId="0" borderId="0" xfId="1" applyFont="1" applyBorder="1" applyAlignment="1" applyProtection="1">
      <alignment vertical="center"/>
    </xf>
    <xf numFmtId="165" fontId="26" fillId="0" borderId="0" xfId="1" applyNumberFormat="1" applyFont="1" applyBorder="1" applyAlignment="1" applyProtection="1">
      <alignment vertical="center"/>
    </xf>
    <xf numFmtId="0" fontId="22" fillId="2" borderId="0" xfId="1" applyFont="1" applyFill="1" applyAlignment="1" applyProtection="1">
      <alignment vertical="center"/>
    </xf>
    <xf numFmtId="167" fontId="26" fillId="0" borderId="0" xfId="1" applyNumberFormat="1" applyFont="1" applyAlignment="1" applyProtection="1">
      <alignment vertical="center"/>
    </xf>
    <xf numFmtId="0" fontId="26" fillId="0" borderId="0" xfId="1" applyFont="1" applyAlignment="1" applyProtection="1">
      <alignment vertical="center"/>
    </xf>
    <xf numFmtId="0" fontId="26" fillId="0" borderId="0" xfId="1" applyFont="1" applyFill="1" applyAlignment="1" applyProtection="1">
      <alignment vertical="center"/>
    </xf>
    <xf numFmtId="165" fontId="26" fillId="0" borderId="0" xfId="1" applyNumberFormat="1" applyFont="1" applyFill="1" applyBorder="1" applyAlignment="1" applyProtection="1">
      <alignment vertical="center"/>
    </xf>
    <xf numFmtId="0" fontId="13" fillId="3" borderId="0" xfId="0" applyFont="1" applyFill="1" applyAlignment="1" applyProtection="1">
      <alignment horizontal="centerContinuous" vertical="center"/>
    </xf>
    <xf numFmtId="0" fontId="13" fillId="3" borderId="0" xfId="0" applyFont="1" applyFill="1" applyBorder="1" applyAlignment="1" applyProtection="1">
      <alignment horizontal="centerContinuous" vertical="center"/>
    </xf>
    <xf numFmtId="0" fontId="25" fillId="0" borderId="0" xfId="0" applyFont="1" applyFill="1" applyBorder="1" applyAlignment="1" applyProtection="1">
      <alignment vertical="center"/>
    </xf>
    <xf numFmtId="0" fontId="29" fillId="0" borderId="0" xfId="0" applyFont="1" applyFill="1" applyBorder="1" applyAlignment="1" applyProtection="1">
      <alignment horizontal="left" vertical="center"/>
    </xf>
    <xf numFmtId="0" fontId="25" fillId="0" borderId="0" xfId="0" applyFont="1" applyFill="1" applyAlignment="1" applyProtection="1">
      <alignment horizontal="center" vertical="center"/>
    </xf>
    <xf numFmtId="0" fontId="25" fillId="0" borderId="0" xfId="0" applyFont="1" applyFill="1" applyBorder="1" applyAlignment="1" applyProtection="1">
      <alignment horizontal="centerContinuous" vertical="center"/>
    </xf>
    <xf numFmtId="0" fontId="22" fillId="3" borderId="0" xfId="0" applyFont="1" applyFill="1" applyBorder="1" applyAlignment="1" applyProtection="1">
      <alignment horizontal="centerContinuous" vertical="center"/>
    </xf>
    <xf numFmtId="0" fontId="26" fillId="0" borderId="0" xfId="1" applyFont="1" applyFill="1" applyBorder="1" applyAlignment="1" applyProtection="1">
      <alignment horizontal="centerContinuous" vertical="center"/>
    </xf>
    <xf numFmtId="0" fontId="13" fillId="0" borderId="0" xfId="0" applyFont="1" applyFill="1" applyBorder="1" applyAlignment="1" applyProtection="1">
      <alignment vertical="center"/>
    </xf>
    <xf numFmtId="165" fontId="18" fillId="0" borderId="0" xfId="0" applyNumberFormat="1" applyFont="1" applyFill="1" applyBorder="1" applyAlignment="1" applyProtection="1">
      <alignment horizontal="right" vertical="center"/>
    </xf>
    <xf numFmtId="0" fontId="19" fillId="3" borderId="0" xfId="0" applyFont="1" applyFill="1" applyBorder="1" applyAlignment="1" applyProtection="1">
      <alignment horizontal="center" vertical="center"/>
    </xf>
    <xf numFmtId="0" fontId="0" fillId="3" borderId="0" xfId="0" applyFill="1" applyAlignment="1" applyProtection="1">
      <alignment vertical="center"/>
    </xf>
    <xf numFmtId="0" fontId="15" fillId="0" borderId="0" xfId="1" applyFont="1" applyBorder="1" applyAlignment="1" applyProtection="1">
      <alignment horizontal="right" vertical="center"/>
    </xf>
    <xf numFmtId="167" fontId="26" fillId="0" borderId="10" xfId="1" applyNumberFormat="1" applyFont="1" applyFill="1" applyBorder="1" applyAlignment="1">
      <alignment vertical="center"/>
    </xf>
    <xf numFmtId="167" fontId="26" fillId="0" borderId="11" xfId="1" applyNumberFormat="1" applyFont="1" applyFill="1" applyBorder="1" applyAlignment="1">
      <alignment vertical="center"/>
    </xf>
    <xf numFmtId="167" fontId="15" fillId="0" borderId="9" xfId="1" applyNumberFormat="1" applyFont="1" applyFill="1" applyBorder="1" applyAlignment="1">
      <alignment vertical="center"/>
    </xf>
    <xf numFmtId="167" fontId="15" fillId="0" borderId="10" xfId="1" applyNumberFormat="1" applyFont="1" applyFill="1" applyBorder="1" applyAlignment="1">
      <alignment vertical="center"/>
    </xf>
    <xf numFmtId="167" fontId="15" fillId="0" borderId="11" xfId="1" applyNumberFormat="1" applyFont="1" applyFill="1" applyBorder="1" applyAlignment="1">
      <alignment vertical="center"/>
    </xf>
    <xf numFmtId="167" fontId="26" fillId="0" borderId="20" xfId="1" applyNumberFormat="1" applyFont="1" applyFill="1" applyBorder="1" applyAlignment="1">
      <alignment vertical="center"/>
    </xf>
    <xf numFmtId="0" fontId="15" fillId="0" borderId="0" xfId="1" applyFont="1" applyFill="1" applyBorder="1" applyAlignment="1">
      <alignment horizontal="right" vertical="center"/>
    </xf>
    <xf numFmtId="0" fontId="26" fillId="2" borderId="0" xfId="14" applyFont="1" applyFill="1" applyBorder="1" applyAlignment="1" applyProtection="1">
      <alignment vertical="center"/>
    </xf>
    <xf numFmtId="0" fontId="26" fillId="0" borderId="0" xfId="1" applyFont="1" applyBorder="1" applyAlignment="1" applyProtection="1">
      <alignment horizontal="center" vertical="center"/>
    </xf>
    <xf numFmtId="167" fontId="15" fillId="0" borderId="10" xfId="1" applyNumberFormat="1" applyFont="1" applyFill="1" applyBorder="1" applyAlignment="1" applyProtection="1">
      <alignment vertical="center"/>
    </xf>
    <xf numFmtId="167" fontId="15" fillId="0" borderId="11" xfId="1" applyNumberFormat="1" applyFont="1" applyFill="1" applyBorder="1" applyAlignment="1" applyProtection="1">
      <alignment vertical="center"/>
    </xf>
    <xf numFmtId="167" fontId="15" fillId="0" borderId="10" xfId="1" applyNumberFormat="1" applyFont="1" applyFill="1" applyBorder="1" applyAlignment="1" applyProtection="1">
      <alignment vertical="center"/>
      <protection locked="0"/>
    </xf>
    <xf numFmtId="167" fontId="26" fillId="0" borderId="10" xfId="1" applyNumberFormat="1" applyFont="1" applyFill="1" applyBorder="1" applyAlignment="1" applyProtection="1">
      <alignment vertical="center"/>
    </xf>
    <xf numFmtId="167" fontId="26" fillId="0" borderId="11" xfId="1" applyNumberFormat="1" applyFont="1" applyFill="1" applyBorder="1" applyAlignment="1" applyProtection="1">
      <alignment vertical="center"/>
    </xf>
    <xf numFmtId="167" fontId="15" fillId="0" borderId="27" xfId="1" applyNumberFormat="1" applyFont="1" applyFill="1" applyBorder="1" applyAlignment="1">
      <alignment vertical="center"/>
    </xf>
    <xf numFmtId="167" fontId="15" fillId="0" borderId="15" xfId="1" applyNumberFormat="1" applyFont="1" applyFill="1" applyBorder="1" applyAlignment="1">
      <alignment vertical="center"/>
    </xf>
    <xf numFmtId="167" fontId="15" fillId="0" borderId="4" xfId="1" applyNumberFormat="1" applyFont="1" applyFill="1" applyBorder="1" applyAlignment="1">
      <alignment vertical="center"/>
    </xf>
    <xf numFmtId="0" fontId="22" fillId="3" borderId="0" xfId="1" quotePrefix="1" applyFont="1" applyFill="1" applyAlignment="1" applyProtection="1">
      <alignment horizontal="centerContinuous" vertical="center"/>
    </xf>
    <xf numFmtId="0" fontId="19" fillId="0" borderId="0" xfId="1" applyFont="1" applyAlignment="1" applyProtection="1">
      <alignment horizontal="centerContinuous" vertical="center"/>
    </xf>
    <xf numFmtId="0" fontId="18" fillId="0" borderId="0" xfId="1" applyFont="1" applyAlignment="1" applyProtection="1">
      <alignment horizontal="centerContinuous" vertical="center"/>
    </xf>
    <xf numFmtId="0" fontId="18" fillId="0" borderId="0" xfId="1" quotePrefix="1" applyFont="1" applyAlignment="1" applyProtection="1">
      <alignment horizontal="centerContinuous" vertical="center"/>
    </xf>
    <xf numFmtId="0" fontId="19" fillId="3" borderId="0" xfId="14" applyFont="1" applyFill="1" applyBorder="1" applyAlignment="1" applyProtection="1">
      <alignment vertical="center"/>
    </xf>
    <xf numFmtId="0" fontId="19" fillId="3" borderId="0" xfId="14" applyFont="1" applyFill="1" applyBorder="1" applyAlignment="1" applyProtection="1">
      <alignment horizontal="center" vertical="center"/>
    </xf>
    <xf numFmtId="0" fontId="19" fillId="3" borderId="0" xfId="14" applyFont="1" applyFill="1" applyBorder="1" applyAlignment="1" applyProtection="1">
      <alignment horizontal="centerContinuous" vertical="center"/>
    </xf>
    <xf numFmtId="0" fontId="19" fillId="3" borderId="0" xfId="14" quotePrefix="1" applyFont="1" applyFill="1" applyBorder="1" applyAlignment="1" applyProtection="1">
      <alignment horizontal="centerContinuous" vertical="center"/>
    </xf>
    <xf numFmtId="0" fontId="18" fillId="0" borderId="0" xfId="14" applyFont="1" applyBorder="1" applyAlignment="1" applyProtection="1">
      <alignment vertical="center"/>
    </xf>
    <xf numFmtId="167" fontId="18" fillId="0" borderId="0" xfId="14" applyNumberFormat="1" applyFont="1" applyFill="1" applyBorder="1" applyAlignment="1" applyProtection="1">
      <alignment horizontal="center" vertical="center"/>
    </xf>
    <xf numFmtId="0" fontId="18" fillId="0" borderId="0" xfId="14" applyFont="1" applyFill="1" applyBorder="1" applyAlignment="1" applyProtection="1">
      <alignment vertical="center"/>
    </xf>
    <xf numFmtId="167" fontId="18" fillId="0" borderId="0" xfId="14" applyNumberFormat="1" applyFont="1" applyFill="1" applyBorder="1" applyAlignment="1" applyProtection="1">
      <alignment vertical="center"/>
    </xf>
    <xf numFmtId="0" fontId="18" fillId="0" borderId="4" xfId="14" applyFont="1" applyBorder="1" applyAlignment="1" applyProtection="1">
      <alignment vertical="center"/>
    </xf>
    <xf numFmtId="0" fontId="19" fillId="0" borderId="4" xfId="14" applyFont="1" applyBorder="1" applyAlignment="1" applyProtection="1">
      <alignment horizontal="centerContinuous" vertical="center"/>
    </xf>
    <xf numFmtId="0" fontId="18" fillId="0" borderId="4" xfId="14" applyFont="1" applyBorder="1" applyAlignment="1" applyProtection="1">
      <alignment horizontal="centerContinuous" vertical="center"/>
    </xf>
    <xf numFmtId="0" fontId="18" fillId="0" borderId="1" xfId="14" applyFont="1" applyBorder="1" applyAlignment="1" applyProtection="1">
      <alignment vertical="center"/>
    </xf>
    <xf numFmtId="165" fontId="18" fillId="0" borderId="1" xfId="14" applyNumberFormat="1" applyFont="1" applyFill="1" applyBorder="1" applyAlignment="1" applyProtection="1">
      <alignment horizontal="center" vertical="center"/>
    </xf>
    <xf numFmtId="0" fontId="18" fillId="0" borderId="0" xfId="14" applyFont="1" applyBorder="1" applyAlignment="1" applyProtection="1">
      <alignment horizontal="centerContinuous" vertical="center"/>
    </xf>
    <xf numFmtId="165" fontId="18" fillId="0" borderId="0" xfId="14" applyNumberFormat="1" applyFont="1" applyFill="1" applyBorder="1" applyAlignment="1" applyProtection="1">
      <alignment vertical="center"/>
    </xf>
    <xf numFmtId="0" fontId="17" fillId="0" borderId="0" xfId="14" applyFont="1" applyProtection="1"/>
    <xf numFmtId="0" fontId="24" fillId="0" borderId="0" xfId="14" applyFont="1" applyProtection="1"/>
    <xf numFmtId="0" fontId="18" fillId="0" borderId="0" xfId="14" applyFont="1" applyProtection="1"/>
    <xf numFmtId="0" fontId="9" fillId="0" borderId="0" xfId="14" applyFont="1" applyProtection="1"/>
    <xf numFmtId="167" fontId="19" fillId="0" borderId="0" xfId="14" applyNumberFormat="1" applyFont="1" applyFill="1" applyBorder="1" applyAlignment="1" applyProtection="1">
      <alignment horizontal="right" vertical="center"/>
    </xf>
    <xf numFmtId="167" fontId="19" fillId="0" borderId="4" xfId="14" applyNumberFormat="1" applyFont="1" applyFill="1" applyBorder="1" applyAlignment="1" applyProtection="1">
      <alignment horizontal="right" vertical="center"/>
    </xf>
    <xf numFmtId="0" fontId="26" fillId="0" borderId="0" xfId="14" applyFont="1" applyFill="1" applyBorder="1" applyAlignment="1" applyProtection="1">
      <alignment vertical="center"/>
    </xf>
    <xf numFmtId="0" fontId="26" fillId="0" borderId="2" xfId="1" applyFont="1" applyBorder="1" applyAlignment="1" applyProtection="1">
      <alignment vertical="center"/>
    </xf>
    <xf numFmtId="0" fontId="15" fillId="0" borderId="2" xfId="1" applyFont="1" applyBorder="1" applyAlignment="1" applyProtection="1">
      <alignment vertical="center"/>
    </xf>
    <xf numFmtId="0" fontId="26" fillId="2" borderId="2" xfId="14" applyFont="1" applyFill="1" applyBorder="1" applyAlignment="1" applyProtection="1">
      <alignment vertical="center"/>
    </xf>
    <xf numFmtId="165" fontId="26" fillId="0" borderId="2" xfId="1" applyNumberFormat="1" applyFont="1" applyFill="1" applyBorder="1" applyAlignment="1" applyProtection="1">
      <alignment vertical="center"/>
    </xf>
    <xf numFmtId="0" fontId="26" fillId="0" borderId="2" xfId="1" applyFont="1" applyFill="1" applyBorder="1" applyAlignment="1" applyProtection="1">
      <alignment vertical="center"/>
    </xf>
    <xf numFmtId="0" fontId="18" fillId="0" borderId="0" xfId="14" applyFont="1" applyFill="1" applyBorder="1" applyAlignment="1" applyProtection="1">
      <alignment horizontal="center" vertical="center"/>
    </xf>
    <xf numFmtId="167" fontId="18" fillId="0" borderId="0" xfId="14" applyNumberFormat="1" applyFont="1" applyFill="1" applyBorder="1" applyAlignment="1" applyProtection="1">
      <alignment horizontal="right" vertical="center"/>
      <protection locked="0"/>
    </xf>
    <xf numFmtId="167" fontId="19" fillId="0" borderId="4" xfId="14" applyNumberFormat="1" applyFont="1" applyFill="1" applyBorder="1" applyAlignment="1">
      <alignment horizontal="right" vertical="center"/>
    </xf>
    <xf numFmtId="0" fontId="19" fillId="3" borderId="0" xfId="1" applyFont="1" applyFill="1" applyBorder="1" applyAlignment="1" applyProtection="1">
      <alignment horizontal="centerContinuous"/>
    </xf>
    <xf numFmtId="0" fontId="18" fillId="3" borderId="0" xfId="1" applyFont="1" applyFill="1" applyBorder="1" applyAlignment="1" applyProtection="1">
      <alignment horizontal="centerContinuous"/>
    </xf>
    <xf numFmtId="0" fontId="18" fillId="3" borderId="0" xfId="1" applyFont="1" applyFill="1" applyBorder="1" applyAlignment="1" applyProtection="1">
      <alignment horizontal="center" vertical="center"/>
    </xf>
    <xf numFmtId="0" fontId="27" fillId="0" borderId="0" xfId="1" applyFont="1" applyBorder="1" applyAlignment="1" applyProtection="1">
      <alignment vertical="center"/>
    </xf>
    <xf numFmtId="0" fontId="26" fillId="0" borderId="4" xfId="1" applyFont="1" applyBorder="1" applyAlignment="1" applyProtection="1">
      <alignment vertical="center"/>
    </xf>
    <xf numFmtId="0" fontId="19" fillId="0" borderId="4" xfId="1" applyFont="1" applyBorder="1" applyAlignment="1" applyProtection="1">
      <alignment vertical="center"/>
    </xf>
    <xf numFmtId="0" fontId="10" fillId="0" borderId="4" xfId="0" applyFont="1" applyFill="1" applyBorder="1" applyAlignment="1" applyProtection="1">
      <alignment horizontal="left" vertical="center"/>
    </xf>
    <xf numFmtId="167" fontId="15" fillId="0" borderId="4" xfId="1" applyNumberFormat="1" applyFont="1" applyFill="1" applyBorder="1" applyAlignment="1" applyProtection="1">
      <alignment vertical="center"/>
    </xf>
    <xf numFmtId="0" fontId="15" fillId="0" borderId="1" xfId="1" applyFont="1" applyBorder="1" applyAlignment="1" applyProtection="1">
      <alignment vertical="center"/>
    </xf>
    <xf numFmtId="0" fontId="26" fillId="2" borderId="1" xfId="14" applyFont="1" applyFill="1" applyBorder="1" applyAlignment="1" applyProtection="1">
      <alignment vertical="center"/>
    </xf>
    <xf numFmtId="0" fontId="26" fillId="0" borderId="1" xfId="1" applyFont="1" applyBorder="1" applyAlignment="1" applyProtection="1">
      <alignment vertical="center"/>
    </xf>
    <xf numFmtId="165" fontId="26" fillId="0" borderId="1" xfId="1" applyNumberFormat="1" applyFont="1" applyFill="1" applyBorder="1" applyAlignment="1" applyProtection="1">
      <alignment vertical="center"/>
    </xf>
    <xf numFmtId="167" fontId="15" fillId="0" borderId="0" xfId="1" applyNumberFormat="1" applyFont="1" applyFill="1" applyBorder="1" applyAlignment="1">
      <alignment horizontal="right" vertical="center"/>
    </xf>
    <xf numFmtId="0" fontId="19" fillId="3" borderId="0" xfId="14" quotePrefix="1" applyFont="1" applyFill="1" applyBorder="1" applyAlignment="1" applyProtection="1">
      <alignment horizontal="center" vertical="center"/>
    </xf>
    <xf numFmtId="0" fontId="18" fillId="0" borderId="0" xfId="14" applyFont="1" applyBorder="1" applyAlignment="1" applyProtection="1">
      <alignment horizontal="center" vertical="center"/>
    </xf>
    <xf numFmtId="0" fontId="18" fillId="2" borderId="0" xfId="14" applyFont="1" applyFill="1" applyBorder="1" applyAlignment="1" applyProtection="1">
      <alignment vertical="center"/>
    </xf>
    <xf numFmtId="0" fontId="19" fillId="0" borderId="0" xfId="14" applyFont="1" applyBorder="1" applyAlignment="1" applyProtection="1">
      <alignment horizontal="centerContinuous" vertical="center"/>
    </xf>
    <xf numFmtId="165" fontId="19" fillId="0" borderId="0" xfId="14" applyNumberFormat="1" applyFont="1" applyFill="1" applyBorder="1" applyAlignment="1" applyProtection="1">
      <alignment horizontal="right" vertical="center"/>
    </xf>
    <xf numFmtId="0" fontId="19" fillId="0" borderId="0" xfId="14" applyFont="1" applyBorder="1" applyAlignment="1" applyProtection="1">
      <alignment vertical="center"/>
    </xf>
    <xf numFmtId="167" fontId="18" fillId="0" borderId="0" xfId="14" applyNumberFormat="1" applyFont="1" applyFill="1" applyBorder="1" applyAlignment="1" applyProtection="1">
      <alignment horizontal="right" vertical="center"/>
    </xf>
    <xf numFmtId="0" fontId="19" fillId="3" borderId="0" xfId="0" applyFont="1" applyFill="1" applyBorder="1" applyAlignment="1" applyProtection="1">
      <alignment horizontal="center" vertical="center"/>
    </xf>
    <xf numFmtId="167" fontId="18" fillId="0" borderId="11" xfId="0" applyNumberFormat="1" applyFont="1" applyFill="1" applyBorder="1" applyAlignment="1" applyProtection="1">
      <alignment horizontal="right" vertical="center"/>
    </xf>
    <xf numFmtId="0" fontId="25" fillId="0" borderId="5" xfId="0" applyFont="1" applyFill="1" applyBorder="1" applyAlignment="1" applyProtection="1">
      <alignment vertical="center"/>
    </xf>
    <xf numFmtId="0" fontId="25" fillId="0" borderId="5" xfId="0" applyFont="1" applyFill="1" applyBorder="1" applyAlignment="1" applyProtection="1">
      <alignment horizontal="centerContinuous" vertical="center"/>
    </xf>
    <xf numFmtId="0" fontId="25" fillId="0" borderId="5" xfId="0" applyFont="1" applyFill="1" applyBorder="1" applyAlignment="1" applyProtection="1">
      <alignment horizontal="left" vertical="center"/>
    </xf>
    <xf numFmtId="0" fontId="25" fillId="0" borderId="12" xfId="0" applyFont="1" applyFill="1" applyBorder="1" applyAlignment="1" applyProtection="1">
      <alignment horizontal="left" vertical="center"/>
    </xf>
    <xf numFmtId="167" fontId="25" fillId="0" borderId="12" xfId="0" applyNumberFormat="1" applyFont="1" applyFill="1" applyBorder="1" applyAlignment="1" applyProtection="1">
      <alignment vertical="center"/>
    </xf>
    <xf numFmtId="0" fontId="25" fillId="0" borderId="8" xfId="0" applyFont="1" applyFill="1" applyBorder="1" applyAlignment="1" applyProtection="1">
      <alignment vertical="center"/>
    </xf>
    <xf numFmtId="0" fontId="25" fillId="0" borderId="8" xfId="0" applyFont="1" applyFill="1" applyBorder="1" applyAlignment="1" applyProtection="1">
      <alignment horizontal="centerContinuous" vertical="center"/>
    </xf>
    <xf numFmtId="0" fontId="25" fillId="0" borderId="8" xfId="0" applyFont="1" applyFill="1" applyBorder="1" applyAlignment="1" applyProtection="1">
      <alignment horizontal="left" vertical="center"/>
    </xf>
    <xf numFmtId="0" fontId="25" fillId="0" borderId="14" xfId="0" applyFont="1" applyFill="1" applyBorder="1" applyAlignment="1" applyProtection="1">
      <alignment horizontal="left" vertical="center"/>
    </xf>
    <xf numFmtId="0" fontId="25" fillId="3" borderId="0" xfId="0" applyFont="1" applyFill="1" applyBorder="1" applyAlignment="1" applyProtection="1">
      <alignment vertical="center"/>
    </xf>
    <xf numFmtId="167" fontId="18" fillId="3" borderId="0" xfId="0" applyNumberFormat="1" applyFont="1" applyFill="1" applyBorder="1" applyAlignment="1" applyProtection="1">
      <alignment horizontal="right" vertical="center"/>
    </xf>
    <xf numFmtId="167" fontId="25" fillId="3" borderId="0" xfId="0" applyNumberFormat="1" applyFont="1" applyFill="1" applyBorder="1" applyAlignment="1" applyProtection="1">
      <alignment vertical="center"/>
    </xf>
    <xf numFmtId="0" fontId="25" fillId="3" borderId="0" xfId="0" applyFont="1" applyFill="1" applyBorder="1" applyAlignment="1" applyProtection="1">
      <alignment horizontal="centerContinuous" vertical="center"/>
    </xf>
    <xf numFmtId="0" fontId="25" fillId="3" borderId="0" xfId="0" quotePrefix="1" applyFont="1" applyFill="1" applyBorder="1" applyAlignment="1" applyProtection="1">
      <alignment horizontal="centerContinuous" vertical="center"/>
    </xf>
    <xf numFmtId="167" fontId="18" fillId="3" borderId="0" xfId="0" applyNumberFormat="1" applyFont="1" applyFill="1" applyBorder="1" applyAlignment="1" applyProtection="1">
      <alignment horizontal="centerContinuous" vertical="center"/>
    </xf>
    <xf numFmtId="167" fontId="25" fillId="3" borderId="0" xfId="0" applyNumberFormat="1" applyFont="1" applyFill="1" applyBorder="1" applyAlignment="1" applyProtection="1">
      <alignment horizontal="centerContinuous" vertical="center"/>
    </xf>
    <xf numFmtId="167" fontId="25" fillId="0" borderId="28" xfId="0" applyNumberFormat="1" applyFont="1" applyFill="1" applyBorder="1" applyAlignment="1" applyProtection="1">
      <alignment vertical="center"/>
      <protection locked="0"/>
    </xf>
    <xf numFmtId="167" fontId="18" fillId="0" borderId="29" xfId="0" applyNumberFormat="1" applyFont="1" applyFill="1" applyBorder="1" applyAlignment="1" applyProtection="1">
      <alignment horizontal="right" vertical="center"/>
      <protection locked="0"/>
    </xf>
    <xf numFmtId="0" fontId="25" fillId="0" borderId="15" xfId="0" applyFont="1" applyFill="1" applyBorder="1" applyAlignment="1" applyProtection="1">
      <alignment vertical="center"/>
    </xf>
    <xf numFmtId="0" fontId="13" fillId="0" borderId="3" xfId="0" applyFont="1" applyFill="1" applyBorder="1" applyAlignment="1" applyProtection="1">
      <alignment horizontal="left" vertical="center"/>
    </xf>
    <xf numFmtId="0" fontId="25" fillId="0" borderId="3" xfId="0" applyFont="1" applyFill="1" applyBorder="1" applyAlignment="1" applyProtection="1">
      <alignment horizontal="left" vertical="center"/>
    </xf>
    <xf numFmtId="0" fontId="25" fillId="0" borderId="16" xfId="0" applyFont="1" applyFill="1" applyBorder="1" applyAlignment="1" applyProtection="1">
      <alignment horizontal="left" vertical="center"/>
    </xf>
    <xf numFmtId="0" fontId="25" fillId="0" borderId="11" xfId="0" applyFont="1" applyFill="1" applyBorder="1" applyAlignment="1" applyProtection="1">
      <alignment vertical="center"/>
    </xf>
    <xf numFmtId="167" fontId="19" fillId="0" borderId="15" xfId="0" applyNumberFormat="1" applyFont="1" applyFill="1" applyBorder="1" applyAlignment="1" applyProtection="1">
      <alignment horizontal="right" vertical="center"/>
    </xf>
    <xf numFmtId="167" fontId="25" fillId="0" borderId="16" xfId="0" applyNumberFormat="1" applyFont="1" applyFill="1" applyBorder="1" applyAlignment="1" applyProtection="1">
      <alignment vertical="center"/>
    </xf>
    <xf numFmtId="167" fontId="19" fillId="0" borderId="17" xfId="0" applyNumberFormat="1" applyFont="1" applyFill="1" applyBorder="1" applyAlignment="1" applyProtection="1">
      <alignment horizontal="right" vertical="center"/>
    </xf>
    <xf numFmtId="167" fontId="25" fillId="0" borderId="18" xfId="0" applyNumberFormat="1" applyFont="1" applyFill="1" applyBorder="1" applyAlignment="1" applyProtection="1">
      <alignment horizontal="center" vertical="center"/>
    </xf>
    <xf numFmtId="0" fontId="25" fillId="0" borderId="5" xfId="0" quotePrefix="1" applyFont="1" applyFill="1" applyBorder="1" applyAlignment="1" applyProtection="1">
      <alignment vertical="center"/>
      <protection locked="0"/>
    </xf>
    <xf numFmtId="167" fontId="25" fillId="0" borderId="18" xfId="0" applyNumberFormat="1" applyFont="1" applyFill="1" applyBorder="1" applyAlignment="1" applyProtection="1">
      <alignment horizontal="center" vertical="center"/>
      <protection locked="0"/>
    </xf>
    <xf numFmtId="0" fontId="13" fillId="0" borderId="19" xfId="0" applyFont="1" applyFill="1" applyBorder="1" applyAlignment="1" applyProtection="1">
      <alignment horizontal="left" vertical="center"/>
    </xf>
    <xf numFmtId="0" fontId="25" fillId="0" borderId="19" xfId="0" applyFont="1" applyFill="1" applyBorder="1" applyAlignment="1" applyProtection="1">
      <alignment horizontal="left" vertical="center"/>
    </xf>
    <xf numFmtId="0" fontId="25" fillId="0" borderId="18" xfId="0" applyFont="1" applyFill="1" applyBorder="1" applyAlignment="1" applyProtection="1">
      <alignment horizontal="left" vertical="center"/>
    </xf>
    <xf numFmtId="0" fontId="25" fillId="0" borderId="13" xfId="0" applyFont="1" applyFill="1" applyBorder="1" applyAlignment="1" applyProtection="1">
      <alignment vertical="center"/>
    </xf>
    <xf numFmtId="167" fontId="18" fillId="0" borderId="13" xfId="0" applyNumberFormat="1" applyFont="1" applyFill="1" applyBorder="1" applyAlignment="1" applyProtection="1">
      <alignment horizontal="right" vertical="center"/>
    </xf>
    <xf numFmtId="167" fontId="25" fillId="0" borderId="14" xfId="0" applyNumberFormat="1" applyFont="1" applyFill="1" applyBorder="1" applyAlignment="1" applyProtection="1">
      <alignment vertical="center"/>
    </xf>
    <xf numFmtId="0" fontId="25" fillId="0" borderId="17" xfId="0" applyFont="1" applyFill="1" applyBorder="1" applyAlignment="1" applyProtection="1">
      <alignment horizontal="left" vertical="center"/>
    </xf>
    <xf numFmtId="165" fontId="18" fillId="3" borderId="0" xfId="0" applyNumberFormat="1" applyFont="1" applyFill="1" applyBorder="1" applyAlignment="1" applyProtection="1">
      <alignment horizontal="right" vertical="center"/>
    </xf>
    <xf numFmtId="165" fontId="18" fillId="3" borderId="0" xfId="0" applyNumberFormat="1" applyFont="1" applyFill="1" applyBorder="1" applyAlignment="1" applyProtection="1">
      <alignment horizontal="centerContinuous" vertical="center"/>
    </xf>
    <xf numFmtId="167" fontId="19" fillId="0" borderId="15" xfId="0" applyNumberFormat="1" applyFont="1" applyFill="1" applyBorder="1" applyAlignment="1" applyProtection="1">
      <alignment horizontal="right" vertical="center"/>
      <protection locked="0"/>
    </xf>
    <xf numFmtId="0" fontId="25" fillId="0" borderId="21" xfId="0" applyFont="1" applyFill="1" applyBorder="1" applyAlignment="1" applyProtection="1">
      <alignment vertical="center"/>
    </xf>
    <xf numFmtId="0" fontId="25" fillId="0" borderId="7" xfId="0" applyFont="1" applyFill="1" applyBorder="1" applyAlignment="1" applyProtection="1">
      <alignment horizontal="left" vertical="center"/>
    </xf>
    <xf numFmtId="0" fontId="25" fillId="0" borderId="22" xfId="0" applyFont="1" applyFill="1" applyBorder="1" applyAlignment="1" applyProtection="1">
      <alignment horizontal="left" vertical="center"/>
    </xf>
    <xf numFmtId="167" fontId="18" fillId="0" borderId="21" xfId="0" applyNumberFormat="1" applyFont="1" applyFill="1" applyBorder="1" applyAlignment="1" applyProtection="1">
      <alignment horizontal="right" vertical="center"/>
    </xf>
    <xf numFmtId="167" fontId="25" fillId="0" borderId="22" xfId="0" applyNumberFormat="1" applyFont="1" applyFill="1" applyBorder="1" applyAlignment="1" applyProtection="1">
      <alignment vertical="center"/>
    </xf>
    <xf numFmtId="0" fontId="25" fillId="0" borderId="23" xfId="0" applyFont="1" applyFill="1" applyBorder="1" applyAlignment="1" applyProtection="1">
      <alignment vertical="center"/>
    </xf>
    <xf numFmtId="0" fontId="25" fillId="0" borderId="24" xfId="0" applyFont="1" applyFill="1" applyBorder="1" applyAlignment="1" applyProtection="1">
      <alignment horizontal="left" vertical="center"/>
    </xf>
    <xf numFmtId="0" fontId="25" fillId="0" borderId="25" xfId="0" applyFont="1" applyFill="1" applyBorder="1" applyAlignment="1" applyProtection="1">
      <alignment horizontal="left" vertical="center"/>
    </xf>
    <xf numFmtId="167" fontId="18" fillId="0" borderId="23" xfId="0" applyNumberFormat="1" applyFont="1" applyFill="1" applyBorder="1" applyAlignment="1" applyProtection="1">
      <alignment horizontal="right" vertical="center"/>
    </xf>
    <xf numFmtId="167" fontId="25" fillId="0" borderId="25" xfId="0" applyNumberFormat="1" applyFont="1" applyFill="1" applyBorder="1" applyAlignment="1" applyProtection="1">
      <alignment vertical="center"/>
    </xf>
    <xf numFmtId="0" fontId="25" fillId="0" borderId="3" xfId="0" applyFont="1" applyFill="1" applyBorder="1" applyAlignment="1" applyProtection="1">
      <alignment horizontal="centerContinuous" vertical="center"/>
    </xf>
    <xf numFmtId="0" fontId="18" fillId="0" borderId="5" xfId="0" applyFont="1" applyFill="1" applyBorder="1" applyAlignment="1" applyProtection="1">
      <alignment horizontal="left" vertical="center"/>
    </xf>
    <xf numFmtId="0" fontId="33" fillId="3" borderId="0" xfId="0" applyFont="1" applyFill="1" applyBorder="1" applyAlignment="1">
      <alignment horizontal="centerContinuous" vertical="center"/>
    </xf>
    <xf numFmtId="0" fontId="33" fillId="3" borderId="0" xfId="0" applyFont="1" applyFill="1" applyBorder="1" applyAlignment="1" applyProtection="1">
      <alignment horizontal="centerContinuous" vertical="center"/>
      <protection locked="0"/>
    </xf>
    <xf numFmtId="0" fontId="34" fillId="3" borderId="0" xfId="1" applyFont="1" applyFill="1" applyAlignment="1">
      <alignment horizontal="centerContinuous" vertical="center"/>
    </xf>
    <xf numFmtId="0" fontId="33" fillId="3" borderId="0" xfId="0" applyFont="1" applyFill="1" applyBorder="1" applyAlignment="1" applyProtection="1">
      <alignment horizontal="centerContinuous" vertical="center"/>
    </xf>
    <xf numFmtId="0" fontId="34" fillId="3" borderId="0" xfId="1" applyFont="1" applyFill="1" applyAlignment="1" applyProtection="1">
      <alignment horizontal="centerContinuous" vertical="center"/>
    </xf>
    <xf numFmtId="0" fontId="34" fillId="3" borderId="0" xfId="0" applyFont="1" applyFill="1" applyBorder="1" applyAlignment="1" applyProtection="1">
      <alignment horizontal="centerContinuous" vertical="center"/>
      <protection locked="0"/>
    </xf>
    <xf numFmtId="0" fontId="34" fillId="3" borderId="0" xfId="0" applyFont="1" applyFill="1" applyBorder="1" applyAlignment="1" applyProtection="1">
      <alignment horizontal="centerContinuous" vertical="center"/>
    </xf>
    <xf numFmtId="0" fontId="34" fillId="3" borderId="0" xfId="1" applyFont="1" applyFill="1" applyBorder="1" applyAlignment="1" applyProtection="1">
      <alignment horizontal="centerContinuous" vertical="center"/>
    </xf>
    <xf numFmtId="0" fontId="22" fillId="3" borderId="0" xfId="1" applyFont="1" applyFill="1" applyBorder="1" applyAlignment="1" applyProtection="1">
      <alignment horizontal="centerContinuous" vertical="center" wrapText="1"/>
    </xf>
    <xf numFmtId="0" fontId="10" fillId="3" borderId="0" xfId="0" applyFont="1" applyFill="1" applyAlignment="1" applyProtection="1">
      <alignment horizontal="centerContinuous" vertical="center" wrapText="1"/>
    </xf>
    <xf numFmtId="4" fontId="26" fillId="0" borderId="0" xfId="1" applyNumberFormat="1" applyFont="1" applyAlignment="1">
      <alignment vertical="center"/>
    </xf>
    <xf numFmtId="167" fontId="16" fillId="0" borderId="0" xfId="1" applyNumberFormat="1" applyFont="1" applyAlignment="1" applyProtection="1">
      <alignment vertical="center"/>
    </xf>
    <xf numFmtId="4" fontId="18" fillId="0" borderId="0" xfId="14" applyNumberFormat="1" applyFont="1"/>
    <xf numFmtId="0" fontId="36" fillId="2" borderId="0" xfId="32" applyFont="1" applyFill="1" applyBorder="1" applyAlignment="1">
      <alignment vertical="center"/>
    </xf>
    <xf numFmtId="0" fontId="36" fillId="2" borderId="0" xfId="32" applyFont="1" applyFill="1" applyBorder="1"/>
    <xf numFmtId="0" fontId="22" fillId="0" borderId="0" xfId="1" quotePrefix="1" applyFont="1" applyAlignment="1">
      <alignment horizontal="centerContinuous" vertical="center"/>
    </xf>
    <xf numFmtId="0" fontId="11" fillId="3" borderId="0" xfId="0" applyFont="1" applyFill="1" applyBorder="1" applyAlignment="1" applyProtection="1">
      <alignment horizontal="centerContinuous" vertical="center"/>
      <protection locked="0"/>
    </xf>
    <xf numFmtId="0" fontId="17" fillId="0" borderId="0" xfId="14" applyFont="1" applyFill="1" applyBorder="1" applyAlignment="1">
      <alignment vertical="center"/>
    </xf>
    <xf numFmtId="0" fontId="17" fillId="0" borderId="0" xfId="14" applyFont="1" applyAlignment="1">
      <alignment vertical="center"/>
    </xf>
    <xf numFmtId="0" fontId="19" fillId="3" borderId="0" xfId="14" quotePrefix="1" applyFont="1" applyFill="1" applyBorder="1" applyAlignment="1">
      <alignment horizontal="center" vertical="center"/>
    </xf>
    <xf numFmtId="0" fontId="18" fillId="0" borderId="0" xfId="14" applyFont="1" applyAlignment="1">
      <alignment vertical="center"/>
    </xf>
    <xf numFmtId="0" fontId="24" fillId="0" borderId="0" xfId="14" applyFont="1" applyAlignment="1">
      <alignment vertical="center"/>
    </xf>
    <xf numFmtId="0" fontId="26" fillId="0" borderId="0" xfId="14" applyFont="1" applyBorder="1" applyAlignment="1" applyProtection="1">
      <alignment vertical="center"/>
    </xf>
    <xf numFmtId="0" fontId="26" fillId="0" borderId="0" xfId="14" applyFont="1" applyBorder="1" applyAlignment="1" applyProtection="1">
      <alignment horizontal="center" vertical="center"/>
    </xf>
    <xf numFmtId="0" fontId="15" fillId="2" borderId="0" xfId="14" applyFont="1" applyFill="1" applyBorder="1" applyAlignment="1" applyProtection="1">
      <alignment vertical="center"/>
    </xf>
    <xf numFmtId="0" fontId="26" fillId="0" borderId="4" xfId="14" applyFont="1" applyBorder="1" applyAlignment="1" applyProtection="1">
      <alignment vertical="center"/>
    </xf>
    <xf numFmtId="0" fontId="15" fillId="0" borderId="4" xfId="14" applyFont="1" applyBorder="1" applyAlignment="1" applyProtection="1">
      <alignment horizontal="centerContinuous" vertical="center"/>
    </xf>
    <xf numFmtId="0" fontId="26" fillId="0" borderId="4" xfId="14" applyFont="1" applyBorder="1" applyAlignment="1" applyProtection="1">
      <alignment horizontal="centerContinuous" vertical="center"/>
    </xf>
    <xf numFmtId="167" fontId="15" fillId="0" borderId="4" xfId="14" applyNumberFormat="1" applyFont="1" applyFill="1" applyBorder="1" applyAlignment="1" applyProtection="1">
      <alignment horizontal="right" vertical="center"/>
    </xf>
    <xf numFmtId="167" fontId="26" fillId="0" borderId="4" xfId="14" applyNumberFormat="1" applyFont="1" applyFill="1" applyBorder="1" applyAlignment="1">
      <alignment vertical="center"/>
    </xf>
    <xf numFmtId="0" fontId="15" fillId="0" borderId="0" xfId="14" applyFont="1" applyBorder="1" applyAlignment="1" applyProtection="1">
      <alignment horizontal="centerContinuous" vertical="center"/>
    </xf>
    <xf numFmtId="0" fontId="26" fillId="0" borderId="0" xfId="14" applyFont="1" applyBorder="1" applyAlignment="1" applyProtection="1">
      <alignment horizontal="centerContinuous" vertical="center"/>
    </xf>
    <xf numFmtId="165" fontId="15" fillId="0" borderId="0" xfId="14" applyNumberFormat="1" applyFont="1" applyFill="1" applyBorder="1" applyAlignment="1" applyProtection="1">
      <alignment horizontal="right" vertical="center"/>
    </xf>
    <xf numFmtId="165" fontId="26" fillId="0" borderId="0" xfId="14" applyNumberFormat="1" applyFont="1" applyFill="1" applyBorder="1" applyAlignment="1">
      <alignment vertical="center"/>
    </xf>
    <xf numFmtId="165" fontId="26" fillId="0" borderId="0" xfId="14" applyNumberFormat="1" applyFont="1" applyBorder="1" applyAlignment="1" applyProtection="1">
      <alignment horizontal="center" vertical="center"/>
    </xf>
    <xf numFmtId="165" fontId="26" fillId="4" borderId="0" xfId="14" applyNumberFormat="1" applyFont="1" applyFill="1" applyBorder="1" applyAlignment="1" applyProtection="1">
      <alignment horizontal="center" vertical="center"/>
    </xf>
    <xf numFmtId="40" fontId="26" fillId="0" borderId="0" xfId="14" applyNumberFormat="1" applyFont="1" applyBorder="1" applyAlignment="1">
      <alignment vertical="center"/>
    </xf>
    <xf numFmtId="165" fontId="26" fillId="0" borderId="0" xfId="14" applyNumberFormat="1" applyFont="1" applyBorder="1" applyAlignment="1" applyProtection="1">
      <alignment horizontal="centerContinuous" vertical="center"/>
    </xf>
    <xf numFmtId="165" fontId="26" fillId="4" borderId="0" xfId="14" applyNumberFormat="1" applyFont="1" applyFill="1" applyBorder="1" applyAlignment="1" applyProtection="1">
      <alignment horizontal="centerContinuous" vertical="center"/>
    </xf>
    <xf numFmtId="40" fontId="26" fillId="0" borderId="0" xfId="14" applyNumberFormat="1" applyFont="1" applyBorder="1" applyAlignment="1">
      <alignment horizontal="centerContinuous" vertical="center"/>
    </xf>
    <xf numFmtId="0" fontId="26" fillId="0" borderId="0" xfId="14" applyFont="1" applyFill="1" applyBorder="1" applyAlignment="1" applyProtection="1">
      <alignment horizontal="center" vertical="center"/>
    </xf>
    <xf numFmtId="165" fontId="26" fillId="0" borderId="0" xfId="14" applyNumberFormat="1" applyFont="1" applyFill="1" applyBorder="1" applyAlignment="1" applyProtection="1">
      <alignment vertical="center"/>
    </xf>
    <xf numFmtId="40" fontId="26" fillId="0" borderId="0" xfId="14" applyNumberFormat="1" applyFont="1" applyFill="1" applyBorder="1" applyAlignment="1">
      <alignment vertical="center"/>
    </xf>
    <xf numFmtId="0" fontId="15" fillId="0" borderId="0" xfId="14" applyFont="1" applyBorder="1" applyAlignment="1" applyProtection="1">
      <alignment horizontal="left" vertical="center"/>
    </xf>
    <xf numFmtId="0" fontId="15" fillId="0" borderId="0" xfId="14" applyFont="1" applyBorder="1" applyAlignment="1">
      <alignment horizontal="right" vertical="center"/>
    </xf>
    <xf numFmtId="0" fontId="7" fillId="0" borderId="0" xfId="14" applyFont="1" applyAlignment="1">
      <alignment vertical="center"/>
    </xf>
    <xf numFmtId="0" fontId="26" fillId="2" borderId="0" xfId="14" applyFont="1" applyFill="1" applyBorder="1" applyAlignment="1">
      <alignment horizontal="center" vertical="center"/>
    </xf>
    <xf numFmtId="167" fontId="26" fillId="2" borderId="0" xfId="14" applyNumberFormat="1" applyFont="1" applyFill="1" applyBorder="1" applyAlignment="1">
      <alignment horizontal="center" vertical="center"/>
    </xf>
    <xf numFmtId="167" fontId="26" fillId="2" borderId="0" xfId="14" applyNumberFormat="1" applyFont="1" applyFill="1" applyBorder="1" applyAlignment="1">
      <alignment vertical="center"/>
    </xf>
    <xf numFmtId="0" fontId="18" fillId="2" borderId="0" xfId="14" applyFont="1" applyFill="1" applyAlignment="1">
      <alignment vertical="center"/>
    </xf>
    <xf numFmtId="0" fontId="24" fillId="2" borderId="0" xfId="14" applyFont="1" applyFill="1" applyAlignment="1">
      <alignment vertical="center"/>
    </xf>
    <xf numFmtId="0" fontId="26" fillId="2" borderId="0" xfId="14" applyFont="1" applyFill="1" applyBorder="1" applyAlignment="1" applyProtection="1">
      <alignment horizontal="center" vertical="center"/>
    </xf>
    <xf numFmtId="167" fontId="15" fillId="2" borderId="0" xfId="14" applyNumberFormat="1" applyFont="1" applyFill="1" applyBorder="1" applyAlignment="1">
      <alignment horizontal="right" vertical="center"/>
    </xf>
    <xf numFmtId="0" fontId="26" fillId="2" borderId="0" xfId="1" applyFont="1" applyFill="1" applyAlignment="1">
      <alignment vertical="center"/>
    </xf>
    <xf numFmtId="167" fontId="15" fillId="2" borderId="0" xfId="14" applyNumberFormat="1" applyFont="1" applyFill="1" applyBorder="1" applyAlignment="1">
      <alignment vertical="center"/>
    </xf>
    <xf numFmtId="167" fontId="26" fillId="2" borderId="0" xfId="14" applyNumberFormat="1" applyFont="1" applyFill="1" applyBorder="1" applyAlignment="1">
      <alignment horizontal="right" vertical="center"/>
    </xf>
    <xf numFmtId="167" fontId="26" fillId="2" borderId="0" xfId="14" applyNumberFormat="1" applyFont="1" applyFill="1" applyBorder="1" applyAlignment="1" applyProtection="1">
      <alignment vertical="center"/>
      <protection locked="0"/>
    </xf>
    <xf numFmtId="167" fontId="15" fillId="2" borderId="0" xfId="14" applyNumberFormat="1" applyFont="1" applyFill="1" applyBorder="1" applyAlignment="1" applyProtection="1">
      <alignment vertical="center"/>
      <protection locked="0"/>
    </xf>
    <xf numFmtId="0" fontId="19" fillId="2" borderId="0" xfId="1" applyFont="1" applyFill="1" applyAlignment="1">
      <alignment horizontal="centerContinuous" vertical="center"/>
    </xf>
    <xf numFmtId="0" fontId="18" fillId="2" borderId="0" xfId="1" applyFont="1" applyFill="1" applyAlignment="1">
      <alignment horizontal="centerContinuous" vertical="center"/>
    </xf>
    <xf numFmtId="0" fontId="18" fillId="2" borderId="0" xfId="1" quotePrefix="1" applyFont="1" applyFill="1" applyAlignment="1">
      <alignment horizontal="centerContinuous" vertical="center"/>
    </xf>
    <xf numFmtId="0" fontId="7" fillId="2" borderId="0" xfId="1" applyFont="1" applyFill="1" applyAlignment="1">
      <alignment vertical="center"/>
    </xf>
    <xf numFmtId="0" fontId="44" fillId="2" borderId="0" xfId="1" applyFont="1" applyFill="1" applyAlignment="1">
      <alignment vertical="center"/>
    </xf>
    <xf numFmtId="0" fontId="45" fillId="2" borderId="0" xfId="1" applyFont="1" applyFill="1" applyBorder="1" applyAlignment="1">
      <alignment vertical="center"/>
    </xf>
    <xf numFmtId="0" fontId="18" fillId="2" borderId="0" xfId="14" applyFont="1" applyFill="1" applyBorder="1" applyAlignment="1">
      <alignment vertical="center"/>
    </xf>
    <xf numFmtId="167" fontId="26" fillId="2" borderId="0" xfId="14" applyNumberFormat="1" applyFont="1" applyFill="1" applyBorder="1" applyAlignment="1" applyProtection="1">
      <alignment horizontal="center" vertical="center"/>
    </xf>
    <xf numFmtId="0" fontId="16" fillId="2" borderId="0" xfId="1" quotePrefix="1" applyFont="1" applyFill="1" applyAlignment="1">
      <alignment horizontal="centerContinuous" vertical="center"/>
    </xf>
    <xf numFmtId="0" fontId="16" fillId="2" borderId="0" xfId="1" applyFont="1" applyFill="1" applyAlignment="1">
      <alignment vertical="center"/>
    </xf>
    <xf numFmtId="0" fontId="24" fillId="0" borderId="0" xfId="17" applyFont="1"/>
    <xf numFmtId="167" fontId="16" fillId="0" borderId="0" xfId="1" applyNumberFormat="1" applyFont="1" applyAlignment="1">
      <alignment vertical="center"/>
    </xf>
    <xf numFmtId="0" fontId="19" fillId="3" borderId="0" xfId="0" applyFont="1" applyFill="1" applyBorder="1" applyAlignment="1" applyProtection="1">
      <alignment horizontal="center" vertical="center"/>
    </xf>
    <xf numFmtId="0" fontId="0" fillId="3" borderId="0" xfId="0" applyFill="1" applyAlignment="1" applyProtection="1">
      <alignment vertical="center"/>
    </xf>
    <xf numFmtId="0" fontId="35" fillId="3" borderId="27" xfId="32" applyFont="1" applyFill="1" applyBorder="1" applyAlignment="1">
      <alignment horizontal="center" vertical="center"/>
    </xf>
    <xf numFmtId="0" fontId="41" fillId="3" borderId="27" xfId="32" applyFont="1" applyFill="1" applyBorder="1" applyAlignment="1">
      <alignment horizontal="center" vertical="center" wrapText="1"/>
    </xf>
    <xf numFmtId="0" fontId="41" fillId="3" borderId="30" xfId="32" applyFont="1" applyFill="1" applyBorder="1" applyAlignment="1">
      <alignment horizontal="center" vertical="center" wrapText="1"/>
    </xf>
    <xf numFmtId="0" fontId="41" fillId="3" borderId="31" xfId="32" applyFont="1" applyFill="1" applyBorder="1" applyAlignment="1">
      <alignment horizontal="center" vertical="center" wrapText="1"/>
    </xf>
    <xf numFmtId="0" fontId="41" fillId="3" borderId="15" xfId="32" applyFont="1" applyFill="1" applyBorder="1" applyAlignment="1">
      <alignment horizontal="center" vertical="center" wrapText="1"/>
    </xf>
    <xf numFmtId="0" fontId="41" fillId="3" borderId="3" xfId="32" applyFont="1" applyFill="1" applyBorder="1" applyAlignment="1">
      <alignment horizontal="center" vertical="center" wrapText="1"/>
    </xf>
    <xf numFmtId="0" fontId="39" fillId="0" borderId="16" xfId="33" applyFont="1" applyFill="1" applyBorder="1" applyAlignment="1">
      <alignment horizontal="left" vertical="center" wrapText="1"/>
    </xf>
    <xf numFmtId="0" fontId="39" fillId="0" borderId="3" xfId="33" applyFont="1" applyFill="1" applyBorder="1" applyAlignment="1">
      <alignment horizontal="left" vertical="center" wrapText="1"/>
    </xf>
    <xf numFmtId="0" fontId="39" fillId="0" borderId="15" xfId="33" applyFont="1" applyFill="1" applyBorder="1" applyAlignment="1">
      <alignment horizontal="left" vertical="center" wrapText="1"/>
    </xf>
    <xf numFmtId="0" fontId="38" fillId="0" borderId="3" xfId="33" applyFont="1" applyFill="1" applyBorder="1" applyAlignment="1">
      <alignment horizontal="center" vertical="center" wrapText="1"/>
    </xf>
    <xf numFmtId="0" fontId="40" fillId="0" borderId="3" xfId="32" applyFont="1" applyFill="1" applyBorder="1" applyAlignment="1">
      <alignment horizontal="justify" vertical="center"/>
    </xf>
    <xf numFmtId="0" fontId="42" fillId="3" borderId="16" xfId="34" applyFont="1" applyFill="1" applyBorder="1" applyAlignment="1">
      <alignment horizontal="center" vertical="center" wrapText="1"/>
    </xf>
    <xf numFmtId="0" fontId="42" fillId="3" borderId="15" xfId="34" applyFont="1" applyFill="1" applyBorder="1" applyAlignment="1">
      <alignment horizontal="center" vertical="center" wrapText="1"/>
    </xf>
    <xf numFmtId="0" fontId="49" fillId="0" borderId="27" xfId="33" applyFont="1" applyBorder="1" applyAlignment="1">
      <alignment horizontal="justify" vertical="center" wrapText="1"/>
    </xf>
    <xf numFmtId="4" fontId="46" fillId="2" borderId="27" xfId="32" applyNumberFormat="1" applyFont="1" applyFill="1" applyBorder="1" applyAlignment="1">
      <alignment horizontal="center" vertical="center" wrapText="1"/>
    </xf>
    <xf numFmtId="4" fontId="46" fillId="2" borderId="27" xfId="32" applyNumberFormat="1" applyFont="1" applyFill="1" applyBorder="1" applyAlignment="1">
      <alignment horizontal="right" vertical="center" wrapText="1"/>
    </xf>
    <xf numFmtId="4" fontId="46" fillId="0" borderId="16" xfId="37" applyNumberFormat="1" applyFont="1" applyFill="1" applyBorder="1" applyAlignment="1">
      <alignment horizontal="right" vertical="center" wrapText="1"/>
    </xf>
    <xf numFmtId="0" fontId="46" fillId="2" borderId="27" xfId="32" applyFont="1" applyFill="1" applyBorder="1" applyAlignment="1">
      <alignment horizontal="center" vertical="center" wrapText="1"/>
    </xf>
    <xf numFmtId="0" fontId="43" fillId="2" borderId="27" xfId="32" applyFont="1" applyFill="1" applyBorder="1" applyAlignment="1">
      <alignment horizontal="justify" vertical="center" wrapText="1"/>
    </xf>
    <xf numFmtId="0" fontId="47" fillId="2" borderId="27" xfId="32" applyFont="1" applyFill="1" applyBorder="1" applyAlignment="1">
      <alignment horizontal="center" vertical="center" wrapText="1"/>
    </xf>
    <xf numFmtId="0" fontId="47" fillId="2" borderId="27" xfId="32" applyFont="1" applyFill="1" applyBorder="1" applyAlignment="1">
      <alignment horizontal="justify" vertical="center" wrapText="1"/>
    </xf>
    <xf numFmtId="171" fontId="48" fillId="2" borderId="27" xfId="36" applyFont="1" applyFill="1" applyBorder="1" applyAlignment="1">
      <alignment horizontal="justify" vertical="center" wrapText="1"/>
    </xf>
    <xf numFmtId="171" fontId="47" fillId="2" borderId="27" xfId="37" applyFont="1" applyFill="1" applyBorder="1" applyAlignment="1">
      <alignment horizontal="justify" vertical="center" wrapText="1"/>
    </xf>
    <xf numFmtId="171" fontId="43" fillId="2" borderId="16" xfId="37" applyFont="1" applyFill="1" applyBorder="1" applyAlignment="1">
      <alignment horizontal="justify" vertical="center" wrapText="1"/>
    </xf>
    <xf numFmtId="171" fontId="43" fillId="2" borderId="27" xfId="37" applyFont="1" applyFill="1" applyBorder="1" applyAlignment="1">
      <alignment horizontal="justify" vertical="center" wrapText="1"/>
    </xf>
    <xf numFmtId="4" fontId="47" fillId="2" borderId="27" xfId="32" applyNumberFormat="1" applyFont="1" applyFill="1" applyBorder="1" applyAlignment="1">
      <alignment horizontal="justify" vertical="center" wrapText="1"/>
    </xf>
    <xf numFmtId="0" fontId="46" fillId="2" borderId="27" xfId="37" applyNumberFormat="1" applyFont="1" applyFill="1" applyBorder="1" applyAlignment="1">
      <alignment horizontal="justify" vertical="center" wrapText="1"/>
    </xf>
    <xf numFmtId="171" fontId="46" fillId="2" borderId="27" xfId="37" applyFont="1" applyFill="1" applyBorder="1" applyAlignment="1">
      <alignment horizontal="left" vertical="top" wrapText="1"/>
    </xf>
    <xf numFmtId="171" fontId="46" fillId="2" borderId="27" xfId="37" applyFont="1" applyFill="1" applyBorder="1" applyAlignment="1">
      <alignment horizontal="justify" vertical="center" wrapText="1"/>
    </xf>
    <xf numFmtId="171" fontId="46" fillId="2" borderId="27" xfId="37" applyFont="1" applyFill="1" applyBorder="1" applyAlignment="1">
      <alignment horizontal="left" vertical="center" wrapText="1"/>
    </xf>
  </cellXfs>
  <cellStyles count="38">
    <cellStyle name="Euro" xfId="2" xr:uid="{00000000-0005-0000-0000-000000000000}"/>
    <cellStyle name="Millares 2" xfId="16" xr:uid="{00000000-0005-0000-0000-000001000000}"/>
    <cellStyle name="Millares 3" xfId="36" xr:uid="{D43D7C82-474E-4CFC-89A9-D63BA6C9BA77}"/>
    <cellStyle name="Millares 7 3" xfId="35" xr:uid="{4AE8F4D6-6212-4759-8B11-DB6EDC68D8F1}"/>
    <cellStyle name="Millares 7 3 2" xfId="37" xr:uid="{8DC961F7-1B21-468E-A234-6376BF91D6D4}"/>
    <cellStyle name="Normal" xfId="0" builtinId="0"/>
    <cellStyle name="Normal 10" xfId="17" xr:uid="{00000000-0005-0000-0000-000003000000}"/>
    <cellStyle name="Normal 11" xfId="18" xr:uid="{00000000-0005-0000-0000-000004000000}"/>
    <cellStyle name="Normal 12" xfId="19" xr:uid="{00000000-0005-0000-0000-000005000000}"/>
    <cellStyle name="Normal 12 2" xfId="20" xr:uid="{00000000-0005-0000-0000-000006000000}"/>
    <cellStyle name="Normal 13" xfId="21" xr:uid="{00000000-0005-0000-0000-000007000000}"/>
    <cellStyle name="Normal 14" xfId="22" xr:uid="{00000000-0005-0000-0000-000008000000}"/>
    <cellStyle name="Normal 15" xfId="23" xr:uid="{00000000-0005-0000-0000-000009000000}"/>
    <cellStyle name="Normal 16" xfId="33" xr:uid="{CFDB491D-3B64-4C73-89DF-91663C067EF2}"/>
    <cellStyle name="Normal 17 3" xfId="32" xr:uid="{1C70E019-0334-401B-BE05-CEFBF3CE5847}"/>
    <cellStyle name="Normal 2" xfId="1" xr:uid="{00000000-0005-0000-0000-00000A000000}"/>
    <cellStyle name="Normal 2 2" xfId="3" xr:uid="{00000000-0005-0000-0000-00000B000000}"/>
    <cellStyle name="Normal 2 2 2 2" xfId="34" xr:uid="{7C4C5955-0278-4837-91FE-ACB308A8B227}"/>
    <cellStyle name="Normal 2 3" xfId="4" xr:uid="{00000000-0005-0000-0000-00000C000000}"/>
    <cellStyle name="Normal 2 4" xfId="24" xr:uid="{00000000-0005-0000-0000-00000D000000}"/>
    <cellStyle name="Normal 2 5" xfId="25" xr:uid="{00000000-0005-0000-0000-00000E000000}"/>
    <cellStyle name="Normal 2 6" xfId="26" xr:uid="{00000000-0005-0000-0000-00000F000000}"/>
    <cellStyle name="Normal 2 7" xfId="27" xr:uid="{00000000-0005-0000-0000-000010000000}"/>
    <cellStyle name="Normal 2 8" xfId="28" xr:uid="{00000000-0005-0000-0000-000011000000}"/>
    <cellStyle name="Normal 3" xfId="5" xr:uid="{00000000-0005-0000-0000-000012000000}"/>
    <cellStyle name="Normal 3 2" xfId="6" xr:uid="{00000000-0005-0000-0000-000013000000}"/>
    <cellStyle name="Normal 3 3" xfId="7" xr:uid="{00000000-0005-0000-0000-000014000000}"/>
    <cellStyle name="Normal 3 4" xfId="8" xr:uid="{00000000-0005-0000-0000-000015000000}"/>
    <cellStyle name="Normal 4" xfId="9" xr:uid="{00000000-0005-0000-0000-000016000000}"/>
    <cellStyle name="Normal 4 2" xfId="10" xr:uid="{00000000-0005-0000-0000-000017000000}"/>
    <cellStyle name="Normal 5" xfId="11" xr:uid="{00000000-0005-0000-0000-000018000000}"/>
    <cellStyle name="Normal 5 2" xfId="29" xr:uid="{00000000-0005-0000-0000-000019000000}"/>
    <cellStyle name="Normal 5 3" xfId="30" xr:uid="{00000000-0005-0000-0000-00001A000000}"/>
    <cellStyle name="Normal 6" xfId="12" xr:uid="{00000000-0005-0000-0000-00001B000000}"/>
    <cellStyle name="Normal 7" xfId="13" xr:uid="{00000000-0005-0000-0000-00001C000000}"/>
    <cellStyle name="Normal 8" xfId="15" xr:uid="{00000000-0005-0000-0000-00001D000000}"/>
    <cellStyle name="Normal 9" xfId="31" xr:uid="{00000000-0005-0000-0000-00001E000000}"/>
    <cellStyle name="Normal_Invi_07_LEER" xfId="14" xr:uid="{00000000-0005-0000-0000-00001F000000}"/>
  </cellStyles>
  <dxfs count="5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C87D00"/>
      <color rgb="FFEC268F"/>
      <color rgb="FFD2D3D5"/>
      <color rgb="FFF8F8F8"/>
      <color rgb="FFCCCCCC"/>
      <color rgb="FFB4B4B4"/>
      <color rgb="FFC0C0C0"/>
      <color rgb="FFB2B2B2"/>
      <color rgb="FFD0883A"/>
      <color rgb="FFBD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24</xdr:col>
      <xdr:colOff>1587</xdr:colOff>
      <xdr:row>60</xdr:row>
      <xdr:rowOff>90265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9515475"/>
          <a:ext cx="8686799" cy="90265"/>
        </a:xfrm>
        <a:prstGeom prst="rect">
          <a:avLst/>
        </a:prstGeom>
      </xdr:spPr>
    </xdr:pic>
    <xdr:clientData/>
  </xdr:twoCellAnchor>
  <xdr:twoCellAnchor>
    <xdr:from>
      <xdr:col>24</xdr:col>
      <xdr:colOff>302560</xdr:colOff>
      <xdr:row>0</xdr:row>
      <xdr:rowOff>0</xdr:rowOff>
    </xdr:from>
    <xdr:to>
      <xdr:col>24</xdr:col>
      <xdr:colOff>302560</xdr:colOff>
      <xdr:row>1</xdr:row>
      <xdr:rowOff>5603</xdr:rowOff>
    </xdr:to>
    <xdr:cxnSp macro="">
      <xdr:nvCxnSpPr>
        <xdr:cNvPr id="6" name="Conector recto de flecha 5">
          <a:extLst>
            <a:ext uri="{FF2B5EF4-FFF2-40B4-BE49-F238E27FC236}">
              <a16:creationId xmlns:a16="http://schemas.microsoft.com/office/drawing/2014/main" id="{00000000-0008-0000-0000-000006000000}"/>
            </a:ext>
          </a:extLst>
        </xdr:cNvPr>
        <xdr:cNvCxnSpPr/>
      </xdr:nvCxnSpPr>
      <xdr:spPr>
        <a:xfrm>
          <a:off x="8975913" y="1193426"/>
          <a:ext cx="0" cy="156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2017113</xdr:colOff>
      <xdr:row>62</xdr:row>
      <xdr:rowOff>3360</xdr:rowOff>
    </xdr:from>
    <xdr:to>
      <xdr:col>2</xdr:col>
      <xdr:colOff>4178301</xdr:colOff>
      <xdr:row>63</xdr:row>
      <xdr:rowOff>0</xdr:rowOff>
    </xdr:to>
    <xdr:sp macro="" textlink="">
      <xdr:nvSpPr>
        <xdr:cNvPr id="2" name="1 CuadroTexto">
          <a:extLst>
            <a:ext uri="{FF2B5EF4-FFF2-40B4-BE49-F238E27FC236}">
              <a16:creationId xmlns:a16="http://schemas.microsoft.com/office/drawing/2014/main" id="{00000000-0008-0000-0900-000002000000}"/>
            </a:ext>
          </a:extLst>
        </xdr:cNvPr>
        <xdr:cNvSpPr txBox="1"/>
      </xdr:nvSpPr>
      <xdr:spPr>
        <a:xfrm>
          <a:off x="721713" y="7699560"/>
          <a:ext cx="0" cy="101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0</xdr:col>
      <xdr:colOff>4259</xdr:colOff>
      <xdr:row>66</xdr:row>
      <xdr:rowOff>3223</xdr:rowOff>
    </xdr:from>
    <xdr:to>
      <xdr:col>39</xdr:col>
      <xdr:colOff>1</xdr:colOff>
      <xdr:row>66</xdr:row>
      <xdr:rowOff>97409</xdr:rowOff>
    </xdr:to>
    <xdr:pic>
      <xdr:nvPicPr>
        <xdr:cNvPr id="7" name="6 Imagen">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9160" y="9663578"/>
          <a:ext cx="6557965" cy="94186"/>
        </a:xfrm>
        <a:prstGeom prst="rect">
          <a:avLst/>
        </a:prstGeom>
      </xdr:spPr>
    </xdr:pic>
    <xdr:clientData/>
  </xdr:twoCellAnchor>
  <xdr:oneCellAnchor>
    <xdr:from>
      <xdr:col>12</xdr:col>
      <xdr:colOff>106952</xdr:colOff>
      <xdr:row>16</xdr:row>
      <xdr:rowOff>29675</xdr:rowOff>
    </xdr:from>
    <xdr:ext cx="3540072" cy="937629"/>
    <xdr:sp macro="" textlink="">
      <xdr:nvSpPr>
        <xdr:cNvPr id="5" name="4 Rectángulo">
          <a:extLst>
            <a:ext uri="{FF2B5EF4-FFF2-40B4-BE49-F238E27FC236}">
              <a16:creationId xmlns:a16="http://schemas.microsoft.com/office/drawing/2014/main" id="{00000000-0008-0000-0900-000005000000}"/>
            </a:ext>
          </a:extLst>
        </xdr:cNvPr>
        <xdr:cNvSpPr/>
      </xdr:nvSpPr>
      <xdr:spPr>
        <a:xfrm>
          <a:off x="1390026" y="2954410"/>
          <a:ext cx="354007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"No Aplica"</a:t>
          </a:r>
        </a:p>
      </xdr:txBody>
    </xdr:sp>
    <xdr:clientData/>
  </xdr:oneCellAnchor>
  <xdr:oneCellAnchor>
    <xdr:from>
      <xdr:col>12</xdr:col>
      <xdr:colOff>100853</xdr:colOff>
      <xdr:row>43</xdr:row>
      <xdr:rowOff>78473</xdr:rowOff>
    </xdr:from>
    <xdr:ext cx="3540072" cy="937629"/>
    <xdr:sp macro="" textlink="">
      <xdr:nvSpPr>
        <xdr:cNvPr id="6" name="5 Rectángulo">
          <a:extLst>
            <a:ext uri="{FF2B5EF4-FFF2-40B4-BE49-F238E27FC236}">
              <a16:creationId xmlns:a16="http://schemas.microsoft.com/office/drawing/2014/main" id="{00000000-0008-0000-0900-000006000000}"/>
            </a:ext>
          </a:extLst>
        </xdr:cNvPr>
        <xdr:cNvSpPr/>
      </xdr:nvSpPr>
      <xdr:spPr>
        <a:xfrm>
          <a:off x="1383927" y="6633914"/>
          <a:ext cx="354007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"No Aplica"</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2017113</xdr:colOff>
      <xdr:row>61</xdr:row>
      <xdr:rowOff>3360</xdr:rowOff>
    </xdr:from>
    <xdr:to>
      <xdr:col>2</xdr:col>
      <xdr:colOff>4178301</xdr:colOff>
      <xdr:row>62</xdr:row>
      <xdr:rowOff>0</xdr:rowOff>
    </xdr:to>
    <xdr:sp macro="" textlink="">
      <xdr:nvSpPr>
        <xdr:cNvPr id="2" name="1 CuadroTexto">
          <a:extLst>
            <a:ext uri="{FF2B5EF4-FFF2-40B4-BE49-F238E27FC236}">
              <a16:creationId xmlns:a16="http://schemas.microsoft.com/office/drawing/2014/main" id="{00000000-0008-0000-0A00-000002000000}"/>
            </a:ext>
          </a:extLst>
        </xdr:cNvPr>
        <xdr:cNvSpPr txBox="1"/>
      </xdr:nvSpPr>
      <xdr:spPr>
        <a:xfrm>
          <a:off x="721713" y="7699560"/>
          <a:ext cx="0" cy="101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0</xdr:col>
      <xdr:colOff>4261</xdr:colOff>
      <xdr:row>63</xdr:row>
      <xdr:rowOff>0</xdr:rowOff>
    </xdr:from>
    <xdr:to>
      <xdr:col>44</xdr:col>
      <xdr:colOff>5014</xdr:colOff>
      <xdr:row>63</xdr:row>
      <xdr:rowOff>99033</xdr:rowOff>
    </xdr:to>
    <xdr:pic>
      <xdr:nvPicPr>
        <xdr:cNvPr id="7" name="6 Imagen">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6761" y="9261809"/>
          <a:ext cx="6427621" cy="97410"/>
        </a:xfrm>
        <a:prstGeom prst="rect">
          <a:avLst/>
        </a:prstGeom>
      </xdr:spPr>
    </xdr:pic>
    <xdr:clientData/>
  </xdr:twoCellAnchor>
  <xdr:oneCellAnchor>
    <xdr:from>
      <xdr:col>14</xdr:col>
      <xdr:colOff>28014</xdr:colOff>
      <xdr:row>12</xdr:row>
      <xdr:rowOff>84045</xdr:rowOff>
    </xdr:from>
    <xdr:ext cx="3540072" cy="937629"/>
    <xdr:sp macro="" textlink="">
      <xdr:nvSpPr>
        <xdr:cNvPr id="5" name="4 Rectángulo">
          <a:extLst>
            <a:ext uri="{FF2B5EF4-FFF2-40B4-BE49-F238E27FC236}">
              <a16:creationId xmlns:a16="http://schemas.microsoft.com/office/drawing/2014/main" id="{00000000-0008-0000-0A00-000005000000}"/>
            </a:ext>
          </a:extLst>
        </xdr:cNvPr>
        <xdr:cNvSpPr/>
      </xdr:nvSpPr>
      <xdr:spPr>
        <a:xfrm>
          <a:off x="1535205" y="2470898"/>
          <a:ext cx="354007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"No Aplica"</a:t>
          </a:r>
        </a:p>
      </xdr:txBody>
    </xdr:sp>
    <xdr:clientData/>
  </xdr:oneCellAnchor>
  <xdr:oneCellAnchor>
    <xdr:from>
      <xdr:col>14</xdr:col>
      <xdr:colOff>16810</xdr:colOff>
      <xdr:row>41</xdr:row>
      <xdr:rowOff>50459</xdr:rowOff>
    </xdr:from>
    <xdr:ext cx="3540072" cy="937629"/>
    <xdr:sp macro="" textlink="">
      <xdr:nvSpPr>
        <xdr:cNvPr id="6" name="5 Rectángulo">
          <a:extLst>
            <a:ext uri="{FF2B5EF4-FFF2-40B4-BE49-F238E27FC236}">
              <a16:creationId xmlns:a16="http://schemas.microsoft.com/office/drawing/2014/main" id="{00000000-0008-0000-0A00-000006000000}"/>
            </a:ext>
          </a:extLst>
        </xdr:cNvPr>
        <xdr:cNvSpPr/>
      </xdr:nvSpPr>
      <xdr:spPr>
        <a:xfrm>
          <a:off x="1524001" y="6336959"/>
          <a:ext cx="354007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"No Aplica"</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2017113</xdr:colOff>
      <xdr:row>49</xdr:row>
      <xdr:rowOff>3360</xdr:rowOff>
    </xdr:from>
    <xdr:to>
      <xdr:col>2</xdr:col>
      <xdr:colOff>4178301</xdr:colOff>
      <xdr:row>60</xdr:row>
      <xdr:rowOff>0</xdr:rowOff>
    </xdr:to>
    <xdr:sp macro="" textlink="">
      <xdr:nvSpPr>
        <xdr:cNvPr id="2" name="1 CuadroTexto">
          <a:extLst>
            <a:ext uri="{FF2B5EF4-FFF2-40B4-BE49-F238E27FC236}">
              <a16:creationId xmlns:a16="http://schemas.microsoft.com/office/drawing/2014/main" id="{00000000-0008-0000-0B00-000002000000}"/>
            </a:ext>
          </a:extLst>
        </xdr:cNvPr>
        <xdr:cNvSpPr txBox="1"/>
      </xdr:nvSpPr>
      <xdr:spPr>
        <a:xfrm>
          <a:off x="1617063" y="7299510"/>
          <a:ext cx="0" cy="1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0</xdr:col>
      <xdr:colOff>0</xdr:colOff>
      <xdr:row>63</xdr:row>
      <xdr:rowOff>0</xdr:rowOff>
    </xdr:from>
    <xdr:to>
      <xdr:col>38</xdr:col>
      <xdr:colOff>26818</xdr:colOff>
      <xdr:row>64</xdr:row>
      <xdr:rowOff>14989</xdr:rowOff>
    </xdr:to>
    <xdr:pic>
      <xdr:nvPicPr>
        <xdr:cNvPr id="3" name="2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1833" y="9295898"/>
          <a:ext cx="6531833" cy="97912"/>
        </a:xfrm>
        <a:prstGeom prst="rect">
          <a:avLst/>
        </a:prstGeom>
      </xdr:spPr>
    </xdr:pic>
    <xdr:clientData/>
  </xdr:twoCellAnchor>
  <xdr:twoCellAnchor>
    <xdr:from>
      <xdr:col>2</xdr:col>
      <xdr:colOff>2017113</xdr:colOff>
      <xdr:row>42</xdr:row>
      <xdr:rowOff>3360</xdr:rowOff>
    </xdr:from>
    <xdr:to>
      <xdr:col>2</xdr:col>
      <xdr:colOff>4178301</xdr:colOff>
      <xdr:row>56</xdr:row>
      <xdr:rowOff>84043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1617063" y="6366060"/>
          <a:ext cx="0" cy="1947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61</xdr:row>
      <xdr:rowOff>190499</xdr:rowOff>
    </xdr:from>
    <xdr:to>
      <xdr:col>25</xdr:col>
      <xdr:colOff>159544</xdr:colOff>
      <xdr:row>63</xdr:row>
      <xdr:rowOff>23813</xdr:rowOff>
    </xdr:to>
    <xdr:pic>
      <xdr:nvPicPr>
        <xdr:cNvPr id="9" name="2 Imagen">
          <a:extLst>
            <a:ext uri="{FF2B5EF4-FFF2-40B4-BE49-F238E27FC236}">
              <a16:creationId xmlns:a16="http://schemas.microsoft.com/office/drawing/2014/main" id="{C7613322-092B-44A8-983E-59C012E112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34062"/>
          <a:ext cx="9036844" cy="107157"/>
        </a:xfrm>
        <a:prstGeom prst="rect">
          <a:avLst/>
        </a:prstGeom>
      </xdr:spPr>
    </xdr:pic>
    <xdr:clientData/>
  </xdr:twoCellAnchor>
  <xdr:oneCellAnchor>
    <xdr:from>
      <xdr:col>16</xdr:col>
      <xdr:colOff>3152</xdr:colOff>
      <xdr:row>19</xdr:row>
      <xdr:rowOff>26965</xdr:rowOff>
    </xdr:from>
    <xdr:ext cx="3540072" cy="937629"/>
    <xdr:sp macro="" textlink="">
      <xdr:nvSpPr>
        <xdr:cNvPr id="10" name="4 Rectángulo">
          <a:extLst>
            <a:ext uri="{FF2B5EF4-FFF2-40B4-BE49-F238E27FC236}">
              <a16:creationId xmlns:a16="http://schemas.microsoft.com/office/drawing/2014/main" id="{B4353CFC-A349-485E-B52D-817B956D6C77}"/>
            </a:ext>
          </a:extLst>
        </xdr:cNvPr>
        <xdr:cNvSpPr/>
      </xdr:nvSpPr>
      <xdr:spPr>
        <a:xfrm>
          <a:off x="3634558" y="1908153"/>
          <a:ext cx="354007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"No Aplica"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50</xdr:col>
      <xdr:colOff>0</xdr:colOff>
      <xdr:row>89</xdr:row>
      <xdr:rowOff>90265</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9677400"/>
          <a:ext cx="6581775" cy="90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19</xdr:col>
      <xdr:colOff>28899</xdr:colOff>
      <xdr:row>44</xdr:row>
      <xdr:rowOff>97853</xdr:rowOff>
    </xdr:to>
    <xdr:pic>
      <xdr:nvPicPr>
        <xdr:cNvPr id="3" name="2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348" y="6642434"/>
          <a:ext cx="9036217" cy="974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10026</xdr:colOff>
      <xdr:row>90</xdr:row>
      <xdr:rowOff>0</xdr:rowOff>
    </xdr:from>
    <xdr:to>
      <xdr:col>48</xdr:col>
      <xdr:colOff>2506</xdr:colOff>
      <xdr:row>90</xdr:row>
      <xdr:rowOff>90265</xdr:rowOff>
    </xdr:to>
    <xdr:pic>
      <xdr:nvPicPr>
        <xdr:cNvPr id="4" name="1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901" y="9803230"/>
          <a:ext cx="6582277" cy="902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18</xdr:col>
      <xdr:colOff>60792</xdr:colOff>
      <xdr:row>44</xdr:row>
      <xdr:rowOff>97410</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6550"/>
          <a:ext cx="9024938" cy="97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103</xdr:row>
      <xdr:rowOff>0</xdr:rowOff>
    </xdr:from>
    <xdr:to>
      <xdr:col>19</xdr:col>
      <xdr:colOff>11206</xdr:colOff>
      <xdr:row>104</xdr:row>
      <xdr:rowOff>14066</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1" y="9337007"/>
          <a:ext cx="6532144" cy="89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42</xdr:col>
      <xdr:colOff>1494</xdr:colOff>
      <xdr:row>90</xdr:row>
      <xdr:rowOff>90265</xdr:rowOff>
    </xdr:to>
    <xdr:pic>
      <xdr:nvPicPr>
        <xdr:cNvPr id="4" name="1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 y="9721850"/>
          <a:ext cx="6604000" cy="90265"/>
        </a:xfrm>
        <a:prstGeom prst="rect">
          <a:avLst/>
        </a:prstGeom>
      </xdr:spPr>
    </xdr:pic>
    <xdr:clientData/>
  </xdr:twoCellAnchor>
  <xdr:twoCellAnchor editAs="oneCell">
    <xdr:from>
      <xdr:col>0</xdr:col>
      <xdr:colOff>0</xdr:colOff>
      <xdr:row>172</xdr:row>
      <xdr:rowOff>0</xdr:rowOff>
    </xdr:from>
    <xdr:to>
      <xdr:col>42</xdr:col>
      <xdr:colOff>1494</xdr:colOff>
      <xdr:row>172</xdr:row>
      <xdr:rowOff>90265</xdr:rowOff>
    </xdr:to>
    <xdr:pic>
      <xdr:nvPicPr>
        <xdr:cNvPr id="5" name="1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 y="17627600"/>
          <a:ext cx="6604000" cy="902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23</xdr:col>
      <xdr:colOff>58411</xdr:colOff>
      <xdr:row>52</xdr:row>
      <xdr:rowOff>97410</xdr:rowOff>
    </xdr:to>
    <xdr:pic>
      <xdr:nvPicPr>
        <xdr:cNvPr id="3" name="2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972300"/>
          <a:ext cx="9013031" cy="974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55</xdr:col>
      <xdr:colOff>11906</xdr:colOff>
      <xdr:row>96</xdr:row>
      <xdr:rowOff>1365</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700" y="9747250"/>
          <a:ext cx="6604000" cy="90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DRES\Documents\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DRES\Documents\Documents%20and%20Settings\SFINANZAS\Mis%20documentos\EJERCICIO%202009\GU&#205;A%20IAT2009\GU&#205;A%20E-J%202009\GUIA%20IAT%20ENERO-DICIEMBRE\GU&#205;A%20ULTIMA\Copia%20de%20IAT%20ver%2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NDRES\Documents\Users\Finanzas\AppData\Local\Microsoft\Windows\Temporary%20Internet%20Files\Content.Outlook\64HL10I4\ESTADO%20ANAL&#205;TICO%20DEL%20EJERCIC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XFD379"/>
  <sheetViews>
    <sheetView showGridLines="0" tabSelected="1" topLeftCell="B1" zoomScale="115" zoomScaleNormal="115" zoomScaleSheetLayoutView="160" workbookViewId="0">
      <selection activeCell="M3" sqref="M3"/>
    </sheetView>
  </sheetViews>
  <sheetFormatPr baseColWidth="10" defaultRowHeight="13.5"/>
  <cols>
    <col min="1" max="1" width="0.140625" style="1" customWidth="1"/>
    <col min="2" max="17" width="2.7109375" style="1" customWidth="1"/>
    <col min="18" max="23" width="14.42578125" style="1" customWidth="1"/>
    <col min="24" max="24" width="0.140625" style="1" customWidth="1"/>
    <col min="25" max="25" width="5.140625" style="1" bestFit="1" customWidth="1"/>
    <col min="26" max="26" width="2.7109375" style="1" customWidth="1"/>
    <col min="27" max="16384" width="11.42578125" style="1"/>
  </cols>
  <sheetData>
    <row r="1" spans="1:26" s="7" customFormat="1" ht="11.1" customHeight="1">
      <c r="A1" s="385" t="s">
        <v>124</v>
      </c>
      <c r="B1" s="72"/>
      <c r="C1" s="72"/>
      <c r="D1" s="72"/>
      <c r="E1" s="72"/>
      <c r="F1" s="72"/>
      <c r="G1" s="72"/>
      <c r="H1" s="72"/>
      <c r="I1" s="72"/>
      <c r="J1" s="72"/>
      <c r="K1" s="72"/>
      <c r="L1" s="72"/>
      <c r="M1" s="72"/>
      <c r="N1" s="72"/>
      <c r="O1" s="72"/>
      <c r="P1" s="72"/>
      <c r="Q1" s="72"/>
      <c r="R1" s="72"/>
      <c r="S1" s="72"/>
      <c r="T1" s="72"/>
      <c r="U1" s="72"/>
      <c r="V1" s="72"/>
      <c r="W1" s="72"/>
      <c r="X1" s="72"/>
      <c r="Y1" s="15"/>
      <c r="Z1" s="15"/>
    </row>
    <row r="2" spans="1:26" s="7" customFormat="1" ht="11.1" customHeight="1">
      <c r="A2" s="386" t="s">
        <v>272</v>
      </c>
      <c r="B2" s="72"/>
      <c r="C2" s="72"/>
      <c r="D2" s="72"/>
      <c r="E2" s="72"/>
      <c r="F2" s="72"/>
      <c r="G2" s="72"/>
      <c r="H2" s="72"/>
      <c r="I2" s="72"/>
      <c r="J2" s="72"/>
      <c r="K2" s="72"/>
      <c r="L2" s="72"/>
      <c r="M2" s="72"/>
      <c r="N2" s="72"/>
      <c r="O2" s="72"/>
      <c r="P2" s="72"/>
      <c r="Q2" s="72"/>
      <c r="R2" s="72"/>
      <c r="S2" s="72"/>
      <c r="T2" s="72"/>
      <c r="U2" s="72"/>
      <c r="V2" s="72"/>
      <c r="W2" s="72"/>
      <c r="X2" s="72"/>
      <c r="Y2" s="40">
        <v>2</v>
      </c>
      <c r="Z2" s="15"/>
    </row>
    <row r="3" spans="1:26" s="7" customFormat="1" ht="11.1" customHeight="1">
      <c r="A3" s="387" t="s">
        <v>223</v>
      </c>
      <c r="B3" s="72"/>
      <c r="C3" s="72"/>
      <c r="D3" s="72"/>
      <c r="E3" s="72"/>
      <c r="F3" s="72"/>
      <c r="G3" s="72"/>
      <c r="H3" s="72"/>
      <c r="I3" s="72"/>
      <c r="J3" s="72"/>
      <c r="K3" s="72"/>
      <c r="L3" s="72"/>
      <c r="M3" s="72"/>
      <c r="N3" s="72"/>
      <c r="O3" s="72"/>
      <c r="P3" s="72"/>
      <c r="Q3" s="72"/>
      <c r="R3" s="72"/>
      <c r="S3" s="72"/>
      <c r="T3" s="72"/>
      <c r="U3" s="72"/>
      <c r="V3" s="72"/>
      <c r="W3" s="72"/>
      <c r="X3" s="72"/>
      <c r="Y3" s="15"/>
      <c r="Z3" s="15"/>
    </row>
    <row r="4" spans="1:26" s="7" customFormat="1" ht="11.1" customHeight="1">
      <c r="A4" s="387" t="s">
        <v>338</v>
      </c>
      <c r="B4" s="72"/>
      <c r="C4" s="72"/>
      <c r="D4" s="72"/>
      <c r="E4" s="72"/>
      <c r="F4" s="72"/>
      <c r="G4" s="72"/>
      <c r="H4" s="72"/>
      <c r="I4" s="72"/>
      <c r="J4" s="72"/>
      <c r="K4" s="72"/>
      <c r="L4" s="72"/>
      <c r="M4" s="72"/>
      <c r="N4" s="72"/>
      <c r="O4" s="72"/>
      <c r="P4" s="72"/>
      <c r="Q4" s="72"/>
      <c r="R4" s="72"/>
      <c r="S4" s="72"/>
      <c r="T4" s="72"/>
      <c r="U4" s="72"/>
      <c r="V4" s="72"/>
      <c r="W4" s="72"/>
      <c r="X4" s="72"/>
      <c r="Y4" s="15"/>
      <c r="Z4" s="15"/>
    </row>
    <row r="5" spans="1:26" s="7" customFormat="1" ht="11.1" customHeight="1">
      <c r="A5" s="62" t="s">
        <v>248</v>
      </c>
      <c r="B5" s="62"/>
      <c r="C5" s="72"/>
      <c r="D5" s="72"/>
      <c r="E5" s="72"/>
      <c r="F5" s="72"/>
      <c r="G5" s="72"/>
      <c r="H5" s="72"/>
      <c r="I5" s="72"/>
      <c r="J5" s="72"/>
      <c r="K5" s="72"/>
      <c r="L5" s="72"/>
      <c r="M5" s="72"/>
      <c r="N5" s="72"/>
      <c r="O5" s="72"/>
      <c r="P5" s="72"/>
      <c r="Q5" s="72"/>
      <c r="R5" s="72"/>
      <c r="S5" s="72"/>
      <c r="T5" s="72"/>
      <c r="U5" s="72"/>
      <c r="V5" s="72"/>
      <c r="W5" s="72"/>
      <c r="X5" s="72"/>
      <c r="Y5" s="15"/>
      <c r="Z5" s="15"/>
    </row>
    <row r="6" spans="1:26" s="5" customFormat="1" ht="3.95" customHeight="1">
      <c r="A6" s="8"/>
      <c r="B6" s="8"/>
      <c r="C6" s="6"/>
      <c r="D6" s="6"/>
      <c r="E6" s="6"/>
      <c r="F6" s="6"/>
      <c r="G6" s="6"/>
      <c r="H6" s="6"/>
      <c r="I6" s="6"/>
      <c r="J6" s="6"/>
      <c r="K6" s="6"/>
      <c r="L6" s="6"/>
      <c r="M6" s="6"/>
      <c r="N6" s="6"/>
      <c r="O6" s="6"/>
      <c r="P6" s="6"/>
      <c r="Q6" s="6"/>
      <c r="R6" s="6"/>
      <c r="S6" s="6"/>
      <c r="T6" s="6"/>
      <c r="U6" s="6"/>
      <c r="V6" s="6"/>
      <c r="W6" s="6"/>
      <c r="X6" s="6"/>
    </row>
    <row r="7" spans="1:26" s="5" customFormat="1" ht="11.1" customHeight="1">
      <c r="A7" s="88"/>
      <c r="B7" s="89"/>
      <c r="C7" s="90"/>
      <c r="D7" s="90"/>
      <c r="E7" s="90"/>
      <c r="F7" s="90"/>
      <c r="G7" s="90"/>
      <c r="H7" s="90"/>
      <c r="I7" s="90"/>
      <c r="J7" s="90"/>
      <c r="K7" s="90"/>
      <c r="L7" s="90"/>
      <c r="M7" s="90"/>
      <c r="N7" s="90"/>
      <c r="O7" s="90"/>
      <c r="P7" s="90"/>
      <c r="Q7" s="90"/>
      <c r="R7" s="91" t="s">
        <v>146</v>
      </c>
      <c r="S7" s="91" t="s">
        <v>146</v>
      </c>
      <c r="T7" s="91" t="s">
        <v>146</v>
      </c>
      <c r="U7" s="91" t="s">
        <v>146</v>
      </c>
      <c r="V7" s="91" t="s">
        <v>146</v>
      </c>
      <c r="W7" s="92"/>
      <c r="X7" s="88"/>
      <c r="Y7" s="9"/>
      <c r="Z7" s="9"/>
    </row>
    <row r="8" spans="1:26" s="5" customFormat="1" ht="11.1" customHeight="1">
      <c r="A8" s="88"/>
      <c r="B8" s="93" t="s">
        <v>224</v>
      </c>
      <c r="C8" s="94"/>
      <c r="D8" s="94"/>
      <c r="E8" s="94"/>
      <c r="F8" s="94"/>
      <c r="G8" s="94"/>
      <c r="H8" s="94"/>
      <c r="I8" s="94"/>
      <c r="J8" s="94"/>
      <c r="K8" s="94"/>
      <c r="L8" s="94"/>
      <c r="M8" s="94"/>
      <c r="N8" s="94"/>
      <c r="O8" s="94"/>
      <c r="P8" s="94"/>
      <c r="Q8" s="94"/>
      <c r="R8" s="91"/>
      <c r="S8" s="91" t="s">
        <v>225</v>
      </c>
      <c r="T8" s="91"/>
      <c r="U8" s="91"/>
      <c r="V8" s="91"/>
      <c r="W8" s="92" t="s">
        <v>38</v>
      </c>
      <c r="X8" s="88"/>
      <c r="Y8" s="9"/>
      <c r="Z8" s="9"/>
    </row>
    <row r="9" spans="1:26" s="5" customFormat="1" ht="11.1" customHeight="1">
      <c r="A9" s="88"/>
      <c r="B9" s="95"/>
      <c r="C9" s="96"/>
      <c r="D9" s="96"/>
      <c r="E9" s="96"/>
      <c r="F9" s="96"/>
      <c r="G9" s="96"/>
      <c r="H9" s="96"/>
      <c r="I9" s="96"/>
      <c r="J9" s="96"/>
      <c r="K9" s="96"/>
      <c r="L9" s="96"/>
      <c r="M9" s="96"/>
      <c r="N9" s="96"/>
      <c r="O9" s="96"/>
      <c r="P9" s="96"/>
      <c r="Q9" s="96"/>
      <c r="R9" s="97" t="s">
        <v>135</v>
      </c>
      <c r="S9" s="91" t="s">
        <v>30</v>
      </c>
      <c r="T9" s="91" t="s">
        <v>31</v>
      </c>
      <c r="U9" s="91" t="s">
        <v>32</v>
      </c>
      <c r="V9" s="91" t="s">
        <v>33</v>
      </c>
      <c r="W9" s="92"/>
      <c r="X9" s="88"/>
      <c r="Y9" s="9"/>
      <c r="Z9" s="9"/>
    </row>
    <row r="10" spans="1:26" s="17" customFormat="1" ht="7.5" customHeight="1">
      <c r="A10" s="16"/>
      <c r="B10" s="98"/>
      <c r="C10" s="16"/>
      <c r="D10" s="16"/>
      <c r="E10" s="16"/>
      <c r="F10" s="16"/>
      <c r="G10" s="16"/>
      <c r="H10" s="16"/>
      <c r="I10" s="16"/>
      <c r="J10" s="16"/>
      <c r="K10" s="16"/>
      <c r="L10" s="16"/>
      <c r="M10" s="16"/>
      <c r="N10" s="16"/>
      <c r="O10" s="16"/>
      <c r="P10" s="16"/>
      <c r="Q10" s="16"/>
      <c r="R10" s="139"/>
      <c r="S10" s="139"/>
      <c r="T10" s="139"/>
      <c r="U10" s="139"/>
      <c r="V10" s="139"/>
      <c r="W10" s="139"/>
      <c r="X10" s="139"/>
    </row>
    <row r="11" spans="1:26" s="17" customFormat="1" ht="7.5" customHeight="1">
      <c r="A11" s="16"/>
      <c r="B11" s="123" t="s">
        <v>213</v>
      </c>
      <c r="C11" s="82"/>
      <c r="D11" s="82"/>
      <c r="E11" s="82"/>
      <c r="F11" s="82"/>
      <c r="G11" s="82"/>
      <c r="H11" s="82"/>
      <c r="I11" s="82"/>
      <c r="J11" s="82"/>
      <c r="K11" s="82"/>
      <c r="L11" s="82"/>
      <c r="M11" s="82"/>
      <c r="N11" s="82"/>
      <c r="O11" s="82"/>
      <c r="P11" s="82"/>
      <c r="Q11" s="124"/>
      <c r="R11" s="261"/>
      <c r="S11" s="261"/>
      <c r="T11" s="261">
        <f>SUM(R11+S11)</f>
        <v>0</v>
      </c>
      <c r="U11" s="261"/>
      <c r="V11" s="261"/>
      <c r="W11" s="262">
        <f>SUM(V11-R11)</f>
        <v>0</v>
      </c>
      <c r="X11" s="140"/>
    </row>
    <row r="12" spans="1:26" s="17" customFormat="1" ht="7.5" customHeight="1">
      <c r="A12" s="16"/>
      <c r="B12" s="123" t="s">
        <v>122</v>
      </c>
      <c r="C12" s="82"/>
      <c r="D12" s="82"/>
      <c r="E12" s="82"/>
      <c r="F12" s="82"/>
      <c r="G12" s="82"/>
      <c r="H12" s="82"/>
      <c r="I12" s="82"/>
      <c r="J12" s="82"/>
      <c r="K12" s="82"/>
      <c r="L12" s="82"/>
      <c r="M12" s="82"/>
      <c r="N12" s="82"/>
      <c r="O12" s="82"/>
      <c r="P12" s="82"/>
      <c r="Q12" s="124"/>
      <c r="R12" s="261">
        <f>Formato5_LDF!AR14</f>
        <v>0</v>
      </c>
      <c r="S12" s="261">
        <f>Formato5_LDF!AS14</f>
        <v>0</v>
      </c>
      <c r="T12" s="261">
        <f>SUM(R12+S12)</f>
        <v>0</v>
      </c>
      <c r="U12" s="261">
        <f>Formato5_LDF!AU14</f>
        <v>0</v>
      </c>
      <c r="V12" s="261">
        <f>Formato5_LDF!AV14</f>
        <v>0</v>
      </c>
      <c r="W12" s="262">
        <f t="shared" ref="W12:W24" si="0">SUM(V12-R12)</f>
        <v>0</v>
      </c>
      <c r="X12" s="140"/>
    </row>
    <row r="13" spans="1:26" s="17" customFormat="1" ht="7.5" customHeight="1">
      <c r="A13" s="16"/>
      <c r="B13" s="123" t="s">
        <v>214</v>
      </c>
      <c r="C13" s="82"/>
      <c r="D13" s="82"/>
      <c r="E13" s="82"/>
      <c r="F13" s="82"/>
      <c r="G13" s="82"/>
      <c r="H13" s="82"/>
      <c r="I13" s="82"/>
      <c r="J13" s="82"/>
      <c r="K13" s="82"/>
      <c r="L13" s="82"/>
      <c r="M13" s="82"/>
      <c r="N13" s="82"/>
      <c r="O13" s="82"/>
      <c r="P13" s="82"/>
      <c r="Q13" s="124"/>
      <c r="R13" s="261"/>
      <c r="S13" s="261"/>
      <c r="T13" s="261">
        <f>SUM(R13+S13)</f>
        <v>0</v>
      </c>
      <c r="U13" s="261"/>
      <c r="V13" s="261"/>
      <c r="W13" s="262">
        <f t="shared" si="0"/>
        <v>0</v>
      </c>
      <c r="X13" s="140"/>
    </row>
    <row r="14" spans="1:26" s="17" customFormat="1" ht="7.5" customHeight="1">
      <c r="A14" s="16"/>
      <c r="B14" s="123" t="s">
        <v>215</v>
      </c>
      <c r="C14" s="82"/>
      <c r="D14" s="82"/>
      <c r="E14" s="82"/>
      <c r="F14" s="82"/>
      <c r="G14" s="82"/>
      <c r="H14" s="82"/>
      <c r="I14" s="82"/>
      <c r="J14" s="82"/>
      <c r="K14" s="82"/>
      <c r="L14" s="82"/>
      <c r="M14" s="82"/>
      <c r="N14" s="82"/>
      <c r="O14" s="82"/>
      <c r="P14" s="82"/>
      <c r="Q14" s="124"/>
      <c r="R14" s="261"/>
      <c r="S14" s="261"/>
      <c r="T14" s="261">
        <f>SUM(R14+S14)</f>
        <v>0</v>
      </c>
      <c r="U14" s="261"/>
      <c r="V14" s="261"/>
      <c r="W14" s="262">
        <f t="shared" si="0"/>
        <v>0</v>
      </c>
      <c r="X14" s="140"/>
    </row>
    <row r="15" spans="1:26" s="17" customFormat="1" ht="7.5" customHeight="1">
      <c r="A15" s="16"/>
      <c r="B15" s="123" t="s">
        <v>216</v>
      </c>
      <c r="C15" s="82"/>
      <c r="D15" s="82"/>
      <c r="E15" s="82"/>
      <c r="F15" s="82"/>
      <c r="G15" s="82"/>
      <c r="H15" s="82"/>
      <c r="I15" s="82"/>
      <c r="J15" s="82"/>
      <c r="K15" s="82"/>
      <c r="L15" s="82"/>
      <c r="M15" s="82"/>
      <c r="N15" s="82"/>
      <c r="O15" s="82"/>
      <c r="P15" s="82"/>
      <c r="Q15" s="124"/>
      <c r="R15" s="261">
        <f>SUM(R16+R17)</f>
        <v>0</v>
      </c>
      <c r="S15" s="261">
        <f>SUM(S16+S17)</f>
        <v>0</v>
      </c>
      <c r="T15" s="261">
        <f>SUM(T16+T17)</f>
        <v>0</v>
      </c>
      <c r="U15" s="261">
        <f>SUM(U16+U17)</f>
        <v>0</v>
      </c>
      <c r="V15" s="261">
        <f>SUM(V16+V17)</f>
        <v>0</v>
      </c>
      <c r="W15" s="262">
        <f t="shared" si="0"/>
        <v>0</v>
      </c>
      <c r="X15" s="140"/>
    </row>
    <row r="16" spans="1:26" s="17" customFormat="1" ht="7.5" customHeight="1">
      <c r="A16" s="16"/>
      <c r="B16" s="123"/>
      <c r="C16" s="138" t="s">
        <v>217</v>
      </c>
      <c r="D16" s="82"/>
      <c r="E16" s="82"/>
      <c r="F16" s="82"/>
      <c r="G16" s="82"/>
      <c r="H16" s="82"/>
      <c r="I16" s="82"/>
      <c r="J16" s="82"/>
      <c r="K16" s="82"/>
      <c r="L16" s="82"/>
      <c r="M16" s="82"/>
      <c r="N16" s="82"/>
      <c r="O16" s="82"/>
      <c r="P16" s="82"/>
      <c r="Q16" s="124"/>
      <c r="R16" s="261"/>
      <c r="S16" s="261"/>
      <c r="T16" s="261">
        <f>SUM(R16+S16)</f>
        <v>0</v>
      </c>
      <c r="U16" s="261"/>
      <c r="V16" s="261"/>
      <c r="W16" s="262">
        <f>SUM(V16-R16)</f>
        <v>0</v>
      </c>
      <c r="X16" s="140"/>
    </row>
    <row r="17" spans="1:26 16384:16384" s="17" customFormat="1" ht="7.5" customHeight="1">
      <c r="A17" s="16"/>
      <c r="B17" s="123"/>
      <c r="C17" s="138" t="s">
        <v>218</v>
      </c>
      <c r="D17" s="82"/>
      <c r="E17" s="82"/>
      <c r="F17" s="82"/>
      <c r="G17" s="82"/>
      <c r="H17" s="82"/>
      <c r="I17" s="82"/>
      <c r="J17" s="82"/>
      <c r="K17" s="82"/>
      <c r="L17" s="82"/>
      <c r="M17" s="82"/>
      <c r="N17" s="82"/>
      <c r="O17" s="82"/>
      <c r="P17" s="82"/>
      <c r="Q17" s="124"/>
      <c r="R17" s="261"/>
      <c r="S17" s="261"/>
      <c r="T17" s="261">
        <f>SUM(R17+S17)</f>
        <v>0</v>
      </c>
      <c r="U17" s="261"/>
      <c r="V17" s="261"/>
      <c r="W17" s="262">
        <f t="shared" si="0"/>
        <v>0</v>
      </c>
      <c r="X17" s="140"/>
    </row>
    <row r="18" spans="1:26 16384:16384" s="17" customFormat="1" ht="7.5" customHeight="1">
      <c r="A18" s="16"/>
      <c r="B18" s="123" t="s">
        <v>219</v>
      </c>
      <c r="C18" s="82"/>
      <c r="D18" s="82"/>
      <c r="E18" s="82"/>
      <c r="F18" s="82"/>
      <c r="G18" s="82"/>
      <c r="H18" s="82"/>
      <c r="I18" s="82"/>
      <c r="J18" s="82"/>
      <c r="K18" s="82"/>
      <c r="L18" s="82"/>
      <c r="M18" s="82"/>
      <c r="N18" s="82"/>
      <c r="O18" s="82"/>
      <c r="P18" s="82"/>
      <c r="Q18" s="124"/>
      <c r="R18" s="261">
        <f>SUM(R19+R20)</f>
        <v>0</v>
      </c>
      <c r="S18" s="261">
        <f>SUM(S19+S20)</f>
        <v>0</v>
      </c>
      <c r="T18" s="261">
        <f>SUM(T19+T20)</f>
        <v>0</v>
      </c>
      <c r="U18" s="261">
        <f>SUM(U19+U20)</f>
        <v>0</v>
      </c>
      <c r="V18" s="261">
        <f>SUM(V19+V20)</f>
        <v>0</v>
      </c>
      <c r="W18" s="262">
        <f t="shared" si="0"/>
        <v>0</v>
      </c>
      <c r="X18" s="140"/>
    </row>
    <row r="19" spans="1:26 16384:16384" s="17" customFormat="1" ht="7.5" customHeight="1">
      <c r="A19" s="16"/>
      <c r="B19" s="123"/>
      <c r="C19" s="138" t="s">
        <v>217</v>
      </c>
      <c r="D19" s="82"/>
      <c r="E19" s="82"/>
      <c r="F19" s="82"/>
      <c r="G19" s="82"/>
      <c r="H19" s="82"/>
      <c r="I19" s="82"/>
      <c r="J19" s="82"/>
      <c r="K19" s="82"/>
      <c r="L19" s="82"/>
      <c r="M19" s="82"/>
      <c r="N19" s="82"/>
      <c r="O19" s="82"/>
      <c r="P19" s="82"/>
      <c r="Q19" s="124"/>
      <c r="R19" s="261"/>
      <c r="S19" s="261"/>
      <c r="T19" s="261">
        <f t="shared" ref="T19:T24" si="1">SUM(R19+S19)</f>
        <v>0</v>
      </c>
      <c r="U19" s="261"/>
      <c r="V19" s="261"/>
      <c r="W19" s="262">
        <f t="shared" si="0"/>
        <v>0</v>
      </c>
      <c r="X19" s="140"/>
    </row>
    <row r="20" spans="1:26 16384:16384" s="17" customFormat="1" ht="7.5" customHeight="1">
      <c r="A20" s="16"/>
      <c r="B20" s="123"/>
      <c r="C20" s="138" t="s">
        <v>218</v>
      </c>
      <c r="D20" s="82"/>
      <c r="E20" s="82"/>
      <c r="F20" s="82"/>
      <c r="G20" s="82"/>
      <c r="H20" s="82"/>
      <c r="I20" s="82"/>
      <c r="J20" s="82"/>
      <c r="K20" s="82"/>
      <c r="L20" s="82"/>
      <c r="M20" s="82"/>
      <c r="N20" s="82"/>
      <c r="O20" s="82"/>
      <c r="P20" s="82"/>
      <c r="Q20" s="124"/>
      <c r="R20" s="261"/>
      <c r="S20" s="261"/>
      <c r="T20" s="261">
        <f t="shared" si="1"/>
        <v>0</v>
      </c>
      <c r="U20" s="261"/>
      <c r="V20" s="261"/>
      <c r="W20" s="262">
        <f t="shared" si="0"/>
        <v>0</v>
      </c>
      <c r="X20" s="140"/>
    </row>
    <row r="21" spans="1:26 16384:16384" s="17" customFormat="1" ht="7.5" customHeight="1">
      <c r="A21" s="16"/>
      <c r="B21" s="123" t="s">
        <v>241</v>
      </c>
      <c r="C21" s="82"/>
      <c r="D21" s="82"/>
      <c r="E21" s="82"/>
      <c r="F21" s="82"/>
      <c r="G21" s="82"/>
      <c r="H21" s="82"/>
      <c r="I21" s="82"/>
      <c r="J21" s="82"/>
      <c r="K21" s="82"/>
      <c r="L21" s="82"/>
      <c r="M21" s="82"/>
      <c r="N21" s="82"/>
      <c r="O21" s="82"/>
      <c r="P21" s="82"/>
      <c r="Q21" s="124"/>
      <c r="R21" s="261">
        <f>Formato5_LDF!AR19</f>
        <v>0</v>
      </c>
      <c r="S21" s="261">
        <f>Formato5_LDF!AS19</f>
        <v>0</v>
      </c>
      <c r="T21" s="261">
        <f t="shared" si="1"/>
        <v>0</v>
      </c>
      <c r="U21" s="261">
        <f>Formato5_LDF!AU19</f>
        <v>0</v>
      </c>
      <c r="V21" s="261">
        <f>Formato5_LDF!AV19</f>
        <v>0</v>
      </c>
      <c r="W21" s="262">
        <f t="shared" si="0"/>
        <v>0</v>
      </c>
      <c r="X21" s="140"/>
    </row>
    <row r="22" spans="1:26 16384:16384" s="17" customFormat="1" ht="7.5" customHeight="1">
      <c r="A22" s="16"/>
      <c r="B22" s="123" t="s">
        <v>4</v>
      </c>
      <c r="C22" s="82"/>
      <c r="D22" s="82"/>
      <c r="E22" s="82"/>
      <c r="F22" s="82"/>
      <c r="G22" s="82"/>
      <c r="H22" s="82"/>
      <c r="I22" s="82"/>
      <c r="J22" s="82"/>
      <c r="K22" s="82"/>
      <c r="L22" s="82"/>
      <c r="M22" s="82"/>
      <c r="N22" s="82"/>
      <c r="O22" s="82"/>
      <c r="P22" s="82"/>
      <c r="Q22" s="124"/>
      <c r="R22" s="261"/>
      <c r="S22" s="261"/>
      <c r="T22" s="261">
        <f t="shared" si="1"/>
        <v>0</v>
      </c>
      <c r="U22" s="261"/>
      <c r="V22" s="261"/>
      <c r="W22" s="262">
        <f t="shared" si="0"/>
        <v>0</v>
      </c>
      <c r="X22" s="140"/>
    </row>
    <row r="23" spans="1:26 16384:16384" s="17" customFormat="1" ht="7.5" customHeight="1">
      <c r="A23" s="16"/>
      <c r="B23" s="123" t="s">
        <v>7</v>
      </c>
      <c r="C23" s="82"/>
      <c r="D23" s="82"/>
      <c r="E23" s="82"/>
      <c r="F23" s="82"/>
      <c r="G23" s="82"/>
      <c r="H23" s="82"/>
      <c r="I23" s="82"/>
      <c r="J23" s="82"/>
      <c r="K23" s="82"/>
      <c r="L23" s="82"/>
      <c r="M23" s="82"/>
      <c r="N23" s="82"/>
      <c r="O23" s="82"/>
      <c r="P23" s="82"/>
      <c r="Q23" s="124"/>
      <c r="R23" s="261">
        <f>SUM(Formato5_LDF!AR38+Formato5_LDF!AR70)</f>
        <v>1175021203</v>
      </c>
      <c r="S23" s="261">
        <f>SUM(Formato5_LDF!AS38+Formato5_LDF!AS70)</f>
        <v>79393566</v>
      </c>
      <c r="T23" s="261">
        <f t="shared" si="1"/>
        <v>1254414769</v>
      </c>
      <c r="U23" s="261">
        <f>SUM(Formato5_LDF!AU38+Formato5_LDF!AU70)</f>
        <v>1179989704</v>
      </c>
      <c r="V23" s="261">
        <f>SUM(Formato5_LDF!AV38+Formato5_LDF!AV70)</f>
        <v>1085465771</v>
      </c>
      <c r="W23" s="262">
        <f t="shared" si="0"/>
        <v>-89555432</v>
      </c>
      <c r="X23" s="140"/>
    </row>
    <row r="24" spans="1:26 16384:16384" s="17" customFormat="1" ht="7.5" customHeight="1">
      <c r="A24" s="16"/>
      <c r="B24" s="123" t="s">
        <v>220</v>
      </c>
      <c r="C24" s="82"/>
      <c r="D24" s="82"/>
      <c r="E24" s="82"/>
      <c r="F24" s="82"/>
      <c r="G24" s="82"/>
      <c r="H24" s="82"/>
      <c r="I24" s="82"/>
      <c r="J24" s="82"/>
      <c r="K24" s="82"/>
      <c r="L24" s="82"/>
      <c r="M24" s="82"/>
      <c r="N24" s="82"/>
      <c r="O24" s="82"/>
      <c r="P24" s="82"/>
      <c r="Q24" s="124"/>
      <c r="R24" s="261"/>
      <c r="S24" s="261"/>
      <c r="T24" s="261">
        <f t="shared" si="1"/>
        <v>0</v>
      </c>
      <c r="U24" s="261"/>
      <c r="V24" s="261"/>
      <c r="W24" s="262">
        <f t="shared" si="0"/>
        <v>0</v>
      </c>
      <c r="X24" s="140"/>
    </row>
    <row r="25" spans="1:26 16384:16384" s="17" customFormat="1" ht="7.5" customHeight="1" thickBot="1">
      <c r="A25" s="99"/>
      <c r="B25" s="99"/>
      <c r="C25" s="99"/>
      <c r="D25" s="99"/>
      <c r="E25" s="99"/>
      <c r="F25" s="99"/>
      <c r="G25" s="99"/>
      <c r="H25" s="99"/>
      <c r="I25" s="99"/>
      <c r="J25" s="99"/>
      <c r="K25" s="99"/>
      <c r="L25" s="99"/>
      <c r="M25" s="99"/>
      <c r="N25" s="99"/>
      <c r="O25" s="99"/>
      <c r="P25" s="99"/>
      <c r="Q25" s="99"/>
      <c r="R25" s="141"/>
      <c r="S25" s="141"/>
      <c r="T25" s="141"/>
      <c r="U25" s="141"/>
      <c r="V25" s="141"/>
      <c r="W25" s="141"/>
      <c r="X25" s="141"/>
    </row>
    <row r="26" spans="1:26 16384:16384" s="17" customFormat="1" ht="7.5" customHeight="1" thickTop="1">
      <c r="A26" s="16"/>
      <c r="B26" s="16"/>
      <c r="C26" s="16"/>
      <c r="D26" s="16"/>
      <c r="E26" s="16"/>
      <c r="F26" s="16"/>
      <c r="G26" s="16"/>
      <c r="H26" s="16"/>
      <c r="I26" s="16"/>
      <c r="J26" s="16"/>
      <c r="K26" s="16"/>
      <c r="L26" s="16"/>
      <c r="M26" s="16"/>
      <c r="N26" s="16"/>
      <c r="O26" s="16"/>
      <c r="P26" s="16"/>
      <c r="Q26" s="16"/>
      <c r="R26" s="142"/>
      <c r="S26" s="142"/>
      <c r="T26" s="142"/>
      <c r="U26" s="142"/>
      <c r="V26" s="142"/>
      <c r="W26" s="142"/>
      <c r="X26" s="142"/>
    </row>
    <row r="27" spans="1:26 16384:16384" s="17" customFormat="1" ht="7.5" customHeight="1">
      <c r="A27" s="111" t="s">
        <v>3</v>
      </c>
      <c r="B27" s="111"/>
      <c r="C27" s="111"/>
      <c r="D27" s="111"/>
      <c r="E27" s="111"/>
      <c r="F27" s="111"/>
      <c r="G27" s="111"/>
      <c r="H27" s="111"/>
      <c r="I27" s="111"/>
      <c r="J27" s="111"/>
      <c r="K27" s="111"/>
      <c r="L27" s="111"/>
      <c r="M27" s="111"/>
      <c r="N27" s="111"/>
      <c r="O27" s="111"/>
      <c r="P27" s="111"/>
      <c r="Q27" s="111"/>
      <c r="R27" s="145">
        <f>SUM(R11+R12+R13+R14+R15+R18+R21+R22+R23+R24)</f>
        <v>1175021203</v>
      </c>
      <c r="S27" s="145">
        <f>SUM(S11+S12+S13+S14+S15+S18+S21+S22+S23+S24)</f>
        <v>79393566</v>
      </c>
      <c r="T27" s="145">
        <f>SUM(T11+T12+T13+T14+T15+T18+T21+T22+T23+T24)</f>
        <v>1254414769</v>
      </c>
      <c r="U27" s="145">
        <f>SUM(U11+U12+U13+U14+U15+U18+U21+U22+U23+U24)</f>
        <v>1179989704</v>
      </c>
      <c r="V27" s="145">
        <f>SUM(V11+V12+V13+V14+V15+V18+V21+V22+V23+V24)</f>
        <v>1085465771</v>
      </c>
      <c r="W27" s="145">
        <f>SUM(V27-R27)</f>
        <v>-89555432</v>
      </c>
      <c r="X27" s="142"/>
    </row>
    <row r="28" spans="1:26 16384:16384" s="17" customFormat="1" ht="7.5" customHeight="1">
      <c r="A28" s="111"/>
      <c r="B28" s="111"/>
      <c r="C28" s="111"/>
      <c r="D28" s="111"/>
      <c r="E28" s="111"/>
      <c r="F28" s="111"/>
      <c r="G28" s="111"/>
      <c r="H28" s="111"/>
      <c r="I28" s="111"/>
      <c r="J28" s="111"/>
      <c r="K28" s="111"/>
      <c r="L28" s="111"/>
      <c r="M28" s="111"/>
      <c r="N28" s="111"/>
      <c r="O28" s="111"/>
      <c r="P28" s="111"/>
      <c r="Q28" s="111"/>
      <c r="R28" s="16"/>
      <c r="S28" s="16"/>
      <c r="T28" s="16"/>
      <c r="U28" s="16"/>
      <c r="V28" s="16"/>
      <c r="W28" s="16"/>
      <c r="X28" s="16"/>
    </row>
    <row r="29" spans="1:26 16384:16384" s="17" customFormat="1" ht="7.5" customHeight="1" thickBot="1">
      <c r="A29" s="111"/>
      <c r="B29" s="111"/>
      <c r="C29" s="111"/>
      <c r="D29" s="111"/>
      <c r="E29" s="111"/>
      <c r="F29" s="111"/>
      <c r="G29" s="111"/>
      <c r="H29" s="111"/>
      <c r="I29" s="111"/>
      <c r="J29" s="111"/>
      <c r="K29" s="111"/>
      <c r="L29" s="111"/>
      <c r="M29" s="111"/>
      <c r="N29" s="111"/>
      <c r="O29" s="111"/>
      <c r="P29" s="111"/>
      <c r="Q29" s="111"/>
      <c r="R29" s="16"/>
      <c r="S29" s="16"/>
      <c r="T29" s="16"/>
      <c r="U29" s="16"/>
      <c r="V29" s="112" t="s">
        <v>123</v>
      </c>
      <c r="W29" s="263">
        <f>IF(W11&gt;0,W11)+IF(W12&gt;0,W12)+IF(W13&gt;0,W13)+IF(W14&gt;0,W14)+IF(W16&gt;0,W16)+IF(W20&gt;0,W20)+IF(W21&gt;0,W21)+IF(W22&gt;0,W22)+IF(W23&gt;0,W23)+IF(W24&gt;0,W24)+IF(W17&gt;0,W17)+IF(W19&gt;0,W19)</f>
        <v>0</v>
      </c>
      <c r="X29" s="16"/>
      <c r="XFD29" s="17">
        <v>1</v>
      </c>
    </row>
    <row r="30" spans="1:26 16384:16384" s="17" customFormat="1" ht="7.5" customHeight="1" thickTop="1">
      <c r="A30" s="16"/>
      <c r="B30" s="16"/>
      <c r="C30" s="16"/>
      <c r="D30" s="16"/>
      <c r="E30" s="16"/>
      <c r="F30" s="16"/>
      <c r="G30" s="16"/>
      <c r="H30" s="16"/>
      <c r="I30" s="16"/>
      <c r="J30" s="16"/>
      <c r="K30" s="16"/>
      <c r="L30" s="16"/>
      <c r="M30" s="16"/>
      <c r="N30" s="16"/>
      <c r="O30" s="16"/>
      <c r="P30" s="16"/>
      <c r="Q30" s="16"/>
      <c r="R30" s="16"/>
      <c r="S30" s="16"/>
      <c r="T30" s="16"/>
      <c r="U30" s="16"/>
      <c r="V30" s="16"/>
      <c r="W30" s="16"/>
      <c r="X30" s="16"/>
      <c r="XFD30" s="17">
        <v>2</v>
      </c>
    </row>
    <row r="31" spans="1:26 16384:16384" s="5" customFormat="1" ht="11.1" customHeight="1">
      <c r="A31" s="100"/>
      <c r="B31" s="101"/>
      <c r="C31" s="102"/>
      <c r="D31" s="102"/>
      <c r="E31" s="102"/>
      <c r="F31" s="102"/>
      <c r="G31" s="102"/>
      <c r="H31" s="102"/>
      <c r="I31" s="102"/>
      <c r="J31" s="102"/>
      <c r="K31" s="102"/>
      <c r="L31" s="102"/>
      <c r="M31" s="102"/>
      <c r="N31" s="102"/>
      <c r="O31" s="102"/>
      <c r="P31" s="102"/>
      <c r="Q31" s="102"/>
      <c r="R31" s="103" t="s">
        <v>146</v>
      </c>
      <c r="S31" s="103" t="s">
        <v>29</v>
      </c>
      <c r="T31" s="103" t="s">
        <v>146</v>
      </c>
      <c r="U31" s="103" t="s">
        <v>146</v>
      </c>
      <c r="V31" s="103" t="s">
        <v>146</v>
      </c>
      <c r="W31" s="104"/>
      <c r="X31" s="100"/>
      <c r="Y31" s="9"/>
      <c r="Z31" s="9"/>
    </row>
    <row r="32" spans="1:26 16384:16384" s="5" customFormat="1" ht="11.1" customHeight="1">
      <c r="A32" s="100"/>
      <c r="B32" s="105" t="s">
        <v>243</v>
      </c>
      <c r="C32" s="106"/>
      <c r="D32" s="106"/>
      <c r="E32" s="106"/>
      <c r="F32" s="106"/>
      <c r="G32" s="106"/>
      <c r="H32" s="106"/>
      <c r="I32" s="106"/>
      <c r="J32" s="106"/>
      <c r="K32" s="106"/>
      <c r="L32" s="106"/>
      <c r="M32" s="106"/>
      <c r="N32" s="106"/>
      <c r="O32" s="106"/>
      <c r="P32" s="106"/>
      <c r="Q32" s="106"/>
      <c r="R32" s="103"/>
      <c r="S32" s="107" t="s">
        <v>35</v>
      </c>
      <c r="T32" s="103"/>
      <c r="U32" s="103"/>
      <c r="V32" s="103"/>
      <c r="W32" s="104" t="s">
        <v>38</v>
      </c>
      <c r="X32" s="100"/>
      <c r="Y32" s="9"/>
      <c r="Z32" s="9"/>
    </row>
    <row r="33" spans="1:26" s="5" customFormat="1" ht="10.5" customHeight="1">
      <c r="A33" s="100"/>
      <c r="B33" s="108"/>
      <c r="C33" s="109"/>
      <c r="D33" s="109"/>
      <c r="E33" s="109"/>
      <c r="F33" s="109"/>
      <c r="G33" s="109"/>
      <c r="H33" s="109"/>
      <c r="I33" s="109"/>
      <c r="J33" s="109"/>
      <c r="K33" s="109"/>
      <c r="L33" s="109"/>
      <c r="M33" s="109"/>
      <c r="N33" s="109"/>
      <c r="O33" s="109"/>
      <c r="P33" s="109"/>
      <c r="Q33" s="109"/>
      <c r="R33" s="110" t="s">
        <v>135</v>
      </c>
      <c r="S33" s="103" t="s">
        <v>30</v>
      </c>
      <c r="T33" s="103" t="s">
        <v>31</v>
      </c>
      <c r="U33" s="103" t="s">
        <v>32</v>
      </c>
      <c r="V33" s="103" t="s">
        <v>33</v>
      </c>
      <c r="W33" s="104"/>
      <c r="X33" s="100"/>
      <c r="Y33" s="9"/>
      <c r="Z33" s="9"/>
    </row>
    <row r="34" spans="1:26" s="17" customFormat="1" ht="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row>
    <row r="35" spans="1:26" s="17" customFormat="1" ht="7.5" customHeight="1">
      <c r="A35" s="123"/>
      <c r="B35" s="113" t="s">
        <v>221</v>
      </c>
      <c r="C35" s="82"/>
      <c r="D35" s="82"/>
      <c r="E35" s="82"/>
      <c r="F35" s="82"/>
      <c r="G35" s="82"/>
      <c r="H35" s="82"/>
      <c r="I35" s="82"/>
      <c r="J35" s="82"/>
      <c r="K35" s="82"/>
      <c r="L35" s="82"/>
      <c r="M35" s="82"/>
      <c r="N35" s="82"/>
      <c r="O35" s="82"/>
      <c r="P35" s="82"/>
      <c r="Q35" s="124"/>
      <c r="R35" s="264">
        <f>SUM(R36+R37+R38+R39+R42+R45+R46)</f>
        <v>0</v>
      </c>
      <c r="S35" s="264">
        <f>SUM(S36+S37+S38+S39+S42+S45+S46)</f>
        <v>0</v>
      </c>
      <c r="T35" s="264">
        <f>SUM(R35+S35)</f>
        <v>0</v>
      </c>
      <c r="U35" s="264">
        <f>SUM(U36+U37+U38+U39+U42+U45+U46)</f>
        <v>0</v>
      </c>
      <c r="V35" s="265">
        <f>SUM(V36+V37+V38+V39+V42+V45+V46)</f>
        <v>0</v>
      </c>
      <c r="W35" s="265">
        <f t="shared" ref="W35:W40" si="2">SUM(V35-R35)</f>
        <v>0</v>
      </c>
      <c r="X35" s="124"/>
    </row>
    <row r="36" spans="1:26" s="17" customFormat="1" ht="7.5" customHeight="1">
      <c r="A36" s="123"/>
      <c r="B36" s="82"/>
      <c r="C36" s="82" t="s">
        <v>213</v>
      </c>
      <c r="D36" s="82"/>
      <c r="E36" s="82"/>
      <c r="F36" s="82"/>
      <c r="G36" s="82"/>
      <c r="H36" s="82"/>
      <c r="I36" s="82"/>
      <c r="J36" s="82"/>
      <c r="K36" s="82"/>
      <c r="L36" s="82"/>
      <c r="M36" s="82"/>
      <c r="N36" s="82"/>
      <c r="O36" s="82"/>
      <c r="P36" s="82"/>
      <c r="Q36" s="124"/>
      <c r="R36" s="261"/>
      <c r="S36" s="261"/>
      <c r="T36" s="261">
        <f>SUM(R36+S36)</f>
        <v>0</v>
      </c>
      <c r="U36" s="261"/>
      <c r="V36" s="261"/>
      <c r="W36" s="262">
        <f t="shared" si="2"/>
        <v>0</v>
      </c>
      <c r="X36" s="125"/>
    </row>
    <row r="37" spans="1:26" s="17" customFormat="1" ht="7.5" customHeight="1">
      <c r="A37" s="123"/>
      <c r="B37" s="82"/>
      <c r="C37" s="82" t="s">
        <v>214</v>
      </c>
      <c r="D37" s="82"/>
      <c r="E37" s="82"/>
      <c r="F37" s="82"/>
      <c r="G37" s="82"/>
      <c r="H37" s="82"/>
      <c r="I37" s="82"/>
      <c r="J37" s="82"/>
      <c r="K37" s="82"/>
      <c r="L37" s="82"/>
      <c r="M37" s="82"/>
      <c r="N37" s="82"/>
      <c r="O37" s="82"/>
      <c r="P37" s="82"/>
      <c r="Q37" s="124"/>
      <c r="R37" s="261"/>
      <c r="S37" s="261"/>
      <c r="T37" s="261">
        <f>SUM(R37+S37)</f>
        <v>0</v>
      </c>
      <c r="U37" s="261"/>
      <c r="V37" s="261"/>
      <c r="W37" s="262">
        <f t="shared" si="2"/>
        <v>0</v>
      </c>
      <c r="X37" s="125"/>
    </row>
    <row r="38" spans="1:26" s="17" customFormat="1" ht="7.5" customHeight="1">
      <c r="A38" s="123"/>
      <c r="B38" s="82"/>
      <c r="C38" s="82" t="s">
        <v>215</v>
      </c>
      <c r="D38" s="82"/>
      <c r="E38" s="82"/>
      <c r="F38" s="82"/>
      <c r="G38" s="82"/>
      <c r="H38" s="82"/>
      <c r="I38" s="82"/>
      <c r="J38" s="82"/>
      <c r="K38" s="82"/>
      <c r="L38" s="82"/>
      <c r="M38" s="82"/>
      <c r="N38" s="82"/>
      <c r="O38" s="82"/>
      <c r="P38" s="82"/>
      <c r="Q38" s="124"/>
      <c r="R38" s="261"/>
      <c r="S38" s="261"/>
      <c r="T38" s="261">
        <f>SUM(R38+S38)</f>
        <v>0</v>
      </c>
      <c r="U38" s="261"/>
      <c r="V38" s="261"/>
      <c r="W38" s="262">
        <f t="shared" si="2"/>
        <v>0</v>
      </c>
      <c r="X38" s="125"/>
    </row>
    <row r="39" spans="1:26" s="17" customFormat="1" ht="7.5" customHeight="1">
      <c r="A39" s="123"/>
      <c r="B39" s="82"/>
      <c r="C39" s="82" t="s">
        <v>216</v>
      </c>
      <c r="D39" s="82"/>
      <c r="E39" s="82"/>
      <c r="F39" s="82"/>
      <c r="G39" s="82"/>
      <c r="H39" s="82"/>
      <c r="I39" s="82"/>
      <c r="J39" s="82"/>
      <c r="K39" s="82"/>
      <c r="L39" s="82"/>
      <c r="M39" s="82"/>
      <c r="N39" s="82"/>
      <c r="O39" s="82"/>
      <c r="P39" s="82"/>
      <c r="Q39" s="124"/>
      <c r="R39" s="261">
        <f>SUM(R40+R41)</f>
        <v>0</v>
      </c>
      <c r="S39" s="261">
        <f>SUM(S40+S41)</f>
        <v>0</v>
      </c>
      <c r="T39" s="261">
        <f>SUM(R39+S39)</f>
        <v>0</v>
      </c>
      <c r="U39" s="261">
        <f>SUM(U40+U41)</f>
        <v>0</v>
      </c>
      <c r="V39" s="262">
        <f>SUM(V40+V41)</f>
        <v>0</v>
      </c>
      <c r="W39" s="262">
        <f t="shared" si="2"/>
        <v>0</v>
      </c>
      <c r="X39" s="125"/>
    </row>
    <row r="40" spans="1:26" s="17" customFormat="1" ht="7.5" customHeight="1">
      <c r="A40" s="123"/>
      <c r="B40" s="82"/>
      <c r="C40" s="82"/>
      <c r="D40" s="82" t="s">
        <v>217</v>
      </c>
      <c r="E40" s="82"/>
      <c r="F40" s="82"/>
      <c r="G40" s="82"/>
      <c r="H40" s="82"/>
      <c r="I40" s="82"/>
      <c r="J40" s="82"/>
      <c r="K40" s="82"/>
      <c r="L40" s="82"/>
      <c r="M40" s="82"/>
      <c r="N40" s="82"/>
      <c r="O40" s="82"/>
      <c r="P40" s="82"/>
      <c r="Q40" s="124"/>
      <c r="R40" s="261"/>
      <c r="S40" s="261"/>
      <c r="T40" s="261">
        <f t="shared" ref="T40:T51" si="3">SUM(R40+S40)</f>
        <v>0</v>
      </c>
      <c r="U40" s="261"/>
      <c r="V40" s="261"/>
      <c r="W40" s="262">
        <f t="shared" si="2"/>
        <v>0</v>
      </c>
      <c r="X40" s="125"/>
      <c r="Y40" s="23"/>
    </row>
    <row r="41" spans="1:26" s="17" customFormat="1" ht="7.5" customHeight="1">
      <c r="A41" s="123"/>
      <c r="B41" s="82"/>
      <c r="C41" s="82"/>
      <c r="D41" s="82" t="s">
        <v>218</v>
      </c>
      <c r="E41" s="82"/>
      <c r="F41" s="82"/>
      <c r="G41" s="82"/>
      <c r="H41" s="82"/>
      <c r="I41" s="82"/>
      <c r="J41" s="82"/>
      <c r="K41" s="82"/>
      <c r="L41" s="82"/>
      <c r="M41" s="82"/>
      <c r="N41" s="82"/>
      <c r="O41" s="82"/>
      <c r="P41" s="82"/>
      <c r="Q41" s="124"/>
      <c r="R41" s="261"/>
      <c r="S41" s="261"/>
      <c r="T41" s="261">
        <f t="shared" si="3"/>
        <v>0</v>
      </c>
      <c r="U41" s="261"/>
      <c r="V41" s="261"/>
      <c r="W41" s="262">
        <f t="shared" ref="W41:W46" si="4">SUM(V41-R41)</f>
        <v>0</v>
      </c>
      <c r="X41" s="125"/>
      <c r="Y41" s="23"/>
    </row>
    <row r="42" spans="1:26" s="17" customFormat="1" ht="7.5" customHeight="1">
      <c r="A42" s="123"/>
      <c r="B42" s="82"/>
      <c r="C42" s="82" t="s">
        <v>219</v>
      </c>
      <c r="D42" s="82"/>
      <c r="E42" s="82"/>
      <c r="F42" s="82"/>
      <c r="G42" s="82"/>
      <c r="H42" s="82"/>
      <c r="I42" s="82"/>
      <c r="J42" s="82"/>
      <c r="K42" s="82"/>
      <c r="L42" s="82"/>
      <c r="M42" s="82"/>
      <c r="N42" s="82"/>
      <c r="O42" s="82"/>
      <c r="P42" s="82"/>
      <c r="Q42" s="124"/>
      <c r="R42" s="261">
        <f>SUM(R43+R44)</f>
        <v>0</v>
      </c>
      <c r="S42" s="261">
        <f>SUM(S43+S44)</f>
        <v>0</v>
      </c>
      <c r="T42" s="261">
        <f t="shared" si="3"/>
        <v>0</v>
      </c>
      <c r="U42" s="261">
        <f>SUM(U43+U44)</f>
        <v>0</v>
      </c>
      <c r="V42" s="262">
        <f>SUM(V43+V44)</f>
        <v>0</v>
      </c>
      <c r="W42" s="262">
        <f t="shared" si="4"/>
        <v>0</v>
      </c>
      <c r="X42" s="125"/>
      <c r="Y42" s="23"/>
    </row>
    <row r="43" spans="1:26" s="17" customFormat="1" ht="7.5" customHeight="1">
      <c r="A43" s="123"/>
      <c r="B43" s="82"/>
      <c r="C43" s="82"/>
      <c r="D43" s="82" t="s">
        <v>217</v>
      </c>
      <c r="E43" s="82"/>
      <c r="F43" s="82"/>
      <c r="G43" s="82"/>
      <c r="H43" s="82"/>
      <c r="I43" s="82"/>
      <c r="J43" s="82"/>
      <c r="K43" s="82"/>
      <c r="L43" s="82"/>
      <c r="M43" s="82"/>
      <c r="N43" s="82"/>
      <c r="O43" s="82"/>
      <c r="P43" s="82"/>
      <c r="Q43" s="124"/>
      <c r="R43" s="261"/>
      <c r="S43" s="261"/>
      <c r="T43" s="261">
        <f t="shared" si="3"/>
        <v>0</v>
      </c>
      <c r="U43" s="261"/>
      <c r="V43" s="261"/>
      <c r="W43" s="262">
        <f t="shared" si="4"/>
        <v>0</v>
      </c>
      <c r="X43" s="124"/>
      <c r="Y43" s="23"/>
    </row>
    <row r="44" spans="1:26" s="17" customFormat="1" ht="7.5" customHeight="1">
      <c r="A44" s="123"/>
      <c r="B44" s="82"/>
      <c r="C44" s="82"/>
      <c r="D44" s="82" t="s">
        <v>218</v>
      </c>
      <c r="E44" s="82"/>
      <c r="F44" s="82"/>
      <c r="G44" s="82"/>
      <c r="H44" s="82"/>
      <c r="I44" s="82"/>
      <c r="J44" s="82"/>
      <c r="K44" s="82"/>
      <c r="L44" s="82"/>
      <c r="M44" s="82"/>
      <c r="N44" s="82"/>
      <c r="O44" s="82"/>
      <c r="P44" s="82"/>
      <c r="Q44" s="124"/>
      <c r="R44" s="261"/>
      <c r="S44" s="261"/>
      <c r="T44" s="261">
        <f t="shared" si="3"/>
        <v>0</v>
      </c>
      <c r="U44" s="261"/>
      <c r="V44" s="261"/>
      <c r="W44" s="262">
        <f t="shared" si="4"/>
        <v>0</v>
      </c>
      <c r="X44" s="124"/>
      <c r="Y44" s="23"/>
    </row>
    <row r="45" spans="1:26" s="17" customFormat="1" ht="7.5" customHeight="1">
      <c r="A45" s="123"/>
      <c r="B45" s="82"/>
      <c r="C45" s="82" t="s">
        <v>4</v>
      </c>
      <c r="D45" s="82"/>
      <c r="E45" s="82"/>
      <c r="F45" s="82"/>
      <c r="G45" s="82"/>
      <c r="H45" s="82"/>
      <c r="I45" s="82"/>
      <c r="J45" s="82"/>
      <c r="K45" s="82"/>
      <c r="L45" s="82"/>
      <c r="M45" s="82"/>
      <c r="N45" s="82"/>
      <c r="O45" s="82"/>
      <c r="P45" s="82"/>
      <c r="Q45" s="124"/>
      <c r="R45" s="261"/>
      <c r="S45" s="261"/>
      <c r="T45" s="261">
        <f t="shared" si="3"/>
        <v>0</v>
      </c>
      <c r="U45" s="261"/>
      <c r="V45" s="261"/>
      <c r="W45" s="262">
        <f t="shared" si="4"/>
        <v>0</v>
      </c>
      <c r="X45" s="124"/>
      <c r="Y45" s="23"/>
    </row>
    <row r="46" spans="1:26" s="17" customFormat="1" ht="7.5" customHeight="1">
      <c r="A46" s="123"/>
      <c r="B46" s="82"/>
      <c r="C46" s="82" t="s">
        <v>7</v>
      </c>
      <c r="D46" s="82"/>
      <c r="E46" s="82"/>
      <c r="F46" s="82"/>
      <c r="G46" s="82"/>
      <c r="H46" s="82"/>
      <c r="I46" s="82"/>
      <c r="J46" s="82"/>
      <c r="K46" s="82"/>
      <c r="L46" s="82"/>
      <c r="M46" s="82"/>
      <c r="N46" s="82"/>
      <c r="O46" s="82"/>
      <c r="P46" s="82"/>
      <c r="Q46" s="124"/>
      <c r="R46" s="261"/>
      <c r="S46" s="261"/>
      <c r="T46" s="261">
        <f>SUM(R46+S46)</f>
        <v>0</v>
      </c>
      <c r="U46" s="261"/>
      <c r="V46" s="261"/>
      <c r="W46" s="262">
        <f t="shared" si="4"/>
        <v>0</v>
      </c>
      <c r="X46" s="124"/>
      <c r="Y46" s="23"/>
    </row>
    <row r="47" spans="1:26" s="17" customFormat="1" ht="7.5" customHeight="1">
      <c r="A47" s="123"/>
      <c r="B47" s="82"/>
      <c r="C47" s="82"/>
      <c r="D47" s="82"/>
      <c r="E47" s="82"/>
      <c r="F47" s="82"/>
      <c r="G47" s="82"/>
      <c r="H47" s="82"/>
      <c r="I47" s="82"/>
      <c r="J47" s="82"/>
      <c r="K47" s="82"/>
      <c r="L47" s="82"/>
      <c r="M47" s="82"/>
      <c r="N47" s="82"/>
      <c r="O47" s="82"/>
      <c r="P47" s="82"/>
      <c r="Q47" s="82"/>
      <c r="R47" s="151"/>
      <c r="S47" s="151"/>
      <c r="T47" s="151"/>
      <c r="U47" s="151"/>
      <c r="V47" s="151"/>
      <c r="W47" s="151"/>
      <c r="X47" s="124"/>
      <c r="Y47" s="23"/>
    </row>
    <row r="48" spans="1:26" s="17" customFormat="1" ht="7.5" customHeight="1">
      <c r="A48" s="123"/>
      <c r="B48" s="113" t="s">
        <v>222</v>
      </c>
      <c r="C48" s="82"/>
      <c r="D48" s="82"/>
      <c r="E48" s="82"/>
      <c r="F48" s="82"/>
      <c r="G48" s="82"/>
      <c r="H48" s="82"/>
      <c r="I48" s="82"/>
      <c r="J48" s="82"/>
      <c r="K48" s="82"/>
      <c r="L48" s="82"/>
      <c r="M48" s="82"/>
      <c r="N48" s="82"/>
      <c r="O48" s="82"/>
      <c r="P48" s="82"/>
      <c r="Q48" s="124"/>
      <c r="R48" s="264">
        <f>SUM(R49+R50+R51)</f>
        <v>1175021203</v>
      </c>
      <c r="S48" s="264">
        <f>SUM(S49+S50+S51)</f>
        <v>79393566</v>
      </c>
      <c r="T48" s="264">
        <f t="shared" si="3"/>
        <v>1254414769</v>
      </c>
      <c r="U48" s="264">
        <f>SUM(U49+U50+U51)</f>
        <v>1179989704</v>
      </c>
      <c r="V48" s="265">
        <f>SUM(V49+V50+V51)</f>
        <v>1085465771</v>
      </c>
      <c r="W48" s="265">
        <f>SUM(V48-R48)</f>
        <v>-89555432</v>
      </c>
      <c r="X48" s="124"/>
      <c r="Y48" s="23"/>
    </row>
    <row r="49" spans="1:25" s="17" customFormat="1" ht="7.5" customHeight="1">
      <c r="A49" s="123"/>
      <c r="B49" s="82"/>
      <c r="C49" s="82" t="s">
        <v>122</v>
      </c>
      <c r="D49" s="82"/>
      <c r="E49" s="82"/>
      <c r="F49" s="82"/>
      <c r="G49" s="82"/>
      <c r="H49" s="82"/>
      <c r="I49" s="82"/>
      <c r="J49" s="82"/>
      <c r="K49" s="82"/>
      <c r="L49" s="82"/>
      <c r="M49" s="82"/>
      <c r="N49" s="82"/>
      <c r="O49" s="82"/>
      <c r="P49" s="82"/>
      <c r="Q49" s="124"/>
      <c r="R49" s="261">
        <f>R12</f>
        <v>0</v>
      </c>
      <c r="S49" s="261">
        <f>S12</f>
        <v>0</v>
      </c>
      <c r="T49" s="261">
        <f t="shared" si="3"/>
        <v>0</v>
      </c>
      <c r="U49" s="261">
        <f>U12</f>
        <v>0</v>
      </c>
      <c r="V49" s="261">
        <f>V12</f>
        <v>0</v>
      </c>
      <c r="W49" s="262">
        <f>SUM(V49-R49)</f>
        <v>0</v>
      </c>
      <c r="X49" s="125"/>
      <c r="Y49" s="23"/>
    </row>
    <row r="50" spans="1:25" s="17" customFormat="1" ht="7.5" customHeight="1">
      <c r="A50" s="123"/>
      <c r="B50" s="82"/>
      <c r="C50" s="82" t="s">
        <v>241</v>
      </c>
      <c r="D50" s="82"/>
      <c r="E50" s="82"/>
      <c r="F50" s="82"/>
      <c r="G50" s="82"/>
      <c r="H50" s="82"/>
      <c r="I50" s="82"/>
      <c r="J50" s="82"/>
      <c r="K50" s="82"/>
      <c r="L50" s="82"/>
      <c r="M50" s="82"/>
      <c r="N50" s="82"/>
      <c r="O50" s="82"/>
      <c r="P50" s="82"/>
      <c r="Q50" s="124"/>
      <c r="R50" s="261">
        <f>R21</f>
        <v>0</v>
      </c>
      <c r="S50" s="261">
        <f>S21</f>
        <v>0</v>
      </c>
      <c r="T50" s="261">
        <f t="shared" si="3"/>
        <v>0</v>
      </c>
      <c r="U50" s="261">
        <f>U21</f>
        <v>0</v>
      </c>
      <c r="V50" s="261">
        <f>V21</f>
        <v>0</v>
      </c>
      <c r="W50" s="262">
        <f>SUM(V50-R50)</f>
        <v>0</v>
      </c>
      <c r="X50" s="125"/>
    </row>
    <row r="51" spans="1:25" s="17" customFormat="1" ht="7.5" customHeight="1">
      <c r="A51" s="123"/>
      <c r="B51" s="82"/>
      <c r="C51" s="82" t="s">
        <v>7</v>
      </c>
      <c r="D51" s="82"/>
      <c r="E51" s="82"/>
      <c r="F51" s="82"/>
      <c r="G51" s="82"/>
      <c r="H51" s="82"/>
      <c r="I51" s="82"/>
      <c r="J51" s="82"/>
      <c r="K51" s="82"/>
      <c r="L51" s="82"/>
      <c r="M51" s="82"/>
      <c r="N51" s="82"/>
      <c r="O51" s="82"/>
      <c r="P51" s="82"/>
      <c r="Q51" s="124"/>
      <c r="R51" s="261">
        <f>R23</f>
        <v>1175021203</v>
      </c>
      <c r="S51" s="261">
        <f>S23</f>
        <v>79393566</v>
      </c>
      <c r="T51" s="261">
        <f t="shared" si="3"/>
        <v>1254414769</v>
      </c>
      <c r="U51" s="261">
        <f>U23</f>
        <v>1179989704</v>
      </c>
      <c r="V51" s="261">
        <f>V23</f>
        <v>1085465771</v>
      </c>
      <c r="W51" s="262">
        <f>SUM(V51-R51)</f>
        <v>-89555432</v>
      </c>
      <c r="X51" s="125"/>
    </row>
    <row r="52" spans="1:25" s="17" customFormat="1" ht="7.5" customHeight="1">
      <c r="A52" s="123"/>
      <c r="B52" s="82"/>
      <c r="C52" s="82"/>
      <c r="D52" s="82"/>
      <c r="E52" s="82"/>
      <c r="F52" s="82"/>
      <c r="G52" s="82"/>
      <c r="H52" s="82"/>
      <c r="I52" s="82"/>
      <c r="J52" s="82"/>
      <c r="K52" s="82"/>
      <c r="L52" s="82"/>
      <c r="M52" s="82"/>
      <c r="N52" s="82"/>
      <c r="O52" s="82"/>
      <c r="P52" s="82"/>
      <c r="Q52" s="82"/>
      <c r="R52" s="151"/>
      <c r="S52" s="151"/>
      <c r="T52" s="151"/>
      <c r="U52" s="151"/>
      <c r="V52" s="151"/>
      <c r="W52" s="151"/>
      <c r="X52" s="124"/>
    </row>
    <row r="53" spans="1:25" s="17" customFormat="1" ht="7.5" customHeight="1">
      <c r="A53" s="123"/>
      <c r="B53" s="113" t="s">
        <v>211</v>
      </c>
      <c r="C53" s="82"/>
      <c r="D53" s="82"/>
      <c r="E53" s="82"/>
      <c r="F53" s="82"/>
      <c r="G53" s="82"/>
      <c r="H53" s="82"/>
      <c r="I53" s="82"/>
      <c r="J53" s="82"/>
      <c r="K53" s="82"/>
      <c r="L53" s="82"/>
      <c r="M53" s="82"/>
      <c r="N53" s="82"/>
      <c r="O53" s="82"/>
      <c r="P53" s="82"/>
      <c r="Q53" s="124"/>
      <c r="R53" s="264">
        <f>SUM(R54)</f>
        <v>0</v>
      </c>
      <c r="S53" s="264">
        <f>SUM(S54)</f>
        <v>0</v>
      </c>
      <c r="T53" s="264">
        <f>SUM(R53+S53)</f>
        <v>0</v>
      </c>
      <c r="U53" s="264">
        <f>SUM(U54)</f>
        <v>0</v>
      </c>
      <c r="V53" s="265">
        <f>SUM(V54)</f>
        <v>0</v>
      </c>
      <c r="W53" s="265">
        <f>SUM(V53-R53)</f>
        <v>0</v>
      </c>
      <c r="X53" s="124"/>
    </row>
    <row r="54" spans="1:25" s="17" customFormat="1" ht="7.5" customHeight="1">
      <c r="A54" s="123"/>
      <c r="B54" s="82"/>
      <c r="C54" s="82" t="s">
        <v>242</v>
      </c>
      <c r="D54" s="82"/>
      <c r="E54" s="82"/>
      <c r="F54" s="82"/>
      <c r="G54" s="82"/>
      <c r="H54" s="82"/>
      <c r="I54" s="82"/>
      <c r="J54" s="82"/>
      <c r="K54" s="82"/>
      <c r="L54" s="82"/>
      <c r="M54" s="82"/>
      <c r="N54" s="82"/>
      <c r="O54" s="82"/>
      <c r="P54" s="82"/>
      <c r="Q54" s="124"/>
      <c r="R54" s="261"/>
      <c r="S54" s="261"/>
      <c r="T54" s="261">
        <f>SUM(R54+S54)</f>
        <v>0</v>
      </c>
      <c r="U54" s="261"/>
      <c r="V54" s="261"/>
      <c r="W54" s="262">
        <f>SUM(V54-R54)</f>
        <v>0</v>
      </c>
      <c r="X54" s="125"/>
    </row>
    <row r="55" spans="1:25" s="17" customFormat="1" ht="7.5" customHeight="1" thickBot="1">
      <c r="A55" s="16"/>
      <c r="B55" s="99"/>
      <c r="C55" s="99"/>
      <c r="D55" s="99"/>
      <c r="E55" s="99"/>
      <c r="F55" s="99"/>
      <c r="G55" s="99"/>
      <c r="H55" s="99"/>
      <c r="I55" s="99"/>
      <c r="J55" s="99"/>
      <c r="K55" s="99"/>
      <c r="L55" s="99"/>
      <c r="M55" s="99"/>
      <c r="N55" s="99"/>
      <c r="O55" s="99"/>
      <c r="P55" s="99"/>
      <c r="Q55" s="99"/>
      <c r="R55" s="146"/>
      <c r="S55" s="146"/>
      <c r="T55" s="146"/>
      <c r="U55" s="146"/>
      <c r="V55" s="146"/>
      <c r="W55" s="266"/>
      <c r="X55" s="99"/>
    </row>
    <row r="56" spans="1:25" s="17" customFormat="1" ht="7.5" customHeight="1" thickTop="1">
      <c r="A56" s="16"/>
      <c r="B56" s="16"/>
      <c r="C56" s="4"/>
      <c r="D56" s="16"/>
      <c r="E56" s="16"/>
      <c r="F56" s="16"/>
      <c r="G56" s="16"/>
      <c r="H56" s="16"/>
      <c r="I56" s="16"/>
      <c r="J56" s="16"/>
      <c r="K56" s="16"/>
      <c r="L56" s="16"/>
      <c r="M56" s="16"/>
      <c r="N56" s="16"/>
      <c r="O56" s="16"/>
      <c r="P56" s="16"/>
      <c r="Q56" s="16"/>
      <c r="R56" s="139"/>
      <c r="S56" s="139"/>
      <c r="T56" s="139"/>
      <c r="U56" s="139"/>
      <c r="V56" s="139"/>
      <c r="W56" s="139"/>
      <c r="X56" s="19"/>
    </row>
    <row r="57" spans="1:25" s="17" customFormat="1" ht="7.5" customHeight="1">
      <c r="A57" s="111" t="s">
        <v>3</v>
      </c>
      <c r="B57" s="111"/>
      <c r="C57" s="111"/>
      <c r="D57" s="111"/>
      <c r="E57" s="111"/>
      <c r="F57" s="111"/>
      <c r="G57" s="111"/>
      <c r="H57" s="111"/>
      <c r="I57" s="111"/>
      <c r="J57" s="111"/>
      <c r="K57" s="111"/>
      <c r="L57" s="111"/>
      <c r="M57" s="111"/>
      <c r="N57" s="111"/>
      <c r="O57" s="111"/>
      <c r="P57" s="111"/>
      <c r="Q57" s="111"/>
      <c r="R57" s="145">
        <f>SUM(R35+R48+R53)</f>
        <v>1175021203</v>
      </c>
      <c r="S57" s="145">
        <f>SUM(S35+S48+S53)</f>
        <v>79393566</v>
      </c>
      <c r="T57" s="145">
        <f>SUM(T35+T48+T53)</f>
        <v>1254414769</v>
      </c>
      <c r="U57" s="145">
        <f>SUM(U35+U48+U53)</f>
        <v>1179989704</v>
      </c>
      <c r="V57" s="145">
        <f>SUM(V35+V48+V53)</f>
        <v>1085465771</v>
      </c>
      <c r="W57" s="145">
        <f>SUM(V57-R57)</f>
        <v>-89555432</v>
      </c>
      <c r="X57" s="16"/>
    </row>
    <row r="58" spans="1:25" s="17" customFormat="1" ht="7.5" customHeight="1">
      <c r="A58" s="16"/>
      <c r="B58" s="18"/>
      <c r="C58" s="4"/>
      <c r="D58" s="16"/>
      <c r="E58" s="16"/>
      <c r="F58" s="16"/>
      <c r="G58" s="16"/>
      <c r="H58" s="16"/>
      <c r="I58" s="16"/>
      <c r="J58" s="16"/>
      <c r="K58" s="16"/>
      <c r="L58" s="16"/>
      <c r="M58" s="16"/>
      <c r="N58" s="16"/>
      <c r="O58" s="16"/>
      <c r="P58" s="16"/>
      <c r="Q58" s="16"/>
      <c r="R58" s="20"/>
      <c r="S58" s="20"/>
      <c r="T58" s="20"/>
      <c r="U58" s="20"/>
      <c r="V58" s="20"/>
      <c r="W58" s="20"/>
      <c r="X58" s="22"/>
    </row>
    <row r="59" spans="1:25" s="17" customFormat="1" ht="7.5" customHeight="1" thickBot="1">
      <c r="A59" s="16"/>
      <c r="B59" s="18"/>
      <c r="C59" s="4"/>
      <c r="D59" s="16"/>
      <c r="E59" s="16"/>
      <c r="F59" s="16"/>
      <c r="G59" s="16"/>
      <c r="H59" s="16"/>
      <c r="I59" s="16"/>
      <c r="J59" s="16"/>
      <c r="K59" s="16"/>
      <c r="L59" s="16"/>
      <c r="M59" s="16"/>
      <c r="N59" s="16"/>
      <c r="O59" s="16"/>
      <c r="P59" s="16"/>
      <c r="Q59" s="16"/>
      <c r="R59" s="20"/>
      <c r="S59" s="20"/>
      <c r="T59" s="20"/>
      <c r="U59" s="20"/>
      <c r="V59" s="267" t="s">
        <v>123</v>
      </c>
      <c r="W59" s="263">
        <f>IF(W36&gt;0,W36)+IF(W37&gt;0,W37)+IF(W38&gt;0,W38)+IF(W40&gt;0,W40)+IF(W41&gt;0,W41)+IF(W43&gt;0,W43)+IF(W44&gt;0,W44)+IF(W45&gt;0,W45)+IF(W46&gt;0,W46)+IF(W49&gt;0,W49)+IF(W50&gt;0,W50)+IF(W51&gt;0,W51)+IF(W54&gt;0,W54)</f>
        <v>0</v>
      </c>
      <c r="X59" s="22"/>
    </row>
    <row r="60" spans="1:25" s="17" customFormat="1" ht="7.5" customHeight="1" thickTop="1">
      <c r="A60" s="241"/>
      <c r="B60" s="225"/>
      <c r="C60" s="203"/>
      <c r="D60" s="241"/>
      <c r="E60" s="241"/>
      <c r="F60" s="241"/>
      <c r="G60" s="241"/>
      <c r="H60" s="241"/>
      <c r="I60" s="241"/>
      <c r="J60" s="241"/>
      <c r="K60" s="241"/>
      <c r="L60" s="241"/>
      <c r="M60" s="241"/>
      <c r="N60" s="241"/>
      <c r="O60" s="241"/>
      <c r="P60" s="241"/>
      <c r="Q60" s="241"/>
      <c r="R60" s="247"/>
      <c r="S60" s="247"/>
      <c r="T60" s="247"/>
      <c r="U60" s="247"/>
      <c r="V60" s="260"/>
      <c r="W60" s="260"/>
      <c r="X60" s="22"/>
    </row>
    <row r="61" spans="1:25" s="5" customFormat="1" ht="12" customHeight="1"/>
    <row r="62" spans="1:25" s="5" customFormat="1" ht="12" customHeight="1"/>
    <row r="63" spans="1:25" s="5" customFormat="1" ht="12" customHeight="1"/>
    <row r="64" spans="1:25" s="5" customFormat="1" ht="12" customHeight="1"/>
    <row r="65" s="5" customFormat="1" ht="12" customHeight="1"/>
    <row r="66" s="5" customFormat="1" ht="12" customHeight="1"/>
    <row r="67" s="5" customFormat="1" ht="12" customHeight="1"/>
    <row r="68" s="5" customFormat="1" ht="12" customHeight="1"/>
    <row r="69" s="5" customFormat="1" ht="12" customHeight="1"/>
    <row r="70" s="5" customFormat="1" ht="12" customHeight="1"/>
    <row r="71" s="5" customFormat="1" ht="12" customHeight="1"/>
    <row r="72" s="5" customFormat="1" ht="12" customHeight="1"/>
    <row r="73" s="5" customFormat="1" ht="12" customHeight="1"/>
    <row r="74" s="5" customFormat="1" ht="12" customHeight="1"/>
    <row r="75" s="5" customFormat="1" ht="12" customHeight="1"/>
    <row r="76" s="7" customFormat="1" ht="11.25"/>
    <row r="77" s="7" customFormat="1" ht="11.25"/>
    <row r="78" s="7" customFormat="1" ht="11.25"/>
    <row r="79" s="7" customFormat="1" ht="11.25"/>
    <row r="80" s="7" customFormat="1" ht="11.25"/>
    <row r="81" s="7" customFormat="1" ht="11.25"/>
    <row r="82" s="7" customFormat="1" ht="11.25"/>
    <row r="83" s="7" customFormat="1" ht="11.25"/>
    <row r="84" s="7" customFormat="1" ht="11.25"/>
    <row r="85" s="7" customFormat="1" ht="11.25"/>
    <row r="86" s="7" customFormat="1" ht="11.25"/>
    <row r="87" s="7" customFormat="1" ht="11.25"/>
    <row r="88" s="7" customFormat="1" ht="11.25"/>
    <row r="89" s="7" customFormat="1" ht="11.25"/>
    <row r="90" s="7" customFormat="1" ht="11.25"/>
    <row r="91" s="7" customFormat="1" ht="11.25"/>
    <row r="92" s="7" customFormat="1" ht="11.25"/>
    <row r="93" s="7" customFormat="1" ht="11.25"/>
    <row r="94" s="7" customFormat="1" ht="11.25"/>
    <row r="95" s="7" customFormat="1" ht="11.25"/>
    <row r="96" s="7" customFormat="1" ht="11.25"/>
    <row r="97" s="7" customFormat="1" ht="11.25"/>
    <row r="98" s="7" customFormat="1" ht="11.25"/>
    <row r="99" s="7" customFormat="1" ht="11.25"/>
    <row r="100" s="7" customFormat="1" ht="11.25"/>
    <row r="101" s="7" customFormat="1" ht="11.25"/>
    <row r="102" s="7" customFormat="1" ht="11.25"/>
    <row r="103" s="7" customFormat="1" ht="11.25"/>
    <row r="104" s="7" customFormat="1" ht="11.25"/>
    <row r="105" s="7" customFormat="1" ht="11.25"/>
    <row r="106" s="7" customFormat="1" ht="11.25"/>
    <row r="107" s="7" customFormat="1" ht="11.25"/>
    <row r="108" s="7" customFormat="1" ht="11.25"/>
    <row r="109" s="7" customFormat="1" ht="11.25"/>
    <row r="110" s="7" customFormat="1" ht="11.25"/>
    <row r="111" s="7" customFormat="1" ht="11.25"/>
    <row r="112" s="7" customFormat="1" ht="11.25"/>
    <row r="113" s="7" customFormat="1" ht="11.25"/>
    <row r="114" s="7" customFormat="1" ht="11.25"/>
    <row r="115" s="7" customFormat="1" ht="11.25"/>
    <row r="116" s="7" customFormat="1" ht="11.25"/>
    <row r="117" s="7" customFormat="1" ht="11.25"/>
    <row r="118" s="7" customFormat="1" ht="11.25"/>
    <row r="119" s="7" customFormat="1" ht="11.25"/>
    <row r="120" s="7" customFormat="1" ht="11.25"/>
    <row r="121" s="7" customFormat="1" ht="11.25"/>
    <row r="122" s="7" customFormat="1" ht="11.25"/>
    <row r="123" s="7" customFormat="1" ht="11.25"/>
    <row r="124" s="7" customFormat="1" ht="11.25"/>
    <row r="125" s="7" customFormat="1" ht="11.25"/>
    <row r="126" s="7" customFormat="1" ht="11.25"/>
    <row r="127" s="7" customFormat="1" ht="11.25"/>
    <row r="128" s="7" customFormat="1" ht="11.25"/>
    <row r="129" s="7" customFormat="1" ht="11.25"/>
    <row r="130" s="7" customFormat="1" ht="11.25"/>
    <row r="131" s="7" customFormat="1" ht="11.25"/>
    <row r="132" s="7" customFormat="1" ht="11.25"/>
    <row r="133" s="7" customFormat="1" ht="11.25"/>
    <row r="134" s="7" customFormat="1" ht="11.25"/>
    <row r="135" s="7" customFormat="1" ht="11.25"/>
    <row r="136" s="7" customFormat="1" ht="11.25"/>
    <row r="137" s="7" customFormat="1" ht="11.25"/>
    <row r="138" s="7" customFormat="1" ht="11.25"/>
    <row r="139" s="7" customFormat="1" ht="11.25"/>
    <row r="140" s="7" customFormat="1" ht="11.25"/>
    <row r="141" s="7" customFormat="1" ht="11.25"/>
    <row r="142" s="7" customFormat="1" ht="11.25"/>
    <row r="143" s="7" customFormat="1" ht="11.25"/>
    <row r="144" s="7" customFormat="1" ht="11.25"/>
    <row r="145" s="7" customFormat="1" ht="11.25"/>
    <row r="146" s="7" customFormat="1" ht="11.25"/>
    <row r="147" s="7" customFormat="1" ht="11.25"/>
    <row r="148" s="7" customFormat="1" ht="11.25"/>
    <row r="149" s="7" customFormat="1" ht="11.25"/>
    <row r="150" s="7" customFormat="1" ht="11.25"/>
    <row r="151" s="7" customFormat="1" ht="11.25"/>
    <row r="152" s="7" customFormat="1" ht="11.25"/>
    <row r="153" s="7" customFormat="1" ht="11.25"/>
    <row r="154" s="7" customFormat="1" ht="11.25"/>
    <row r="155" s="7" customFormat="1" ht="11.25"/>
    <row r="156" s="7" customFormat="1" ht="11.25"/>
    <row r="157" s="7" customFormat="1" ht="11.25"/>
    <row r="158" s="7" customFormat="1" ht="11.25"/>
    <row r="159" s="7" customFormat="1" ht="11.25"/>
    <row r="160" s="7" customFormat="1" ht="11.25"/>
    <row r="161" s="7" customFormat="1" ht="11.25"/>
    <row r="162" s="7" customFormat="1" ht="11.25"/>
    <row r="163" s="7" customFormat="1" ht="11.25"/>
    <row r="164" s="7" customFormat="1" ht="11.25"/>
    <row r="165" s="7" customFormat="1" ht="11.25"/>
    <row r="166" s="7" customFormat="1" ht="11.25"/>
    <row r="167" s="7" customFormat="1" ht="11.25"/>
    <row r="168" s="7" customFormat="1" ht="11.25"/>
    <row r="169" s="7" customFormat="1" ht="11.25"/>
    <row r="170" s="7" customFormat="1" ht="11.25"/>
    <row r="171" s="7" customFormat="1" ht="11.25"/>
    <row r="172" s="7" customFormat="1" ht="11.25"/>
    <row r="173" s="7" customFormat="1" ht="11.25"/>
    <row r="174" s="7" customFormat="1" ht="11.25"/>
    <row r="175" s="7" customFormat="1" ht="11.25"/>
    <row r="176" s="7" customFormat="1" ht="11.25"/>
    <row r="177" s="7" customFormat="1" ht="11.25"/>
    <row r="178" s="7" customFormat="1" ht="11.25"/>
    <row r="179" s="7" customFormat="1" ht="11.25"/>
    <row r="180" s="7" customFormat="1" ht="11.25"/>
    <row r="181" s="7" customFormat="1" ht="11.25"/>
    <row r="182" s="7" customFormat="1" ht="11.25"/>
    <row r="183" s="7" customFormat="1" ht="11.25"/>
    <row r="184" s="7" customFormat="1" ht="11.25"/>
    <row r="185" s="7" customFormat="1" ht="11.25"/>
    <row r="186" s="7" customFormat="1" ht="11.25"/>
    <row r="187" s="7" customFormat="1" ht="11.25"/>
    <row r="188" s="7" customFormat="1" ht="11.25"/>
    <row r="189" s="7" customFormat="1" ht="11.25"/>
    <row r="190" s="7" customFormat="1" ht="11.25"/>
    <row r="191" s="7" customFormat="1" ht="11.25"/>
    <row r="192" s="7" customFormat="1" ht="11.25"/>
    <row r="193" s="7" customFormat="1" ht="11.25"/>
    <row r="194" s="7" customFormat="1" ht="11.25"/>
    <row r="195" s="7" customFormat="1" ht="11.25"/>
    <row r="196" s="7" customFormat="1" ht="11.25"/>
    <row r="197" s="7" customFormat="1" ht="11.25"/>
    <row r="198" s="7" customFormat="1" ht="11.25"/>
    <row r="199" s="7" customFormat="1" ht="11.25"/>
    <row r="200" s="7" customFormat="1" ht="11.25"/>
    <row r="201" s="7" customFormat="1" ht="11.25"/>
    <row r="202" s="7" customFormat="1" ht="11.25"/>
    <row r="203" s="7" customFormat="1" ht="11.25"/>
    <row r="204" s="7" customFormat="1" ht="11.25"/>
    <row r="205" s="7" customFormat="1" ht="11.25"/>
    <row r="206" s="7" customFormat="1" ht="11.25"/>
    <row r="207" s="7" customFormat="1" ht="11.25"/>
    <row r="208" s="7" customFormat="1" ht="11.25"/>
    <row r="209" s="7" customFormat="1" ht="11.25"/>
    <row r="210" s="7" customFormat="1" ht="11.25"/>
    <row r="211" s="7" customFormat="1" ht="11.25"/>
    <row r="212" s="7" customFormat="1" ht="11.25"/>
    <row r="213" s="7" customFormat="1" ht="11.25"/>
    <row r="214" s="7" customFormat="1" ht="11.25"/>
    <row r="215" s="7" customFormat="1" ht="11.25"/>
    <row r="216" s="7" customFormat="1" ht="11.25"/>
    <row r="217" s="7" customFormat="1" ht="11.25"/>
    <row r="218" s="7" customFormat="1" ht="11.25"/>
    <row r="219" s="7" customFormat="1" ht="11.25"/>
    <row r="220" s="7" customFormat="1" ht="11.25"/>
    <row r="221" s="7" customFormat="1" ht="11.25"/>
    <row r="222" s="7" customFormat="1" ht="11.25"/>
    <row r="223" s="7" customFormat="1" ht="11.25"/>
    <row r="224" s="7" customFormat="1" ht="11.25"/>
    <row r="225" s="7" customFormat="1" ht="11.25"/>
    <row r="226" s="7" customFormat="1" ht="11.25"/>
    <row r="227" s="7" customFormat="1" ht="11.25"/>
    <row r="228" s="7" customFormat="1" ht="11.25"/>
    <row r="229" s="7" customFormat="1" ht="11.25"/>
    <row r="230" s="7" customFormat="1" ht="11.25"/>
    <row r="231" s="7" customFormat="1" ht="11.25"/>
    <row r="232" s="7" customFormat="1" ht="11.25"/>
    <row r="233" s="7" customFormat="1" ht="11.25"/>
    <row r="234" s="7" customFormat="1" ht="11.25"/>
    <row r="235" s="7" customFormat="1" ht="11.25"/>
    <row r="236" s="7" customFormat="1" ht="11.25"/>
    <row r="237" s="7" customFormat="1" ht="11.25"/>
    <row r="238" s="7" customFormat="1" ht="11.25"/>
    <row r="239" s="7" customFormat="1" ht="11.25"/>
    <row r="240" s="7" customFormat="1" ht="11.25"/>
    <row r="241" s="7" customFormat="1" ht="11.25"/>
    <row r="242" s="7" customFormat="1" ht="11.25"/>
    <row r="243" s="7" customFormat="1" ht="11.25"/>
    <row r="244" s="7" customFormat="1" ht="11.25"/>
    <row r="245" s="7" customFormat="1" ht="11.25"/>
    <row r="246" s="7" customFormat="1" ht="11.25"/>
    <row r="247" s="7" customFormat="1" ht="11.25"/>
    <row r="248" s="7" customFormat="1" ht="11.25"/>
    <row r="249" s="7" customFormat="1" ht="11.25"/>
    <row r="250" s="7" customFormat="1" ht="11.25"/>
    <row r="251" s="7" customFormat="1" ht="11.25"/>
    <row r="252" s="7" customFormat="1" ht="11.25"/>
    <row r="253" s="7" customFormat="1" ht="11.25"/>
    <row r="254" s="7" customFormat="1" ht="11.25"/>
    <row r="255" s="7" customFormat="1" ht="11.25"/>
    <row r="256" s="7" customFormat="1" ht="11.25"/>
    <row r="257" s="7" customFormat="1" ht="11.25"/>
    <row r="258" s="7" customFormat="1" ht="11.25"/>
    <row r="259" s="7" customFormat="1" ht="11.25"/>
    <row r="260" s="7" customFormat="1" ht="11.25"/>
    <row r="261" s="7" customFormat="1" ht="11.25"/>
    <row r="262" s="7" customFormat="1" ht="11.25"/>
    <row r="263" s="7" customFormat="1" ht="11.25"/>
    <row r="264" s="7" customFormat="1" ht="11.25"/>
    <row r="265" s="7" customFormat="1" ht="11.25"/>
    <row r="266" s="7" customFormat="1" ht="11.25"/>
    <row r="267" s="7" customFormat="1" ht="11.25"/>
    <row r="268" s="7" customFormat="1" ht="11.25"/>
    <row r="269" s="7" customFormat="1" ht="11.25"/>
    <row r="270" s="7" customFormat="1" ht="11.25"/>
    <row r="271" s="7" customFormat="1" ht="11.25"/>
    <row r="272" s="7" customFormat="1" ht="11.25"/>
    <row r="273" s="7" customFormat="1" ht="11.25"/>
    <row r="274" s="7" customFormat="1" ht="11.25"/>
    <row r="275" s="7" customFormat="1" ht="11.25"/>
    <row r="276" s="7" customFormat="1" ht="11.25"/>
    <row r="277" s="7" customFormat="1" ht="11.25"/>
    <row r="278" s="7" customFormat="1" ht="11.25"/>
    <row r="279" s="7" customFormat="1" ht="11.25"/>
    <row r="280" s="7" customFormat="1" ht="11.25"/>
    <row r="281" s="7" customFormat="1" ht="11.25"/>
    <row r="282" s="7" customFormat="1" ht="11.25"/>
    <row r="283" s="7" customFormat="1" ht="11.25"/>
    <row r="284" s="7" customFormat="1" ht="11.25"/>
    <row r="285" s="7" customFormat="1" ht="11.25"/>
    <row r="286" s="7" customFormat="1" ht="11.25"/>
    <row r="287" s="7" customFormat="1" ht="11.25"/>
    <row r="288" s="7" customFormat="1" ht="11.25"/>
    <row r="289" s="7" customFormat="1" ht="11.25"/>
    <row r="290" s="7" customFormat="1" ht="11.25"/>
    <row r="291" s="7" customFormat="1" ht="11.25"/>
    <row r="292" s="7" customFormat="1" ht="11.25"/>
    <row r="293" s="7" customFormat="1" ht="11.25"/>
    <row r="294" s="7" customFormat="1" ht="11.25"/>
    <row r="295" s="7" customFormat="1" ht="11.25"/>
    <row r="296" s="7" customFormat="1" ht="11.25"/>
    <row r="297" s="7" customFormat="1" ht="11.25"/>
    <row r="298" s="7" customFormat="1" ht="11.25"/>
    <row r="299" s="7" customFormat="1" ht="11.25"/>
    <row r="300" s="7" customFormat="1" ht="11.25"/>
    <row r="301" s="7" customFormat="1" ht="11.25"/>
    <row r="302" s="7" customFormat="1" ht="11.25"/>
    <row r="303" s="7" customFormat="1" ht="11.25"/>
    <row r="304" s="7" customFormat="1" ht="11.25"/>
    <row r="305" s="7" customFormat="1" ht="11.25"/>
    <row r="306" s="7" customFormat="1" ht="11.25"/>
    <row r="307" s="7" customFormat="1" ht="11.25"/>
    <row r="308" s="7" customFormat="1" ht="11.25"/>
    <row r="309" s="7" customFormat="1" ht="11.25"/>
    <row r="310" s="7" customFormat="1" ht="11.25"/>
    <row r="311" s="7" customFormat="1" ht="11.25"/>
    <row r="312" s="7" customFormat="1" ht="11.25"/>
    <row r="313" s="7" customFormat="1" ht="11.25"/>
    <row r="314" s="7" customFormat="1" ht="11.25"/>
    <row r="315" s="7" customFormat="1" ht="11.25"/>
    <row r="316" s="7" customFormat="1" ht="11.25"/>
    <row r="317" s="7" customFormat="1" ht="11.25"/>
    <row r="318" s="7" customFormat="1" ht="11.25"/>
    <row r="319" s="7" customFormat="1" ht="11.25"/>
    <row r="320" s="7" customFormat="1" ht="11.25"/>
    <row r="321" s="7" customFormat="1" ht="11.25"/>
    <row r="322" s="7" customFormat="1" ht="11.25"/>
    <row r="323" s="7" customFormat="1" ht="11.25"/>
    <row r="324" s="7" customFormat="1" ht="11.25"/>
    <row r="325" s="7" customFormat="1" ht="11.25"/>
    <row r="326" s="7" customFormat="1" ht="11.25"/>
    <row r="327" s="7" customFormat="1" ht="11.25"/>
    <row r="328" s="7" customFormat="1" ht="11.25"/>
    <row r="329" s="7" customFormat="1" ht="11.25"/>
    <row r="330" s="7" customFormat="1" ht="11.25"/>
    <row r="331" s="7" customFormat="1" ht="11.25"/>
    <row r="332" s="7" customFormat="1" ht="11.25"/>
    <row r="333" s="7" customFormat="1" ht="11.25"/>
    <row r="334" s="7" customFormat="1" ht="11.25"/>
    <row r="335" s="7" customFormat="1" ht="11.25"/>
    <row r="336" s="7" customFormat="1" ht="11.25"/>
    <row r="337" s="7" customFormat="1" ht="11.25"/>
    <row r="338" s="7" customFormat="1" ht="11.25"/>
    <row r="339" s="7" customFormat="1" ht="11.25"/>
    <row r="340" s="7" customFormat="1" ht="11.25"/>
    <row r="341" s="7" customFormat="1" ht="11.25"/>
    <row r="342" s="7" customFormat="1" ht="11.25"/>
    <row r="343" s="7" customFormat="1" ht="11.25"/>
    <row r="344" s="7" customFormat="1" ht="11.25"/>
    <row r="345" s="7" customFormat="1" ht="11.25"/>
    <row r="346" s="7" customFormat="1" ht="11.25"/>
    <row r="347" s="7" customFormat="1" ht="11.25"/>
    <row r="348" s="7" customFormat="1" ht="11.25"/>
    <row r="349" s="7" customFormat="1" ht="11.25"/>
    <row r="350" s="7" customFormat="1" ht="11.25"/>
    <row r="351" s="7" customFormat="1" ht="11.25"/>
    <row r="352" s="7" customFormat="1" ht="11.25"/>
    <row r="353" s="7" customFormat="1" ht="11.25"/>
    <row r="354" s="7" customFormat="1" ht="11.25"/>
    <row r="355" s="7" customFormat="1" ht="11.25"/>
    <row r="356" s="7" customFormat="1" ht="11.25"/>
    <row r="357" s="7" customFormat="1" ht="11.25"/>
    <row r="358" s="7" customFormat="1" ht="11.25"/>
    <row r="359" s="7" customFormat="1" ht="11.25"/>
    <row r="360" s="7" customFormat="1" ht="11.25"/>
    <row r="361" s="7" customFormat="1" ht="11.25"/>
    <row r="362" s="7" customFormat="1" ht="11.25"/>
    <row r="363" s="7" customFormat="1" ht="11.25"/>
    <row r="364" s="7" customFormat="1" ht="11.25"/>
    <row r="365" s="7" customFormat="1" ht="11.25"/>
    <row r="366" s="7" customFormat="1" ht="11.25"/>
    <row r="367" s="7" customFormat="1" ht="11.25"/>
    <row r="368" s="7" customFormat="1" ht="11.25"/>
    <row r="369" s="7" customFormat="1" ht="11.25"/>
    <row r="370" s="7" customFormat="1" ht="11.25"/>
    <row r="371" s="7" customFormat="1" ht="11.25"/>
    <row r="372" s="7" customFormat="1" ht="11.25"/>
    <row r="373" s="7" customFormat="1" ht="11.25"/>
    <row r="374" s="7" customFormat="1" ht="11.25"/>
    <row r="375" s="7" customFormat="1" ht="11.25"/>
    <row r="376" s="7" customFormat="1" ht="11.25"/>
    <row r="377" s="7" customFormat="1" ht="11.25"/>
    <row r="378" s="7" customFormat="1" ht="11.25"/>
    <row r="379" s="7" customFormat="1" ht="11.25"/>
  </sheetData>
  <conditionalFormatting sqref="X56 R58:U60 X42 R49:X51 R10:X10 W11:X11 R12:X24 R36:X41 R54:X54 W29 R10:W27 R34:W57">
    <cfRule type="cellIs" dxfId="54" priority="55" operator="equal">
      <formula>0</formula>
    </cfRule>
  </conditionalFormatting>
  <conditionalFormatting sqref="W29 W59">
    <cfRule type="cellIs" dxfId="53" priority="29" operator="equal">
      <formula>0</formula>
    </cfRule>
    <cfRule type="cellIs" dxfId="52" priority="36" operator="equal">
      <formula>0</formula>
    </cfRule>
  </conditionalFormatting>
  <dataValidations count="1">
    <dataValidation type="list" allowBlank="1" showInputMessage="1" showErrorMessage="1" sqref="Y2" xr:uid="{00000000-0002-0000-0000-000000000000}">
      <formula1>$XFD$29:$XFD$30</formula1>
    </dataValidation>
  </dataValidations>
  <printOptions horizontalCentered="1" verticalCentered="1"/>
  <pageMargins left="0" right="0" top="0.19685039370078741" bottom="0" header="0" footer="0"/>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M1071"/>
  <sheetViews>
    <sheetView showGridLines="0" zoomScale="170" zoomScaleNormal="170" zoomScaleSheetLayoutView="175" zoomScalePageLayoutView="145" workbookViewId="0">
      <selection activeCell="AL14" sqref="AL14"/>
    </sheetView>
  </sheetViews>
  <sheetFormatPr baseColWidth="10" defaultRowHeight="9"/>
  <cols>
    <col min="1" max="1" width="0.42578125" style="33" customWidth="1"/>
    <col min="2" max="2" width="2" style="47" customWidth="1"/>
    <col min="3" max="33" width="1.7109375" style="47" customWidth="1"/>
    <col min="34" max="34" width="13.7109375" style="48" customWidth="1"/>
    <col min="35" max="35" width="0.42578125" style="33" customWidth="1"/>
    <col min="36" max="36" width="13.7109375" style="48" customWidth="1"/>
    <col min="37" max="37" width="0.42578125" style="33" customWidth="1"/>
    <col min="38" max="38" width="13.7109375" style="48" customWidth="1"/>
    <col min="39" max="39" width="0.42578125" style="33" customWidth="1"/>
    <col min="40" max="16384" width="11.42578125" style="33"/>
  </cols>
  <sheetData>
    <row r="1" spans="1:39" s="34" customFormat="1" ht="11.1" customHeight="1">
      <c r="A1" s="388" t="str">
        <f>EP_01!A1</f>
        <v>ESTADOS PRESUPUESTARIOS</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36"/>
      <c r="AJ1" s="227"/>
      <c r="AK1" s="236"/>
      <c r="AL1" s="227"/>
      <c r="AM1" s="236"/>
    </row>
    <row r="2" spans="1:39" s="34" customFormat="1" ht="11.1" customHeight="1">
      <c r="A2" s="388" t="str">
        <f>EP_01!A2</f>
        <v>HEROICO CUERPO DE BOMBEROS DEL DISTRITO FEDERAL</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36"/>
      <c r="AJ2" s="227"/>
      <c r="AK2" s="236"/>
      <c r="AL2" s="227"/>
      <c r="AM2" s="236"/>
    </row>
    <row r="3" spans="1:39" s="34" customFormat="1" ht="11.1" customHeight="1">
      <c r="A3" s="392" t="s">
        <v>129</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36"/>
      <c r="AJ3" s="227"/>
      <c r="AK3" s="236"/>
      <c r="AL3" s="227"/>
      <c r="AM3" s="236"/>
    </row>
    <row r="4" spans="1:39" s="34" customFormat="1" ht="11.1" customHeight="1">
      <c r="A4" s="387" t="s">
        <v>338</v>
      </c>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36"/>
      <c r="AJ4" s="227"/>
      <c r="AK4" s="236"/>
      <c r="AL4" s="227"/>
      <c r="AM4" s="236"/>
    </row>
    <row r="5" spans="1:39" s="34" customFormat="1" ht="11.1" customHeight="1">
      <c r="A5" s="211" t="s">
        <v>248</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36"/>
      <c r="AJ5" s="211"/>
      <c r="AK5" s="236"/>
      <c r="AL5" s="211"/>
      <c r="AM5" s="236"/>
    </row>
    <row r="6" spans="1:39" s="34" customFormat="1" ht="3.95" customHeight="1">
      <c r="A6" s="201"/>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200"/>
      <c r="AI6" s="201"/>
      <c r="AJ6" s="200"/>
      <c r="AK6" s="201"/>
      <c r="AL6" s="200"/>
      <c r="AM6" s="201"/>
    </row>
    <row r="7" spans="1:39" s="35" customFormat="1" ht="11.1" customHeight="1">
      <c r="A7" s="248" t="s">
        <v>126</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58" t="s">
        <v>20</v>
      </c>
      <c r="AI7" s="259"/>
      <c r="AJ7" s="258"/>
      <c r="AK7" s="259"/>
      <c r="AL7" s="258" t="s">
        <v>131</v>
      </c>
      <c r="AM7" s="259"/>
    </row>
    <row r="8" spans="1:39" s="35" customFormat="1" ht="11.1" customHeight="1">
      <c r="A8" s="248"/>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58" t="s">
        <v>35</v>
      </c>
      <c r="AI8" s="259"/>
      <c r="AJ8" s="258" t="s">
        <v>130</v>
      </c>
      <c r="AK8" s="259"/>
      <c r="AL8" s="258"/>
      <c r="AM8" s="259"/>
    </row>
    <row r="9" spans="1:39" s="35" customFormat="1" ht="11.1" customHeight="1">
      <c r="A9" s="248" t="s">
        <v>153</v>
      </c>
      <c r="B9" s="346"/>
      <c r="C9" s="346"/>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258" t="s">
        <v>132</v>
      </c>
      <c r="AI9" s="202"/>
      <c r="AJ9" s="258"/>
      <c r="AK9" s="202"/>
      <c r="AL9" s="258" t="s">
        <v>133</v>
      </c>
      <c r="AM9" s="228"/>
    </row>
    <row r="10" spans="1:39" s="35" customFormat="1" ht="10.5" customHeight="1">
      <c r="B10" s="50"/>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136"/>
      <c r="AI10" s="134"/>
      <c r="AJ10" s="136"/>
      <c r="AK10" s="134"/>
      <c r="AL10" s="136"/>
      <c r="AM10" s="135"/>
    </row>
    <row r="11" spans="1:39" s="35" customFormat="1" ht="10.5" customHeight="1">
      <c r="A11" s="114"/>
      <c r="B11" s="361"/>
      <c r="C11" s="115"/>
      <c r="D11" s="115"/>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116"/>
      <c r="AH11" s="161"/>
      <c r="AI11" s="160"/>
      <c r="AJ11" s="161"/>
      <c r="AK11" s="160"/>
      <c r="AL11" s="333">
        <f>AH11-AJ11</f>
        <v>0</v>
      </c>
      <c r="AM11" s="160"/>
    </row>
    <row r="12" spans="1:39" s="35" customFormat="1" ht="10.5" customHeight="1">
      <c r="A12" s="114"/>
      <c r="B12" s="334"/>
      <c r="C12" s="335"/>
      <c r="D12" s="335"/>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7"/>
      <c r="AH12" s="333"/>
      <c r="AI12" s="338"/>
      <c r="AJ12" s="333"/>
      <c r="AK12" s="338"/>
      <c r="AL12" s="333"/>
      <c r="AM12" s="160"/>
    </row>
    <row r="13" spans="1:39" s="35" customFormat="1" ht="10.5" customHeight="1">
      <c r="A13" s="114"/>
      <c r="B13" s="361"/>
      <c r="C13" s="115"/>
      <c r="D13" s="115"/>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116"/>
      <c r="AH13" s="161"/>
      <c r="AI13" s="160"/>
      <c r="AJ13" s="161"/>
      <c r="AK13" s="160"/>
      <c r="AL13" s="333">
        <f>AH13-AJ13</f>
        <v>0</v>
      </c>
      <c r="AM13" s="160"/>
    </row>
    <row r="14" spans="1:39" s="35" customFormat="1" ht="10.5" customHeight="1">
      <c r="A14" s="114"/>
      <c r="B14" s="334"/>
      <c r="C14" s="335"/>
      <c r="D14" s="335"/>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7"/>
      <c r="AH14" s="333"/>
      <c r="AI14" s="338"/>
      <c r="AJ14" s="333"/>
      <c r="AK14" s="338"/>
      <c r="AL14" s="333"/>
      <c r="AM14" s="160"/>
    </row>
    <row r="15" spans="1:39" s="35" customFormat="1" ht="10.5" customHeight="1">
      <c r="A15" s="114"/>
      <c r="B15" s="361"/>
      <c r="C15" s="115"/>
      <c r="D15" s="115"/>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116"/>
      <c r="AH15" s="161"/>
      <c r="AI15" s="160"/>
      <c r="AJ15" s="161"/>
      <c r="AK15" s="160"/>
      <c r="AL15" s="333">
        <f>AH15-AJ15</f>
        <v>0</v>
      </c>
      <c r="AM15" s="160"/>
    </row>
    <row r="16" spans="1:39" s="35" customFormat="1" ht="10.5" customHeight="1">
      <c r="A16" s="114"/>
      <c r="B16" s="334"/>
      <c r="C16" s="335"/>
      <c r="D16" s="335"/>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7"/>
      <c r="AH16" s="333"/>
      <c r="AI16" s="338"/>
      <c r="AJ16" s="333"/>
      <c r="AK16" s="338"/>
      <c r="AL16" s="333"/>
      <c r="AM16" s="160"/>
    </row>
    <row r="17" spans="1:39" s="35" customFormat="1" ht="10.5" customHeight="1">
      <c r="A17" s="114"/>
      <c r="B17" s="361"/>
      <c r="C17" s="115"/>
      <c r="D17" s="115"/>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116"/>
      <c r="AH17" s="161"/>
      <c r="AI17" s="160"/>
      <c r="AJ17" s="161"/>
      <c r="AK17" s="160"/>
      <c r="AL17" s="333">
        <f>AH17-AJ17</f>
        <v>0</v>
      </c>
      <c r="AM17" s="160"/>
    </row>
    <row r="18" spans="1:39" s="35" customFormat="1" ht="10.5" customHeight="1">
      <c r="A18" s="114"/>
      <c r="B18" s="334"/>
      <c r="C18" s="335"/>
      <c r="D18" s="335"/>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7"/>
      <c r="AH18" s="333"/>
      <c r="AI18" s="338"/>
      <c r="AJ18" s="333"/>
      <c r="AK18" s="338"/>
      <c r="AL18" s="333"/>
      <c r="AM18" s="160"/>
    </row>
    <row r="19" spans="1:39" s="35" customFormat="1" ht="10.5" customHeight="1">
      <c r="A19" s="114"/>
      <c r="B19" s="361"/>
      <c r="C19" s="115"/>
      <c r="D19" s="115"/>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116"/>
      <c r="AH19" s="161"/>
      <c r="AI19" s="160"/>
      <c r="AJ19" s="161"/>
      <c r="AK19" s="160"/>
      <c r="AL19" s="333">
        <f>AH19-AJ19</f>
        <v>0</v>
      </c>
      <c r="AM19" s="160"/>
    </row>
    <row r="20" spans="1:39" s="35" customFormat="1" ht="10.5" customHeight="1">
      <c r="A20" s="114"/>
      <c r="B20" s="334"/>
      <c r="C20" s="335"/>
      <c r="D20" s="335"/>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7"/>
      <c r="AH20" s="333"/>
      <c r="AI20" s="338"/>
      <c r="AJ20" s="333"/>
      <c r="AK20" s="338"/>
      <c r="AL20" s="333"/>
      <c r="AM20" s="160"/>
    </row>
    <row r="21" spans="1:39" s="35" customFormat="1" ht="10.5" customHeight="1">
      <c r="A21" s="114"/>
      <c r="B21" s="361"/>
      <c r="C21" s="115"/>
      <c r="D21" s="115"/>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116"/>
      <c r="AH21" s="161"/>
      <c r="AI21" s="160"/>
      <c r="AJ21" s="161"/>
      <c r="AK21" s="160"/>
      <c r="AL21" s="333">
        <f>AH21-AJ21</f>
        <v>0</v>
      </c>
      <c r="AM21" s="160"/>
    </row>
    <row r="22" spans="1:39" s="35" customFormat="1" ht="10.5" customHeight="1">
      <c r="A22" s="114"/>
      <c r="B22" s="334"/>
      <c r="C22" s="335"/>
      <c r="D22" s="335"/>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7"/>
      <c r="AH22" s="333"/>
      <c r="AI22" s="338"/>
      <c r="AJ22" s="333"/>
      <c r="AK22" s="338"/>
      <c r="AL22" s="333"/>
      <c r="AM22" s="160"/>
    </row>
    <row r="23" spans="1:39" s="35" customFormat="1" ht="10.5" customHeight="1">
      <c r="A23" s="114"/>
      <c r="B23" s="361"/>
      <c r="C23" s="115"/>
      <c r="D23" s="115"/>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116"/>
      <c r="AH23" s="161"/>
      <c r="AI23" s="160"/>
      <c r="AJ23" s="161"/>
      <c r="AK23" s="160"/>
      <c r="AL23" s="333">
        <f>AH23-AJ23</f>
        <v>0</v>
      </c>
      <c r="AM23" s="160"/>
    </row>
    <row r="24" spans="1:39" s="35" customFormat="1" ht="10.5" customHeight="1">
      <c r="A24" s="114"/>
      <c r="B24" s="334"/>
      <c r="C24" s="335"/>
      <c r="D24" s="335"/>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7"/>
      <c r="AH24" s="333"/>
      <c r="AI24" s="338"/>
      <c r="AJ24" s="333"/>
      <c r="AK24" s="338"/>
      <c r="AL24" s="333"/>
      <c r="AM24" s="160"/>
    </row>
    <row r="25" spans="1:39" s="35" customFormat="1" ht="10.5" customHeight="1">
      <c r="A25" s="114"/>
      <c r="B25" s="361"/>
      <c r="C25" s="115"/>
      <c r="D25" s="115"/>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116"/>
      <c r="AH25" s="161"/>
      <c r="AI25" s="160"/>
      <c r="AJ25" s="161"/>
      <c r="AK25" s="160"/>
      <c r="AL25" s="333">
        <f>AH25-AJ25</f>
        <v>0</v>
      </c>
      <c r="AM25" s="160"/>
    </row>
    <row r="26" spans="1:39" s="35" customFormat="1" ht="10.5" customHeight="1">
      <c r="A26" s="114"/>
      <c r="B26" s="334"/>
      <c r="C26" s="335"/>
      <c r="D26" s="335"/>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7"/>
      <c r="AH26" s="333"/>
      <c r="AI26" s="338"/>
      <c r="AJ26" s="333"/>
      <c r="AK26" s="338"/>
      <c r="AL26" s="333"/>
      <c r="AM26" s="160"/>
    </row>
    <row r="27" spans="1:39" s="35" customFormat="1" ht="10.5" customHeight="1">
      <c r="A27" s="114"/>
      <c r="B27" s="361"/>
      <c r="C27" s="115"/>
      <c r="D27" s="115"/>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116"/>
      <c r="AH27" s="161"/>
      <c r="AI27" s="160"/>
      <c r="AJ27" s="161"/>
      <c r="AK27" s="160"/>
      <c r="AL27" s="333">
        <f>AH27-AJ27</f>
        <v>0</v>
      </c>
      <c r="AM27" s="160"/>
    </row>
    <row r="28" spans="1:39" s="35" customFormat="1" ht="10.5" customHeight="1">
      <c r="A28" s="114"/>
      <c r="B28" s="334"/>
      <c r="C28" s="335"/>
      <c r="D28" s="335"/>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7"/>
      <c r="AH28" s="333"/>
      <c r="AI28" s="338"/>
      <c r="AJ28" s="333"/>
      <c r="AK28" s="338"/>
      <c r="AL28" s="333"/>
      <c r="AM28" s="160"/>
    </row>
    <row r="29" spans="1:39" s="35" customFormat="1" ht="10.5" customHeight="1">
      <c r="A29" s="114"/>
      <c r="B29" s="361"/>
      <c r="C29" s="115"/>
      <c r="D29" s="115"/>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116"/>
      <c r="AH29" s="161"/>
      <c r="AI29" s="160"/>
      <c r="AJ29" s="161"/>
      <c r="AK29" s="160"/>
      <c r="AL29" s="333">
        <f>AH29-AJ29</f>
        <v>0</v>
      </c>
      <c r="AM29" s="160"/>
    </row>
    <row r="30" spans="1:39" s="35" customFormat="1" ht="10.5" customHeight="1">
      <c r="A30" s="114"/>
      <c r="B30" s="334"/>
      <c r="C30" s="335"/>
      <c r="D30" s="335"/>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7"/>
      <c r="AH30" s="333"/>
      <c r="AI30" s="338"/>
      <c r="AJ30" s="333"/>
      <c r="AK30" s="338"/>
      <c r="AL30" s="333"/>
      <c r="AM30" s="160"/>
    </row>
    <row r="31" spans="1:39" s="35" customFormat="1" ht="10.5" customHeight="1">
      <c r="A31" s="114"/>
      <c r="B31" s="361"/>
      <c r="C31" s="115"/>
      <c r="D31" s="115"/>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116"/>
      <c r="AH31" s="161"/>
      <c r="AI31" s="160"/>
      <c r="AJ31" s="161"/>
      <c r="AK31" s="160"/>
      <c r="AL31" s="333">
        <f>AH31-AJ31</f>
        <v>0</v>
      </c>
      <c r="AM31" s="160"/>
    </row>
    <row r="32" spans="1:39" s="35" customFormat="1" ht="10.5" customHeight="1">
      <c r="A32" s="117"/>
      <c r="B32" s="339"/>
      <c r="C32" s="340"/>
      <c r="D32" s="340"/>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2"/>
      <c r="AH32" s="333"/>
      <c r="AI32" s="338"/>
      <c r="AJ32" s="333"/>
      <c r="AK32" s="338"/>
      <c r="AL32" s="333"/>
      <c r="AM32" s="160"/>
    </row>
    <row r="33" spans="1:39" s="35" customFormat="1" ht="10.5" customHeight="1">
      <c r="A33" s="352"/>
      <c r="B33" s="353"/>
      <c r="C33" s="353" t="s">
        <v>154</v>
      </c>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5"/>
      <c r="AH33" s="357">
        <f>SUM(AH11+AH13+AH15+AH17+AH19+AH21+AH23+AH25+AH27+AH29+AH31)</f>
        <v>0</v>
      </c>
      <c r="AI33" s="358"/>
      <c r="AJ33" s="357">
        <f>SUM(AJ11+AJ13+AJ15+AJ17+AJ19+AJ21+AJ23+AJ25+AJ27+AJ29+AJ31)</f>
        <v>0</v>
      </c>
      <c r="AK33" s="164"/>
      <c r="AL33" s="357">
        <f>AH33-AJ33</f>
        <v>0</v>
      </c>
      <c r="AM33" s="164"/>
    </row>
    <row r="34" spans="1:39" s="35" customFormat="1" ht="10.5" customHeight="1">
      <c r="A34" s="50"/>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133"/>
      <c r="AI34" s="137"/>
      <c r="AJ34" s="133"/>
      <c r="AK34" s="137"/>
      <c r="AL34" s="133"/>
      <c r="AM34" s="137"/>
    </row>
    <row r="35" spans="1:39" s="35" customFormat="1" ht="10.5" customHeight="1">
      <c r="A35" s="343"/>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344"/>
      <c r="AI35" s="345"/>
      <c r="AJ35" s="344"/>
      <c r="AK35" s="345"/>
      <c r="AL35" s="344"/>
      <c r="AM35" s="345"/>
    </row>
    <row r="36" spans="1:39" s="35" customFormat="1" ht="10.5" customHeight="1">
      <c r="A36" s="249" t="s">
        <v>128</v>
      </c>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7" t="s">
        <v>2</v>
      </c>
      <c r="AH36" s="348"/>
      <c r="AI36" s="349"/>
      <c r="AJ36" s="348"/>
      <c r="AK36" s="349"/>
      <c r="AL36" s="348"/>
      <c r="AM36" s="349"/>
    </row>
    <row r="37" spans="1:39" s="35" customFormat="1" ht="10.5" customHeight="1">
      <c r="A37" s="343"/>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344"/>
      <c r="AI37" s="345"/>
      <c r="AJ37" s="344"/>
      <c r="AK37" s="345"/>
      <c r="AL37" s="344"/>
      <c r="AM37" s="345"/>
    </row>
    <row r="38" spans="1:39" s="35" customFormat="1" ht="10.5" customHeight="1">
      <c r="A38" s="50"/>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133"/>
      <c r="AI38" s="137"/>
      <c r="AJ38" s="133"/>
      <c r="AK38" s="137"/>
      <c r="AL38" s="133"/>
      <c r="AM38" s="137"/>
    </row>
    <row r="39" spans="1:39" s="35" customFormat="1" ht="10.5" customHeight="1">
      <c r="A39" s="114"/>
      <c r="B39" s="361"/>
      <c r="C39" s="115"/>
      <c r="D39" s="115"/>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116"/>
      <c r="AH39" s="161"/>
      <c r="AI39" s="160"/>
      <c r="AJ39" s="161"/>
      <c r="AK39" s="160"/>
      <c r="AL39" s="333">
        <f>AH39-AJ39</f>
        <v>0</v>
      </c>
      <c r="AM39" s="160"/>
    </row>
    <row r="40" spans="1:39" s="35" customFormat="1" ht="10.5" customHeight="1">
      <c r="A40" s="114"/>
      <c r="B40" s="334"/>
      <c r="C40" s="335"/>
      <c r="D40" s="335"/>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7"/>
      <c r="AH40" s="333"/>
      <c r="AI40" s="338"/>
      <c r="AJ40" s="333"/>
      <c r="AK40" s="338"/>
      <c r="AL40" s="333"/>
      <c r="AM40" s="160"/>
    </row>
    <row r="41" spans="1:39" s="35" customFormat="1" ht="10.5" customHeight="1">
      <c r="A41" s="114"/>
      <c r="B41" s="361"/>
      <c r="C41" s="115"/>
      <c r="D41" s="115"/>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116"/>
      <c r="AH41" s="161"/>
      <c r="AI41" s="160"/>
      <c r="AJ41" s="161"/>
      <c r="AK41" s="160"/>
      <c r="AL41" s="333">
        <f>AH41-AJ41</f>
        <v>0</v>
      </c>
      <c r="AM41" s="160"/>
    </row>
    <row r="42" spans="1:39" s="35" customFormat="1" ht="10.5" customHeight="1">
      <c r="A42" s="114"/>
      <c r="B42" s="334"/>
      <c r="C42" s="335"/>
      <c r="D42" s="335"/>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7"/>
      <c r="AH42" s="333"/>
      <c r="AI42" s="338"/>
      <c r="AJ42" s="333"/>
      <c r="AK42" s="338"/>
      <c r="AL42" s="333"/>
      <c r="AM42" s="160"/>
    </row>
    <row r="43" spans="1:39" s="35" customFormat="1" ht="10.5" customHeight="1">
      <c r="A43" s="114"/>
      <c r="B43" s="361"/>
      <c r="C43" s="115"/>
      <c r="D43" s="115"/>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116"/>
      <c r="AH43" s="161"/>
      <c r="AI43" s="160"/>
      <c r="AJ43" s="161"/>
      <c r="AK43" s="160"/>
      <c r="AL43" s="333">
        <f>AH43-AJ43</f>
        <v>0</v>
      </c>
      <c r="AM43" s="160"/>
    </row>
    <row r="44" spans="1:39" s="35" customFormat="1" ht="10.5" customHeight="1">
      <c r="A44" s="114"/>
      <c r="B44" s="334"/>
      <c r="C44" s="335"/>
      <c r="D44" s="335"/>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7"/>
      <c r="AH44" s="333"/>
      <c r="AI44" s="338"/>
      <c r="AJ44" s="333"/>
      <c r="AK44" s="338"/>
      <c r="AL44" s="333"/>
      <c r="AM44" s="160"/>
    </row>
    <row r="45" spans="1:39" s="35" customFormat="1" ht="10.5" customHeight="1">
      <c r="A45" s="114"/>
      <c r="B45" s="361"/>
      <c r="C45" s="115"/>
      <c r="D45" s="115"/>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116"/>
      <c r="AH45" s="161"/>
      <c r="AI45" s="160"/>
      <c r="AJ45" s="161"/>
      <c r="AK45" s="160"/>
      <c r="AL45" s="333">
        <f>AH45-AJ45</f>
        <v>0</v>
      </c>
      <c r="AM45" s="160"/>
    </row>
    <row r="46" spans="1:39" s="35" customFormat="1" ht="10.5" customHeight="1">
      <c r="A46" s="356"/>
      <c r="B46" s="334"/>
      <c r="C46" s="335"/>
      <c r="D46" s="335"/>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7"/>
      <c r="AH46" s="333"/>
      <c r="AI46" s="338"/>
      <c r="AJ46" s="333"/>
      <c r="AK46" s="338"/>
      <c r="AL46" s="333"/>
      <c r="AM46" s="160"/>
    </row>
    <row r="47" spans="1:39" s="35" customFormat="1" ht="10.5" customHeight="1">
      <c r="A47" s="114"/>
      <c r="B47" s="361"/>
      <c r="C47" s="115"/>
      <c r="D47" s="115"/>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116"/>
      <c r="AH47" s="161"/>
      <c r="AI47" s="160"/>
      <c r="AJ47" s="161"/>
      <c r="AK47" s="160"/>
      <c r="AL47" s="333">
        <f>AH47-AJ47</f>
        <v>0</v>
      </c>
      <c r="AM47" s="160"/>
    </row>
    <row r="48" spans="1:39" s="35" customFormat="1" ht="10.5" customHeight="1">
      <c r="A48" s="356"/>
      <c r="B48" s="334"/>
      <c r="C48" s="335"/>
      <c r="D48" s="335"/>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7"/>
      <c r="AH48" s="333"/>
      <c r="AI48" s="338"/>
      <c r="AJ48" s="333"/>
      <c r="AK48" s="338"/>
      <c r="AL48" s="333"/>
      <c r="AM48" s="160"/>
    </row>
    <row r="49" spans="1:39" s="35" customFormat="1" ht="10.5" customHeight="1">
      <c r="A49" s="114"/>
      <c r="B49" s="361"/>
      <c r="C49" s="115"/>
      <c r="D49" s="115"/>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116"/>
      <c r="AH49" s="161"/>
      <c r="AI49" s="160"/>
      <c r="AJ49" s="161"/>
      <c r="AK49" s="160"/>
      <c r="AL49" s="333">
        <f>AH49-AJ49</f>
        <v>0</v>
      </c>
      <c r="AM49" s="160"/>
    </row>
    <row r="50" spans="1:39" s="35" customFormat="1" ht="10.5" customHeight="1">
      <c r="A50" s="114"/>
      <c r="B50" s="334"/>
      <c r="C50" s="335"/>
      <c r="D50" s="335"/>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7"/>
      <c r="AH50" s="333"/>
      <c r="AI50" s="338"/>
      <c r="AJ50" s="333"/>
      <c r="AK50" s="338"/>
      <c r="AL50" s="333"/>
      <c r="AM50" s="160"/>
    </row>
    <row r="51" spans="1:39" s="35" customFormat="1" ht="10.5" customHeight="1">
      <c r="A51" s="114"/>
      <c r="B51" s="361"/>
      <c r="C51" s="115"/>
      <c r="D51" s="115"/>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116"/>
      <c r="AH51" s="161"/>
      <c r="AI51" s="160"/>
      <c r="AJ51" s="161"/>
      <c r="AK51" s="160"/>
      <c r="AL51" s="333">
        <f>AH51-AJ51</f>
        <v>0</v>
      </c>
      <c r="AM51" s="160"/>
    </row>
    <row r="52" spans="1:39" s="35" customFormat="1" ht="10.5" customHeight="1">
      <c r="A52" s="356"/>
      <c r="B52" s="334"/>
      <c r="C52" s="335"/>
      <c r="D52" s="335"/>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7"/>
      <c r="AH52" s="333"/>
      <c r="AI52" s="338"/>
      <c r="AJ52" s="333"/>
      <c r="AK52" s="338"/>
      <c r="AL52" s="333"/>
      <c r="AM52" s="160"/>
    </row>
    <row r="53" spans="1:39" s="35" customFormat="1" ht="10.5" customHeight="1">
      <c r="A53" s="114"/>
      <c r="B53" s="361"/>
      <c r="C53" s="115"/>
      <c r="D53" s="115"/>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116"/>
      <c r="AH53" s="161"/>
      <c r="AI53" s="160"/>
      <c r="AJ53" s="161"/>
      <c r="AK53" s="160"/>
      <c r="AL53" s="333">
        <f>AH53-AJ53</f>
        <v>0</v>
      </c>
      <c r="AM53" s="160"/>
    </row>
    <row r="54" spans="1:39" s="35" customFormat="1" ht="10.5" customHeight="1">
      <c r="A54" s="356"/>
      <c r="B54" s="334"/>
      <c r="C54" s="335"/>
      <c r="D54" s="335"/>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7"/>
      <c r="AH54" s="333"/>
      <c r="AI54" s="338"/>
      <c r="AJ54" s="333"/>
      <c r="AK54" s="338"/>
      <c r="AL54" s="333"/>
      <c r="AM54" s="160"/>
    </row>
    <row r="55" spans="1:39" s="35" customFormat="1" ht="10.5" customHeight="1">
      <c r="A55" s="114"/>
      <c r="B55" s="361"/>
      <c r="C55" s="115"/>
      <c r="D55" s="115"/>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116"/>
      <c r="AH55" s="161"/>
      <c r="AI55" s="160"/>
      <c r="AJ55" s="161"/>
      <c r="AK55" s="160"/>
      <c r="AL55" s="333">
        <f>AH55-AJ55</f>
        <v>0</v>
      </c>
      <c r="AM55" s="160"/>
    </row>
    <row r="56" spans="1:39" s="35" customFormat="1" ht="10.5" customHeight="1">
      <c r="A56" s="356"/>
      <c r="B56" s="334"/>
      <c r="C56" s="335"/>
      <c r="D56" s="335"/>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6"/>
      <c r="AD56" s="336"/>
      <c r="AE56" s="336"/>
      <c r="AF56" s="336"/>
      <c r="AG56" s="337"/>
      <c r="AH56" s="333"/>
      <c r="AI56" s="338"/>
      <c r="AJ56" s="333"/>
      <c r="AK56" s="338"/>
      <c r="AL56" s="333"/>
      <c r="AM56" s="160"/>
    </row>
    <row r="57" spans="1:39" s="35" customFormat="1" ht="10.5" customHeight="1">
      <c r="A57" s="114"/>
      <c r="B57" s="361"/>
      <c r="C57" s="115"/>
      <c r="D57" s="115"/>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116"/>
      <c r="AH57" s="161"/>
      <c r="AI57" s="160"/>
      <c r="AJ57" s="161"/>
      <c r="AK57" s="160"/>
      <c r="AL57" s="333">
        <f>AH57-AJ57</f>
        <v>0</v>
      </c>
      <c r="AM57" s="160"/>
    </row>
    <row r="58" spans="1:39" s="35" customFormat="1" ht="10.5" customHeight="1">
      <c r="A58" s="356"/>
      <c r="B58" s="334"/>
      <c r="C58" s="335"/>
      <c r="D58" s="335"/>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7"/>
      <c r="AH58" s="333"/>
      <c r="AI58" s="338"/>
      <c r="AJ58" s="333"/>
      <c r="AK58" s="338"/>
      <c r="AL58" s="333"/>
      <c r="AM58" s="160"/>
    </row>
    <row r="59" spans="1:39" s="35" customFormat="1" ht="10.5" customHeight="1">
      <c r="A59" s="117"/>
      <c r="B59" s="159"/>
      <c r="C59" s="118"/>
      <c r="D59" s="118"/>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20"/>
      <c r="AH59" s="162"/>
      <c r="AI59" s="163"/>
      <c r="AJ59" s="162"/>
      <c r="AK59" s="163"/>
      <c r="AL59" s="351"/>
      <c r="AM59" s="350"/>
    </row>
    <row r="60" spans="1:39" s="35" customFormat="1" ht="10.5" customHeight="1">
      <c r="A60" s="352"/>
      <c r="B60" s="353"/>
      <c r="C60" s="353" t="s">
        <v>155</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5"/>
      <c r="AH60" s="357">
        <f>SUM(AH39+AH41+AH43+AH45+AH47+AH49+AH51+AH53+AH55+AH57)</f>
        <v>0</v>
      </c>
      <c r="AI60" s="358"/>
      <c r="AJ60" s="357">
        <f>SUM(AJ39+AJ41+AJ43+AJ45+AJ47+AJ49+AJ51+AJ53+AJ55+AJ57)</f>
        <v>0</v>
      </c>
      <c r="AK60" s="358"/>
      <c r="AL60" s="357">
        <f>AH60-AJ60</f>
        <v>0</v>
      </c>
      <c r="AM60" s="164"/>
    </row>
    <row r="61" spans="1:39" s="35" customFormat="1" ht="10.5" customHeight="1" thickBot="1">
      <c r="A61" s="50"/>
      <c r="B61" s="226"/>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3"/>
      <c r="AI61" s="137"/>
      <c r="AJ61" s="133"/>
      <c r="AK61" s="137"/>
      <c r="AL61" s="133"/>
      <c r="AM61" s="137"/>
    </row>
    <row r="62" spans="1:39" s="35" customFormat="1" ht="10.5" customHeight="1" thickTop="1" thickBot="1">
      <c r="A62" s="122"/>
      <c r="B62" s="363"/>
      <c r="C62" s="363" t="s">
        <v>37</v>
      </c>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5"/>
      <c r="AH62" s="359">
        <f>SUM(AH33+AH60)</f>
        <v>0</v>
      </c>
      <c r="AI62" s="360"/>
      <c r="AJ62" s="359">
        <f>SUM(AJ33+AJ60)</f>
        <v>0</v>
      </c>
      <c r="AK62" s="360"/>
      <c r="AL62" s="359">
        <f>AH62-AJ62</f>
        <v>0</v>
      </c>
      <c r="AM62" s="362"/>
    </row>
    <row r="63" spans="1:39" s="41" customFormat="1" ht="11.1" customHeight="1" thickTop="1">
      <c r="A63" s="256"/>
      <c r="B63" s="226"/>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08"/>
      <c r="AI63" s="256"/>
      <c r="AJ63" s="208"/>
      <c r="AK63" s="256"/>
      <c r="AL63" s="208"/>
      <c r="AM63" s="51"/>
    </row>
    <row r="64" spans="1:39" s="41" customFormat="1" ht="11.1" customHeight="1">
      <c r="A64" s="256"/>
      <c r="B64" s="226"/>
      <c r="C64" s="226"/>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08"/>
      <c r="AI64" s="256"/>
      <c r="AJ64" s="208"/>
      <c r="AK64" s="256"/>
      <c r="AL64" s="208"/>
      <c r="AM64" s="51"/>
    </row>
    <row r="65" spans="1:39" s="41" customFormat="1" ht="11.1" customHeight="1">
      <c r="A65" s="25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08"/>
      <c r="AI65" s="256"/>
      <c r="AJ65" s="208"/>
      <c r="AK65" s="256"/>
      <c r="AL65" s="208"/>
      <c r="AM65" s="51"/>
    </row>
    <row r="66" spans="1:39" s="35" customFormat="1" ht="11.1" customHeight="1">
      <c r="A66" s="235"/>
      <c r="B66" s="235"/>
      <c r="C66" s="253"/>
      <c r="D66" s="253"/>
      <c r="E66" s="253"/>
      <c r="F66" s="253"/>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44"/>
    </row>
    <row r="67" spans="1:39" s="35" customFormat="1" ht="11.1" customHeight="1">
      <c r="A67" s="250"/>
      <c r="B67" s="235"/>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0"/>
      <c r="AJ67" s="253"/>
      <c r="AK67" s="250"/>
      <c r="AL67" s="253"/>
      <c r="AM67" s="50"/>
    </row>
    <row r="68" spans="1:39" s="42" customFormat="1" ht="6.95" customHeight="1">
      <c r="AH68" s="43"/>
      <c r="AJ68" s="43"/>
      <c r="AL68" s="43"/>
    </row>
    <row r="69" spans="1:39" s="42" customFormat="1" ht="6.95" customHeight="1">
      <c r="AH69" s="43"/>
      <c r="AJ69" s="43"/>
      <c r="AL69" s="43"/>
    </row>
    <row r="70" spans="1:39" s="42" customFormat="1" ht="6.95" customHeight="1">
      <c r="AH70" s="43"/>
      <c r="AJ70" s="43"/>
      <c r="AL70" s="43"/>
    </row>
    <row r="71" spans="1:39" s="42" customFormat="1" ht="6.95" customHeight="1">
      <c r="AH71" s="43"/>
      <c r="AJ71" s="43"/>
      <c r="AL71" s="43"/>
    </row>
    <row r="72" spans="1:39" s="42" customFormat="1" ht="6.95" customHeight="1">
      <c r="AH72" s="43"/>
      <c r="AJ72" s="43"/>
      <c r="AL72" s="43"/>
    </row>
    <row r="73" spans="1:39" s="42" customFormat="1" ht="6.95" customHeight="1">
      <c r="AH73" s="43"/>
      <c r="AJ73" s="43"/>
      <c r="AL73" s="43"/>
    </row>
    <row r="74" spans="1:39" s="42" customFormat="1" ht="6.95" customHeight="1">
      <c r="AH74" s="43"/>
      <c r="AJ74" s="43"/>
      <c r="AL74" s="43"/>
    </row>
    <row r="75" spans="1:39" s="42" customFormat="1" ht="6.95" customHeight="1">
      <c r="AH75" s="43"/>
      <c r="AJ75" s="43"/>
      <c r="AL75" s="43"/>
    </row>
    <row r="76" spans="1:39" s="42" customFormat="1" ht="6.95" customHeight="1">
      <c r="AH76" s="43"/>
      <c r="AJ76" s="43"/>
      <c r="AL76" s="43"/>
    </row>
    <row r="77" spans="1:39" s="42" customFormat="1" ht="6.95" customHeight="1">
      <c r="AH77" s="43"/>
      <c r="AJ77" s="43"/>
      <c r="AL77" s="43"/>
    </row>
    <row r="78" spans="1:39" s="42" customFormat="1" ht="6.95" customHeight="1">
      <c r="AH78" s="43"/>
      <c r="AJ78" s="43"/>
      <c r="AL78" s="43"/>
    </row>
    <row r="79" spans="1:39" s="42" customFormat="1" ht="6.95" customHeight="1">
      <c r="AH79" s="43"/>
      <c r="AJ79" s="43"/>
      <c r="AL79" s="43"/>
    </row>
    <row r="80" spans="1:39" s="42" customFormat="1" ht="6.95" customHeight="1">
      <c r="AH80" s="43"/>
      <c r="AJ80" s="43"/>
      <c r="AL80" s="43"/>
    </row>
    <row r="81" spans="34:38" s="42" customFormat="1" ht="6.95" customHeight="1">
      <c r="AH81" s="43"/>
      <c r="AJ81" s="43"/>
      <c r="AL81" s="43"/>
    </row>
    <row r="82" spans="34:38" s="42" customFormat="1" ht="6.95" customHeight="1">
      <c r="AH82" s="43"/>
      <c r="AJ82" s="43"/>
      <c r="AL82" s="43"/>
    </row>
    <row r="83" spans="34:38" s="42" customFormat="1" ht="6.95" customHeight="1">
      <c r="AH83" s="43"/>
      <c r="AJ83" s="43"/>
      <c r="AL83" s="43"/>
    </row>
    <row r="84" spans="34:38" s="42" customFormat="1" ht="6.95" customHeight="1">
      <c r="AH84" s="43"/>
      <c r="AJ84" s="43"/>
      <c r="AL84" s="43"/>
    </row>
    <row r="85" spans="34:38" s="42" customFormat="1" ht="6.95" customHeight="1">
      <c r="AH85" s="43"/>
      <c r="AJ85" s="43"/>
      <c r="AL85" s="43"/>
    </row>
    <row r="86" spans="34:38" s="42" customFormat="1" ht="6.95" customHeight="1">
      <c r="AH86" s="43"/>
      <c r="AJ86" s="43"/>
      <c r="AL86" s="43"/>
    </row>
    <row r="87" spans="34:38" s="42" customFormat="1" ht="6.95" customHeight="1">
      <c r="AH87" s="43"/>
      <c r="AJ87" s="43"/>
      <c r="AL87" s="43"/>
    </row>
    <row r="88" spans="34:38" s="42" customFormat="1" ht="6.95" customHeight="1">
      <c r="AH88" s="43"/>
      <c r="AJ88" s="43"/>
      <c r="AL88" s="43"/>
    </row>
    <row r="89" spans="34:38" s="42" customFormat="1" ht="6.95" customHeight="1">
      <c r="AH89" s="43"/>
      <c r="AJ89" s="43"/>
      <c r="AL89" s="43"/>
    </row>
    <row r="90" spans="34:38" s="42" customFormat="1" ht="6.95" customHeight="1">
      <c r="AH90" s="43"/>
      <c r="AJ90" s="43"/>
      <c r="AL90" s="43"/>
    </row>
    <row r="91" spans="34:38" s="42" customFormat="1" ht="6.95" customHeight="1">
      <c r="AH91" s="43"/>
      <c r="AJ91" s="43"/>
      <c r="AL91" s="43"/>
    </row>
    <row r="92" spans="34:38" s="42" customFormat="1" ht="6.95" customHeight="1">
      <c r="AH92" s="43"/>
      <c r="AJ92" s="43"/>
      <c r="AL92" s="43"/>
    </row>
    <row r="93" spans="34:38" s="42" customFormat="1" ht="6.95" customHeight="1">
      <c r="AH93" s="43"/>
      <c r="AJ93" s="43"/>
      <c r="AL93" s="43"/>
    </row>
    <row r="94" spans="34:38" s="42" customFormat="1" ht="6.95" customHeight="1">
      <c r="AH94" s="43"/>
      <c r="AJ94" s="43"/>
      <c r="AL94" s="43"/>
    </row>
    <row r="95" spans="34:38" s="42" customFormat="1" ht="6.95" customHeight="1">
      <c r="AH95" s="43"/>
      <c r="AJ95" s="43"/>
      <c r="AL95" s="43"/>
    </row>
    <row r="96" spans="34:38" s="42" customFormat="1" ht="6.95" customHeight="1">
      <c r="AH96" s="43"/>
      <c r="AJ96" s="43"/>
      <c r="AL96" s="43"/>
    </row>
    <row r="97" spans="34:38" s="42" customFormat="1" ht="6.95" customHeight="1">
      <c r="AH97" s="43"/>
      <c r="AJ97" s="43"/>
      <c r="AL97" s="43"/>
    </row>
    <row r="98" spans="34:38" s="42" customFormat="1" ht="6.95" customHeight="1">
      <c r="AH98" s="43"/>
      <c r="AJ98" s="43"/>
      <c r="AL98" s="43"/>
    </row>
    <row r="99" spans="34:38" s="42" customFormat="1" ht="6.95" customHeight="1">
      <c r="AH99" s="43"/>
      <c r="AJ99" s="43"/>
      <c r="AL99" s="43"/>
    </row>
    <row r="100" spans="34:38" s="42" customFormat="1" ht="6.95" customHeight="1">
      <c r="AH100" s="43"/>
      <c r="AJ100" s="43"/>
      <c r="AL100" s="43"/>
    </row>
    <row r="101" spans="34:38" s="42" customFormat="1" ht="6.95" customHeight="1">
      <c r="AH101" s="43"/>
      <c r="AJ101" s="43"/>
      <c r="AL101" s="43"/>
    </row>
    <row r="102" spans="34:38" s="42" customFormat="1" ht="6.95" customHeight="1">
      <c r="AH102" s="43"/>
      <c r="AJ102" s="43"/>
      <c r="AL102" s="43"/>
    </row>
    <row r="103" spans="34:38" s="42" customFormat="1" ht="6.95" customHeight="1">
      <c r="AH103" s="43"/>
      <c r="AJ103" s="43"/>
      <c r="AL103" s="43"/>
    </row>
    <row r="104" spans="34:38" s="42" customFormat="1" ht="6.95" customHeight="1">
      <c r="AH104" s="43"/>
      <c r="AJ104" s="43"/>
      <c r="AL104" s="43"/>
    </row>
    <row r="105" spans="34:38" s="42" customFormat="1" ht="6.95" customHeight="1">
      <c r="AH105" s="43"/>
      <c r="AJ105" s="43"/>
      <c r="AL105" s="43"/>
    </row>
    <row r="106" spans="34:38" s="42" customFormat="1" ht="6.95" customHeight="1">
      <c r="AH106" s="43"/>
      <c r="AJ106" s="43"/>
      <c r="AL106" s="43"/>
    </row>
    <row r="107" spans="34:38" s="42" customFormat="1" ht="6.95" customHeight="1">
      <c r="AH107" s="43"/>
      <c r="AJ107" s="43"/>
      <c r="AL107" s="43"/>
    </row>
    <row r="108" spans="34:38" s="42" customFormat="1" ht="6.95" customHeight="1">
      <c r="AH108" s="43"/>
      <c r="AJ108" s="43"/>
      <c r="AL108" s="43"/>
    </row>
    <row r="109" spans="34:38" s="42" customFormat="1" ht="6.95" customHeight="1">
      <c r="AH109" s="43"/>
      <c r="AJ109" s="43"/>
      <c r="AL109" s="43"/>
    </row>
    <row r="110" spans="34:38" s="42" customFormat="1" ht="6.95" customHeight="1">
      <c r="AH110" s="43"/>
      <c r="AJ110" s="43"/>
      <c r="AL110" s="43"/>
    </row>
    <row r="111" spans="34:38" s="42" customFormat="1" ht="6.95" customHeight="1">
      <c r="AH111" s="43"/>
      <c r="AJ111" s="43"/>
      <c r="AL111" s="43"/>
    </row>
    <row r="112" spans="34:38" s="42" customFormat="1" ht="6.95" customHeight="1">
      <c r="AH112" s="43"/>
      <c r="AJ112" s="43"/>
      <c r="AL112" s="43"/>
    </row>
    <row r="113" spans="34:38" s="42" customFormat="1" ht="6.95" customHeight="1">
      <c r="AH113" s="43"/>
      <c r="AJ113" s="43"/>
      <c r="AL113" s="43"/>
    </row>
    <row r="114" spans="34:38" s="42" customFormat="1" ht="6.95" customHeight="1">
      <c r="AH114" s="43"/>
      <c r="AJ114" s="43"/>
      <c r="AL114" s="43"/>
    </row>
    <row r="115" spans="34:38" s="42" customFormat="1" ht="6.95" customHeight="1">
      <c r="AH115" s="43"/>
      <c r="AJ115" s="43"/>
      <c r="AL115" s="43"/>
    </row>
    <row r="116" spans="34:38" s="42" customFormat="1" ht="6.95" customHeight="1">
      <c r="AH116" s="43"/>
      <c r="AJ116" s="43"/>
      <c r="AL116" s="43"/>
    </row>
    <row r="117" spans="34:38" s="42" customFormat="1" ht="6.95" customHeight="1">
      <c r="AH117" s="43"/>
      <c r="AJ117" s="43"/>
      <c r="AL117" s="43"/>
    </row>
    <row r="118" spans="34:38" s="42" customFormat="1" ht="6.95" customHeight="1">
      <c r="AH118" s="43"/>
      <c r="AJ118" s="43"/>
      <c r="AL118" s="43"/>
    </row>
    <row r="119" spans="34:38" s="42" customFormat="1" ht="6.95" customHeight="1">
      <c r="AH119" s="43"/>
      <c r="AJ119" s="43"/>
      <c r="AL119" s="43"/>
    </row>
    <row r="120" spans="34:38" s="42" customFormat="1" ht="6.95" customHeight="1">
      <c r="AH120" s="43"/>
      <c r="AJ120" s="43"/>
      <c r="AL120" s="43"/>
    </row>
    <row r="121" spans="34:38" s="42" customFormat="1" ht="6.95" customHeight="1">
      <c r="AH121" s="43"/>
      <c r="AJ121" s="43"/>
      <c r="AL121" s="43"/>
    </row>
    <row r="122" spans="34:38" s="42" customFormat="1" ht="6.95" customHeight="1">
      <c r="AH122" s="43"/>
      <c r="AJ122" s="43"/>
      <c r="AL122" s="43"/>
    </row>
    <row r="123" spans="34:38" s="42" customFormat="1" ht="6.95" customHeight="1">
      <c r="AH123" s="43"/>
      <c r="AJ123" s="43"/>
      <c r="AL123" s="43"/>
    </row>
    <row r="124" spans="34:38" s="42" customFormat="1" ht="6.95" customHeight="1">
      <c r="AH124" s="43"/>
      <c r="AJ124" s="43"/>
      <c r="AL124" s="43"/>
    </row>
    <row r="125" spans="34:38" s="42" customFormat="1" ht="6.95" customHeight="1">
      <c r="AH125" s="43"/>
      <c r="AJ125" s="43"/>
      <c r="AL125" s="43"/>
    </row>
    <row r="126" spans="34:38" s="42" customFormat="1" ht="6.95" customHeight="1">
      <c r="AH126" s="43"/>
      <c r="AJ126" s="43"/>
      <c r="AL126" s="43"/>
    </row>
    <row r="127" spans="34:38" s="42" customFormat="1" ht="6.95" customHeight="1">
      <c r="AH127" s="43"/>
      <c r="AJ127" s="43"/>
      <c r="AL127" s="43"/>
    </row>
    <row r="128" spans="34:38" s="42" customFormat="1" ht="6.95" customHeight="1">
      <c r="AH128" s="43"/>
      <c r="AJ128" s="43"/>
      <c r="AL128" s="43"/>
    </row>
    <row r="129" spans="34:38" s="42" customFormat="1" ht="6.95" customHeight="1">
      <c r="AH129" s="43"/>
      <c r="AJ129" s="43"/>
      <c r="AL129" s="43"/>
    </row>
    <row r="130" spans="34:38" s="42" customFormat="1" ht="6.95" customHeight="1">
      <c r="AH130" s="43"/>
      <c r="AJ130" s="43"/>
      <c r="AL130" s="43"/>
    </row>
    <row r="131" spans="34:38" s="42" customFormat="1" ht="6.95" customHeight="1">
      <c r="AH131" s="43"/>
      <c r="AJ131" s="43"/>
      <c r="AL131" s="43"/>
    </row>
    <row r="132" spans="34:38" s="42" customFormat="1" ht="6.95" customHeight="1">
      <c r="AH132" s="43"/>
      <c r="AJ132" s="43"/>
      <c r="AL132" s="43"/>
    </row>
    <row r="133" spans="34:38" s="42" customFormat="1" ht="6.95" customHeight="1">
      <c r="AH133" s="43"/>
      <c r="AJ133" s="43"/>
      <c r="AL133" s="43"/>
    </row>
    <row r="134" spans="34:38" s="42" customFormat="1" ht="6.95" customHeight="1">
      <c r="AH134" s="43"/>
      <c r="AJ134" s="43"/>
      <c r="AL134" s="43"/>
    </row>
    <row r="135" spans="34:38" s="42" customFormat="1" ht="6.95" customHeight="1">
      <c r="AH135" s="43"/>
      <c r="AJ135" s="43"/>
      <c r="AL135" s="43"/>
    </row>
    <row r="136" spans="34:38" s="42" customFormat="1" ht="6.95" customHeight="1">
      <c r="AH136" s="43"/>
      <c r="AJ136" s="43"/>
      <c r="AL136" s="43"/>
    </row>
    <row r="137" spans="34:38" s="42" customFormat="1" ht="6.95" customHeight="1">
      <c r="AH137" s="43"/>
      <c r="AJ137" s="43"/>
      <c r="AL137" s="43"/>
    </row>
    <row r="138" spans="34:38" s="42" customFormat="1" ht="6.95" customHeight="1">
      <c r="AH138" s="43"/>
      <c r="AJ138" s="43"/>
      <c r="AL138" s="43"/>
    </row>
    <row r="139" spans="34:38" s="42" customFormat="1" ht="6.95" customHeight="1">
      <c r="AH139" s="43"/>
      <c r="AJ139" s="43"/>
      <c r="AL139" s="43"/>
    </row>
    <row r="140" spans="34:38" s="42" customFormat="1" ht="6.95" customHeight="1">
      <c r="AH140" s="43"/>
      <c r="AJ140" s="43"/>
      <c r="AL140" s="43"/>
    </row>
    <row r="141" spans="34:38" s="42" customFormat="1" ht="6.95" customHeight="1">
      <c r="AH141" s="43"/>
      <c r="AJ141" s="43"/>
      <c r="AL141" s="43"/>
    </row>
    <row r="142" spans="34:38" s="42" customFormat="1" ht="6.95" customHeight="1">
      <c r="AH142" s="43"/>
      <c r="AJ142" s="43"/>
      <c r="AL142" s="43"/>
    </row>
    <row r="143" spans="34:38" s="42" customFormat="1" ht="6.95" customHeight="1">
      <c r="AH143" s="43"/>
      <c r="AJ143" s="43"/>
      <c r="AL143" s="43"/>
    </row>
    <row r="144" spans="34:38" s="42" customFormat="1" ht="6.95" customHeight="1">
      <c r="AH144" s="43"/>
      <c r="AJ144" s="43"/>
      <c r="AL144" s="43"/>
    </row>
    <row r="145" spans="34:38" s="42" customFormat="1" ht="6.95" customHeight="1">
      <c r="AH145" s="43"/>
      <c r="AJ145" s="43"/>
      <c r="AL145" s="43"/>
    </row>
    <row r="146" spans="34:38" s="42" customFormat="1" ht="6.95" customHeight="1">
      <c r="AH146" s="43"/>
      <c r="AJ146" s="43"/>
      <c r="AL146" s="43"/>
    </row>
    <row r="147" spans="34:38" s="42" customFormat="1" ht="6.95" customHeight="1">
      <c r="AH147" s="43"/>
      <c r="AJ147" s="43"/>
      <c r="AL147" s="43"/>
    </row>
    <row r="148" spans="34:38" s="42" customFormat="1" ht="6.95" customHeight="1">
      <c r="AH148" s="43"/>
      <c r="AJ148" s="43"/>
      <c r="AL148" s="43"/>
    </row>
    <row r="149" spans="34:38" s="42" customFormat="1" ht="6.95" customHeight="1">
      <c r="AH149" s="43"/>
      <c r="AJ149" s="43"/>
      <c r="AL149" s="43"/>
    </row>
    <row r="150" spans="34:38" s="42" customFormat="1" ht="6.95" customHeight="1">
      <c r="AH150" s="43"/>
      <c r="AJ150" s="43"/>
      <c r="AL150" s="43"/>
    </row>
    <row r="151" spans="34:38" s="42" customFormat="1" ht="6.95" customHeight="1">
      <c r="AH151" s="43"/>
      <c r="AJ151" s="43"/>
      <c r="AL151" s="43"/>
    </row>
    <row r="152" spans="34:38" s="42" customFormat="1" ht="6.95" customHeight="1">
      <c r="AH152" s="43"/>
      <c r="AJ152" s="43"/>
      <c r="AL152" s="43"/>
    </row>
    <row r="153" spans="34:38" s="42" customFormat="1" ht="6.95" customHeight="1">
      <c r="AH153" s="43"/>
      <c r="AJ153" s="43"/>
      <c r="AL153" s="43"/>
    </row>
    <row r="154" spans="34:38" s="42" customFormat="1" ht="6.95" customHeight="1">
      <c r="AH154" s="43"/>
      <c r="AJ154" s="43"/>
      <c r="AL154" s="43"/>
    </row>
    <row r="155" spans="34:38" s="42" customFormat="1" ht="6.95" customHeight="1">
      <c r="AH155" s="43"/>
      <c r="AJ155" s="43"/>
      <c r="AL155" s="43"/>
    </row>
    <row r="156" spans="34:38" s="42" customFormat="1" ht="6.95" customHeight="1">
      <c r="AH156" s="43"/>
      <c r="AJ156" s="43"/>
      <c r="AL156" s="43"/>
    </row>
    <row r="157" spans="34:38" s="42" customFormat="1" ht="6.95" customHeight="1">
      <c r="AH157" s="43"/>
      <c r="AJ157" s="43"/>
      <c r="AL157" s="43"/>
    </row>
    <row r="158" spans="34:38" s="42" customFormat="1" ht="6.95" customHeight="1">
      <c r="AH158" s="43"/>
      <c r="AJ158" s="43"/>
      <c r="AL158" s="43"/>
    </row>
    <row r="159" spans="34:38" s="42" customFormat="1" ht="6.95" customHeight="1">
      <c r="AH159" s="43"/>
      <c r="AJ159" s="43"/>
      <c r="AL159" s="43"/>
    </row>
    <row r="160" spans="34:38" s="42" customFormat="1" ht="6.95" customHeight="1">
      <c r="AH160" s="43"/>
      <c r="AJ160" s="43"/>
      <c r="AL160" s="43"/>
    </row>
    <row r="161" spans="34:38" s="42" customFormat="1" ht="6.95" customHeight="1">
      <c r="AH161" s="43"/>
      <c r="AJ161" s="43"/>
      <c r="AL161" s="43"/>
    </row>
    <row r="162" spans="34:38" s="42" customFormat="1" ht="6.95" customHeight="1">
      <c r="AH162" s="43"/>
      <c r="AJ162" s="43"/>
      <c r="AL162" s="43"/>
    </row>
    <row r="163" spans="34:38" s="42" customFormat="1" ht="6.95" customHeight="1">
      <c r="AH163" s="43"/>
      <c r="AJ163" s="43"/>
      <c r="AL163" s="43"/>
    </row>
    <row r="164" spans="34:38" s="42" customFormat="1" ht="6.95" customHeight="1">
      <c r="AH164" s="43"/>
      <c r="AJ164" s="43"/>
      <c r="AL164" s="43"/>
    </row>
    <row r="165" spans="34:38" s="42" customFormat="1" ht="6.95" customHeight="1">
      <c r="AH165" s="43"/>
      <c r="AJ165" s="43"/>
      <c r="AL165" s="43"/>
    </row>
    <row r="166" spans="34:38" s="42" customFormat="1" ht="6.95" customHeight="1">
      <c r="AH166" s="43"/>
      <c r="AJ166" s="43"/>
      <c r="AL166" s="43"/>
    </row>
    <row r="167" spans="34:38" s="42" customFormat="1" ht="6.95" customHeight="1">
      <c r="AH167" s="43"/>
      <c r="AJ167" s="43"/>
      <c r="AL167" s="43"/>
    </row>
    <row r="168" spans="34:38" s="42" customFormat="1" ht="6.95" customHeight="1">
      <c r="AH168" s="43"/>
      <c r="AJ168" s="43"/>
      <c r="AL168" s="43"/>
    </row>
    <row r="169" spans="34:38" s="42" customFormat="1" ht="6.95" customHeight="1">
      <c r="AH169" s="43"/>
      <c r="AJ169" s="43"/>
      <c r="AL169" s="43"/>
    </row>
    <row r="170" spans="34:38" s="42" customFormat="1" ht="6.95" customHeight="1">
      <c r="AH170" s="43"/>
      <c r="AJ170" s="43"/>
      <c r="AL170" s="43"/>
    </row>
    <row r="171" spans="34:38" s="42" customFormat="1" ht="6.95" customHeight="1">
      <c r="AH171" s="43"/>
      <c r="AJ171" s="43"/>
      <c r="AL171" s="43"/>
    </row>
    <row r="172" spans="34:38" s="42" customFormat="1" ht="6.95" customHeight="1">
      <c r="AH172" s="43"/>
      <c r="AJ172" s="43"/>
      <c r="AL172" s="43"/>
    </row>
    <row r="173" spans="34:38" s="42" customFormat="1" ht="6.95" customHeight="1">
      <c r="AH173" s="43"/>
      <c r="AJ173" s="43"/>
      <c r="AL173" s="43"/>
    </row>
    <row r="174" spans="34:38" s="42" customFormat="1" ht="6.95" customHeight="1">
      <c r="AH174" s="43"/>
      <c r="AJ174" s="43"/>
      <c r="AL174" s="43"/>
    </row>
    <row r="175" spans="34:38" s="42" customFormat="1" ht="6.95" customHeight="1">
      <c r="AH175" s="43"/>
      <c r="AJ175" s="43"/>
      <c r="AL175" s="43"/>
    </row>
    <row r="176" spans="34:38" s="42" customFormat="1" ht="6.95" customHeight="1">
      <c r="AH176" s="43"/>
      <c r="AJ176" s="43"/>
      <c r="AL176" s="43"/>
    </row>
    <row r="177" spans="34:38" s="42" customFormat="1" ht="6.95" customHeight="1">
      <c r="AH177" s="43"/>
      <c r="AJ177" s="43"/>
      <c r="AL177" s="43"/>
    </row>
    <row r="178" spans="34:38" s="42" customFormat="1" ht="6.95" customHeight="1">
      <c r="AH178" s="43"/>
      <c r="AJ178" s="43"/>
      <c r="AL178" s="43"/>
    </row>
    <row r="179" spans="34:38" s="42" customFormat="1" ht="6.95" customHeight="1">
      <c r="AH179" s="43"/>
      <c r="AJ179" s="43"/>
      <c r="AL179" s="43"/>
    </row>
    <row r="180" spans="34:38" s="42" customFormat="1" ht="6.95" customHeight="1">
      <c r="AH180" s="43"/>
      <c r="AJ180" s="43"/>
      <c r="AL180" s="43"/>
    </row>
    <row r="181" spans="34:38" s="42" customFormat="1" ht="6.95" customHeight="1">
      <c r="AH181" s="43"/>
      <c r="AJ181" s="43"/>
      <c r="AL181" s="43"/>
    </row>
    <row r="182" spans="34:38" s="42" customFormat="1" ht="6.95" customHeight="1">
      <c r="AH182" s="43"/>
      <c r="AJ182" s="43"/>
      <c r="AL182" s="43"/>
    </row>
    <row r="183" spans="34:38" s="42" customFormat="1" ht="6.95" customHeight="1">
      <c r="AH183" s="43"/>
      <c r="AJ183" s="43"/>
      <c r="AL183" s="43"/>
    </row>
    <row r="184" spans="34:38" s="42" customFormat="1" ht="6.95" customHeight="1">
      <c r="AH184" s="43"/>
      <c r="AJ184" s="43"/>
      <c r="AL184" s="43"/>
    </row>
    <row r="185" spans="34:38" s="42" customFormat="1" ht="6.95" customHeight="1">
      <c r="AH185" s="43"/>
      <c r="AJ185" s="43"/>
      <c r="AL185" s="43"/>
    </row>
    <row r="186" spans="34:38" s="42" customFormat="1" ht="6.95" customHeight="1">
      <c r="AH186" s="43"/>
      <c r="AJ186" s="43"/>
      <c r="AL186" s="43"/>
    </row>
    <row r="187" spans="34:38" s="42" customFormat="1" ht="6.95" customHeight="1">
      <c r="AH187" s="43"/>
      <c r="AJ187" s="43"/>
      <c r="AL187" s="43"/>
    </row>
    <row r="188" spans="34:38" s="42" customFormat="1" ht="6.95" customHeight="1">
      <c r="AH188" s="43"/>
      <c r="AJ188" s="43"/>
      <c r="AL188" s="43"/>
    </row>
    <row r="189" spans="34:38" s="42" customFormat="1" ht="6.95" customHeight="1">
      <c r="AH189" s="43"/>
      <c r="AJ189" s="43"/>
      <c r="AL189" s="43"/>
    </row>
    <row r="190" spans="34:38" s="42" customFormat="1" ht="6.95" customHeight="1">
      <c r="AH190" s="43"/>
      <c r="AJ190" s="43"/>
      <c r="AL190" s="43"/>
    </row>
    <row r="191" spans="34:38" s="42" customFormat="1" ht="6.95" customHeight="1">
      <c r="AH191" s="43"/>
      <c r="AJ191" s="43"/>
      <c r="AL191" s="43"/>
    </row>
    <row r="192" spans="34:38" s="42" customFormat="1" ht="6.95" customHeight="1">
      <c r="AH192" s="43"/>
      <c r="AJ192" s="43"/>
      <c r="AL192" s="43"/>
    </row>
    <row r="193" spans="34:38" s="42" customFormat="1" ht="6.95" customHeight="1">
      <c r="AH193" s="43"/>
      <c r="AJ193" s="43"/>
      <c r="AL193" s="43"/>
    </row>
    <row r="194" spans="34:38" s="42" customFormat="1" ht="6.95" customHeight="1">
      <c r="AH194" s="43"/>
      <c r="AJ194" s="43"/>
      <c r="AL194" s="43"/>
    </row>
    <row r="195" spans="34:38" s="42" customFormat="1" ht="6.95" customHeight="1">
      <c r="AH195" s="43"/>
      <c r="AJ195" s="43"/>
      <c r="AL195" s="43"/>
    </row>
    <row r="196" spans="34:38" s="42" customFormat="1" ht="6.95" customHeight="1">
      <c r="AH196" s="43"/>
      <c r="AJ196" s="43"/>
      <c r="AL196" s="43"/>
    </row>
    <row r="197" spans="34:38" s="42" customFormat="1" ht="6.95" customHeight="1">
      <c r="AH197" s="43"/>
      <c r="AJ197" s="43"/>
      <c r="AL197" s="43"/>
    </row>
    <row r="198" spans="34:38" s="42" customFormat="1" ht="6.95" customHeight="1">
      <c r="AH198" s="43"/>
      <c r="AJ198" s="43"/>
      <c r="AL198" s="43"/>
    </row>
    <row r="199" spans="34:38" s="42" customFormat="1" ht="6.95" customHeight="1">
      <c r="AH199" s="43"/>
      <c r="AJ199" s="43"/>
      <c r="AL199" s="43"/>
    </row>
    <row r="200" spans="34:38" s="42" customFormat="1" ht="6.95" customHeight="1">
      <c r="AH200" s="43"/>
      <c r="AJ200" s="43"/>
      <c r="AL200" s="43"/>
    </row>
    <row r="201" spans="34:38" s="42" customFormat="1" ht="6.95" customHeight="1">
      <c r="AH201" s="43"/>
      <c r="AJ201" s="43"/>
      <c r="AL201" s="43"/>
    </row>
    <row r="202" spans="34:38" s="42" customFormat="1" ht="6.95" customHeight="1">
      <c r="AH202" s="43"/>
      <c r="AJ202" s="43"/>
      <c r="AL202" s="43"/>
    </row>
    <row r="203" spans="34:38" s="42" customFormat="1" ht="6.95" customHeight="1">
      <c r="AH203" s="43"/>
      <c r="AJ203" s="43"/>
      <c r="AL203" s="43"/>
    </row>
    <row r="204" spans="34:38" s="42" customFormat="1" ht="6.95" customHeight="1">
      <c r="AH204" s="43"/>
      <c r="AJ204" s="43"/>
      <c r="AL204" s="43"/>
    </row>
    <row r="205" spans="34:38" s="42" customFormat="1" ht="6.95" customHeight="1">
      <c r="AH205" s="43"/>
      <c r="AJ205" s="43"/>
      <c r="AL205" s="43"/>
    </row>
    <row r="206" spans="34:38" s="42" customFormat="1" ht="6.95" customHeight="1">
      <c r="AH206" s="43"/>
      <c r="AJ206" s="43"/>
      <c r="AL206" s="43"/>
    </row>
    <row r="207" spans="34:38" s="42" customFormat="1" ht="6.95" customHeight="1">
      <c r="AH207" s="43"/>
      <c r="AJ207" s="43"/>
      <c r="AL207" s="43"/>
    </row>
    <row r="208" spans="34:38" s="42" customFormat="1" ht="6.95" customHeight="1">
      <c r="AH208" s="43"/>
      <c r="AJ208" s="43"/>
      <c r="AL208" s="43"/>
    </row>
    <row r="209" spans="34:38" s="42" customFormat="1" ht="6.95" customHeight="1">
      <c r="AH209" s="43"/>
      <c r="AJ209" s="43"/>
      <c r="AL209" s="43"/>
    </row>
    <row r="210" spans="34:38" s="42" customFormat="1" ht="6.95" customHeight="1">
      <c r="AH210" s="43"/>
      <c r="AJ210" s="43"/>
      <c r="AL210" s="43"/>
    </row>
    <row r="211" spans="34:38" s="42" customFormat="1" ht="6.95" customHeight="1">
      <c r="AH211" s="43"/>
      <c r="AJ211" s="43"/>
      <c r="AL211" s="43"/>
    </row>
    <row r="212" spans="34:38" s="42" customFormat="1" ht="6.95" customHeight="1">
      <c r="AH212" s="43"/>
      <c r="AJ212" s="43"/>
      <c r="AL212" s="43"/>
    </row>
    <row r="213" spans="34:38" s="42" customFormat="1" ht="6.95" customHeight="1">
      <c r="AH213" s="43"/>
      <c r="AJ213" s="43"/>
      <c r="AL213" s="43"/>
    </row>
    <row r="214" spans="34:38" s="42" customFormat="1" ht="6.95" customHeight="1">
      <c r="AH214" s="43"/>
      <c r="AJ214" s="43"/>
      <c r="AL214" s="43"/>
    </row>
    <row r="215" spans="34:38" s="42" customFormat="1" ht="6.95" customHeight="1">
      <c r="AH215" s="43"/>
      <c r="AJ215" s="43"/>
      <c r="AL215" s="43"/>
    </row>
    <row r="216" spans="34:38" s="42" customFormat="1" ht="6.95" customHeight="1">
      <c r="AH216" s="43"/>
      <c r="AJ216" s="43"/>
      <c r="AL216" s="43"/>
    </row>
    <row r="217" spans="34:38" s="42" customFormat="1" ht="6.95" customHeight="1">
      <c r="AH217" s="43"/>
      <c r="AJ217" s="43"/>
      <c r="AL217" s="43"/>
    </row>
    <row r="218" spans="34:38" s="42" customFormat="1" ht="6.95" customHeight="1">
      <c r="AH218" s="43"/>
      <c r="AJ218" s="43"/>
      <c r="AL218" s="43"/>
    </row>
    <row r="219" spans="34:38" s="42" customFormat="1" ht="6.95" customHeight="1">
      <c r="AH219" s="43"/>
      <c r="AJ219" s="43"/>
      <c r="AL219" s="43"/>
    </row>
    <row r="220" spans="34:38" s="42" customFormat="1" ht="6.95" customHeight="1">
      <c r="AH220" s="43"/>
      <c r="AJ220" s="43"/>
      <c r="AL220" s="43"/>
    </row>
    <row r="221" spans="34:38" s="42" customFormat="1" ht="6.95" customHeight="1">
      <c r="AH221" s="43"/>
      <c r="AJ221" s="43"/>
      <c r="AL221" s="43"/>
    </row>
    <row r="222" spans="34:38" s="42" customFormat="1" ht="6.95" customHeight="1">
      <c r="AH222" s="43"/>
      <c r="AJ222" s="43"/>
      <c r="AL222" s="43"/>
    </row>
    <row r="223" spans="34:38" s="42" customFormat="1" ht="6.95" customHeight="1">
      <c r="AH223" s="43"/>
      <c r="AJ223" s="43"/>
      <c r="AL223" s="43"/>
    </row>
    <row r="224" spans="34:38" s="42" customFormat="1" ht="6.95" customHeight="1">
      <c r="AH224" s="43"/>
      <c r="AJ224" s="43"/>
      <c r="AL224" s="43"/>
    </row>
    <row r="225" spans="34:38" s="42" customFormat="1" ht="6.95" customHeight="1">
      <c r="AH225" s="43"/>
      <c r="AJ225" s="43"/>
      <c r="AL225" s="43"/>
    </row>
    <row r="226" spans="34:38" s="42" customFormat="1" ht="6.95" customHeight="1">
      <c r="AH226" s="43"/>
      <c r="AJ226" s="43"/>
      <c r="AL226" s="43"/>
    </row>
    <row r="227" spans="34:38" s="42" customFormat="1" ht="6.95" customHeight="1">
      <c r="AH227" s="43"/>
      <c r="AJ227" s="43"/>
      <c r="AL227" s="43"/>
    </row>
    <row r="228" spans="34:38" s="42" customFormat="1" ht="6.95" customHeight="1">
      <c r="AH228" s="43"/>
      <c r="AJ228" s="43"/>
      <c r="AL228" s="43"/>
    </row>
    <row r="229" spans="34:38" s="42" customFormat="1" ht="6.95" customHeight="1">
      <c r="AH229" s="43"/>
      <c r="AJ229" s="43"/>
      <c r="AL229" s="43"/>
    </row>
    <row r="230" spans="34:38" s="42" customFormat="1" ht="6.95" customHeight="1">
      <c r="AH230" s="43"/>
      <c r="AJ230" s="43"/>
      <c r="AL230" s="43"/>
    </row>
    <row r="231" spans="34:38" s="42" customFormat="1" ht="6.95" customHeight="1">
      <c r="AH231" s="43"/>
      <c r="AJ231" s="43"/>
      <c r="AL231" s="43"/>
    </row>
    <row r="232" spans="34:38" s="42" customFormat="1" ht="6.95" customHeight="1">
      <c r="AH232" s="43"/>
      <c r="AJ232" s="43"/>
      <c r="AL232" s="43"/>
    </row>
    <row r="233" spans="34:38" s="42" customFormat="1" ht="6.95" customHeight="1">
      <c r="AH233" s="43"/>
      <c r="AJ233" s="43"/>
      <c r="AL233" s="43"/>
    </row>
    <row r="234" spans="34:38" s="42" customFormat="1" ht="6.95" customHeight="1">
      <c r="AH234" s="43"/>
      <c r="AJ234" s="43"/>
      <c r="AL234" s="43"/>
    </row>
    <row r="235" spans="34:38" s="42" customFormat="1" ht="6.95" customHeight="1">
      <c r="AH235" s="43"/>
      <c r="AJ235" s="43"/>
      <c r="AL235" s="43"/>
    </row>
    <row r="236" spans="34:38" s="42" customFormat="1" ht="6.95" customHeight="1">
      <c r="AH236" s="43"/>
      <c r="AJ236" s="43"/>
      <c r="AL236" s="43"/>
    </row>
    <row r="237" spans="34:38" s="42" customFormat="1" ht="6.95" customHeight="1">
      <c r="AH237" s="43"/>
      <c r="AJ237" s="43"/>
      <c r="AL237" s="43"/>
    </row>
    <row r="238" spans="34:38" s="42" customFormat="1" ht="6.95" customHeight="1">
      <c r="AH238" s="43"/>
      <c r="AJ238" s="43"/>
      <c r="AL238" s="43"/>
    </row>
    <row r="239" spans="34:38" s="42" customFormat="1" ht="6.95" customHeight="1">
      <c r="AH239" s="43"/>
      <c r="AJ239" s="43"/>
      <c r="AL239" s="43"/>
    </row>
    <row r="240" spans="34:38" s="42" customFormat="1" ht="6.95" customHeight="1">
      <c r="AH240" s="43"/>
      <c r="AJ240" s="43"/>
      <c r="AL240" s="43"/>
    </row>
    <row r="241" spans="34:38" s="42" customFormat="1" ht="6.95" customHeight="1">
      <c r="AH241" s="43"/>
      <c r="AJ241" s="43"/>
      <c r="AL241" s="43"/>
    </row>
    <row r="242" spans="34:38" s="42" customFormat="1" ht="6.95" customHeight="1">
      <c r="AH242" s="43"/>
      <c r="AJ242" s="43"/>
      <c r="AL242" s="43"/>
    </row>
    <row r="243" spans="34:38" s="42" customFormat="1" ht="6.95" customHeight="1">
      <c r="AH243" s="43"/>
      <c r="AJ243" s="43"/>
      <c r="AL243" s="43"/>
    </row>
    <row r="244" spans="34:38" s="42" customFormat="1" ht="6.95" customHeight="1">
      <c r="AH244" s="43"/>
      <c r="AJ244" s="43"/>
      <c r="AL244" s="43"/>
    </row>
    <row r="245" spans="34:38" s="42" customFormat="1" ht="6.95" customHeight="1">
      <c r="AH245" s="43"/>
      <c r="AJ245" s="43"/>
      <c r="AL245" s="43"/>
    </row>
    <row r="246" spans="34:38" s="42" customFormat="1" ht="6.95" customHeight="1">
      <c r="AH246" s="43"/>
      <c r="AJ246" s="43"/>
      <c r="AL246" s="43"/>
    </row>
    <row r="247" spans="34:38" s="42" customFormat="1" ht="6.95" customHeight="1">
      <c r="AH247" s="43"/>
      <c r="AJ247" s="43"/>
      <c r="AL247" s="43"/>
    </row>
    <row r="248" spans="34:38" s="42" customFormat="1" ht="6.95" customHeight="1">
      <c r="AH248" s="43"/>
      <c r="AJ248" s="43"/>
      <c r="AL248" s="43"/>
    </row>
    <row r="249" spans="34:38" s="42" customFormat="1" ht="6.95" customHeight="1">
      <c r="AH249" s="43"/>
      <c r="AJ249" s="43"/>
      <c r="AL249" s="43"/>
    </row>
    <row r="250" spans="34:38" s="42" customFormat="1" ht="6.95" customHeight="1">
      <c r="AH250" s="43"/>
      <c r="AJ250" s="43"/>
      <c r="AL250" s="43"/>
    </row>
    <row r="251" spans="34:38" s="42" customFormat="1" ht="6.95" customHeight="1">
      <c r="AH251" s="43"/>
      <c r="AJ251" s="43"/>
      <c r="AL251" s="43"/>
    </row>
    <row r="252" spans="34:38" s="42" customFormat="1" ht="6.95" customHeight="1">
      <c r="AH252" s="43"/>
      <c r="AJ252" s="43"/>
      <c r="AL252" s="43"/>
    </row>
    <row r="253" spans="34:38" s="42" customFormat="1" ht="6.95" customHeight="1">
      <c r="AH253" s="43"/>
      <c r="AJ253" s="43"/>
      <c r="AL253" s="43"/>
    </row>
    <row r="254" spans="34:38" s="42" customFormat="1" ht="6.95" customHeight="1">
      <c r="AH254" s="43"/>
      <c r="AJ254" s="43"/>
      <c r="AL254" s="43"/>
    </row>
    <row r="255" spans="34:38" s="42" customFormat="1" ht="6.95" customHeight="1">
      <c r="AH255" s="43"/>
      <c r="AJ255" s="43"/>
      <c r="AL255" s="43"/>
    </row>
    <row r="256" spans="34:38" s="42" customFormat="1" ht="6.95" customHeight="1">
      <c r="AH256" s="43"/>
      <c r="AJ256" s="43"/>
      <c r="AL256" s="43"/>
    </row>
    <row r="257" spans="34:38" s="42" customFormat="1" ht="6.95" customHeight="1">
      <c r="AH257" s="43"/>
      <c r="AJ257" s="43"/>
      <c r="AL257" s="43"/>
    </row>
    <row r="258" spans="34:38" s="42" customFormat="1" ht="6.95" customHeight="1">
      <c r="AH258" s="43"/>
      <c r="AJ258" s="43"/>
      <c r="AL258" s="43"/>
    </row>
    <row r="259" spans="34:38" s="42" customFormat="1" ht="6.95" customHeight="1">
      <c r="AH259" s="43"/>
      <c r="AJ259" s="43"/>
      <c r="AL259" s="43"/>
    </row>
    <row r="260" spans="34:38" s="42" customFormat="1" ht="6.95" customHeight="1">
      <c r="AH260" s="43"/>
      <c r="AJ260" s="43"/>
      <c r="AL260" s="43"/>
    </row>
    <row r="261" spans="34:38" s="42" customFormat="1" ht="6.95" customHeight="1">
      <c r="AH261" s="43"/>
      <c r="AJ261" s="43"/>
      <c r="AL261" s="43"/>
    </row>
    <row r="262" spans="34:38" s="42" customFormat="1" ht="6.95" customHeight="1">
      <c r="AH262" s="43"/>
      <c r="AJ262" s="43"/>
      <c r="AL262" s="43"/>
    </row>
    <row r="263" spans="34:38" s="42" customFormat="1" ht="6.95" customHeight="1">
      <c r="AH263" s="43"/>
      <c r="AJ263" s="43"/>
      <c r="AL263" s="43"/>
    </row>
    <row r="264" spans="34:38" s="42" customFormat="1" ht="6.95" customHeight="1">
      <c r="AH264" s="43"/>
      <c r="AJ264" s="43"/>
      <c r="AL264" s="43"/>
    </row>
    <row r="265" spans="34:38" s="42" customFormat="1" ht="6.95" customHeight="1">
      <c r="AH265" s="43"/>
      <c r="AJ265" s="43"/>
      <c r="AL265" s="43"/>
    </row>
    <row r="266" spans="34:38" s="42" customFormat="1" ht="6.95" customHeight="1">
      <c r="AH266" s="43"/>
      <c r="AJ266" s="43"/>
      <c r="AL266" s="43"/>
    </row>
    <row r="267" spans="34:38" s="42" customFormat="1" ht="6.95" customHeight="1">
      <c r="AH267" s="43"/>
      <c r="AJ267" s="43"/>
      <c r="AL267" s="43"/>
    </row>
    <row r="268" spans="34:38" s="42" customFormat="1" ht="6.95" customHeight="1">
      <c r="AH268" s="43"/>
      <c r="AJ268" s="43"/>
      <c r="AL268" s="43"/>
    </row>
    <row r="269" spans="34:38" s="42" customFormat="1" ht="6.95" customHeight="1">
      <c r="AH269" s="43"/>
      <c r="AJ269" s="43"/>
      <c r="AL269" s="43"/>
    </row>
    <row r="270" spans="34:38" s="42" customFormat="1" ht="6.95" customHeight="1">
      <c r="AH270" s="43"/>
      <c r="AJ270" s="43"/>
      <c r="AL270" s="43"/>
    </row>
    <row r="271" spans="34:38" s="42" customFormat="1" ht="6.95" customHeight="1">
      <c r="AH271" s="43"/>
      <c r="AJ271" s="43"/>
      <c r="AL271" s="43"/>
    </row>
    <row r="272" spans="34:38" s="42" customFormat="1" ht="6.95" customHeight="1">
      <c r="AH272" s="43"/>
      <c r="AJ272" s="43"/>
      <c r="AL272" s="43"/>
    </row>
    <row r="273" spans="34:38" s="42" customFormat="1" ht="6.95" customHeight="1">
      <c r="AH273" s="43"/>
      <c r="AJ273" s="43"/>
      <c r="AL273" s="43"/>
    </row>
    <row r="274" spans="34:38" s="42" customFormat="1" ht="6.95" customHeight="1">
      <c r="AH274" s="43"/>
      <c r="AJ274" s="43"/>
      <c r="AL274" s="43"/>
    </row>
    <row r="275" spans="34:38" s="42" customFormat="1" ht="6.95" customHeight="1">
      <c r="AH275" s="43"/>
      <c r="AJ275" s="43"/>
      <c r="AL275" s="43"/>
    </row>
    <row r="276" spans="34:38" s="42" customFormat="1" ht="6.95" customHeight="1">
      <c r="AH276" s="43"/>
      <c r="AJ276" s="43"/>
      <c r="AL276" s="43"/>
    </row>
    <row r="277" spans="34:38" s="42" customFormat="1" ht="6.95" customHeight="1">
      <c r="AH277" s="43"/>
      <c r="AJ277" s="43"/>
      <c r="AL277" s="43"/>
    </row>
    <row r="278" spans="34:38" s="42" customFormat="1" ht="6.95" customHeight="1">
      <c r="AH278" s="43"/>
      <c r="AJ278" s="43"/>
      <c r="AL278" s="43"/>
    </row>
    <row r="279" spans="34:38" s="42" customFormat="1" ht="6.95" customHeight="1">
      <c r="AH279" s="43"/>
      <c r="AJ279" s="43"/>
      <c r="AL279" s="43"/>
    </row>
    <row r="280" spans="34:38" s="42" customFormat="1" ht="6.95" customHeight="1">
      <c r="AH280" s="43"/>
      <c r="AJ280" s="43"/>
      <c r="AL280" s="43"/>
    </row>
    <row r="281" spans="34:38" s="42" customFormat="1" ht="6.95" customHeight="1">
      <c r="AH281" s="43"/>
      <c r="AJ281" s="43"/>
      <c r="AL281" s="43"/>
    </row>
    <row r="282" spans="34:38" s="42" customFormat="1" ht="6.95" customHeight="1">
      <c r="AH282" s="43"/>
      <c r="AJ282" s="43"/>
      <c r="AL282" s="43"/>
    </row>
    <row r="283" spans="34:38" s="42" customFormat="1" ht="6.95" customHeight="1">
      <c r="AH283" s="43"/>
      <c r="AJ283" s="43"/>
      <c r="AL283" s="43"/>
    </row>
    <row r="284" spans="34:38" s="42" customFormat="1" ht="6.95" customHeight="1">
      <c r="AH284" s="43"/>
      <c r="AJ284" s="43"/>
      <c r="AL284" s="43"/>
    </row>
    <row r="285" spans="34:38" s="42" customFormat="1" ht="6.95" customHeight="1">
      <c r="AH285" s="43"/>
      <c r="AJ285" s="43"/>
      <c r="AL285" s="43"/>
    </row>
    <row r="286" spans="34:38" s="42" customFormat="1" ht="6.95" customHeight="1">
      <c r="AH286" s="43"/>
      <c r="AJ286" s="43"/>
      <c r="AL286" s="43"/>
    </row>
    <row r="287" spans="34:38" s="42" customFormat="1" ht="6.95" customHeight="1">
      <c r="AH287" s="43"/>
      <c r="AJ287" s="43"/>
      <c r="AL287" s="43"/>
    </row>
    <row r="288" spans="34:38" s="42" customFormat="1" ht="6.95" customHeight="1">
      <c r="AH288" s="43"/>
      <c r="AJ288" s="43"/>
      <c r="AL288" s="43"/>
    </row>
    <row r="289" spans="34:38" s="42" customFormat="1" ht="6.95" customHeight="1">
      <c r="AH289" s="43"/>
      <c r="AJ289" s="43"/>
      <c r="AL289" s="43"/>
    </row>
    <row r="290" spans="34:38" s="42" customFormat="1" ht="6.95" customHeight="1">
      <c r="AH290" s="43"/>
      <c r="AJ290" s="43"/>
      <c r="AL290" s="43"/>
    </row>
    <row r="291" spans="34:38" s="42" customFormat="1" ht="6.95" customHeight="1">
      <c r="AH291" s="43"/>
      <c r="AJ291" s="43"/>
      <c r="AL291" s="43"/>
    </row>
    <row r="292" spans="34:38" s="42" customFormat="1" ht="6.95" customHeight="1">
      <c r="AH292" s="43"/>
      <c r="AJ292" s="43"/>
      <c r="AL292" s="43"/>
    </row>
    <row r="293" spans="34:38" s="42" customFormat="1" ht="6.95" customHeight="1">
      <c r="AH293" s="43"/>
      <c r="AJ293" s="43"/>
      <c r="AL293" s="43"/>
    </row>
    <row r="294" spans="34:38" s="42" customFormat="1" ht="6.95" customHeight="1">
      <c r="AH294" s="43"/>
      <c r="AJ294" s="43"/>
      <c r="AL294" s="43"/>
    </row>
    <row r="295" spans="34:38" s="42" customFormat="1" ht="6.95" customHeight="1">
      <c r="AH295" s="43"/>
      <c r="AJ295" s="43"/>
      <c r="AL295" s="43"/>
    </row>
    <row r="296" spans="34:38" s="42" customFormat="1" ht="6.95" customHeight="1">
      <c r="AH296" s="43"/>
      <c r="AJ296" s="43"/>
      <c r="AL296" s="43"/>
    </row>
    <row r="297" spans="34:38" s="42" customFormat="1" ht="6.95" customHeight="1">
      <c r="AH297" s="43"/>
      <c r="AJ297" s="43"/>
      <c r="AL297" s="43"/>
    </row>
    <row r="298" spans="34:38" s="42" customFormat="1" ht="6.95" customHeight="1">
      <c r="AH298" s="43"/>
      <c r="AJ298" s="43"/>
      <c r="AL298" s="43"/>
    </row>
    <row r="299" spans="34:38" s="42" customFormat="1" ht="6.95" customHeight="1">
      <c r="AH299" s="43"/>
      <c r="AJ299" s="43"/>
      <c r="AL299" s="43"/>
    </row>
    <row r="300" spans="34:38" s="42" customFormat="1" ht="6.95" customHeight="1">
      <c r="AH300" s="43"/>
      <c r="AJ300" s="43"/>
      <c r="AL300" s="43"/>
    </row>
    <row r="301" spans="34:38" s="42" customFormat="1" ht="6.95" customHeight="1">
      <c r="AH301" s="43"/>
      <c r="AJ301" s="43"/>
      <c r="AL301" s="43"/>
    </row>
    <row r="302" spans="34:38" s="42" customFormat="1" ht="6.95" customHeight="1">
      <c r="AH302" s="43"/>
      <c r="AJ302" s="43"/>
      <c r="AL302" s="43"/>
    </row>
    <row r="303" spans="34:38" s="42" customFormat="1" ht="6.95" customHeight="1">
      <c r="AH303" s="43"/>
      <c r="AJ303" s="43"/>
      <c r="AL303" s="43"/>
    </row>
    <row r="304" spans="34:38" s="42" customFormat="1" ht="6.95" customHeight="1">
      <c r="AH304" s="43"/>
      <c r="AJ304" s="43"/>
      <c r="AL304" s="43"/>
    </row>
    <row r="305" spans="34:38" s="42" customFormat="1" ht="6.95" customHeight="1">
      <c r="AH305" s="43"/>
      <c r="AJ305" s="43"/>
      <c r="AL305" s="43"/>
    </row>
    <row r="306" spans="34:38" s="42" customFormat="1" ht="6.95" customHeight="1">
      <c r="AH306" s="43"/>
      <c r="AJ306" s="43"/>
      <c r="AL306" s="43"/>
    </row>
    <row r="307" spans="34:38" s="42" customFormat="1" ht="6.95" customHeight="1">
      <c r="AH307" s="43"/>
      <c r="AJ307" s="43"/>
      <c r="AL307" s="43"/>
    </row>
    <row r="308" spans="34:38" s="42" customFormat="1" ht="6.95" customHeight="1">
      <c r="AH308" s="43"/>
      <c r="AJ308" s="43"/>
      <c r="AL308" s="43"/>
    </row>
    <row r="309" spans="34:38" s="42" customFormat="1" ht="6.95" customHeight="1">
      <c r="AH309" s="43"/>
      <c r="AJ309" s="43"/>
      <c r="AL309" s="43"/>
    </row>
    <row r="310" spans="34:38" s="42" customFormat="1" ht="6.95" customHeight="1">
      <c r="AH310" s="43"/>
      <c r="AJ310" s="43"/>
      <c r="AL310" s="43"/>
    </row>
    <row r="311" spans="34:38" s="42" customFormat="1" ht="6.95" customHeight="1">
      <c r="AH311" s="43"/>
      <c r="AJ311" s="43"/>
      <c r="AL311" s="43"/>
    </row>
    <row r="312" spans="34:38" s="42" customFormat="1" ht="6.95" customHeight="1">
      <c r="AH312" s="43"/>
      <c r="AJ312" s="43"/>
      <c r="AL312" s="43"/>
    </row>
    <row r="313" spans="34:38" s="42" customFormat="1" ht="6.95" customHeight="1">
      <c r="AH313" s="43"/>
      <c r="AJ313" s="43"/>
      <c r="AL313" s="43"/>
    </row>
    <row r="314" spans="34:38" s="42" customFormat="1" ht="6.95" customHeight="1">
      <c r="AH314" s="43"/>
      <c r="AJ314" s="43"/>
      <c r="AL314" s="43"/>
    </row>
    <row r="315" spans="34:38" s="42" customFormat="1" ht="6.95" customHeight="1">
      <c r="AH315" s="43"/>
      <c r="AJ315" s="43"/>
      <c r="AL315" s="43"/>
    </row>
    <row r="316" spans="34:38" s="42" customFormat="1" ht="6.95" customHeight="1">
      <c r="AH316" s="43"/>
      <c r="AJ316" s="43"/>
      <c r="AL316" s="43"/>
    </row>
    <row r="317" spans="34:38" s="42" customFormat="1" ht="6.95" customHeight="1">
      <c r="AH317" s="43"/>
      <c r="AJ317" s="43"/>
      <c r="AL317" s="43"/>
    </row>
    <row r="318" spans="34:38" s="42" customFormat="1" ht="6.95" customHeight="1">
      <c r="AH318" s="43"/>
      <c r="AJ318" s="43"/>
      <c r="AL318" s="43"/>
    </row>
    <row r="319" spans="34:38" s="42" customFormat="1" ht="6.95" customHeight="1">
      <c r="AH319" s="43"/>
      <c r="AJ319" s="43"/>
      <c r="AL319" s="43"/>
    </row>
    <row r="320" spans="34:38" s="42" customFormat="1" ht="6.95" customHeight="1">
      <c r="AH320" s="43"/>
      <c r="AJ320" s="43"/>
      <c r="AL320" s="43"/>
    </row>
    <row r="321" spans="34:38" s="42" customFormat="1" ht="6.95" customHeight="1">
      <c r="AH321" s="43"/>
      <c r="AJ321" s="43"/>
      <c r="AL321" s="43"/>
    </row>
    <row r="322" spans="34:38" s="42" customFormat="1" ht="6.95" customHeight="1">
      <c r="AH322" s="43"/>
      <c r="AJ322" s="43"/>
      <c r="AL322" s="43"/>
    </row>
    <row r="323" spans="34:38" s="42" customFormat="1" ht="6.95" customHeight="1">
      <c r="AH323" s="43"/>
      <c r="AJ323" s="43"/>
      <c r="AL323" s="43"/>
    </row>
    <row r="324" spans="34:38" s="42" customFormat="1" ht="6.95" customHeight="1">
      <c r="AH324" s="43"/>
      <c r="AJ324" s="43"/>
      <c r="AL324" s="43"/>
    </row>
    <row r="325" spans="34:38" s="42" customFormat="1" ht="6.95" customHeight="1">
      <c r="AH325" s="43"/>
      <c r="AJ325" s="43"/>
      <c r="AL325" s="43"/>
    </row>
    <row r="326" spans="34:38" s="42" customFormat="1" ht="6.95" customHeight="1">
      <c r="AH326" s="43"/>
      <c r="AJ326" s="43"/>
      <c r="AL326" s="43"/>
    </row>
    <row r="327" spans="34:38" s="42" customFormat="1" ht="6.95" customHeight="1">
      <c r="AH327" s="43"/>
      <c r="AJ327" s="43"/>
      <c r="AL327" s="43"/>
    </row>
    <row r="328" spans="34:38" s="42" customFormat="1" ht="6.95" customHeight="1">
      <c r="AH328" s="43"/>
      <c r="AJ328" s="43"/>
      <c r="AL328" s="43"/>
    </row>
    <row r="329" spans="34:38" s="42" customFormat="1" ht="6.95" customHeight="1">
      <c r="AH329" s="43"/>
      <c r="AJ329" s="43"/>
      <c r="AL329" s="43"/>
    </row>
    <row r="330" spans="34:38" s="42" customFormat="1" ht="6.95" customHeight="1">
      <c r="AH330" s="43"/>
      <c r="AJ330" s="43"/>
      <c r="AL330" s="43"/>
    </row>
    <row r="331" spans="34:38" s="42" customFormat="1" ht="6.95" customHeight="1">
      <c r="AH331" s="43"/>
      <c r="AJ331" s="43"/>
      <c r="AL331" s="43"/>
    </row>
    <row r="332" spans="34:38" s="42" customFormat="1" ht="6.95" customHeight="1">
      <c r="AH332" s="43"/>
      <c r="AJ332" s="43"/>
      <c r="AL332" s="43"/>
    </row>
    <row r="333" spans="34:38" s="42" customFormat="1" ht="6.95" customHeight="1">
      <c r="AH333" s="43"/>
      <c r="AJ333" s="43"/>
      <c r="AL333" s="43"/>
    </row>
    <row r="334" spans="34:38" s="42" customFormat="1" ht="6.95" customHeight="1">
      <c r="AH334" s="43"/>
      <c r="AJ334" s="43"/>
      <c r="AL334" s="43"/>
    </row>
    <row r="335" spans="34:38" s="42" customFormat="1" ht="6.95" customHeight="1">
      <c r="AH335" s="43"/>
      <c r="AJ335" s="43"/>
      <c r="AL335" s="43"/>
    </row>
    <row r="336" spans="34:38" s="42" customFormat="1" ht="6.95" customHeight="1">
      <c r="AH336" s="43"/>
      <c r="AJ336" s="43"/>
      <c r="AL336" s="43"/>
    </row>
    <row r="337" spans="34:38" s="42" customFormat="1" ht="6.95" customHeight="1">
      <c r="AH337" s="43"/>
      <c r="AJ337" s="43"/>
      <c r="AL337" s="43"/>
    </row>
    <row r="338" spans="34:38" s="42" customFormat="1" ht="6.95" customHeight="1">
      <c r="AH338" s="43"/>
      <c r="AJ338" s="43"/>
      <c r="AL338" s="43"/>
    </row>
    <row r="339" spans="34:38" s="42" customFormat="1" ht="6.95" customHeight="1">
      <c r="AH339" s="43"/>
      <c r="AJ339" s="43"/>
      <c r="AL339" s="43"/>
    </row>
    <row r="340" spans="34:38" s="42" customFormat="1" ht="6.95" customHeight="1">
      <c r="AH340" s="43"/>
      <c r="AJ340" s="43"/>
      <c r="AL340" s="43"/>
    </row>
    <row r="341" spans="34:38" s="42" customFormat="1" ht="6.95" customHeight="1">
      <c r="AH341" s="43"/>
      <c r="AJ341" s="43"/>
      <c r="AL341" s="43"/>
    </row>
    <row r="342" spans="34:38" s="42" customFormat="1" ht="6.95" customHeight="1">
      <c r="AH342" s="43"/>
      <c r="AJ342" s="43"/>
      <c r="AL342" s="43"/>
    </row>
    <row r="343" spans="34:38" s="42" customFormat="1" ht="6.95" customHeight="1">
      <c r="AH343" s="43"/>
      <c r="AJ343" s="43"/>
      <c r="AL343" s="43"/>
    </row>
    <row r="344" spans="34:38" s="42" customFormat="1" ht="6.95" customHeight="1">
      <c r="AH344" s="43"/>
      <c r="AJ344" s="43"/>
      <c r="AL344" s="43"/>
    </row>
    <row r="345" spans="34:38" s="42" customFormat="1" ht="6.95" customHeight="1">
      <c r="AH345" s="43"/>
      <c r="AJ345" s="43"/>
      <c r="AL345" s="43"/>
    </row>
    <row r="346" spans="34:38" s="42" customFormat="1" ht="6.95" customHeight="1">
      <c r="AH346" s="43"/>
      <c r="AJ346" s="43"/>
      <c r="AL346" s="43"/>
    </row>
    <row r="347" spans="34:38" s="42" customFormat="1" ht="6.95" customHeight="1">
      <c r="AH347" s="43"/>
      <c r="AJ347" s="43"/>
      <c r="AL347" s="43"/>
    </row>
    <row r="348" spans="34:38" s="42" customFormat="1" ht="6.95" customHeight="1">
      <c r="AH348" s="43"/>
      <c r="AJ348" s="43"/>
      <c r="AL348" s="43"/>
    </row>
    <row r="349" spans="34:38" s="42" customFormat="1" ht="6.95" customHeight="1">
      <c r="AH349" s="43"/>
      <c r="AJ349" s="43"/>
      <c r="AL349" s="43"/>
    </row>
    <row r="350" spans="34:38" s="42" customFormat="1" ht="6.95" customHeight="1">
      <c r="AH350" s="43"/>
      <c r="AJ350" s="43"/>
      <c r="AL350" s="43"/>
    </row>
    <row r="351" spans="34:38" s="42" customFormat="1" ht="6.95" customHeight="1">
      <c r="AH351" s="43"/>
      <c r="AJ351" s="43"/>
      <c r="AL351" s="43"/>
    </row>
    <row r="352" spans="34:38" s="42" customFormat="1" ht="6.95" customHeight="1">
      <c r="AH352" s="43"/>
      <c r="AJ352" s="43"/>
      <c r="AL352" s="43"/>
    </row>
    <row r="353" spans="34:38" s="42" customFormat="1" ht="6.95" customHeight="1">
      <c r="AH353" s="43"/>
      <c r="AJ353" s="43"/>
      <c r="AL353" s="43"/>
    </row>
    <row r="354" spans="34:38" s="42" customFormat="1" ht="6.95" customHeight="1">
      <c r="AH354" s="43"/>
      <c r="AJ354" s="43"/>
      <c r="AL354" s="43"/>
    </row>
    <row r="355" spans="34:38" s="42" customFormat="1" ht="6.95" customHeight="1">
      <c r="AH355" s="43"/>
      <c r="AJ355" s="43"/>
      <c r="AL355" s="43"/>
    </row>
    <row r="356" spans="34:38" s="42" customFormat="1" ht="6.95" customHeight="1">
      <c r="AH356" s="43"/>
      <c r="AJ356" s="43"/>
      <c r="AL356" s="43"/>
    </row>
    <row r="357" spans="34:38" s="42" customFormat="1" ht="6.95" customHeight="1">
      <c r="AH357" s="43"/>
      <c r="AJ357" s="43"/>
      <c r="AL357" s="43"/>
    </row>
    <row r="358" spans="34:38" s="42" customFormat="1" ht="6.95" customHeight="1">
      <c r="AH358" s="43"/>
      <c r="AJ358" s="43"/>
      <c r="AL358" s="43"/>
    </row>
    <row r="359" spans="34:38" s="42" customFormat="1" ht="6.95" customHeight="1">
      <c r="AH359" s="43"/>
      <c r="AJ359" s="43"/>
      <c r="AL359" s="43"/>
    </row>
    <row r="360" spans="34:38" s="42" customFormat="1" ht="6.95" customHeight="1">
      <c r="AH360" s="43"/>
      <c r="AJ360" s="43"/>
      <c r="AL360" s="43"/>
    </row>
    <row r="361" spans="34:38" s="42" customFormat="1" ht="6.95" customHeight="1">
      <c r="AH361" s="43"/>
      <c r="AJ361" s="43"/>
      <c r="AL361" s="43"/>
    </row>
    <row r="362" spans="34:38" s="42" customFormat="1" ht="6.95" customHeight="1">
      <c r="AH362" s="43"/>
      <c r="AJ362" s="43"/>
      <c r="AL362" s="43"/>
    </row>
    <row r="363" spans="34:38" s="42" customFormat="1" ht="6.95" customHeight="1">
      <c r="AH363" s="43"/>
      <c r="AJ363" s="43"/>
      <c r="AL363" s="43"/>
    </row>
    <row r="364" spans="34:38" s="42" customFormat="1" ht="6.95" customHeight="1">
      <c r="AH364" s="43"/>
      <c r="AJ364" s="43"/>
      <c r="AL364" s="43"/>
    </row>
    <row r="365" spans="34:38" s="42" customFormat="1" ht="6.95" customHeight="1">
      <c r="AH365" s="43"/>
      <c r="AJ365" s="43"/>
      <c r="AL365" s="43"/>
    </row>
    <row r="366" spans="34:38" s="42" customFormat="1" ht="6.95" customHeight="1">
      <c r="AH366" s="43"/>
      <c r="AJ366" s="43"/>
      <c r="AL366" s="43"/>
    </row>
    <row r="367" spans="34:38" s="42" customFormat="1" ht="6.95" customHeight="1">
      <c r="AH367" s="43"/>
      <c r="AJ367" s="43"/>
      <c r="AL367" s="43"/>
    </row>
    <row r="368" spans="34:38" s="42" customFormat="1" ht="6.95" customHeight="1">
      <c r="AH368" s="43"/>
      <c r="AJ368" s="43"/>
      <c r="AL368" s="43"/>
    </row>
    <row r="369" spans="34:38" s="42" customFormat="1" ht="6.95" customHeight="1">
      <c r="AH369" s="43"/>
      <c r="AJ369" s="43"/>
      <c r="AL369" s="43"/>
    </row>
    <row r="370" spans="34:38" s="42" customFormat="1" ht="6.95" customHeight="1">
      <c r="AH370" s="43"/>
      <c r="AJ370" s="43"/>
      <c r="AL370" s="43"/>
    </row>
    <row r="371" spans="34:38" s="42" customFormat="1" ht="6.95" customHeight="1">
      <c r="AH371" s="43"/>
      <c r="AJ371" s="43"/>
      <c r="AL371" s="43"/>
    </row>
    <row r="372" spans="34:38" s="42" customFormat="1" ht="6.95" customHeight="1">
      <c r="AH372" s="43"/>
      <c r="AJ372" s="43"/>
      <c r="AL372" s="43"/>
    </row>
    <row r="373" spans="34:38" s="42" customFormat="1" ht="6.95" customHeight="1">
      <c r="AH373" s="43"/>
      <c r="AJ373" s="43"/>
      <c r="AL373" s="43"/>
    </row>
    <row r="374" spans="34:38" s="42" customFormat="1" ht="6.95" customHeight="1">
      <c r="AH374" s="43"/>
      <c r="AJ374" s="43"/>
      <c r="AL374" s="43"/>
    </row>
    <row r="375" spans="34:38" s="42" customFormat="1" ht="6.95" customHeight="1">
      <c r="AH375" s="43"/>
      <c r="AJ375" s="43"/>
      <c r="AL375" s="43"/>
    </row>
    <row r="376" spans="34:38" s="42" customFormat="1" ht="6.95" customHeight="1">
      <c r="AH376" s="43"/>
      <c r="AJ376" s="43"/>
      <c r="AL376" s="43"/>
    </row>
    <row r="377" spans="34:38" s="42" customFormat="1" ht="6.95" customHeight="1">
      <c r="AH377" s="43"/>
      <c r="AJ377" s="43"/>
      <c r="AL377" s="43"/>
    </row>
    <row r="378" spans="34:38" s="42" customFormat="1" ht="6.95" customHeight="1">
      <c r="AH378" s="43"/>
      <c r="AJ378" s="43"/>
      <c r="AL378" s="43"/>
    </row>
    <row r="379" spans="34:38" s="42" customFormat="1" ht="6.95" customHeight="1">
      <c r="AH379" s="43"/>
      <c r="AJ379" s="43"/>
      <c r="AL379" s="43"/>
    </row>
    <row r="380" spans="34:38" s="42" customFormat="1" ht="6.95" customHeight="1">
      <c r="AH380" s="43"/>
      <c r="AJ380" s="43"/>
      <c r="AL380" s="43"/>
    </row>
    <row r="381" spans="34:38" s="42" customFormat="1" ht="6.95" customHeight="1">
      <c r="AH381" s="43"/>
      <c r="AJ381" s="43"/>
      <c r="AL381" s="43"/>
    </row>
    <row r="382" spans="34:38" s="42" customFormat="1" ht="6.95" customHeight="1">
      <c r="AH382" s="43"/>
      <c r="AJ382" s="43"/>
      <c r="AL382" s="43"/>
    </row>
    <row r="383" spans="34:38" s="42" customFormat="1" ht="6.95" customHeight="1">
      <c r="AH383" s="43"/>
      <c r="AJ383" s="43"/>
      <c r="AL383" s="43"/>
    </row>
    <row r="384" spans="34:38" s="42" customFormat="1" ht="6.95" customHeight="1">
      <c r="AH384" s="43"/>
      <c r="AJ384" s="43"/>
      <c r="AL384" s="43"/>
    </row>
    <row r="385" spans="34:38" s="42" customFormat="1" ht="6.95" customHeight="1">
      <c r="AH385" s="43"/>
      <c r="AJ385" s="43"/>
      <c r="AL385" s="43"/>
    </row>
    <row r="386" spans="34:38" s="42" customFormat="1" ht="6.95" customHeight="1">
      <c r="AH386" s="43"/>
      <c r="AJ386" s="43"/>
      <c r="AL386" s="43"/>
    </row>
    <row r="387" spans="34:38" s="42" customFormat="1" ht="6.95" customHeight="1">
      <c r="AH387" s="43"/>
      <c r="AJ387" s="43"/>
      <c r="AL387" s="43"/>
    </row>
    <row r="388" spans="34:38" s="45" customFormat="1" ht="6.95" customHeight="1">
      <c r="AH388" s="46"/>
      <c r="AJ388" s="46"/>
      <c r="AL388" s="46"/>
    </row>
    <row r="389" spans="34:38" s="45" customFormat="1" ht="6.95" customHeight="1">
      <c r="AH389" s="46"/>
      <c r="AJ389" s="46"/>
      <c r="AL389" s="46"/>
    </row>
    <row r="390" spans="34:38" s="45" customFormat="1" ht="6.95" customHeight="1">
      <c r="AH390" s="46"/>
      <c r="AJ390" s="46"/>
      <c r="AL390" s="46"/>
    </row>
    <row r="391" spans="34:38" s="45" customFormat="1" ht="6.95" customHeight="1">
      <c r="AH391" s="46"/>
      <c r="AJ391" s="46"/>
      <c r="AL391" s="46"/>
    </row>
    <row r="392" spans="34:38" s="45" customFormat="1" ht="6.95" customHeight="1">
      <c r="AH392" s="46"/>
      <c r="AJ392" s="46"/>
      <c r="AL392" s="46"/>
    </row>
    <row r="393" spans="34:38" s="45" customFormat="1" ht="6.95" customHeight="1">
      <c r="AH393" s="46"/>
      <c r="AJ393" s="46"/>
      <c r="AL393" s="46"/>
    </row>
    <row r="394" spans="34:38" s="45" customFormat="1" ht="6.95" customHeight="1">
      <c r="AH394" s="46"/>
      <c r="AJ394" s="46"/>
      <c r="AL394" s="46"/>
    </row>
    <row r="395" spans="34:38" s="45" customFormat="1" ht="6.95" customHeight="1">
      <c r="AH395" s="46"/>
      <c r="AJ395" s="46"/>
      <c r="AL395" s="46"/>
    </row>
    <row r="396" spans="34:38" s="45" customFormat="1" ht="6.95" customHeight="1">
      <c r="AH396" s="46"/>
      <c r="AJ396" s="46"/>
      <c r="AL396" s="46"/>
    </row>
    <row r="397" spans="34:38" s="45" customFormat="1" ht="6.95" customHeight="1">
      <c r="AH397" s="46"/>
      <c r="AJ397" s="46"/>
      <c r="AL397" s="46"/>
    </row>
    <row r="398" spans="34:38" s="45" customFormat="1" ht="6.95" customHeight="1">
      <c r="AH398" s="46"/>
      <c r="AJ398" s="46"/>
      <c r="AL398" s="46"/>
    </row>
    <row r="399" spans="34:38" s="45" customFormat="1" ht="6.95" customHeight="1">
      <c r="AH399" s="46"/>
      <c r="AJ399" s="46"/>
      <c r="AL399" s="46"/>
    </row>
    <row r="400" spans="34:38" s="45" customFormat="1" ht="6.95" customHeight="1">
      <c r="AH400" s="46"/>
      <c r="AJ400" s="46"/>
      <c r="AL400" s="46"/>
    </row>
    <row r="401" spans="2:38" s="45" customFormat="1" ht="6.95" customHeight="1">
      <c r="AH401" s="46"/>
      <c r="AJ401" s="46"/>
      <c r="AL401" s="46"/>
    </row>
    <row r="402" spans="2:38" s="45" customFormat="1" ht="6.95" customHeight="1">
      <c r="AH402" s="46"/>
      <c r="AJ402" s="46"/>
      <c r="AL402" s="46"/>
    </row>
    <row r="403" spans="2:38" s="45" customFormat="1" ht="6.95" customHeight="1">
      <c r="AH403" s="46"/>
      <c r="AJ403" s="46"/>
      <c r="AL403" s="46"/>
    </row>
    <row r="404" spans="2:38" s="45" customFormat="1" ht="6.95" customHeight="1">
      <c r="AH404" s="46"/>
      <c r="AJ404" s="46"/>
      <c r="AL404" s="46"/>
    </row>
    <row r="405" spans="2:38" s="45" customFormat="1" ht="6.95" customHeight="1">
      <c r="AH405" s="46"/>
      <c r="AJ405" s="46"/>
      <c r="AL405" s="46"/>
    </row>
    <row r="406" spans="2:38" s="45" customFormat="1" ht="6.95" customHeight="1">
      <c r="AH406" s="46"/>
      <c r="AJ406" s="46"/>
      <c r="AL406" s="46"/>
    </row>
    <row r="407" spans="2:38" s="45" customFormat="1" ht="6.95" customHeight="1">
      <c r="AH407" s="46"/>
      <c r="AJ407" s="46"/>
      <c r="AL407" s="46"/>
    </row>
    <row r="408" spans="2:38" s="45" customFormat="1" ht="6.95" customHeight="1">
      <c r="AH408" s="46"/>
      <c r="AJ408" s="46"/>
      <c r="AL408" s="46"/>
    </row>
    <row r="409" spans="2:38" s="45" customFormat="1" ht="6.95" customHeight="1">
      <c r="AH409" s="46"/>
      <c r="AJ409" s="46"/>
      <c r="AL409" s="46"/>
    </row>
    <row r="410" spans="2:38" s="45" customFormat="1" ht="6.95" customHeight="1">
      <c r="AH410" s="46"/>
      <c r="AJ410" s="46"/>
      <c r="AL410" s="46"/>
    </row>
    <row r="411" spans="2:38" s="45" customFormat="1" ht="6.95" customHeight="1">
      <c r="AH411" s="46"/>
      <c r="AJ411" s="46"/>
      <c r="AL411" s="46"/>
    </row>
    <row r="412" spans="2:38" s="45" customFormat="1" ht="6.95" customHeight="1">
      <c r="AH412" s="46"/>
      <c r="AJ412" s="46"/>
      <c r="AL412" s="46"/>
    </row>
    <row r="413" spans="2:38" s="45" customFormat="1" ht="6.95" customHeight="1">
      <c r="AH413" s="46"/>
      <c r="AJ413" s="46"/>
      <c r="AL413" s="46"/>
    </row>
    <row r="414" spans="2:38" s="39" customFormat="1" ht="10.7" customHeight="1">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8"/>
      <c r="AJ414" s="48"/>
      <c r="AL414" s="48"/>
    </row>
    <row r="415" spans="2:38" s="39" customFormat="1" ht="10.7" customHeight="1">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8"/>
      <c r="AJ415" s="48"/>
      <c r="AL415" s="48"/>
    </row>
    <row r="416" spans="2:38" s="39" customFormat="1" ht="10.7" customHeight="1">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8"/>
      <c r="AJ416" s="48"/>
      <c r="AL416" s="48"/>
    </row>
    <row r="417" spans="2:38" s="39" customFormat="1" ht="10.7" customHeight="1">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8"/>
      <c r="AJ417" s="48"/>
      <c r="AL417" s="48"/>
    </row>
    <row r="418" spans="2:38" s="39" customFormat="1" ht="10.7" customHeight="1">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8"/>
      <c r="AJ418" s="48"/>
      <c r="AL418" s="48"/>
    </row>
    <row r="419" spans="2:38" s="39" customFormat="1" ht="10.7" customHeight="1">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8"/>
      <c r="AJ419" s="48"/>
      <c r="AL419" s="48"/>
    </row>
    <row r="420" spans="2:38" s="39" customFormat="1" ht="10.7" customHeigh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8"/>
      <c r="AJ420" s="48"/>
      <c r="AL420" s="48"/>
    </row>
    <row r="421" spans="2:38" s="39" customFormat="1" ht="10.7" customHeigh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8"/>
      <c r="AJ421" s="48"/>
      <c r="AL421" s="48"/>
    </row>
    <row r="422" spans="2:38" s="39" customFormat="1" ht="10.7" customHeigh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8"/>
      <c r="AJ422" s="48"/>
      <c r="AL422" s="48"/>
    </row>
    <row r="423" spans="2:38" s="39" customFormat="1" ht="10.7" customHeigh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8"/>
      <c r="AJ423" s="48"/>
      <c r="AL423" s="48"/>
    </row>
    <row r="424" spans="2:38" s="39" customFormat="1" ht="10.7" customHeigh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8"/>
      <c r="AJ424" s="48"/>
      <c r="AL424" s="48"/>
    </row>
    <row r="425" spans="2:38" s="39" customFormat="1" ht="10.7" customHeigh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8"/>
      <c r="AJ425" s="48"/>
      <c r="AL425" s="48"/>
    </row>
    <row r="426" spans="2:38" s="39" customFormat="1" ht="10.7" customHeigh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8"/>
      <c r="AJ426" s="48"/>
      <c r="AL426" s="48"/>
    </row>
    <row r="427" spans="2:38" s="39" customFormat="1" ht="10.7" customHeigh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8"/>
      <c r="AJ427" s="48"/>
      <c r="AL427" s="48"/>
    </row>
    <row r="428" spans="2:38" s="39" customFormat="1" ht="10.7" customHeigh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8"/>
      <c r="AJ428" s="48"/>
      <c r="AL428" s="48"/>
    </row>
    <row r="429" spans="2:38" s="39" customFormat="1" ht="10.7" customHeigh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8"/>
      <c r="AJ429" s="48"/>
      <c r="AL429" s="48"/>
    </row>
    <row r="430" spans="2:38" s="39" customFormat="1" ht="10.7" customHeigh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8"/>
      <c r="AJ430" s="48"/>
      <c r="AL430" s="48"/>
    </row>
    <row r="431" spans="2:38" s="39" customFormat="1" ht="10.7" customHeigh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8"/>
      <c r="AJ431" s="48"/>
      <c r="AL431" s="48"/>
    </row>
    <row r="432" spans="2:38" s="39" customFormat="1" ht="10.7" customHeigh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8"/>
      <c r="AJ432" s="48"/>
      <c r="AL432" s="48"/>
    </row>
    <row r="433" spans="2:38" s="39" customFormat="1" ht="10.7" customHeigh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8"/>
      <c r="AJ433" s="48"/>
      <c r="AL433" s="48"/>
    </row>
    <row r="434" spans="2:38" s="39" customFormat="1" ht="10.7" customHeigh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8"/>
      <c r="AJ434" s="48"/>
      <c r="AL434" s="48"/>
    </row>
    <row r="435" spans="2:38" s="39" customFormat="1" ht="10.7" customHeigh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8"/>
      <c r="AJ435" s="48"/>
      <c r="AL435" s="48"/>
    </row>
    <row r="436" spans="2:38" s="39" customFormat="1" ht="10.7" customHeigh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8"/>
      <c r="AJ436" s="48"/>
      <c r="AL436" s="48"/>
    </row>
    <row r="437" spans="2:38" s="39" customFormat="1" ht="10.7" customHeigh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8"/>
      <c r="AJ437" s="48"/>
      <c r="AL437" s="48"/>
    </row>
    <row r="438" spans="2:38" s="39" customFormat="1" ht="10.7" customHeigh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8"/>
      <c r="AJ438" s="48"/>
      <c r="AL438" s="48"/>
    </row>
    <row r="439" spans="2:38" s="39" customFormat="1" ht="10.7" customHeigh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8"/>
      <c r="AJ439" s="48"/>
      <c r="AL439" s="48"/>
    </row>
    <row r="440" spans="2:38" s="39" customFormat="1" ht="10.7" customHeigh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8"/>
      <c r="AJ440" s="48"/>
      <c r="AL440" s="48"/>
    </row>
    <row r="441" spans="2:38" s="39" customFormat="1" ht="10.7" customHeigh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8"/>
      <c r="AJ441" s="48"/>
      <c r="AL441" s="48"/>
    </row>
    <row r="442" spans="2:38" s="39" customFormat="1" ht="10.7" customHeigh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8"/>
      <c r="AJ442" s="48"/>
      <c r="AL442" s="48"/>
    </row>
    <row r="443" spans="2:38" s="39" customFormat="1" ht="10.7" customHeigh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8"/>
      <c r="AJ443" s="48"/>
      <c r="AL443" s="48"/>
    </row>
    <row r="444" spans="2:38" s="39" customFormat="1" ht="10.7" customHeigh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8"/>
      <c r="AJ444" s="48"/>
      <c r="AL444" s="48"/>
    </row>
    <row r="445" spans="2:38" s="39" customFormat="1" ht="10.7" customHeigh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8"/>
      <c r="AJ445" s="48"/>
      <c r="AL445" s="48"/>
    </row>
    <row r="446" spans="2:38" s="39" customFormat="1" ht="10.7" customHeigh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8"/>
      <c r="AJ446" s="48"/>
      <c r="AL446" s="48"/>
    </row>
    <row r="447" spans="2:38" s="39" customFormat="1" ht="10.7" customHeigh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8"/>
      <c r="AJ447" s="48"/>
      <c r="AL447" s="48"/>
    </row>
    <row r="448" spans="2:38" s="39" customFormat="1" ht="10.7" customHeigh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8"/>
      <c r="AJ448" s="48"/>
      <c r="AL448" s="48"/>
    </row>
    <row r="449" spans="2:38" s="39" customFormat="1" ht="10.7" customHeigh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8"/>
      <c r="AJ449" s="48"/>
      <c r="AL449" s="48"/>
    </row>
    <row r="450" spans="2:38" s="39" customFormat="1" ht="10.7" customHeigh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8"/>
      <c r="AJ450" s="48"/>
      <c r="AL450" s="48"/>
    </row>
    <row r="451" spans="2:38" s="39" customFormat="1" ht="10.7" customHeigh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8"/>
      <c r="AJ451" s="48"/>
      <c r="AL451" s="48"/>
    </row>
    <row r="452" spans="2:38" s="39" customFormat="1" ht="10.7" customHeigh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8"/>
      <c r="AJ452" s="48"/>
      <c r="AL452" s="48"/>
    </row>
    <row r="453" spans="2:38" s="39" customFormat="1" ht="10.7" customHeigh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8"/>
      <c r="AJ453" s="48"/>
      <c r="AL453" s="48"/>
    </row>
    <row r="454" spans="2:38" s="39" customFormat="1" ht="10.7" customHeigh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8"/>
      <c r="AJ454" s="48"/>
      <c r="AL454" s="48"/>
    </row>
    <row r="455" spans="2:38" s="39" customFormat="1" ht="10.7" customHeigh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8"/>
      <c r="AJ455" s="48"/>
      <c r="AL455" s="48"/>
    </row>
    <row r="456" spans="2:38" s="39" customFormat="1" ht="10.7" customHeigh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8"/>
      <c r="AJ456" s="48"/>
      <c r="AL456" s="48"/>
    </row>
    <row r="457" spans="2:38" s="39" customFormat="1" ht="10.7" customHeigh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8"/>
      <c r="AJ457" s="48"/>
      <c r="AL457" s="48"/>
    </row>
    <row r="458" spans="2:38" s="39" customFormat="1" ht="10.7" customHeigh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8"/>
      <c r="AJ458" s="48"/>
      <c r="AL458" s="48"/>
    </row>
    <row r="459" spans="2:38" s="39" customFormat="1" ht="10.7" customHeigh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8"/>
      <c r="AJ459" s="48"/>
      <c r="AL459" s="48"/>
    </row>
    <row r="460" spans="2:38" s="39" customFormat="1" ht="10.7" customHeigh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8"/>
      <c r="AJ460" s="48"/>
      <c r="AL460" s="48"/>
    </row>
    <row r="461" spans="2:38" s="39" customFormat="1" ht="10.7" customHeight="1">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8"/>
      <c r="AJ461" s="48"/>
      <c r="AL461" s="48"/>
    </row>
    <row r="462" spans="2:38" s="39" customFormat="1" ht="10.7" customHeight="1">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8"/>
      <c r="AJ462" s="48"/>
      <c r="AL462" s="48"/>
    </row>
    <row r="463" spans="2:38" s="39" customFormat="1" ht="10.7" customHeight="1">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8"/>
      <c r="AJ463" s="48"/>
      <c r="AL463" s="48"/>
    </row>
    <row r="464" spans="2:38" s="39" customFormat="1" ht="10.7" customHeight="1">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8"/>
      <c r="AJ464" s="48"/>
      <c r="AL464" s="48"/>
    </row>
    <row r="465" spans="2:38" s="39" customFormat="1" ht="10.7" customHeight="1">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8"/>
      <c r="AJ465" s="48"/>
      <c r="AL465" s="48"/>
    </row>
    <row r="466" spans="2:38" s="39" customFormat="1" ht="10.7" customHeight="1">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8"/>
      <c r="AJ466" s="48"/>
      <c r="AL466" s="48"/>
    </row>
    <row r="467" spans="2:38" s="39" customFormat="1" ht="10.7" customHeight="1">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8"/>
      <c r="AJ467" s="48"/>
      <c r="AL467" s="48"/>
    </row>
    <row r="468" spans="2:38" s="39" customFormat="1" ht="10.7" customHeight="1">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8"/>
      <c r="AJ468" s="48"/>
      <c r="AL468" s="48"/>
    </row>
    <row r="469" spans="2:38" s="39" customFormat="1" ht="10.7" customHeight="1">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8"/>
      <c r="AJ469" s="48"/>
      <c r="AL469" s="48"/>
    </row>
    <row r="470" spans="2:38" s="39" customFormat="1" ht="10.7" customHeight="1">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8"/>
      <c r="AJ470" s="48"/>
      <c r="AL470" s="48"/>
    </row>
    <row r="471" spans="2:38" s="39" customFormat="1" ht="10.7" customHeight="1">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8"/>
      <c r="AJ471" s="48"/>
      <c r="AL471" s="48"/>
    </row>
    <row r="472" spans="2:38" s="39" customFormat="1" ht="10.7" customHeight="1">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8"/>
      <c r="AJ472" s="48"/>
      <c r="AL472" s="48"/>
    </row>
    <row r="473" spans="2:38" s="39" customFormat="1" ht="10.7" customHeight="1">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8"/>
      <c r="AJ473" s="48"/>
      <c r="AL473" s="48"/>
    </row>
    <row r="474" spans="2:38" s="39" customFormat="1" ht="10.7" customHeight="1">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8"/>
      <c r="AJ474" s="48"/>
      <c r="AL474" s="48"/>
    </row>
    <row r="475" spans="2:38" s="39" customFormat="1" ht="10.7" customHeight="1">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8"/>
      <c r="AJ475" s="48"/>
      <c r="AL475" s="48"/>
    </row>
    <row r="476" spans="2:38" s="39" customFormat="1" ht="10.7" customHeight="1">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8"/>
      <c r="AJ476" s="48"/>
      <c r="AL476" s="48"/>
    </row>
    <row r="477" spans="2:38" s="39" customFormat="1" ht="10.7" customHeight="1">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8"/>
      <c r="AJ477" s="48"/>
      <c r="AL477" s="48"/>
    </row>
    <row r="478" spans="2:38" s="39" customFormat="1" ht="10.7" customHeight="1">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8"/>
      <c r="AJ478" s="48"/>
      <c r="AL478" s="48"/>
    </row>
    <row r="479" spans="2:38" s="39" customFormat="1" ht="10.7" customHeight="1">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8"/>
      <c r="AJ479" s="48"/>
      <c r="AL479" s="48"/>
    </row>
    <row r="480" spans="2:38" s="39" customFormat="1" ht="10.7" customHeight="1">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8"/>
      <c r="AJ480" s="48"/>
      <c r="AL480" s="48"/>
    </row>
    <row r="481" spans="2:38" s="39" customFormat="1" ht="10.7" customHeight="1">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8"/>
      <c r="AJ481" s="48"/>
      <c r="AL481" s="48"/>
    </row>
    <row r="482" spans="2:38" s="39" customFormat="1" ht="10.7" customHeight="1">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8"/>
      <c r="AJ482" s="48"/>
      <c r="AL482" s="48"/>
    </row>
    <row r="483" spans="2:38" s="39" customFormat="1" ht="10.7" customHeight="1">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8"/>
      <c r="AJ483" s="48"/>
      <c r="AL483" s="48"/>
    </row>
    <row r="484" spans="2:38" s="39" customFormat="1" ht="10.7" customHeight="1">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8"/>
      <c r="AJ484" s="48"/>
      <c r="AL484" s="48"/>
    </row>
    <row r="485" spans="2:38" s="39" customFormat="1" ht="10.7" customHeight="1">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8"/>
      <c r="AJ485" s="48"/>
      <c r="AL485" s="48"/>
    </row>
    <row r="486" spans="2:38" s="39" customFormat="1" ht="10.7" customHeight="1">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8"/>
      <c r="AJ486" s="48"/>
      <c r="AL486" s="48"/>
    </row>
    <row r="487" spans="2:38" s="39" customFormat="1" ht="10.7" customHeight="1">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8"/>
      <c r="AJ487" s="48"/>
      <c r="AL487" s="48"/>
    </row>
    <row r="488" spans="2:38" s="39" customFormat="1" ht="10.7" customHeight="1">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8"/>
      <c r="AJ488" s="48"/>
      <c r="AL488" s="48"/>
    </row>
    <row r="489" spans="2:38" s="39" customFormat="1" ht="10.7" customHeight="1">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8"/>
      <c r="AJ489" s="48"/>
      <c r="AL489" s="48"/>
    </row>
    <row r="490" spans="2:38" s="39" customFormat="1" ht="10.7" customHeight="1">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8"/>
      <c r="AJ490" s="48"/>
      <c r="AL490" s="48"/>
    </row>
    <row r="491" spans="2:38" s="39" customFormat="1" ht="10.7" customHeight="1">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8"/>
      <c r="AJ491" s="48"/>
      <c r="AL491" s="48"/>
    </row>
    <row r="492" spans="2:38" s="39" customFormat="1" ht="10.7" customHeight="1">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8"/>
      <c r="AJ492" s="48"/>
      <c r="AL492" s="48"/>
    </row>
    <row r="493" spans="2:38" s="39" customFormat="1" ht="10.7" customHeight="1">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8"/>
      <c r="AJ493" s="48"/>
      <c r="AL493" s="48"/>
    </row>
    <row r="494" spans="2:38" s="39" customFormat="1" ht="10.7" customHeight="1">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8"/>
      <c r="AJ494" s="48"/>
      <c r="AL494" s="48"/>
    </row>
    <row r="495" spans="2:38" s="39" customFormat="1" ht="10.7" customHeight="1">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8"/>
      <c r="AJ495" s="48"/>
      <c r="AL495" s="48"/>
    </row>
    <row r="496" spans="2:38" s="39" customFormat="1" ht="10.7" customHeight="1">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8"/>
      <c r="AJ496" s="48"/>
      <c r="AL496" s="48"/>
    </row>
    <row r="497" spans="2:38" s="39" customFormat="1" ht="10.7" customHeight="1">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8"/>
      <c r="AJ497" s="48"/>
      <c r="AL497" s="48"/>
    </row>
    <row r="498" spans="2:38" s="39" customFormat="1" ht="10.7" customHeight="1">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8"/>
      <c r="AJ498" s="48"/>
      <c r="AL498" s="48"/>
    </row>
    <row r="499" spans="2:38" s="39" customFormat="1" ht="10.7" customHeight="1">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8"/>
      <c r="AJ499" s="48"/>
      <c r="AL499" s="48"/>
    </row>
    <row r="500" spans="2:38" s="39" customFormat="1" ht="10.7" customHeight="1">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8"/>
      <c r="AJ500" s="48"/>
      <c r="AL500" s="48"/>
    </row>
    <row r="501" spans="2:38" s="39" customFormat="1" ht="10.7" customHeight="1">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8"/>
      <c r="AJ501" s="48"/>
      <c r="AL501" s="48"/>
    </row>
    <row r="502" spans="2:38" s="39" customFormat="1" ht="10.7" customHeight="1">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8"/>
      <c r="AJ502" s="48"/>
      <c r="AL502" s="48"/>
    </row>
    <row r="503" spans="2:38" s="39" customFormat="1" ht="10.7" customHeight="1">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8"/>
      <c r="AJ503" s="48"/>
      <c r="AL503" s="48"/>
    </row>
    <row r="504" spans="2:38" s="39" customFormat="1" ht="10.7" customHeight="1">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8"/>
      <c r="AJ504" s="48"/>
      <c r="AL504" s="48"/>
    </row>
    <row r="505" spans="2:38" s="39" customFormat="1" ht="10.7" customHeight="1">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8"/>
      <c r="AJ505" s="48"/>
      <c r="AL505" s="48"/>
    </row>
    <row r="506" spans="2:38" s="39" customFormat="1" ht="10.7" customHeight="1">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8"/>
      <c r="AJ506" s="48"/>
      <c r="AL506" s="48"/>
    </row>
    <row r="507" spans="2:38" s="39" customFormat="1" ht="10.7" customHeight="1">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8"/>
      <c r="AJ507" s="48"/>
      <c r="AL507" s="48"/>
    </row>
    <row r="508" spans="2:38" s="39" customFormat="1" ht="10.7" customHeight="1">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8"/>
      <c r="AJ508" s="48"/>
      <c r="AL508" s="48"/>
    </row>
    <row r="509" spans="2:38" s="39" customFormat="1" ht="10.7" customHeight="1">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8"/>
      <c r="AJ509" s="48"/>
      <c r="AL509" s="48"/>
    </row>
    <row r="510" spans="2:38" s="39" customFormat="1" ht="10.7" customHeight="1">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8"/>
      <c r="AJ510" s="48"/>
      <c r="AL510" s="48"/>
    </row>
    <row r="511" spans="2:38" s="39" customFormat="1" ht="10.7" customHeight="1">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8"/>
      <c r="AJ511" s="48"/>
      <c r="AL511" s="48"/>
    </row>
    <row r="512" spans="2:38" s="39" customFormat="1" ht="10.7" customHeight="1">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8"/>
      <c r="AJ512" s="48"/>
      <c r="AL512" s="48"/>
    </row>
    <row r="513" spans="2:38" s="39" customFormat="1" ht="10.7" customHeight="1">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8"/>
      <c r="AJ513" s="48"/>
      <c r="AL513" s="48"/>
    </row>
    <row r="514" spans="2:38" s="39" customFormat="1" ht="10.7" customHeight="1">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8"/>
      <c r="AJ514" s="48"/>
      <c r="AL514" s="48"/>
    </row>
    <row r="515" spans="2:38" s="39" customFormat="1" ht="10.7" customHeight="1">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8"/>
      <c r="AJ515" s="48"/>
      <c r="AL515" s="48"/>
    </row>
    <row r="516" spans="2:38" s="39" customFormat="1" ht="10.7" customHeight="1">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8"/>
      <c r="AJ516" s="48"/>
      <c r="AL516" s="48"/>
    </row>
    <row r="517" spans="2:38" s="39" customFormat="1" ht="10.7" customHeight="1">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8"/>
      <c r="AJ517" s="48"/>
      <c r="AL517" s="48"/>
    </row>
    <row r="518" spans="2:38" s="39" customFormat="1" ht="10.7" customHeight="1">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8"/>
      <c r="AJ518" s="48"/>
      <c r="AL518" s="48"/>
    </row>
    <row r="519" spans="2:38" s="39" customFormat="1" ht="10.7" customHeight="1">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8"/>
      <c r="AJ519" s="48"/>
      <c r="AL519" s="48"/>
    </row>
    <row r="520" spans="2:38" s="39" customFormat="1" ht="10.7" customHeight="1">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8"/>
      <c r="AJ520" s="48"/>
      <c r="AL520" s="48"/>
    </row>
    <row r="521" spans="2:38" s="39" customFormat="1" ht="10.7" customHeight="1">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8"/>
      <c r="AJ521" s="48"/>
      <c r="AL521" s="48"/>
    </row>
    <row r="522" spans="2:38" s="39" customFormat="1" ht="10.7" customHeight="1">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8"/>
      <c r="AJ522" s="48"/>
      <c r="AL522" s="48"/>
    </row>
    <row r="523" spans="2:38" s="39" customFormat="1" ht="10.7" customHeight="1">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8"/>
      <c r="AJ523" s="48"/>
      <c r="AL523" s="48"/>
    </row>
    <row r="524" spans="2:38" s="39" customFormat="1" ht="10.7" customHeight="1">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8"/>
      <c r="AJ524" s="48"/>
      <c r="AL524" s="48"/>
    </row>
    <row r="525" spans="2:38" s="39" customFormat="1" ht="10.7" customHeight="1">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8"/>
      <c r="AJ525" s="48"/>
      <c r="AL525" s="48"/>
    </row>
    <row r="526" spans="2:38" s="39" customFormat="1" ht="10.7" customHeight="1">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8"/>
      <c r="AJ526" s="48"/>
      <c r="AL526" s="48"/>
    </row>
    <row r="527" spans="2:38" s="39" customFormat="1" ht="10.7" customHeight="1">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8"/>
      <c r="AJ527" s="48"/>
      <c r="AL527" s="48"/>
    </row>
    <row r="528" spans="2:38" s="39" customFormat="1" ht="10.7" customHeight="1">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8"/>
      <c r="AJ528" s="48"/>
      <c r="AL528" s="48"/>
    </row>
    <row r="529" spans="2:38" s="39" customFormat="1" ht="10.7" customHeight="1">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8"/>
      <c r="AJ529" s="48"/>
      <c r="AL529" s="48"/>
    </row>
    <row r="530" spans="2:38" s="39" customFormat="1" ht="10.7" customHeight="1">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8"/>
      <c r="AJ530" s="48"/>
      <c r="AL530" s="48"/>
    </row>
    <row r="531" spans="2:38" s="39" customFormat="1" ht="10.7" customHeight="1">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8"/>
      <c r="AJ531" s="48"/>
      <c r="AL531" s="48"/>
    </row>
    <row r="532" spans="2:38" s="39" customFormat="1" ht="10.7" customHeight="1">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8"/>
      <c r="AJ532" s="48"/>
      <c r="AL532" s="48"/>
    </row>
    <row r="533" spans="2:38" s="39" customFormat="1" ht="10.7" customHeight="1">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8"/>
      <c r="AJ533" s="48"/>
      <c r="AL533" s="48"/>
    </row>
    <row r="534" spans="2:38" s="39" customFormat="1" ht="10.7" customHeight="1">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8"/>
      <c r="AJ534" s="48"/>
      <c r="AL534" s="48"/>
    </row>
    <row r="535" spans="2:38" s="39" customFormat="1" ht="10.7" customHeight="1">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8"/>
      <c r="AJ535" s="48"/>
      <c r="AL535" s="48"/>
    </row>
    <row r="536" spans="2:38" s="39" customFormat="1" ht="10.7" customHeight="1">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8"/>
      <c r="AJ536" s="48"/>
      <c r="AL536" s="48"/>
    </row>
    <row r="537" spans="2:38" s="39" customFormat="1" ht="10.7" customHeight="1">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8"/>
      <c r="AJ537" s="48"/>
      <c r="AL537" s="48"/>
    </row>
    <row r="538" spans="2:38" s="39" customFormat="1" ht="10.7" customHeight="1">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8"/>
      <c r="AJ538" s="48"/>
      <c r="AL538" s="48"/>
    </row>
    <row r="539" spans="2:38" s="39" customFormat="1" ht="10.7" customHeight="1">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8"/>
      <c r="AJ539" s="48"/>
      <c r="AL539" s="48"/>
    </row>
    <row r="540" spans="2:38" s="39" customFormat="1" ht="10.7" customHeight="1">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8"/>
      <c r="AJ540" s="48"/>
      <c r="AL540" s="48"/>
    </row>
    <row r="541" spans="2:38" s="39" customFormat="1" ht="10.7" customHeight="1">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8"/>
      <c r="AJ541" s="48"/>
      <c r="AL541" s="48"/>
    </row>
    <row r="542" spans="2:38" s="39" customFormat="1" ht="10.7" customHeight="1">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8"/>
      <c r="AJ542" s="48"/>
      <c r="AL542" s="48"/>
    </row>
    <row r="543" spans="2:38" s="39" customFormat="1" ht="10.7" customHeight="1">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8"/>
      <c r="AJ543" s="48"/>
      <c r="AL543" s="48"/>
    </row>
    <row r="544" spans="2:38" s="39" customFormat="1" ht="10.7" customHeight="1">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8"/>
      <c r="AJ544" s="48"/>
      <c r="AL544" s="48"/>
    </row>
    <row r="545" spans="2:38" s="39" customFormat="1" ht="10.7" customHeight="1">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8"/>
      <c r="AJ545" s="48"/>
      <c r="AL545" s="48"/>
    </row>
    <row r="546" spans="2:38" s="39" customFormat="1" ht="10.7" customHeight="1">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8"/>
      <c r="AJ546" s="48"/>
      <c r="AL546" s="48"/>
    </row>
    <row r="547" spans="2:38" s="39" customFormat="1" ht="10.7" customHeight="1">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8"/>
      <c r="AJ547" s="48"/>
      <c r="AL547" s="48"/>
    </row>
    <row r="548" spans="2:38" s="39" customFormat="1" ht="10.7" customHeight="1">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8"/>
      <c r="AJ548" s="48"/>
      <c r="AL548" s="48"/>
    </row>
    <row r="549" spans="2:38" s="39" customFormat="1" ht="10.7" customHeight="1">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8"/>
      <c r="AJ549" s="48"/>
      <c r="AL549" s="48"/>
    </row>
    <row r="550" spans="2:38" s="39" customFormat="1" ht="10.7" customHeight="1">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8"/>
      <c r="AJ550" s="48"/>
      <c r="AL550" s="48"/>
    </row>
    <row r="551" spans="2:38" s="39" customFormat="1" ht="10.7" customHeight="1">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8"/>
      <c r="AJ551" s="48"/>
      <c r="AL551" s="48"/>
    </row>
    <row r="552" spans="2:38" s="39" customFormat="1" ht="10.7" customHeight="1">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8"/>
      <c r="AJ552" s="48"/>
      <c r="AL552" s="48"/>
    </row>
    <row r="553" spans="2:38" s="39" customFormat="1" ht="10.7" customHeight="1">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8"/>
      <c r="AJ553" s="48"/>
      <c r="AL553" s="48"/>
    </row>
    <row r="554" spans="2:38" s="39" customFormat="1" ht="10.7" customHeight="1">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8"/>
      <c r="AJ554" s="48"/>
      <c r="AL554" s="48"/>
    </row>
    <row r="555" spans="2:38" s="39" customFormat="1" ht="10.7" customHeight="1">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8"/>
      <c r="AJ555" s="48"/>
      <c r="AL555" s="48"/>
    </row>
    <row r="556" spans="2:38" s="39" customFormat="1" ht="10.7" customHeight="1">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8"/>
      <c r="AJ556" s="48"/>
      <c r="AL556" s="48"/>
    </row>
    <row r="557" spans="2:38" s="39" customFormat="1" ht="10.7" customHeight="1">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8"/>
      <c r="AJ557" s="48"/>
      <c r="AL557" s="48"/>
    </row>
    <row r="558" spans="2:38" s="39" customFormat="1" ht="10.7" customHeight="1">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8"/>
      <c r="AJ558" s="48"/>
      <c r="AL558" s="48"/>
    </row>
    <row r="559" spans="2:38" s="39" customFormat="1" ht="10.7" customHeight="1">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8"/>
      <c r="AJ559" s="48"/>
      <c r="AL559" s="48"/>
    </row>
    <row r="560" spans="2:38" s="39" customFormat="1" ht="10.7" customHeight="1">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8"/>
      <c r="AJ560" s="48"/>
      <c r="AL560" s="48"/>
    </row>
    <row r="561" spans="2:38" s="39" customFormat="1" ht="10.7" customHeight="1">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8"/>
      <c r="AJ561" s="48"/>
      <c r="AL561" s="48"/>
    </row>
    <row r="562" spans="2:38" s="39" customFormat="1" ht="10.7" customHeight="1">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8"/>
      <c r="AJ562" s="48"/>
      <c r="AL562" s="48"/>
    </row>
    <row r="563" spans="2:38" s="39" customFormat="1" ht="10.7" customHeight="1">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8"/>
      <c r="AJ563" s="48"/>
      <c r="AL563" s="48"/>
    </row>
    <row r="564" spans="2:38" s="39" customFormat="1" ht="10.7" customHeight="1">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8"/>
      <c r="AJ564" s="48"/>
      <c r="AL564" s="48"/>
    </row>
    <row r="565" spans="2:38" s="39" customFormat="1" ht="10.7" customHeight="1">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8"/>
      <c r="AJ565" s="48"/>
      <c r="AL565" s="48"/>
    </row>
    <row r="566" spans="2:38" s="39" customFormat="1" ht="10.7" customHeight="1">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8"/>
      <c r="AJ566" s="48"/>
      <c r="AL566" s="48"/>
    </row>
    <row r="567" spans="2:38" s="39" customFormat="1" ht="10.7" customHeight="1">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8"/>
      <c r="AJ567" s="48"/>
      <c r="AL567" s="48"/>
    </row>
    <row r="568" spans="2:38" s="39" customFormat="1" ht="10.7" customHeight="1">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8"/>
      <c r="AJ568" s="48"/>
      <c r="AL568" s="48"/>
    </row>
    <row r="569" spans="2:38" s="39" customFormat="1" ht="10.7" customHeight="1">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8"/>
      <c r="AJ569" s="48"/>
      <c r="AL569" s="48"/>
    </row>
    <row r="570" spans="2:38" s="39" customFormat="1" ht="10.7" customHeight="1">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8"/>
      <c r="AJ570" s="48"/>
      <c r="AL570" s="48"/>
    </row>
    <row r="571" spans="2:38" s="39" customFormat="1" ht="10.7" customHeight="1">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8"/>
      <c r="AJ571" s="48"/>
      <c r="AL571" s="48"/>
    </row>
    <row r="572" spans="2:38" s="39" customFormat="1" ht="10.7" customHeight="1">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8"/>
      <c r="AJ572" s="48"/>
      <c r="AL572" s="48"/>
    </row>
    <row r="573" spans="2:38" s="39" customFormat="1" ht="10.7" customHeight="1">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8"/>
      <c r="AJ573" s="48"/>
      <c r="AL573" s="48"/>
    </row>
    <row r="574" spans="2:38" s="39" customFormat="1" ht="10.7" customHeight="1">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8"/>
      <c r="AJ574" s="48"/>
      <c r="AL574" s="48"/>
    </row>
    <row r="575" spans="2:38" s="39" customFormat="1" ht="10.7" customHeight="1">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8"/>
      <c r="AJ575" s="48"/>
      <c r="AL575" s="48"/>
    </row>
    <row r="576" spans="2:38" s="39" customFormat="1" ht="10.7" customHeight="1">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8"/>
      <c r="AJ576" s="48"/>
      <c r="AL576" s="48"/>
    </row>
    <row r="577" spans="2:38" s="39" customFormat="1" ht="10.7" customHeight="1">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8"/>
      <c r="AJ577" s="48"/>
      <c r="AL577" s="48"/>
    </row>
    <row r="578" spans="2:38" s="39" customFormat="1" ht="10.7" customHeight="1">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8"/>
      <c r="AJ578" s="48"/>
      <c r="AL578" s="48"/>
    </row>
    <row r="579" spans="2:38" s="39" customFormat="1" ht="10.7" customHeight="1">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8"/>
      <c r="AJ579" s="48"/>
      <c r="AL579" s="48"/>
    </row>
    <row r="580" spans="2:38" s="39" customFormat="1" ht="10.7" customHeight="1">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8"/>
      <c r="AJ580" s="48"/>
      <c r="AL580" s="48"/>
    </row>
    <row r="581" spans="2:38" s="39" customFormat="1" ht="10.7" customHeight="1">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8"/>
      <c r="AJ581" s="48"/>
      <c r="AL581" s="48"/>
    </row>
    <row r="582" spans="2:38" s="39" customFormat="1" ht="10.7" customHeight="1">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8"/>
      <c r="AJ582" s="48"/>
      <c r="AL582" s="48"/>
    </row>
    <row r="583" spans="2:38" s="39" customFormat="1" ht="10.7" customHeight="1">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8"/>
      <c r="AJ583" s="48"/>
      <c r="AL583" s="48"/>
    </row>
    <row r="584" spans="2:38" s="39" customFormat="1" ht="10.7" customHeight="1">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8"/>
      <c r="AJ584" s="48"/>
      <c r="AL584" s="48"/>
    </row>
    <row r="585" spans="2:38" s="39" customFormat="1" ht="10.7" customHeight="1">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8"/>
      <c r="AJ585" s="48"/>
      <c r="AL585" s="48"/>
    </row>
    <row r="586" spans="2:38" s="39" customFormat="1" ht="10.7" customHeight="1">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8"/>
      <c r="AJ586" s="48"/>
      <c r="AL586" s="48"/>
    </row>
    <row r="587" spans="2:38" s="39" customFormat="1" ht="10.7" customHeight="1">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8"/>
      <c r="AJ587" s="48"/>
      <c r="AL587" s="48"/>
    </row>
    <row r="588" spans="2:38" s="39" customFormat="1" ht="10.7" customHeight="1">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8"/>
      <c r="AJ588" s="48"/>
      <c r="AL588" s="48"/>
    </row>
    <row r="589" spans="2:38" s="39" customFormat="1" ht="10.7" customHeight="1">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8"/>
      <c r="AJ589" s="48"/>
      <c r="AL589" s="48"/>
    </row>
    <row r="590" spans="2:38" s="39" customFormat="1" ht="10.7" customHeight="1">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8"/>
      <c r="AJ590" s="48"/>
      <c r="AL590" s="48"/>
    </row>
    <row r="591" spans="2:38" s="39" customFormat="1" ht="10.7" customHeight="1">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8"/>
      <c r="AJ591" s="48"/>
      <c r="AL591" s="48"/>
    </row>
    <row r="592" spans="2:38" s="39" customFormat="1" ht="10.7" customHeight="1">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8"/>
      <c r="AJ592" s="48"/>
      <c r="AL592" s="48"/>
    </row>
    <row r="593" spans="2:38" s="39" customFormat="1" ht="10.7" customHeight="1">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8"/>
      <c r="AJ593" s="48"/>
      <c r="AL593" s="48"/>
    </row>
    <row r="594" spans="2:38" s="39" customFormat="1" ht="10.7" customHeight="1">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8"/>
      <c r="AJ594" s="48"/>
      <c r="AL594" s="48"/>
    </row>
    <row r="595" spans="2:38" s="39" customFormat="1" ht="10.7" customHeight="1">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8"/>
      <c r="AJ595" s="48"/>
      <c r="AL595" s="48"/>
    </row>
    <row r="596" spans="2:38" s="39" customFormat="1" ht="10.7" customHeight="1">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8"/>
      <c r="AJ596" s="48"/>
      <c r="AL596" s="48"/>
    </row>
    <row r="597" spans="2:38" s="39" customFormat="1" ht="10.7" customHeight="1">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8"/>
      <c r="AJ597" s="48"/>
      <c r="AL597" s="48"/>
    </row>
    <row r="598" spans="2:38" s="39" customFormat="1" ht="10.7" customHeight="1">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8"/>
      <c r="AJ598" s="48"/>
      <c r="AL598" s="48"/>
    </row>
    <row r="599" spans="2:38" s="39" customFormat="1" ht="10.7" customHeight="1">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8"/>
      <c r="AJ599" s="48"/>
      <c r="AL599" s="48"/>
    </row>
    <row r="600" spans="2:38" s="39" customFormat="1" ht="10.7" customHeight="1">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8"/>
      <c r="AJ600" s="48"/>
      <c r="AL600" s="48"/>
    </row>
    <row r="601" spans="2:38" s="39" customFormat="1" ht="10.7" customHeight="1">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8"/>
      <c r="AJ601" s="48"/>
      <c r="AL601" s="48"/>
    </row>
    <row r="602" spans="2:38" s="39" customFormat="1" ht="10.7" customHeight="1">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8"/>
      <c r="AJ602" s="48"/>
      <c r="AL602" s="48"/>
    </row>
    <row r="603" spans="2:38" s="39" customFormat="1" ht="10.7" customHeight="1">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8"/>
      <c r="AJ603" s="48"/>
      <c r="AL603" s="48"/>
    </row>
    <row r="604" spans="2:38" s="39" customFormat="1" ht="10.7" customHeight="1">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8"/>
      <c r="AJ604" s="48"/>
      <c r="AL604" s="48"/>
    </row>
    <row r="605" spans="2:38" s="39" customFormat="1" ht="10.7" customHeight="1">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8"/>
      <c r="AJ605" s="48"/>
      <c r="AL605" s="48"/>
    </row>
    <row r="606" spans="2:38" s="39" customFormat="1" ht="10.7" customHeight="1">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8"/>
      <c r="AJ606" s="48"/>
      <c r="AL606" s="48"/>
    </row>
    <row r="607" spans="2:38" s="39" customFormat="1" ht="10.7" customHeight="1">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8"/>
      <c r="AJ607" s="48"/>
      <c r="AL607" s="48"/>
    </row>
    <row r="608" spans="2:38" s="39" customFormat="1" ht="10.7" customHeight="1">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8"/>
      <c r="AJ608" s="48"/>
      <c r="AL608" s="48"/>
    </row>
    <row r="609" spans="2:38" s="39" customFormat="1" ht="10.7" customHeight="1">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8"/>
      <c r="AJ609" s="48"/>
      <c r="AL609" s="48"/>
    </row>
    <row r="610" spans="2:38" s="39" customFormat="1" ht="10.7" customHeight="1">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8"/>
      <c r="AJ610" s="48"/>
      <c r="AL610" s="48"/>
    </row>
    <row r="611" spans="2:38" s="39" customFormat="1" ht="10.7" customHeight="1">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8"/>
      <c r="AJ611" s="48"/>
      <c r="AL611" s="48"/>
    </row>
    <row r="612" spans="2:38" s="39" customFormat="1" ht="10.7" customHeight="1">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8"/>
      <c r="AJ612" s="48"/>
      <c r="AL612" s="48"/>
    </row>
    <row r="613" spans="2:38" s="39" customFormat="1" ht="10.7" customHeight="1">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8"/>
      <c r="AJ613" s="48"/>
      <c r="AL613" s="48"/>
    </row>
    <row r="614" spans="2:38" s="39" customFormat="1" ht="10.7" customHeight="1">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8"/>
      <c r="AJ614" s="48"/>
      <c r="AL614" s="48"/>
    </row>
    <row r="615" spans="2:38" s="39" customFormat="1" ht="10.7" customHeight="1">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8"/>
      <c r="AJ615" s="48"/>
      <c r="AL615" s="48"/>
    </row>
    <row r="616" spans="2:38" s="39" customFormat="1" ht="10.7" customHeight="1">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8"/>
      <c r="AJ616" s="48"/>
      <c r="AL616" s="48"/>
    </row>
    <row r="617" spans="2:38" s="39" customFormat="1" ht="10.7" customHeight="1">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8"/>
      <c r="AJ617" s="48"/>
      <c r="AL617" s="48"/>
    </row>
    <row r="618" spans="2:38" s="39" customFormat="1" ht="10.7" customHeight="1">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8"/>
      <c r="AJ618" s="48"/>
      <c r="AL618" s="48"/>
    </row>
    <row r="619" spans="2:38" s="39" customFormat="1" ht="10.7" customHeight="1">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8"/>
      <c r="AJ619" s="48"/>
      <c r="AL619" s="48"/>
    </row>
    <row r="620" spans="2:38" s="39" customFormat="1" ht="10.7" customHeight="1">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8"/>
      <c r="AJ620" s="48"/>
      <c r="AL620" s="48"/>
    </row>
    <row r="621" spans="2:38" s="39" customFormat="1" ht="10.7" customHeight="1">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8"/>
      <c r="AJ621" s="48"/>
      <c r="AL621" s="48"/>
    </row>
    <row r="622" spans="2:38" s="39" customFormat="1" ht="10.7" customHeight="1">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8"/>
      <c r="AJ622" s="48"/>
      <c r="AL622" s="48"/>
    </row>
    <row r="623" spans="2:38" s="39" customFormat="1" ht="10.7" customHeight="1">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8"/>
      <c r="AJ623" s="48"/>
      <c r="AL623" s="48"/>
    </row>
    <row r="624" spans="2:38" s="39" customFormat="1" ht="10.7" customHeight="1">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8"/>
      <c r="AJ624" s="48"/>
      <c r="AL624" s="48"/>
    </row>
    <row r="625" spans="2:38" s="39" customFormat="1" ht="10.7" customHeight="1">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8"/>
      <c r="AJ625" s="48"/>
      <c r="AL625" s="48"/>
    </row>
    <row r="626" spans="2:38" s="39" customFormat="1" ht="10.7" customHeight="1">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8"/>
      <c r="AJ626" s="48"/>
      <c r="AL626" s="48"/>
    </row>
    <row r="627" spans="2:38" s="39" customFormat="1" ht="10.7" customHeight="1">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8"/>
      <c r="AJ627" s="48"/>
      <c r="AL627" s="48"/>
    </row>
    <row r="628" spans="2:38" s="39" customFormat="1" ht="10.7" customHeight="1">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8"/>
      <c r="AJ628" s="48"/>
      <c r="AL628" s="48"/>
    </row>
    <row r="629" spans="2:38" s="39" customFormat="1" ht="10.7" customHeight="1">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8"/>
      <c r="AJ629" s="48"/>
      <c r="AL629" s="48"/>
    </row>
    <row r="630" spans="2:38" s="39" customFormat="1" ht="10.7" customHeight="1">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8"/>
      <c r="AJ630" s="48"/>
      <c r="AL630" s="48"/>
    </row>
    <row r="631" spans="2:38" s="39" customFormat="1" ht="10.7" customHeight="1">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8"/>
      <c r="AJ631" s="48"/>
      <c r="AL631" s="48"/>
    </row>
    <row r="632" spans="2:38" s="39" customFormat="1" ht="10.7" customHeight="1">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8"/>
      <c r="AJ632" s="48"/>
      <c r="AL632" s="48"/>
    </row>
    <row r="633" spans="2:38" s="39" customFormat="1" ht="10.7" customHeight="1">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8"/>
      <c r="AJ633" s="48"/>
      <c r="AL633" s="48"/>
    </row>
    <row r="634" spans="2:38" s="39" customFormat="1" ht="10.7" customHeight="1">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8"/>
      <c r="AJ634" s="48"/>
      <c r="AL634" s="48"/>
    </row>
    <row r="635" spans="2:38" s="39" customFormat="1" ht="10.7" customHeight="1">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8"/>
      <c r="AJ635" s="48"/>
      <c r="AL635" s="48"/>
    </row>
    <row r="636" spans="2:38" s="39" customFormat="1" ht="10.7" customHeight="1">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8"/>
      <c r="AJ636" s="48"/>
      <c r="AL636" s="48"/>
    </row>
    <row r="637" spans="2:38" s="39" customFormat="1" ht="10.7" customHeight="1">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8"/>
      <c r="AJ637" s="48"/>
      <c r="AL637" s="48"/>
    </row>
    <row r="638" spans="2:38" s="39" customFormat="1" ht="10.7" customHeight="1">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8"/>
      <c r="AJ638" s="48"/>
      <c r="AL638" s="48"/>
    </row>
    <row r="639" spans="2:38" s="39" customFormat="1" ht="10.7" customHeight="1">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8"/>
      <c r="AJ639" s="48"/>
      <c r="AL639" s="48"/>
    </row>
    <row r="640" spans="2:38" s="39" customFormat="1" ht="10.7" customHeight="1">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8"/>
      <c r="AJ640" s="48"/>
      <c r="AL640" s="48"/>
    </row>
    <row r="641" spans="2:38" s="39" customFormat="1" ht="10.7" customHeight="1">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8"/>
      <c r="AJ641" s="48"/>
      <c r="AL641" s="48"/>
    </row>
    <row r="642" spans="2:38" s="39" customFormat="1" ht="10.7" customHeight="1">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8"/>
      <c r="AJ642" s="48"/>
      <c r="AL642" s="48"/>
    </row>
    <row r="643" spans="2:38" s="39" customFormat="1" ht="10.7" customHeight="1">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8"/>
      <c r="AJ643" s="48"/>
      <c r="AL643" s="48"/>
    </row>
    <row r="644" spans="2:38" s="39" customFormat="1" ht="10.7" customHeight="1">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8"/>
      <c r="AJ644" s="48"/>
      <c r="AL644" s="48"/>
    </row>
    <row r="645" spans="2:38" s="39" customFormat="1" ht="10.7" customHeight="1">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8"/>
      <c r="AJ645" s="48"/>
      <c r="AL645" s="48"/>
    </row>
    <row r="646" spans="2:38" s="39" customFormat="1" ht="10.7" customHeight="1">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8"/>
      <c r="AJ646" s="48"/>
      <c r="AL646" s="48"/>
    </row>
    <row r="647" spans="2:38" s="39" customFormat="1" ht="10.7" customHeight="1">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8"/>
      <c r="AJ647" s="48"/>
      <c r="AL647" s="48"/>
    </row>
    <row r="648" spans="2:38" s="39" customFormat="1" ht="10.7" customHeight="1">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8"/>
      <c r="AJ648" s="48"/>
      <c r="AL648" s="48"/>
    </row>
    <row r="649" spans="2:38" s="39" customFormat="1" ht="10.7" customHeight="1">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8"/>
      <c r="AJ649" s="48"/>
      <c r="AL649" s="48"/>
    </row>
    <row r="650" spans="2:38" s="39" customFormat="1" ht="10.7" customHeight="1">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8"/>
      <c r="AJ650" s="48"/>
      <c r="AL650" s="48"/>
    </row>
    <row r="651" spans="2:38" s="39" customFormat="1" ht="10.7" customHeight="1">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8"/>
      <c r="AJ651" s="48"/>
      <c r="AL651" s="48"/>
    </row>
    <row r="652" spans="2:38" s="39" customFormat="1" ht="10.7" customHeight="1">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8"/>
      <c r="AJ652" s="48"/>
      <c r="AL652" s="48"/>
    </row>
    <row r="653" spans="2:38" s="39" customFormat="1" ht="10.7" customHeight="1">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8"/>
      <c r="AJ653" s="48"/>
      <c r="AL653" s="48"/>
    </row>
    <row r="654" spans="2:38" s="39" customFormat="1" ht="10.7" customHeight="1">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8"/>
      <c r="AJ654" s="48"/>
      <c r="AL654" s="48"/>
    </row>
    <row r="655" spans="2:38" s="39" customFormat="1" ht="10.7" customHeight="1">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8"/>
      <c r="AJ655" s="48"/>
      <c r="AL655" s="48"/>
    </row>
    <row r="656" spans="2:38" s="39" customFormat="1" ht="10.7" customHeight="1">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8"/>
      <c r="AJ656" s="48"/>
      <c r="AL656" s="48"/>
    </row>
    <row r="657" spans="2:38" s="39" customFormat="1" ht="10.7" customHeight="1">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8"/>
      <c r="AJ657" s="48"/>
      <c r="AL657" s="48"/>
    </row>
    <row r="658" spans="2:38" s="39" customFormat="1" ht="10.7" customHeight="1">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8"/>
      <c r="AJ658" s="48"/>
      <c r="AL658" s="48"/>
    </row>
    <row r="659" spans="2:38" s="39" customFormat="1" ht="10.7" customHeight="1">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8"/>
      <c r="AJ659" s="48"/>
      <c r="AL659" s="48"/>
    </row>
    <row r="660" spans="2:38" s="39" customFormat="1" ht="10.7" customHeight="1">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8"/>
      <c r="AJ660" s="48"/>
      <c r="AL660" s="48"/>
    </row>
    <row r="661" spans="2:38" s="39" customFormat="1" ht="10.7" customHeight="1">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8"/>
      <c r="AJ661" s="48"/>
      <c r="AL661" s="48"/>
    </row>
    <row r="662" spans="2:38" s="39" customFormat="1" ht="10.7" customHeight="1">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8"/>
      <c r="AJ662" s="48"/>
      <c r="AL662" s="48"/>
    </row>
    <row r="663" spans="2:38" s="39" customFormat="1" ht="10.7" customHeight="1">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8"/>
      <c r="AJ663" s="48"/>
      <c r="AL663" s="48"/>
    </row>
    <row r="664" spans="2:38" s="39" customFormat="1" ht="10.7" customHeight="1">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8"/>
      <c r="AJ664" s="48"/>
      <c r="AL664" s="48"/>
    </row>
    <row r="665" spans="2:38" s="39" customFormat="1" ht="10.7" customHeight="1">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8"/>
      <c r="AJ665" s="48"/>
      <c r="AL665" s="48"/>
    </row>
    <row r="666" spans="2:38" s="39" customFormat="1" ht="10.7" customHeight="1">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8"/>
      <c r="AJ666" s="48"/>
      <c r="AL666" s="48"/>
    </row>
    <row r="667" spans="2:38" s="39" customFormat="1" ht="10.7" customHeight="1">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8"/>
      <c r="AJ667" s="48"/>
      <c r="AL667" s="48"/>
    </row>
    <row r="668" spans="2:38" s="39" customFormat="1" ht="10.7" customHeight="1">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8"/>
      <c r="AJ668" s="48"/>
      <c r="AL668" s="48"/>
    </row>
    <row r="669" spans="2:38" s="39" customFormat="1" ht="10.7" customHeight="1">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8"/>
      <c r="AJ669" s="48"/>
      <c r="AL669" s="48"/>
    </row>
    <row r="670" spans="2:38" s="39" customFormat="1" ht="10.7" customHeight="1">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8"/>
      <c r="AJ670" s="48"/>
      <c r="AL670" s="48"/>
    </row>
    <row r="671" spans="2:38" s="39" customFormat="1" ht="10.7" customHeight="1">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8"/>
      <c r="AJ671" s="48"/>
      <c r="AL671" s="48"/>
    </row>
    <row r="672" spans="2:38" s="39" customFormat="1" ht="10.7" customHeight="1">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8"/>
      <c r="AJ672" s="48"/>
      <c r="AL672" s="48"/>
    </row>
    <row r="673" spans="2:38" s="39" customFormat="1" ht="10.7" customHeight="1">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8"/>
      <c r="AJ673" s="48"/>
      <c r="AL673" s="48"/>
    </row>
    <row r="674" spans="2:38" s="39" customFormat="1" ht="10.7" customHeight="1">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8"/>
      <c r="AJ674" s="48"/>
      <c r="AL674" s="48"/>
    </row>
    <row r="675" spans="2:38" s="39" customFormat="1" ht="10.7" customHeight="1">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8"/>
      <c r="AJ675" s="48"/>
      <c r="AL675" s="48"/>
    </row>
    <row r="676" spans="2:38" s="39" customFormat="1" ht="10.7" customHeight="1">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8"/>
      <c r="AJ676" s="48"/>
      <c r="AL676" s="48"/>
    </row>
    <row r="677" spans="2:38" s="39" customFormat="1" ht="10.7" customHeight="1">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8"/>
      <c r="AJ677" s="48"/>
      <c r="AL677" s="48"/>
    </row>
    <row r="678" spans="2:38" s="39" customFormat="1" ht="10.7" customHeight="1">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8"/>
      <c r="AJ678" s="48"/>
      <c r="AL678" s="48"/>
    </row>
    <row r="679" spans="2:38" s="39" customFormat="1" ht="10.7" customHeight="1">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8"/>
      <c r="AJ679" s="48"/>
      <c r="AL679" s="48"/>
    </row>
    <row r="680" spans="2:38" s="39" customFormat="1" ht="10.7" customHeight="1">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8"/>
      <c r="AJ680" s="48"/>
      <c r="AL680" s="48"/>
    </row>
    <row r="681" spans="2:38" s="39" customFormat="1" ht="10.7" customHeight="1">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8"/>
      <c r="AJ681" s="48"/>
      <c r="AL681" s="48"/>
    </row>
    <row r="682" spans="2:38" s="39" customFormat="1" ht="10.7" customHeight="1">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8"/>
      <c r="AJ682" s="48"/>
      <c r="AL682" s="48"/>
    </row>
    <row r="683" spans="2:38" s="39" customFormat="1" ht="10.7" customHeight="1">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8"/>
      <c r="AJ683" s="48"/>
      <c r="AL683" s="48"/>
    </row>
    <row r="684" spans="2:38" s="39" customFormat="1" ht="10.7" customHeight="1">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8"/>
      <c r="AJ684" s="48"/>
      <c r="AL684" s="48"/>
    </row>
    <row r="685" spans="2:38" s="39" customFormat="1" ht="10.7" customHeight="1">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8"/>
      <c r="AJ685" s="48"/>
      <c r="AL685" s="48"/>
    </row>
    <row r="686" spans="2:38" s="39" customFormat="1" ht="10.7" customHeight="1">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8"/>
      <c r="AJ686" s="48"/>
      <c r="AL686" s="48"/>
    </row>
    <row r="687" spans="2:38" s="39" customFormat="1" ht="10.7" customHeight="1">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8"/>
      <c r="AJ687" s="48"/>
      <c r="AL687" s="48"/>
    </row>
    <row r="688" spans="2:38" s="39" customFormat="1" ht="10.7" customHeight="1">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8"/>
      <c r="AJ688" s="48"/>
      <c r="AL688" s="48"/>
    </row>
    <row r="689" spans="2:38" s="39" customFormat="1" ht="10.7" customHeight="1">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8"/>
      <c r="AJ689" s="48"/>
      <c r="AL689" s="48"/>
    </row>
    <row r="690" spans="2:38" s="39" customFormat="1" ht="6.75" customHeight="1">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8"/>
      <c r="AJ690" s="48"/>
      <c r="AL690" s="48"/>
    </row>
    <row r="691" spans="2:38" s="39" customFormat="1" ht="6.75" customHeight="1">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8"/>
      <c r="AJ691" s="48"/>
      <c r="AL691" s="48"/>
    </row>
    <row r="692" spans="2:38" s="39" customFormat="1" ht="6.75" customHeight="1">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8"/>
      <c r="AJ692" s="48"/>
      <c r="AL692" s="48"/>
    </row>
    <row r="693" spans="2:38" s="39" customFormat="1" ht="6.75" customHeight="1">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8"/>
      <c r="AJ693" s="48"/>
      <c r="AL693" s="48"/>
    </row>
    <row r="694" spans="2:38" s="39" customFormat="1" ht="6.75" customHeight="1">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8"/>
      <c r="AJ694" s="48"/>
      <c r="AL694" s="48"/>
    </row>
    <row r="695" spans="2:38" s="39" customFormat="1" ht="6.75" customHeight="1">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8"/>
      <c r="AJ695" s="48"/>
      <c r="AL695" s="48"/>
    </row>
    <row r="696" spans="2:38" s="39" customFormat="1" ht="6.75" customHeight="1">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8"/>
      <c r="AJ696" s="48"/>
      <c r="AL696" s="48"/>
    </row>
    <row r="697" spans="2:38" s="39" customFormat="1" ht="6.75" customHeight="1">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8"/>
      <c r="AJ697" s="48"/>
      <c r="AL697" s="48"/>
    </row>
    <row r="698" spans="2:38" s="39" customFormat="1" ht="6.75" customHeight="1">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8"/>
      <c r="AJ698" s="48"/>
      <c r="AL698" s="48"/>
    </row>
    <row r="699" spans="2:38" s="39" customFormat="1" ht="6.75" customHeight="1">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8"/>
      <c r="AJ699" s="48"/>
      <c r="AL699" s="48"/>
    </row>
    <row r="700" spans="2:38" s="39" customFormat="1" ht="6.75" customHeight="1">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8"/>
      <c r="AJ700" s="48"/>
      <c r="AL700" s="48"/>
    </row>
    <row r="701" spans="2:38" s="39" customFormat="1" ht="6.75" customHeight="1">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8"/>
      <c r="AJ701" s="48"/>
      <c r="AL701" s="48"/>
    </row>
    <row r="702" spans="2:38" s="39" customFormat="1" ht="6.75" customHeight="1">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8"/>
      <c r="AJ702" s="48"/>
      <c r="AL702" s="48"/>
    </row>
    <row r="703" spans="2:38" s="39" customFormat="1" ht="6.75" customHeight="1">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8"/>
      <c r="AJ703" s="48"/>
      <c r="AL703" s="48"/>
    </row>
    <row r="704" spans="2:38" s="39" customFormat="1" ht="6.75" customHeight="1">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8"/>
      <c r="AJ704" s="48"/>
      <c r="AL704" s="48"/>
    </row>
    <row r="705" spans="2:38" s="39" customFormat="1" ht="6.75" customHeight="1">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8"/>
      <c r="AJ705" s="48"/>
      <c r="AL705" s="48"/>
    </row>
    <row r="706" spans="2:38" s="39" customFormat="1" ht="6.75" customHeight="1">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8"/>
      <c r="AJ706" s="48"/>
      <c r="AL706" s="48"/>
    </row>
    <row r="707" spans="2:38" s="39" customFormat="1" ht="6.75" customHeight="1">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8"/>
      <c r="AJ707" s="48"/>
      <c r="AL707" s="48"/>
    </row>
    <row r="708" spans="2:38" s="39" customFormat="1" ht="6.75" customHeight="1">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8"/>
      <c r="AJ708" s="48"/>
      <c r="AL708" s="48"/>
    </row>
    <row r="709" spans="2:38" s="39" customFormat="1" ht="6.75" customHeight="1">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8"/>
      <c r="AJ709" s="48"/>
      <c r="AL709" s="48"/>
    </row>
    <row r="710" spans="2:38" s="39" customFormat="1" ht="6.75" customHeight="1">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8"/>
      <c r="AJ710" s="48"/>
      <c r="AL710" s="48"/>
    </row>
    <row r="711" spans="2:38" s="39" customFormat="1" ht="6.75" customHeight="1">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8"/>
      <c r="AJ711" s="48"/>
      <c r="AL711" s="48"/>
    </row>
    <row r="712" spans="2:38" s="39" customFormat="1" ht="6.75" customHeight="1">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8"/>
      <c r="AJ712" s="48"/>
      <c r="AL712" s="48"/>
    </row>
    <row r="713" spans="2:38" s="39" customFormat="1" ht="6.75" customHeight="1">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8"/>
      <c r="AJ713" s="48"/>
      <c r="AL713" s="48"/>
    </row>
    <row r="714" spans="2:38" s="39" customFormat="1" ht="6.75" customHeight="1">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8"/>
      <c r="AJ714" s="48"/>
      <c r="AL714" s="48"/>
    </row>
    <row r="715" spans="2:38" s="39" customFormat="1" ht="6.75" customHeight="1">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8"/>
      <c r="AJ715" s="48"/>
      <c r="AL715" s="48"/>
    </row>
    <row r="716" spans="2:38" s="39" customFormat="1" ht="6.75" customHeight="1">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8"/>
      <c r="AJ716" s="48"/>
      <c r="AL716" s="48"/>
    </row>
    <row r="717" spans="2:38" s="39" customFormat="1" ht="6.75" customHeight="1">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8"/>
      <c r="AJ717" s="48"/>
      <c r="AL717" s="48"/>
    </row>
    <row r="718" spans="2:38" s="39" customFormat="1" ht="6.75" customHeight="1">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8"/>
      <c r="AJ718" s="48"/>
      <c r="AL718" s="48"/>
    </row>
    <row r="719" spans="2:38" s="39" customFormat="1" ht="6.75" customHeight="1">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8"/>
      <c r="AJ719" s="48"/>
      <c r="AL719" s="48"/>
    </row>
    <row r="720" spans="2:38" s="39" customFormat="1" ht="6.75" customHeight="1">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8"/>
      <c r="AJ720" s="48"/>
      <c r="AL720" s="48"/>
    </row>
    <row r="721" spans="2:38" s="39" customFormat="1" ht="6.75" customHeight="1">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8"/>
      <c r="AJ721" s="48"/>
      <c r="AL721" s="48"/>
    </row>
    <row r="722" spans="2:38" s="39" customFormat="1" ht="6.75" customHeight="1">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8"/>
      <c r="AJ722" s="48"/>
      <c r="AL722" s="48"/>
    </row>
    <row r="723" spans="2:38" s="39" customFormat="1" ht="6.75" customHeight="1">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8"/>
      <c r="AJ723" s="48"/>
      <c r="AL723" s="48"/>
    </row>
    <row r="724" spans="2:38" s="39" customFormat="1" ht="6.75" customHeight="1">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8"/>
      <c r="AJ724" s="48"/>
      <c r="AL724" s="48"/>
    </row>
    <row r="725" spans="2:38" s="39" customFormat="1" ht="6.75" customHeight="1">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8"/>
      <c r="AJ725" s="48"/>
      <c r="AL725" s="48"/>
    </row>
    <row r="726" spans="2:38" s="39" customFormat="1" ht="6.75" customHeight="1">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8"/>
      <c r="AJ726" s="48"/>
      <c r="AL726" s="48"/>
    </row>
    <row r="727" spans="2:38" s="39" customFormat="1" ht="6.75" customHeight="1">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8"/>
      <c r="AJ727" s="48"/>
      <c r="AL727" s="48"/>
    </row>
    <row r="728" spans="2:38" s="39" customFormat="1" ht="6.75" customHeight="1">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8"/>
      <c r="AJ728" s="48"/>
      <c r="AL728" s="48"/>
    </row>
    <row r="729" spans="2:38" s="39" customFormat="1" ht="6.75" customHeight="1">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8"/>
      <c r="AJ729" s="48"/>
      <c r="AL729" s="48"/>
    </row>
    <row r="730" spans="2:38" s="39" customFormat="1" ht="6.75" customHeight="1">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8"/>
      <c r="AJ730" s="48"/>
      <c r="AL730" s="48"/>
    </row>
    <row r="731" spans="2:38" s="39" customFormat="1" ht="6.75" customHeight="1">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8"/>
      <c r="AJ731" s="48"/>
      <c r="AL731" s="48"/>
    </row>
    <row r="732" spans="2:38" s="39" customFormat="1" ht="6.75" customHeight="1">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8"/>
      <c r="AJ732" s="48"/>
      <c r="AL732" s="48"/>
    </row>
    <row r="733" spans="2:38" s="39" customFormat="1" ht="6.75" customHeight="1">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8"/>
      <c r="AJ733" s="48"/>
      <c r="AL733" s="48"/>
    </row>
    <row r="734" spans="2:38" s="39" customFormat="1" ht="6.75" customHeight="1">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8"/>
      <c r="AJ734" s="48"/>
      <c r="AL734" s="48"/>
    </row>
    <row r="735" spans="2:38" s="39" customFormat="1" ht="6.75" customHeight="1">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8"/>
      <c r="AJ735" s="48"/>
      <c r="AL735" s="48"/>
    </row>
    <row r="736" spans="2:38" s="39" customFormat="1" ht="6.75" customHeight="1">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8"/>
      <c r="AJ736" s="48"/>
      <c r="AL736" s="48"/>
    </row>
    <row r="737" spans="2:38" s="39" customFormat="1" ht="6.75" customHeight="1">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8"/>
      <c r="AJ737" s="48"/>
      <c r="AL737" s="48"/>
    </row>
    <row r="738" spans="2:38" s="39" customFormat="1" ht="6.75" customHeight="1">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8"/>
      <c r="AJ738" s="48"/>
      <c r="AL738" s="48"/>
    </row>
    <row r="739" spans="2:38" s="39" customFormat="1" ht="6.75" customHeight="1">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8"/>
      <c r="AJ739" s="48"/>
      <c r="AL739" s="48"/>
    </row>
    <row r="740" spans="2:38" s="39" customFormat="1" ht="6.75" customHeight="1">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8"/>
      <c r="AJ740" s="48"/>
      <c r="AL740" s="48"/>
    </row>
    <row r="741" spans="2:38" s="39" customFormat="1" ht="6.75" customHeight="1">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8"/>
      <c r="AJ741" s="48"/>
      <c r="AL741" s="48"/>
    </row>
    <row r="742" spans="2:38" s="39" customFormat="1" ht="6.75" customHeight="1">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8"/>
      <c r="AJ742" s="48"/>
      <c r="AL742" s="48"/>
    </row>
    <row r="743" spans="2:38" s="39" customFormat="1" ht="6.75" customHeight="1">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8"/>
      <c r="AJ743" s="48"/>
      <c r="AL743" s="48"/>
    </row>
    <row r="744" spans="2:38" s="39" customFormat="1" ht="6.75" customHeight="1">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8"/>
      <c r="AJ744" s="48"/>
      <c r="AL744" s="48"/>
    </row>
    <row r="745" spans="2:38" s="39" customFormat="1" ht="6.75" customHeight="1">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8"/>
      <c r="AJ745" s="48"/>
      <c r="AL745" s="48"/>
    </row>
    <row r="746" spans="2:38" s="39" customFormat="1" ht="6.75" customHeight="1">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8"/>
      <c r="AJ746" s="48"/>
      <c r="AL746" s="48"/>
    </row>
    <row r="747" spans="2:38" s="39" customFormat="1" ht="6.75" customHeight="1">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8"/>
      <c r="AJ747" s="48"/>
      <c r="AL747" s="48"/>
    </row>
    <row r="748" spans="2:38" s="39" customFormat="1" ht="6.75" customHeight="1">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8"/>
      <c r="AJ748" s="48"/>
      <c r="AL748" s="48"/>
    </row>
    <row r="749" spans="2:38" s="39" customFormat="1" ht="6.75" customHeight="1">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8"/>
      <c r="AJ749" s="48"/>
      <c r="AL749" s="48"/>
    </row>
    <row r="750" spans="2:38" s="39" customFormat="1" ht="6.75" customHeight="1">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8"/>
      <c r="AJ750" s="48"/>
      <c r="AL750" s="48"/>
    </row>
    <row r="751" spans="2:38" s="39" customFormat="1" ht="6.75" customHeight="1">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8"/>
      <c r="AJ751" s="48"/>
      <c r="AL751" s="48"/>
    </row>
    <row r="752" spans="2:38" s="39" customFormat="1" ht="6.75" customHeight="1">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8"/>
      <c r="AJ752" s="48"/>
      <c r="AL752" s="48"/>
    </row>
    <row r="753" spans="2:38" s="39" customFormat="1" ht="6.75" customHeight="1">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8"/>
      <c r="AJ753" s="48"/>
      <c r="AL753" s="48"/>
    </row>
    <row r="754" spans="2:38" s="39" customFormat="1" ht="6.75" customHeight="1">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8"/>
      <c r="AJ754" s="48"/>
      <c r="AL754" s="48"/>
    </row>
    <row r="755" spans="2:38" s="39" customFormat="1" ht="6.75" customHeight="1">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8"/>
      <c r="AJ755" s="48"/>
      <c r="AL755" s="48"/>
    </row>
    <row r="756" spans="2:38" s="39" customFormat="1" ht="6.75" customHeight="1">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8"/>
      <c r="AJ756" s="48"/>
      <c r="AL756" s="48"/>
    </row>
    <row r="757" spans="2:38" s="39" customFormat="1" ht="6.75" customHeight="1">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8"/>
      <c r="AJ757" s="48"/>
      <c r="AL757" s="48"/>
    </row>
    <row r="758" spans="2:38" s="39" customFormat="1" ht="6.75" customHeight="1">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8"/>
      <c r="AJ758" s="48"/>
      <c r="AL758" s="48"/>
    </row>
    <row r="759" spans="2:38" s="39" customFormat="1" ht="6.75" customHeight="1">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8"/>
      <c r="AJ759" s="48"/>
      <c r="AL759" s="48"/>
    </row>
    <row r="760" spans="2:38" s="39" customFormat="1" ht="6.75" customHeight="1">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8"/>
      <c r="AJ760" s="48"/>
      <c r="AL760" s="48"/>
    </row>
    <row r="761" spans="2:38" s="39" customFormat="1" ht="6.75" customHeight="1">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8"/>
      <c r="AJ761" s="48"/>
      <c r="AL761" s="48"/>
    </row>
    <row r="762" spans="2:38" s="39" customFormat="1" ht="6.75" customHeight="1">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8"/>
      <c r="AJ762" s="48"/>
      <c r="AL762" s="48"/>
    </row>
    <row r="763" spans="2:38" s="39" customFormat="1" ht="6.75" customHeight="1">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8"/>
      <c r="AJ763" s="48"/>
      <c r="AL763" s="48"/>
    </row>
    <row r="764" spans="2:38" s="39" customFormat="1" ht="6.75" customHeight="1">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8"/>
      <c r="AJ764" s="48"/>
      <c r="AL764" s="48"/>
    </row>
    <row r="765" spans="2:38" s="39" customFormat="1" ht="6.75" customHeight="1">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8"/>
      <c r="AJ765" s="48"/>
      <c r="AL765" s="48"/>
    </row>
    <row r="766" spans="2:38" s="39" customFormat="1" ht="6.75" customHeight="1">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8"/>
      <c r="AJ766" s="48"/>
      <c r="AL766" s="48"/>
    </row>
    <row r="767" spans="2:38" s="39" customFormat="1" ht="6.75" customHeight="1">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8"/>
      <c r="AJ767" s="48"/>
      <c r="AL767" s="48"/>
    </row>
    <row r="768" spans="2:38" s="39" customFormat="1" ht="6.75" customHeight="1">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8"/>
      <c r="AJ768" s="48"/>
      <c r="AL768" s="48"/>
    </row>
    <row r="769" spans="2:38" s="39" customFormat="1" ht="6.75" customHeight="1">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8"/>
      <c r="AJ769" s="48"/>
      <c r="AL769" s="48"/>
    </row>
    <row r="770" spans="2:38" s="39" customFormat="1" ht="6.75" customHeight="1">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8"/>
      <c r="AJ770" s="48"/>
      <c r="AL770" s="48"/>
    </row>
    <row r="771" spans="2:38" s="39" customFormat="1" ht="6.75" customHeight="1">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8"/>
      <c r="AJ771" s="48"/>
      <c r="AL771" s="48"/>
    </row>
    <row r="772" spans="2:38" s="39" customFormat="1" ht="6.75" customHeight="1">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8"/>
      <c r="AJ772" s="48"/>
      <c r="AL772" s="48"/>
    </row>
    <row r="773" spans="2:38" s="39" customFormat="1" ht="6.75" customHeight="1">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8"/>
      <c r="AJ773" s="48"/>
      <c r="AL773" s="48"/>
    </row>
    <row r="774" spans="2:38" s="39" customFormat="1" ht="6.75" customHeight="1">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8"/>
      <c r="AJ774" s="48"/>
      <c r="AL774" s="48"/>
    </row>
    <row r="775" spans="2:38" s="39" customFormat="1" ht="6.75" customHeight="1">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8"/>
      <c r="AJ775" s="48"/>
      <c r="AL775" s="48"/>
    </row>
    <row r="776" spans="2:38" s="39" customFormat="1" ht="6.75" customHeight="1">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8"/>
      <c r="AJ776" s="48"/>
      <c r="AL776" s="48"/>
    </row>
    <row r="777" spans="2:38" s="39" customFormat="1" ht="6.75" customHeight="1">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8"/>
      <c r="AJ777" s="48"/>
      <c r="AL777" s="48"/>
    </row>
    <row r="778" spans="2:38" s="39" customFormat="1" ht="6.75" customHeight="1">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8"/>
      <c r="AJ778" s="48"/>
      <c r="AL778" s="48"/>
    </row>
    <row r="779" spans="2:38" s="39" customFormat="1" ht="6.75" customHeight="1">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8"/>
      <c r="AJ779" s="48"/>
      <c r="AL779" s="48"/>
    </row>
    <row r="780" spans="2:38" s="39" customFormat="1" ht="6.75" customHeight="1">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8"/>
      <c r="AJ780" s="48"/>
      <c r="AL780" s="48"/>
    </row>
    <row r="781" spans="2:38" s="39" customFormat="1" ht="6.75" customHeight="1">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8"/>
      <c r="AJ781" s="48"/>
      <c r="AL781" s="48"/>
    </row>
    <row r="782" spans="2:38" s="39" customFormat="1" ht="6.75" customHeight="1">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8"/>
      <c r="AJ782" s="48"/>
      <c r="AL782" s="48"/>
    </row>
    <row r="783" spans="2:38" s="39" customFormat="1" ht="6.75" customHeight="1">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8"/>
      <c r="AJ783" s="48"/>
      <c r="AL783" s="48"/>
    </row>
    <row r="784" spans="2:38" s="39" customFormat="1" ht="6.75" customHeight="1">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8"/>
      <c r="AJ784" s="48"/>
      <c r="AL784" s="48"/>
    </row>
    <row r="785" spans="2:38" s="39" customFormat="1" ht="6.75" customHeight="1">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8"/>
      <c r="AJ785" s="48"/>
      <c r="AL785" s="48"/>
    </row>
    <row r="786" spans="2:38" s="39" customFormat="1" ht="6.75" customHeight="1">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8"/>
      <c r="AJ786" s="48"/>
      <c r="AL786" s="48"/>
    </row>
    <row r="787" spans="2:38" s="39" customFormat="1" ht="6.75" customHeight="1">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8"/>
      <c r="AJ787" s="48"/>
      <c r="AL787" s="48"/>
    </row>
    <row r="788" spans="2:38" s="39" customFormat="1" ht="6.75" customHeight="1">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8"/>
      <c r="AJ788" s="48"/>
      <c r="AL788" s="48"/>
    </row>
    <row r="789" spans="2:38" s="39" customFormat="1" ht="6.75" customHeight="1">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8"/>
      <c r="AJ789" s="48"/>
      <c r="AL789" s="48"/>
    </row>
    <row r="790" spans="2:38" s="39" customFormat="1" ht="6.75" customHeight="1">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8"/>
      <c r="AJ790" s="48"/>
      <c r="AL790" s="48"/>
    </row>
    <row r="791" spans="2:38" s="39" customFormat="1" ht="6.75" customHeight="1">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8"/>
      <c r="AJ791" s="48"/>
      <c r="AL791" s="48"/>
    </row>
    <row r="792" spans="2:38" s="39" customFormat="1" ht="6.75" customHeight="1">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8"/>
      <c r="AJ792" s="48"/>
      <c r="AL792" s="48"/>
    </row>
    <row r="793" spans="2:38" s="39" customFormat="1" ht="6.75" customHeight="1">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8"/>
      <c r="AJ793" s="48"/>
      <c r="AL793" s="48"/>
    </row>
    <row r="794" spans="2:38" s="39" customFormat="1" ht="6.75" customHeight="1">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8"/>
      <c r="AJ794" s="48"/>
      <c r="AL794" s="48"/>
    </row>
    <row r="795" spans="2:38" s="39" customFormat="1" ht="6.75" customHeight="1">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8"/>
      <c r="AJ795" s="48"/>
      <c r="AL795" s="48"/>
    </row>
    <row r="796" spans="2:38" s="39" customFormat="1" ht="6.75" customHeight="1">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8"/>
      <c r="AJ796" s="48"/>
      <c r="AL796" s="48"/>
    </row>
    <row r="797" spans="2:38" s="39" customFormat="1" ht="6.75" customHeight="1">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8"/>
      <c r="AJ797" s="48"/>
      <c r="AL797" s="48"/>
    </row>
    <row r="798" spans="2:38" s="39" customFormat="1" ht="6.75" customHeight="1">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8"/>
      <c r="AJ798" s="48"/>
      <c r="AL798" s="48"/>
    </row>
    <row r="799" spans="2:38" s="39" customFormat="1" ht="6.75" customHeight="1">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8"/>
      <c r="AJ799" s="48"/>
      <c r="AL799" s="48"/>
    </row>
    <row r="800" spans="2:38" s="39" customFormat="1" ht="6.75" customHeight="1">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8"/>
      <c r="AJ800" s="48"/>
      <c r="AL800" s="48"/>
    </row>
    <row r="801" spans="2:38" s="39" customFormat="1" ht="6.75" customHeight="1">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8"/>
      <c r="AJ801" s="48"/>
      <c r="AL801" s="48"/>
    </row>
    <row r="802" spans="2:38" s="39" customFormat="1" ht="6.75" customHeight="1">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8"/>
      <c r="AJ802" s="48"/>
      <c r="AL802" s="48"/>
    </row>
    <row r="803" spans="2:38" s="39" customFormat="1" ht="6.75" customHeight="1">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8"/>
      <c r="AJ803" s="48"/>
      <c r="AL803" s="48"/>
    </row>
    <row r="804" spans="2:38" s="39" customFormat="1" ht="6.75" customHeight="1">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8"/>
      <c r="AJ804" s="48"/>
      <c r="AL804" s="48"/>
    </row>
    <row r="805" spans="2:38" s="39" customFormat="1" ht="6.75" customHeight="1">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8"/>
      <c r="AJ805" s="48"/>
      <c r="AL805" s="48"/>
    </row>
    <row r="806" spans="2:38" s="39" customFormat="1" ht="6.75" customHeight="1">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8"/>
      <c r="AJ806" s="48"/>
      <c r="AL806" s="48"/>
    </row>
    <row r="807" spans="2:38" s="39" customFormat="1" ht="6.75" customHeight="1">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8"/>
      <c r="AJ807" s="48"/>
      <c r="AL807" s="48"/>
    </row>
    <row r="808" spans="2:38" s="39" customFormat="1" ht="6.75" customHeight="1">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8"/>
      <c r="AJ808" s="48"/>
      <c r="AL808" s="48"/>
    </row>
    <row r="809" spans="2:38" s="39" customFormat="1" ht="6.75" customHeight="1">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8"/>
      <c r="AJ809" s="48"/>
      <c r="AL809" s="48"/>
    </row>
    <row r="810" spans="2:38" s="39" customFormat="1" ht="6.75" customHeight="1">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8"/>
      <c r="AJ810" s="48"/>
      <c r="AL810" s="48"/>
    </row>
    <row r="811" spans="2:38" s="39" customFormat="1" ht="6.75" customHeight="1">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8"/>
      <c r="AJ811" s="48"/>
      <c r="AL811" s="48"/>
    </row>
    <row r="812" spans="2:38" s="39" customFormat="1" ht="6.75" customHeight="1">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8"/>
      <c r="AJ812" s="48"/>
      <c r="AL812" s="48"/>
    </row>
    <row r="813" spans="2:38" s="39" customFormat="1" ht="6.75" customHeight="1">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8"/>
      <c r="AJ813" s="48"/>
      <c r="AL813" s="48"/>
    </row>
    <row r="814" spans="2:38" s="39" customFormat="1" ht="6.75" customHeight="1">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8"/>
      <c r="AJ814" s="48"/>
      <c r="AL814" s="48"/>
    </row>
    <row r="815" spans="2:38" s="39" customFormat="1" ht="6.75" customHeight="1">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8"/>
      <c r="AJ815" s="48"/>
      <c r="AL815" s="48"/>
    </row>
    <row r="816" spans="2:38" s="39" customFormat="1" ht="6.75" customHeight="1">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8"/>
      <c r="AJ816" s="48"/>
      <c r="AL816" s="48"/>
    </row>
    <row r="817" spans="2:38" s="39" customFormat="1" ht="6.75" customHeight="1">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8"/>
      <c r="AJ817" s="48"/>
      <c r="AL817" s="48"/>
    </row>
    <row r="818" spans="2:38" s="39" customFormat="1" ht="6.75" customHeight="1">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8"/>
      <c r="AJ818" s="48"/>
      <c r="AL818" s="48"/>
    </row>
    <row r="819" spans="2:38" s="39" customFormat="1" ht="6.75" customHeight="1">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8"/>
      <c r="AJ819" s="48"/>
      <c r="AL819" s="48"/>
    </row>
    <row r="820" spans="2:38" s="39" customFormat="1" ht="6.75" customHeight="1">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8"/>
      <c r="AJ820" s="48"/>
      <c r="AL820" s="48"/>
    </row>
    <row r="821" spans="2:38" s="39" customFormat="1" ht="6.75" customHeight="1">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8"/>
      <c r="AJ821" s="48"/>
      <c r="AL821" s="48"/>
    </row>
    <row r="822" spans="2:38" s="39" customFormat="1" ht="6.75" customHeight="1">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8"/>
      <c r="AJ822" s="48"/>
      <c r="AL822" s="48"/>
    </row>
    <row r="823" spans="2:38" s="39" customFormat="1" ht="6.75" customHeight="1">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8"/>
      <c r="AJ823" s="48"/>
      <c r="AL823" s="48"/>
    </row>
    <row r="824" spans="2:38" s="39" customFormat="1" ht="6.75" customHeight="1">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8"/>
      <c r="AJ824" s="48"/>
      <c r="AL824" s="48"/>
    </row>
    <row r="825" spans="2:38" s="39" customFormat="1" ht="6.75" customHeight="1">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8"/>
      <c r="AJ825" s="48"/>
      <c r="AL825" s="48"/>
    </row>
    <row r="826" spans="2:38" s="39" customFormat="1" ht="6.75" customHeight="1">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8"/>
      <c r="AJ826" s="48"/>
      <c r="AL826" s="48"/>
    </row>
    <row r="827" spans="2:38" s="39" customFormat="1" ht="6.75" customHeight="1">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8"/>
      <c r="AJ827" s="48"/>
      <c r="AL827" s="48"/>
    </row>
    <row r="828" spans="2:38" s="39" customFormat="1" ht="6.75" customHeight="1">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8"/>
      <c r="AJ828" s="48"/>
      <c r="AL828" s="48"/>
    </row>
    <row r="829" spans="2:38" s="39" customFormat="1" ht="6.75" customHeight="1">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8"/>
      <c r="AJ829" s="48"/>
      <c r="AL829" s="48"/>
    </row>
    <row r="830" spans="2:38" s="39" customFormat="1" ht="6.75" customHeight="1">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8"/>
      <c r="AJ830" s="48"/>
      <c r="AL830" s="48"/>
    </row>
    <row r="831" spans="2:38" s="39" customFormat="1" ht="6.75" customHeight="1">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8"/>
      <c r="AJ831" s="48"/>
      <c r="AL831" s="48"/>
    </row>
    <row r="832" spans="2:38" s="39" customFormat="1" ht="6.75" customHeight="1">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8"/>
      <c r="AJ832" s="48"/>
      <c r="AL832" s="48"/>
    </row>
    <row r="833" spans="2:38" s="39" customFormat="1" ht="6.75" customHeight="1">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8"/>
      <c r="AJ833" s="48"/>
      <c r="AL833" s="48"/>
    </row>
    <row r="834" spans="2:38" s="39" customFormat="1" ht="6.75" customHeight="1">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8"/>
      <c r="AJ834" s="48"/>
      <c r="AL834" s="48"/>
    </row>
    <row r="835" spans="2:38" s="39" customFormat="1" ht="6.75" customHeight="1">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8"/>
      <c r="AJ835" s="48"/>
      <c r="AL835" s="48"/>
    </row>
    <row r="836" spans="2:38" s="39" customFormat="1" ht="6.75" customHeight="1">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8"/>
      <c r="AJ836" s="48"/>
      <c r="AL836" s="48"/>
    </row>
    <row r="837" spans="2:38" s="39" customFormat="1" ht="6.75" customHeight="1">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8"/>
      <c r="AJ837" s="48"/>
      <c r="AL837" s="48"/>
    </row>
    <row r="838" spans="2:38" s="39" customFormat="1" ht="6.75" customHeight="1">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8"/>
      <c r="AJ838" s="48"/>
      <c r="AL838" s="48"/>
    </row>
    <row r="839" spans="2:38" s="39" customFormat="1" ht="6.75" customHeight="1">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8"/>
      <c r="AJ839" s="48"/>
      <c r="AL839" s="48"/>
    </row>
    <row r="840" spans="2:38" s="39" customFormat="1" ht="6.75" customHeight="1">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8"/>
      <c r="AJ840" s="48"/>
      <c r="AL840" s="48"/>
    </row>
    <row r="841" spans="2:38" s="39" customFormat="1" ht="6.75" customHeight="1">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8"/>
      <c r="AJ841" s="48"/>
      <c r="AL841" s="48"/>
    </row>
    <row r="842" spans="2:38" s="39" customFormat="1" ht="6.75" customHeight="1">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8"/>
      <c r="AJ842" s="48"/>
      <c r="AL842" s="48"/>
    </row>
    <row r="843" spans="2:38" s="39" customFormat="1" ht="6.75" customHeight="1">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8"/>
      <c r="AJ843" s="48"/>
      <c r="AL843" s="48"/>
    </row>
    <row r="844" spans="2:38" s="39" customFormat="1" ht="6.75" customHeight="1">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8"/>
      <c r="AJ844" s="48"/>
      <c r="AL844" s="48"/>
    </row>
    <row r="845" spans="2:38" s="39" customFormat="1" ht="6.75" customHeight="1">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8"/>
      <c r="AJ845" s="48"/>
      <c r="AL845" s="48"/>
    </row>
    <row r="846" spans="2:38" s="39" customFormat="1" ht="6.75" customHeight="1">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8"/>
      <c r="AJ846" s="48"/>
      <c r="AL846" s="48"/>
    </row>
    <row r="847" spans="2:38" s="39" customFormat="1" ht="6.75" customHeight="1">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8"/>
      <c r="AJ847" s="48"/>
      <c r="AL847" s="48"/>
    </row>
    <row r="848" spans="2:38" s="39" customFormat="1" ht="6.75" customHeight="1">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8"/>
      <c r="AJ848" s="48"/>
      <c r="AL848" s="48"/>
    </row>
    <row r="849" spans="2:38" s="39" customFormat="1" ht="6.75" customHeight="1">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8"/>
      <c r="AJ849" s="48"/>
      <c r="AL849" s="48"/>
    </row>
    <row r="850" spans="2:38" s="39" customFormat="1" ht="6.75" customHeight="1">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8"/>
      <c r="AJ850" s="48"/>
      <c r="AL850" s="48"/>
    </row>
    <row r="851" spans="2:38" s="39" customFormat="1" ht="6.75" customHeight="1">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8"/>
      <c r="AJ851" s="48"/>
      <c r="AL851" s="48"/>
    </row>
    <row r="852" spans="2:38" s="39" customFormat="1" ht="6.75" customHeight="1">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8"/>
      <c r="AJ852" s="48"/>
      <c r="AL852" s="48"/>
    </row>
    <row r="853" spans="2:38" s="39" customFormat="1" ht="6.75" customHeight="1">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8"/>
      <c r="AJ853" s="48"/>
      <c r="AL853" s="48"/>
    </row>
    <row r="854" spans="2:38" s="39" customFormat="1" ht="6.75" customHeight="1">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8"/>
      <c r="AJ854" s="48"/>
      <c r="AL854" s="48"/>
    </row>
    <row r="855" spans="2:38" s="39" customFormat="1" ht="6.75" customHeight="1">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8"/>
      <c r="AJ855" s="48"/>
      <c r="AL855" s="48"/>
    </row>
    <row r="856" spans="2:38" s="39" customFormat="1" ht="6.75" customHeight="1">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8"/>
      <c r="AJ856" s="48"/>
      <c r="AL856" s="48"/>
    </row>
    <row r="857" spans="2:38" s="39" customFormat="1" ht="6.75" customHeight="1">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8"/>
      <c r="AJ857" s="48"/>
      <c r="AL857" s="48"/>
    </row>
    <row r="858" spans="2:38" s="39" customFormat="1" ht="6.75" customHeight="1">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8"/>
      <c r="AJ858" s="48"/>
      <c r="AL858" s="48"/>
    </row>
    <row r="859" spans="2:38" s="39" customFormat="1" ht="6.75" customHeight="1">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8"/>
      <c r="AJ859" s="48"/>
      <c r="AL859" s="48"/>
    </row>
    <row r="860" spans="2:38" s="39" customFormat="1" ht="6.75" customHeight="1">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8"/>
      <c r="AJ860" s="48"/>
      <c r="AL860" s="48"/>
    </row>
    <row r="861" spans="2:38" s="39" customFormat="1" ht="6.75" customHeight="1">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8"/>
      <c r="AJ861" s="48"/>
      <c r="AL861" s="48"/>
    </row>
    <row r="862" spans="2:38" s="39" customFormat="1" ht="6.75" customHeight="1">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8"/>
      <c r="AJ862" s="48"/>
      <c r="AL862" s="48"/>
    </row>
    <row r="863" spans="2:38" s="39" customFormat="1" ht="6.75" customHeight="1">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8"/>
      <c r="AJ863" s="48"/>
      <c r="AL863" s="48"/>
    </row>
    <row r="864" spans="2:38" s="39" customFormat="1" ht="6.75" customHeight="1">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8"/>
      <c r="AJ864" s="48"/>
      <c r="AL864" s="48"/>
    </row>
    <row r="865" spans="2:38" s="39" customFormat="1" ht="6.75" customHeight="1">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8"/>
      <c r="AJ865" s="48"/>
      <c r="AL865" s="48"/>
    </row>
    <row r="866" spans="2:38" s="39" customFormat="1" ht="6.75" customHeight="1">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8"/>
      <c r="AJ866" s="48"/>
      <c r="AL866" s="48"/>
    </row>
    <row r="867" spans="2:38" s="39" customFormat="1" ht="6.75" customHeight="1">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8"/>
      <c r="AJ867" s="48"/>
      <c r="AL867" s="48"/>
    </row>
    <row r="868" spans="2:38" s="39" customFormat="1" ht="6.75" customHeight="1">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8"/>
      <c r="AJ868" s="48"/>
      <c r="AL868" s="48"/>
    </row>
    <row r="869" spans="2:38" s="39" customFormat="1" ht="6.75" customHeight="1">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8"/>
      <c r="AJ869" s="48"/>
      <c r="AL869" s="48"/>
    </row>
    <row r="870" spans="2:38" s="39" customFormat="1" ht="6.75" customHeight="1">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8"/>
      <c r="AJ870" s="48"/>
      <c r="AL870" s="48"/>
    </row>
    <row r="871" spans="2:38" s="39" customFormat="1" ht="6.75" customHeight="1">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8"/>
      <c r="AJ871" s="48"/>
      <c r="AL871" s="48"/>
    </row>
    <row r="872" spans="2:38" s="39" customFormat="1" ht="6.75" customHeight="1">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8"/>
      <c r="AJ872" s="48"/>
      <c r="AL872" s="48"/>
    </row>
    <row r="873" spans="2:38" s="39" customFormat="1" ht="6.75" customHeight="1">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8"/>
      <c r="AJ873" s="48"/>
      <c r="AL873" s="48"/>
    </row>
    <row r="874" spans="2:38" s="39" customFormat="1" ht="6.75" customHeight="1">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8"/>
      <c r="AJ874" s="48"/>
      <c r="AL874" s="48"/>
    </row>
    <row r="875" spans="2:38" s="39" customFormat="1" ht="6.75" customHeight="1">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8"/>
      <c r="AJ875" s="48"/>
      <c r="AL875" s="48"/>
    </row>
    <row r="876" spans="2:38" s="39" customFormat="1" ht="6.75" customHeight="1">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8"/>
      <c r="AJ876" s="48"/>
      <c r="AL876" s="48"/>
    </row>
    <row r="877" spans="2:38" s="39" customFormat="1" ht="6.75" customHeight="1">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8"/>
      <c r="AJ877" s="48"/>
      <c r="AL877" s="48"/>
    </row>
    <row r="878" spans="2:38" s="39" customFormat="1" ht="6.75" customHeight="1">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8"/>
      <c r="AJ878" s="48"/>
      <c r="AL878" s="48"/>
    </row>
    <row r="879" spans="2:38" s="39" customFormat="1" ht="6.75" customHeight="1">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8"/>
      <c r="AJ879" s="48"/>
      <c r="AL879" s="48"/>
    </row>
    <row r="880" spans="2:38" s="39" customFormat="1" ht="6.75" customHeight="1">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8"/>
      <c r="AJ880" s="48"/>
      <c r="AL880" s="48"/>
    </row>
    <row r="881" spans="2:38" s="39" customFormat="1" ht="6.75" customHeight="1">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8"/>
      <c r="AJ881" s="48"/>
      <c r="AL881" s="48"/>
    </row>
    <row r="882" spans="2:38" s="39" customFormat="1" ht="6.75" customHeight="1">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8"/>
      <c r="AJ882" s="48"/>
      <c r="AL882" s="48"/>
    </row>
    <row r="883" spans="2:38" s="39" customFormat="1" ht="6.75" customHeight="1">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8"/>
      <c r="AJ883" s="48"/>
      <c r="AL883" s="48"/>
    </row>
    <row r="884" spans="2:38" s="39" customFormat="1" ht="6.75" customHeight="1">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8"/>
      <c r="AJ884" s="48"/>
      <c r="AL884" s="48"/>
    </row>
    <row r="885" spans="2:38" s="39" customFormat="1" ht="6.75" customHeight="1">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8"/>
      <c r="AJ885" s="48"/>
      <c r="AL885" s="48"/>
    </row>
    <row r="886" spans="2:38" s="39" customFormat="1" ht="6.75" customHeight="1">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8"/>
      <c r="AJ886" s="48"/>
      <c r="AL886" s="48"/>
    </row>
    <row r="887" spans="2:38" s="39" customFormat="1" ht="6.75" customHeight="1">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8"/>
      <c r="AJ887" s="48"/>
      <c r="AL887" s="48"/>
    </row>
    <row r="888" spans="2:38" s="39" customFormat="1" ht="6.75" customHeight="1">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8"/>
      <c r="AJ888" s="48"/>
      <c r="AL888" s="48"/>
    </row>
    <row r="889" spans="2:38" s="39" customFormat="1" ht="6.75" customHeight="1">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8"/>
      <c r="AJ889" s="48"/>
      <c r="AL889" s="48"/>
    </row>
    <row r="890" spans="2:38" s="39" customFormat="1" ht="6.75" customHeight="1">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8"/>
      <c r="AJ890" s="48"/>
      <c r="AL890" s="48"/>
    </row>
    <row r="891" spans="2:38" s="39" customFormat="1" ht="6.75" customHeight="1">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8"/>
      <c r="AJ891" s="48"/>
      <c r="AL891" s="48"/>
    </row>
    <row r="892" spans="2:38" s="39" customFormat="1" ht="6.75" customHeight="1">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8"/>
      <c r="AJ892" s="48"/>
      <c r="AL892" s="48"/>
    </row>
    <row r="893" spans="2:38" s="39" customFormat="1" ht="6.75" customHeight="1">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8"/>
      <c r="AJ893" s="48"/>
      <c r="AL893" s="48"/>
    </row>
    <row r="894" spans="2:38" s="39" customFormat="1" ht="6.75" customHeight="1">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8"/>
      <c r="AJ894" s="48"/>
      <c r="AL894" s="48"/>
    </row>
    <row r="895" spans="2:38" s="39" customFormat="1" ht="6.75" customHeight="1">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8"/>
      <c r="AJ895" s="48"/>
      <c r="AL895" s="48"/>
    </row>
    <row r="896" spans="2:38" s="39" customFormat="1" ht="6.75" customHeight="1">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8"/>
      <c r="AJ896" s="48"/>
      <c r="AL896" s="48"/>
    </row>
    <row r="897" spans="2:38" s="39" customFormat="1" ht="6.75" customHeight="1">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8"/>
      <c r="AJ897" s="48"/>
      <c r="AL897" s="48"/>
    </row>
    <row r="898" spans="2:38" s="39" customFormat="1" ht="6.75" customHeight="1">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8"/>
      <c r="AJ898" s="48"/>
      <c r="AL898" s="48"/>
    </row>
    <row r="899" spans="2:38" s="39" customFormat="1" ht="6.75" customHeight="1">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8"/>
      <c r="AJ899" s="48"/>
      <c r="AL899" s="48"/>
    </row>
    <row r="900" spans="2:38" s="39" customFormat="1" ht="6.75" customHeight="1">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8"/>
      <c r="AJ900" s="48"/>
      <c r="AL900" s="48"/>
    </row>
    <row r="901" spans="2:38" s="39" customFormat="1" ht="6.75" customHeight="1">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8"/>
      <c r="AJ901" s="48"/>
      <c r="AL901" s="48"/>
    </row>
    <row r="902" spans="2:38" s="39" customFormat="1" ht="6.75" customHeight="1">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8"/>
      <c r="AJ902" s="48"/>
      <c r="AL902" s="48"/>
    </row>
    <row r="903" spans="2:38" s="39" customFormat="1" ht="6.75" customHeight="1">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8"/>
      <c r="AJ903" s="48"/>
      <c r="AL903" s="48"/>
    </row>
    <row r="904" spans="2:38" s="39" customFormat="1" ht="6.75" customHeight="1">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8"/>
      <c r="AJ904" s="48"/>
      <c r="AL904" s="48"/>
    </row>
    <row r="905" spans="2:38" s="39" customFormat="1" ht="6.75" customHeight="1">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8"/>
      <c r="AJ905" s="48"/>
      <c r="AL905" s="48"/>
    </row>
    <row r="906" spans="2:38" s="39" customFormat="1" ht="6.75" customHeight="1">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8"/>
      <c r="AJ906" s="48"/>
      <c r="AL906" s="48"/>
    </row>
    <row r="907" spans="2:38" s="39" customFormat="1" ht="6.75" customHeight="1">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8"/>
      <c r="AJ907" s="48"/>
      <c r="AL907" s="48"/>
    </row>
    <row r="908" spans="2:38" s="39" customFormat="1" ht="6.75" customHeight="1">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8"/>
      <c r="AJ908" s="48"/>
      <c r="AL908" s="48"/>
    </row>
    <row r="909" spans="2:38" s="39" customFormat="1" ht="6.75" customHeight="1">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8"/>
      <c r="AJ909" s="48"/>
      <c r="AL909" s="48"/>
    </row>
    <row r="910" spans="2:38" s="39" customFormat="1" ht="6.75" customHeight="1">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8"/>
      <c r="AJ910" s="48"/>
      <c r="AL910" s="48"/>
    </row>
    <row r="911" spans="2:38" s="39" customFormat="1" ht="6.75" customHeight="1">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8"/>
      <c r="AJ911" s="48"/>
      <c r="AL911" s="48"/>
    </row>
    <row r="912" spans="2:38" s="39" customFormat="1" ht="6.75" customHeight="1">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8"/>
      <c r="AJ912" s="48"/>
      <c r="AL912" s="48"/>
    </row>
    <row r="913" spans="2:38" s="39" customFormat="1" ht="6.75" customHeight="1">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8"/>
      <c r="AJ913" s="48"/>
      <c r="AL913" s="48"/>
    </row>
    <row r="914" spans="2:38" s="39" customFormat="1" ht="6.75" customHeight="1">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8"/>
      <c r="AJ914" s="48"/>
      <c r="AL914" s="48"/>
    </row>
    <row r="915" spans="2:38" s="39" customFormat="1" ht="6.75" customHeight="1">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8"/>
      <c r="AJ915" s="48"/>
      <c r="AL915" s="48"/>
    </row>
    <row r="916" spans="2:38" s="39" customFormat="1" ht="6.75" customHeight="1">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8"/>
      <c r="AJ916" s="48"/>
      <c r="AL916" s="48"/>
    </row>
    <row r="917" spans="2:38" s="39" customFormat="1" ht="6.75" customHeight="1">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8"/>
      <c r="AJ917" s="48"/>
      <c r="AL917" s="48"/>
    </row>
    <row r="918" spans="2:38" s="39" customFormat="1" ht="6.75" customHeight="1">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8"/>
      <c r="AJ918" s="48"/>
      <c r="AL918" s="48"/>
    </row>
    <row r="919" spans="2:38" s="39" customFormat="1" ht="6.75" customHeight="1">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8"/>
      <c r="AJ919" s="48"/>
      <c r="AL919" s="48"/>
    </row>
    <row r="920" spans="2:38" s="39" customFormat="1" ht="6.75" customHeight="1">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8"/>
      <c r="AJ920" s="48"/>
      <c r="AL920" s="48"/>
    </row>
    <row r="921" spans="2:38" s="39" customFormat="1" ht="6.75" customHeight="1">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8"/>
      <c r="AJ921" s="48"/>
      <c r="AL921" s="48"/>
    </row>
    <row r="922" spans="2:38" s="39" customFormat="1" ht="6.75" customHeight="1">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8"/>
      <c r="AJ922" s="48"/>
      <c r="AL922" s="48"/>
    </row>
    <row r="923" spans="2:38" s="39" customFormat="1" ht="6.75" customHeight="1">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8"/>
      <c r="AJ923" s="48"/>
      <c r="AL923" s="48"/>
    </row>
    <row r="924" spans="2:38" s="39" customFormat="1" ht="6.75" customHeight="1">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8"/>
      <c r="AJ924" s="48"/>
      <c r="AL924" s="48"/>
    </row>
    <row r="925" spans="2:38" s="39" customFormat="1" ht="6.75" customHeight="1">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8"/>
      <c r="AJ925" s="48"/>
      <c r="AL925" s="48"/>
    </row>
    <row r="926" spans="2:38" s="39" customFormat="1" ht="6.75" customHeight="1">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8"/>
      <c r="AJ926" s="48"/>
      <c r="AL926" s="48"/>
    </row>
    <row r="927" spans="2:38" s="39" customFormat="1" ht="6.75" customHeight="1">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8"/>
      <c r="AJ927" s="48"/>
      <c r="AL927" s="48"/>
    </row>
    <row r="928" spans="2:38" s="39" customFormat="1" ht="6.75" customHeight="1">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8"/>
      <c r="AJ928" s="48"/>
      <c r="AL928" s="48"/>
    </row>
    <row r="929" spans="2:38" s="39" customFormat="1" ht="6.75" customHeight="1">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8"/>
      <c r="AJ929" s="48"/>
      <c r="AL929" s="48"/>
    </row>
    <row r="930" spans="2:38" s="39" customFormat="1" ht="6.75" customHeight="1">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8"/>
      <c r="AJ930" s="48"/>
      <c r="AL930" s="48"/>
    </row>
    <row r="931" spans="2:38" s="39" customFormat="1" ht="6.75" customHeight="1">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8"/>
      <c r="AJ931" s="48"/>
      <c r="AL931" s="48"/>
    </row>
    <row r="932" spans="2:38" s="39" customFormat="1" ht="6.75" customHeight="1">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8"/>
      <c r="AJ932" s="48"/>
      <c r="AL932" s="48"/>
    </row>
    <row r="933" spans="2:38" s="39" customFormat="1" ht="6.75" customHeight="1">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8"/>
      <c r="AJ933" s="48"/>
      <c r="AL933" s="48"/>
    </row>
    <row r="934" spans="2:38" s="39" customFormat="1" ht="6.75" customHeight="1">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8"/>
      <c r="AJ934" s="48"/>
      <c r="AL934" s="48"/>
    </row>
    <row r="935" spans="2:38" s="39" customFormat="1" ht="6.75" customHeight="1">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8"/>
      <c r="AJ935" s="48"/>
      <c r="AL935" s="48"/>
    </row>
    <row r="936" spans="2:38" s="39" customFormat="1" ht="6.75" customHeight="1">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8"/>
      <c r="AJ936" s="48"/>
      <c r="AL936" s="48"/>
    </row>
    <row r="937" spans="2:38" s="39" customFormat="1" ht="6.75" customHeight="1">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8"/>
      <c r="AJ937" s="48"/>
      <c r="AL937" s="48"/>
    </row>
    <row r="938" spans="2:38" s="39" customFormat="1" ht="6.75" customHeight="1">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8"/>
      <c r="AJ938" s="48"/>
      <c r="AL938" s="48"/>
    </row>
    <row r="939" spans="2:38" s="39" customFormat="1" ht="6.75" customHeight="1">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8"/>
      <c r="AJ939" s="48"/>
      <c r="AL939" s="48"/>
    </row>
    <row r="940" spans="2:38" s="39" customFormat="1" ht="6.75" customHeight="1">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8"/>
      <c r="AJ940" s="48"/>
      <c r="AL940" s="48"/>
    </row>
    <row r="941" spans="2:38" s="39" customFormat="1" ht="6.75" customHeight="1">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8"/>
      <c r="AJ941" s="48"/>
      <c r="AL941" s="48"/>
    </row>
    <row r="942" spans="2:38" s="39" customFormat="1" ht="6.75" customHeight="1">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8"/>
      <c r="AJ942" s="48"/>
      <c r="AL942" s="48"/>
    </row>
    <row r="943" spans="2:38" s="39" customFormat="1" ht="6.75" customHeight="1">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8"/>
      <c r="AJ943" s="48"/>
      <c r="AL943" s="48"/>
    </row>
    <row r="944" spans="2:38" s="39" customFormat="1" ht="6.75" customHeight="1">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8"/>
      <c r="AJ944" s="48"/>
      <c r="AL944" s="48"/>
    </row>
    <row r="945" spans="2:38" s="39" customFormat="1" ht="6.75" customHeight="1">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8"/>
      <c r="AJ945" s="48"/>
      <c r="AL945" s="48"/>
    </row>
    <row r="946" spans="2:38" s="39" customFormat="1" ht="6.75" customHeight="1">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8"/>
      <c r="AJ946" s="48"/>
      <c r="AL946" s="48"/>
    </row>
    <row r="947" spans="2:38" s="39" customFormat="1" ht="6.75" customHeight="1">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8"/>
      <c r="AJ947" s="48"/>
      <c r="AL947" s="48"/>
    </row>
    <row r="948" spans="2:38" s="39" customFormat="1" ht="6.75" customHeight="1">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8"/>
      <c r="AJ948" s="48"/>
      <c r="AL948" s="48"/>
    </row>
    <row r="949" spans="2:38" s="39" customFormat="1" ht="6.75" customHeight="1">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8"/>
      <c r="AJ949" s="48"/>
      <c r="AL949" s="48"/>
    </row>
    <row r="950" spans="2:38" s="39" customFormat="1" ht="6.75" customHeight="1">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8"/>
      <c r="AJ950" s="48"/>
      <c r="AL950" s="48"/>
    </row>
    <row r="951" spans="2:38" s="39" customFormat="1" ht="6.75" customHeight="1">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8"/>
      <c r="AJ951" s="48"/>
      <c r="AL951" s="48"/>
    </row>
    <row r="952" spans="2:38" s="39" customFormat="1" ht="6.75" customHeight="1">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8"/>
      <c r="AJ952" s="48"/>
      <c r="AL952" s="48"/>
    </row>
    <row r="953" spans="2:38" s="39" customFormat="1" ht="6.75" customHeight="1">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8"/>
      <c r="AJ953" s="48"/>
      <c r="AL953" s="48"/>
    </row>
    <row r="954" spans="2:38" s="39" customFormat="1" ht="6.75" customHeight="1">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8"/>
      <c r="AJ954" s="48"/>
      <c r="AL954" s="48"/>
    </row>
    <row r="955" spans="2:38" s="39" customFormat="1" ht="6.75" customHeight="1">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8"/>
      <c r="AJ955" s="48"/>
      <c r="AL955" s="48"/>
    </row>
    <row r="956" spans="2:38" s="39" customFormat="1" ht="6.75" customHeight="1">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8"/>
      <c r="AJ956" s="48"/>
      <c r="AL956" s="48"/>
    </row>
    <row r="957" spans="2:38" s="39" customFormat="1" ht="6.75" customHeight="1">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8"/>
      <c r="AJ957" s="48"/>
      <c r="AL957" s="48"/>
    </row>
    <row r="958" spans="2:38" s="39" customFormat="1" ht="6.75" customHeight="1">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8"/>
      <c r="AJ958" s="48"/>
      <c r="AL958" s="48"/>
    </row>
    <row r="959" spans="2:38" s="39" customFormat="1" ht="6.75" customHeight="1">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8"/>
      <c r="AJ959" s="48"/>
      <c r="AL959" s="48"/>
    </row>
    <row r="960" spans="2:38" s="39" customFormat="1" ht="6.75" customHeight="1">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8"/>
      <c r="AJ960" s="48"/>
      <c r="AL960" s="48"/>
    </row>
    <row r="961" spans="2:38" s="39" customFormat="1" ht="6.75" customHeight="1">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8"/>
      <c r="AJ961" s="48"/>
      <c r="AL961" s="48"/>
    </row>
    <row r="962" spans="2:38" s="39" customFormat="1" ht="6.75" customHeight="1">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8"/>
      <c r="AJ962" s="48"/>
      <c r="AL962" s="48"/>
    </row>
    <row r="963" spans="2:38" s="39" customFormat="1" ht="6.75" customHeight="1">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8"/>
      <c r="AJ963" s="48"/>
      <c r="AL963" s="48"/>
    </row>
    <row r="964" spans="2:38" s="39" customFormat="1" ht="6.75" customHeight="1">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8"/>
      <c r="AJ964" s="48"/>
      <c r="AL964" s="48"/>
    </row>
    <row r="965" spans="2:38" s="39" customFormat="1" ht="6.75" customHeight="1">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8"/>
      <c r="AJ965" s="48"/>
      <c r="AL965" s="48"/>
    </row>
    <row r="966" spans="2:38" s="39" customFormat="1" ht="6.75" customHeight="1">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8"/>
      <c r="AJ966" s="48"/>
      <c r="AL966" s="48"/>
    </row>
    <row r="967" spans="2:38" s="39" customFormat="1" ht="6.75" customHeight="1">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8"/>
      <c r="AJ967" s="48"/>
      <c r="AL967" s="48"/>
    </row>
    <row r="968" spans="2:38" s="39" customFormat="1" ht="6.75" customHeight="1">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8"/>
      <c r="AJ968" s="48"/>
      <c r="AL968" s="48"/>
    </row>
    <row r="969" spans="2:38" s="39" customFormat="1" ht="6.75" customHeight="1">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8"/>
      <c r="AJ969" s="48"/>
      <c r="AL969" s="48"/>
    </row>
    <row r="970" spans="2:38" s="39" customFormat="1" ht="6.75" customHeight="1">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8"/>
      <c r="AJ970" s="48"/>
      <c r="AL970" s="48"/>
    </row>
    <row r="971" spans="2:38" s="39" customFormat="1" ht="6.75" customHeight="1">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8"/>
      <c r="AJ971" s="48"/>
      <c r="AL971" s="48"/>
    </row>
    <row r="972" spans="2:38" s="39" customFormat="1" ht="6.75" customHeight="1">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8"/>
      <c r="AJ972" s="48"/>
      <c r="AL972" s="48"/>
    </row>
    <row r="973" spans="2:38" s="39" customFormat="1" ht="6.75" customHeight="1">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8"/>
      <c r="AJ973" s="48"/>
      <c r="AL973" s="48"/>
    </row>
    <row r="974" spans="2:38" s="39" customFormat="1" ht="6.75" customHeight="1">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8"/>
      <c r="AJ974" s="48"/>
      <c r="AL974" s="48"/>
    </row>
    <row r="975" spans="2:38" s="39" customFormat="1" ht="6.75" customHeight="1">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8"/>
      <c r="AJ975" s="48"/>
      <c r="AL975" s="48"/>
    </row>
    <row r="976" spans="2:38" s="39" customFormat="1" ht="6.75" customHeight="1">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8"/>
      <c r="AJ976" s="48"/>
      <c r="AL976" s="48"/>
    </row>
    <row r="977" spans="2:38" s="39" customFormat="1" ht="6.75" customHeight="1">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8"/>
      <c r="AJ977" s="48"/>
      <c r="AL977" s="48"/>
    </row>
    <row r="978" spans="2:38" s="39" customFormat="1" ht="6.75" customHeight="1">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8"/>
      <c r="AJ978" s="48"/>
      <c r="AL978" s="48"/>
    </row>
    <row r="979" spans="2:38" s="39" customFormat="1" ht="6.75" customHeight="1">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8"/>
      <c r="AJ979" s="48"/>
      <c r="AL979" s="48"/>
    </row>
    <row r="980" spans="2:38" s="39" customFormat="1" ht="6.75" customHeight="1">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8"/>
      <c r="AJ980" s="48"/>
      <c r="AL980" s="48"/>
    </row>
    <row r="981" spans="2:38" s="39" customFormat="1" ht="6.75" customHeight="1">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8"/>
      <c r="AJ981" s="48"/>
      <c r="AL981" s="48"/>
    </row>
    <row r="982" spans="2:38" s="39" customFormat="1" ht="6.75" customHeight="1">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8"/>
      <c r="AJ982" s="48"/>
      <c r="AL982" s="48"/>
    </row>
    <row r="983" spans="2:38" s="39" customFormat="1" ht="6.75" customHeight="1">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8"/>
      <c r="AJ983" s="48"/>
      <c r="AL983" s="48"/>
    </row>
    <row r="984" spans="2:38" s="39" customFormat="1" ht="6.75" customHeight="1">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8"/>
      <c r="AJ984" s="48"/>
      <c r="AL984" s="48"/>
    </row>
    <row r="985" spans="2:38" s="39" customFormat="1" ht="6.75" customHeight="1">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8"/>
      <c r="AJ985" s="48"/>
      <c r="AL985" s="48"/>
    </row>
    <row r="986" spans="2:38" s="39" customFormat="1" ht="6.75" customHeight="1">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8"/>
      <c r="AJ986" s="48"/>
      <c r="AL986" s="48"/>
    </row>
    <row r="987" spans="2:38" s="39" customFormat="1" ht="6.75" customHeight="1">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8"/>
      <c r="AJ987" s="48"/>
      <c r="AL987" s="48"/>
    </row>
    <row r="988" spans="2:38" s="39" customFormat="1" ht="6.75" customHeight="1">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8"/>
      <c r="AJ988" s="48"/>
      <c r="AL988" s="48"/>
    </row>
    <row r="989" spans="2:38" s="39" customFormat="1" ht="6.75" customHeight="1">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8"/>
      <c r="AJ989" s="48"/>
      <c r="AL989" s="48"/>
    </row>
    <row r="990" spans="2:38" s="39" customFormat="1" ht="6.75" customHeight="1">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8"/>
      <c r="AJ990" s="48"/>
      <c r="AL990" s="48"/>
    </row>
    <row r="991" spans="2:38" s="39" customFormat="1" ht="6.75" customHeight="1">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8"/>
      <c r="AJ991" s="48"/>
      <c r="AL991" s="48"/>
    </row>
    <row r="992" spans="2:38" s="39" customFormat="1" ht="6.75" customHeight="1">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8"/>
      <c r="AJ992" s="48"/>
      <c r="AL992" s="48"/>
    </row>
    <row r="993" spans="2:38" s="39" customFormat="1" ht="6.75" customHeight="1">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8"/>
      <c r="AJ993" s="48"/>
      <c r="AL993" s="48"/>
    </row>
    <row r="994" spans="2:38" s="39" customFormat="1" ht="6.75" customHeight="1">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8"/>
      <c r="AJ994" s="48"/>
      <c r="AL994" s="48"/>
    </row>
    <row r="995" spans="2:38" s="39" customFormat="1" ht="6.75" customHeight="1">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8"/>
      <c r="AJ995" s="48"/>
      <c r="AL995" s="48"/>
    </row>
    <row r="996" spans="2:38" s="39" customFormat="1" ht="6.75" customHeight="1">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8"/>
      <c r="AJ996" s="48"/>
      <c r="AL996" s="48"/>
    </row>
    <row r="997" spans="2:38" s="39" customFormat="1" ht="6.75" customHeight="1">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8"/>
      <c r="AJ997" s="48"/>
      <c r="AL997" s="48"/>
    </row>
    <row r="998" spans="2:38" s="39" customFormat="1" ht="6.75" customHeight="1">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8"/>
      <c r="AJ998" s="48"/>
      <c r="AL998" s="48"/>
    </row>
    <row r="999" spans="2:38" s="39" customFormat="1" ht="6.75" customHeight="1">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8"/>
      <c r="AJ999" s="48"/>
      <c r="AL999" s="48"/>
    </row>
    <row r="1000" spans="2:38" s="39" customFormat="1" ht="6.75" customHeight="1">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8"/>
      <c r="AJ1000" s="48"/>
      <c r="AL1000" s="48"/>
    </row>
    <row r="1001" spans="2:38" s="39" customFormat="1" ht="6.75" customHeight="1">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8"/>
      <c r="AJ1001" s="48"/>
      <c r="AL1001" s="48"/>
    </row>
    <row r="1002" spans="2:38" s="39" customFormat="1" ht="6.75" customHeight="1">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8"/>
      <c r="AJ1002" s="48"/>
      <c r="AL1002" s="48"/>
    </row>
    <row r="1003" spans="2:38" s="39" customFormat="1" ht="6.75" customHeight="1">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8"/>
      <c r="AJ1003" s="48"/>
      <c r="AL1003" s="48"/>
    </row>
    <row r="1004" spans="2:38" s="39" customFormat="1" ht="6.75" customHeight="1">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8"/>
      <c r="AJ1004" s="48"/>
      <c r="AL1004" s="48"/>
    </row>
    <row r="1005" spans="2:38" s="39" customFormat="1" ht="6.75" customHeight="1">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8"/>
      <c r="AJ1005" s="48"/>
      <c r="AL1005" s="48"/>
    </row>
    <row r="1006" spans="2:38" s="39" customFormat="1" ht="6.75" customHeight="1">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8"/>
      <c r="AJ1006" s="48"/>
      <c r="AL1006" s="48"/>
    </row>
    <row r="1007" spans="2:38" s="39" customFormat="1" ht="6.75" customHeight="1">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8"/>
      <c r="AJ1007" s="48"/>
      <c r="AL1007" s="48"/>
    </row>
    <row r="1008" spans="2:38" s="39" customFormat="1" ht="6.75" customHeight="1">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8"/>
      <c r="AJ1008" s="48"/>
      <c r="AL1008" s="48"/>
    </row>
    <row r="1009" spans="2:38" s="39" customFormat="1" ht="6.75" customHeight="1">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8"/>
      <c r="AJ1009" s="48"/>
      <c r="AL1009" s="48"/>
    </row>
    <row r="1010" spans="2:38" s="39" customFormat="1" ht="6.75" customHeight="1">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8"/>
      <c r="AJ1010" s="48"/>
      <c r="AL1010" s="48"/>
    </row>
    <row r="1011" spans="2:38" s="39" customFormat="1" ht="6.75" customHeight="1">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8"/>
      <c r="AJ1011" s="48"/>
      <c r="AL1011" s="48"/>
    </row>
    <row r="1012" spans="2:38" s="39" customFormat="1" ht="6.75" customHeight="1">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8"/>
      <c r="AJ1012" s="48"/>
      <c r="AL1012" s="48"/>
    </row>
    <row r="1013" spans="2:38" s="39" customFormat="1" ht="6.75" customHeight="1">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8"/>
      <c r="AJ1013" s="48"/>
      <c r="AL1013" s="48"/>
    </row>
    <row r="1014" spans="2:38" s="39" customFormat="1" ht="6.75" customHeight="1">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8"/>
      <c r="AJ1014" s="48"/>
      <c r="AL1014" s="48"/>
    </row>
    <row r="1015" spans="2:38" s="39" customFormat="1" ht="6.75" customHeight="1">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8"/>
      <c r="AJ1015" s="48"/>
      <c r="AL1015" s="48"/>
    </row>
    <row r="1016" spans="2:38" s="39" customFormat="1" ht="6.75" customHeight="1">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8"/>
      <c r="AJ1016" s="48"/>
      <c r="AL1016" s="48"/>
    </row>
    <row r="1017" spans="2:38" s="39" customFormat="1" ht="6.75" customHeight="1">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8"/>
      <c r="AJ1017" s="48"/>
      <c r="AL1017" s="48"/>
    </row>
    <row r="1018" spans="2:38" s="39" customFormat="1" ht="6.75" customHeight="1">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8"/>
      <c r="AJ1018" s="48"/>
      <c r="AL1018" s="48"/>
    </row>
    <row r="1019" spans="2:38" s="39" customFormat="1" ht="6.75" customHeight="1">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8"/>
      <c r="AJ1019" s="48"/>
      <c r="AL1019" s="48"/>
    </row>
    <row r="1020" spans="2:38" s="39" customFormat="1" ht="6.75" customHeight="1">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8"/>
      <c r="AJ1020" s="48"/>
      <c r="AL1020" s="48"/>
    </row>
    <row r="1021" spans="2:38" s="39" customFormat="1" ht="6.75" customHeight="1">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8"/>
      <c r="AJ1021" s="48"/>
      <c r="AL1021" s="48"/>
    </row>
    <row r="1022" spans="2:38" s="39" customFormat="1" ht="6.75" customHeight="1">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8"/>
      <c r="AJ1022" s="48"/>
      <c r="AL1022" s="48"/>
    </row>
    <row r="1023" spans="2:38" s="39" customFormat="1" ht="6.75" customHeight="1">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8"/>
      <c r="AJ1023" s="48"/>
      <c r="AL1023" s="48"/>
    </row>
    <row r="1024" spans="2:38" s="39" customFormat="1" ht="6.75" customHeight="1">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8"/>
      <c r="AJ1024" s="48"/>
      <c r="AL1024" s="48"/>
    </row>
    <row r="1025" spans="2:38" s="39" customFormat="1" ht="6.75" customHeight="1">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8"/>
      <c r="AJ1025" s="48"/>
      <c r="AL1025" s="48"/>
    </row>
    <row r="1026" spans="2:38" s="39" customFormat="1" ht="6.75" customHeight="1">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8"/>
      <c r="AJ1026" s="48"/>
      <c r="AL1026" s="48"/>
    </row>
    <row r="1027" spans="2:38" s="39" customFormat="1" ht="6.75" customHeight="1">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8"/>
      <c r="AJ1027" s="48"/>
      <c r="AL1027" s="48"/>
    </row>
    <row r="1028" spans="2:38" s="39" customFormat="1" ht="6.75" customHeight="1">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8"/>
      <c r="AJ1028" s="48"/>
      <c r="AL1028" s="48"/>
    </row>
    <row r="1029" spans="2:38" s="39" customFormat="1" ht="6.75" customHeight="1">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8"/>
      <c r="AJ1029" s="48"/>
      <c r="AL1029" s="48"/>
    </row>
    <row r="1030" spans="2:38" s="39" customFormat="1" ht="6.75" customHeight="1">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8"/>
      <c r="AJ1030" s="48"/>
      <c r="AL1030" s="48"/>
    </row>
    <row r="1031" spans="2:38" s="39" customFormat="1" ht="6.75" customHeight="1">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8"/>
      <c r="AJ1031" s="48"/>
      <c r="AL1031" s="48"/>
    </row>
    <row r="1032" spans="2:38" s="39" customFormat="1" ht="6.75" customHeight="1">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8"/>
      <c r="AJ1032" s="48"/>
      <c r="AL1032" s="48"/>
    </row>
    <row r="1033" spans="2:38" s="39" customFormat="1" ht="6.75" customHeight="1">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8"/>
      <c r="AJ1033" s="48"/>
      <c r="AL1033" s="48"/>
    </row>
    <row r="1034" spans="2:38" s="39" customFormat="1" ht="6.75" customHeight="1">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8"/>
      <c r="AJ1034" s="48"/>
      <c r="AL1034" s="48"/>
    </row>
    <row r="1035" spans="2:38" s="39" customFormat="1" ht="6.75" customHeight="1">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8"/>
      <c r="AJ1035" s="48"/>
      <c r="AL1035" s="48"/>
    </row>
    <row r="1036" spans="2:38" s="39" customFormat="1" ht="6.75" customHeight="1">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8"/>
      <c r="AJ1036" s="48"/>
      <c r="AL1036" s="48"/>
    </row>
    <row r="1037" spans="2:38" s="39" customFormat="1" ht="6.75" customHeight="1">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8"/>
      <c r="AJ1037" s="48"/>
      <c r="AL1037" s="48"/>
    </row>
    <row r="1038" spans="2:38" s="39" customFormat="1" ht="6.75" customHeight="1">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8"/>
      <c r="AJ1038" s="48"/>
      <c r="AL1038" s="48"/>
    </row>
    <row r="1039" spans="2:38" s="39" customFormat="1" ht="6.75" customHeight="1">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8"/>
      <c r="AJ1039" s="48"/>
      <c r="AL1039" s="48"/>
    </row>
    <row r="1040" spans="2:38" s="39" customFormat="1" ht="6.75" customHeight="1">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8"/>
      <c r="AJ1040" s="48"/>
      <c r="AL1040" s="48"/>
    </row>
    <row r="1041" spans="2:38" s="39" customFormat="1" ht="6.75" customHeight="1">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8"/>
      <c r="AJ1041" s="48"/>
      <c r="AL1041" s="48"/>
    </row>
    <row r="1042" spans="2:38" s="39" customFormat="1" ht="6.75" customHeight="1">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8"/>
      <c r="AJ1042" s="48"/>
      <c r="AL1042" s="48"/>
    </row>
    <row r="1043" spans="2:38" s="39" customFormat="1" ht="6.75" customHeight="1">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8"/>
      <c r="AJ1043" s="48"/>
      <c r="AL1043" s="48"/>
    </row>
    <row r="1044" spans="2:38" s="39" customFormat="1" ht="6.75" customHeight="1">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8"/>
      <c r="AJ1044" s="48"/>
      <c r="AL1044" s="48"/>
    </row>
    <row r="1045" spans="2:38" s="39" customFormat="1" ht="6.75" customHeight="1">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8"/>
      <c r="AJ1045" s="48"/>
      <c r="AL1045" s="48"/>
    </row>
    <row r="1046" spans="2:38" s="39" customFormat="1" ht="6.75" customHeight="1">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8"/>
      <c r="AJ1046" s="48"/>
      <c r="AL1046" s="48"/>
    </row>
    <row r="1047" spans="2:38" s="39" customFormat="1" ht="6.75" customHeight="1">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8"/>
      <c r="AJ1047" s="48"/>
      <c r="AL1047" s="48"/>
    </row>
    <row r="1048" spans="2:38" s="39" customFormat="1" ht="6.75" customHeight="1">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8"/>
      <c r="AJ1048" s="48"/>
      <c r="AL1048" s="48"/>
    </row>
    <row r="1049" spans="2:38" s="39" customFormat="1" ht="6.75" customHeight="1">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8"/>
      <c r="AJ1049" s="48"/>
      <c r="AL1049" s="48"/>
    </row>
    <row r="1050" spans="2:38" s="39" customFormat="1" ht="6.75" customHeight="1">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8"/>
      <c r="AJ1050" s="48"/>
      <c r="AL1050" s="48"/>
    </row>
    <row r="1051" spans="2:38" s="39" customFormat="1" ht="6.75" customHeight="1">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8"/>
      <c r="AJ1051" s="48"/>
      <c r="AL1051" s="48"/>
    </row>
    <row r="1052" spans="2:38" s="39" customFormat="1" ht="6.75" customHeight="1">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8"/>
      <c r="AJ1052" s="48"/>
      <c r="AL1052" s="48"/>
    </row>
    <row r="1053" spans="2:38" s="39" customFormat="1" ht="6.75" customHeight="1">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8"/>
      <c r="AJ1053" s="48"/>
      <c r="AL1053" s="48"/>
    </row>
    <row r="1054" spans="2:38" s="39" customFormat="1" ht="6.75" customHeight="1">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8"/>
      <c r="AJ1054" s="48"/>
      <c r="AL1054" s="48"/>
    </row>
    <row r="1055" spans="2:38" s="39" customFormat="1" ht="6.75" customHeight="1">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8"/>
      <c r="AJ1055" s="48"/>
      <c r="AL1055" s="48"/>
    </row>
    <row r="1056" spans="2:38" s="39" customFormat="1" ht="6.75" customHeight="1">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8"/>
      <c r="AJ1056" s="48"/>
      <c r="AL1056" s="48"/>
    </row>
    <row r="1057" spans="2:38" s="39" customFormat="1" ht="6.75" customHeight="1">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8"/>
      <c r="AJ1057" s="48"/>
      <c r="AL1057" s="48"/>
    </row>
    <row r="1058" spans="2:38" s="39" customFormat="1" ht="6.75" customHeight="1">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8"/>
      <c r="AJ1058" s="48"/>
      <c r="AL1058" s="48"/>
    </row>
    <row r="1059" spans="2:38" s="39" customFormat="1" ht="6.75" customHeight="1">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8"/>
      <c r="AJ1059" s="48"/>
      <c r="AL1059" s="48"/>
    </row>
    <row r="1060" spans="2:38" s="39" customFormat="1" ht="6.75" customHeight="1">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8"/>
      <c r="AJ1060" s="48"/>
      <c r="AL1060" s="48"/>
    </row>
    <row r="1061" spans="2:38" s="39" customFormat="1" ht="6.75" customHeight="1">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8"/>
      <c r="AJ1061" s="48"/>
      <c r="AL1061" s="48"/>
    </row>
    <row r="1062" spans="2:38" s="39" customFormat="1" ht="6.75" customHeight="1">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8"/>
      <c r="AJ1062" s="48"/>
      <c r="AL1062" s="48"/>
    </row>
    <row r="1063" spans="2:38" s="39" customFormat="1" ht="6.75" customHeight="1">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8"/>
      <c r="AJ1063" s="48"/>
      <c r="AL1063" s="48"/>
    </row>
    <row r="1064" spans="2:38" s="39" customFormat="1" ht="6.75" customHeight="1">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8"/>
      <c r="AJ1064" s="48"/>
      <c r="AL1064" s="48"/>
    </row>
    <row r="1065" spans="2:38" s="39" customFormat="1" ht="6.75" customHeight="1">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8"/>
      <c r="AJ1065" s="48"/>
      <c r="AL1065" s="48"/>
    </row>
    <row r="1066" spans="2:38" s="39" customFormat="1" ht="6.75" customHeight="1">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8"/>
      <c r="AJ1066" s="48"/>
      <c r="AL1066" s="48"/>
    </row>
    <row r="1067" spans="2:38" s="39" customFormat="1" ht="6.75" customHeight="1">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8"/>
      <c r="AJ1067" s="48"/>
      <c r="AL1067" s="48"/>
    </row>
    <row r="1068" spans="2:38" s="39" customFormat="1" ht="6.75" customHeight="1">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8"/>
      <c r="AJ1068" s="48"/>
      <c r="AL1068" s="48"/>
    </row>
    <row r="1069" spans="2:38" s="39" customFormat="1" ht="6.75" customHeight="1">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8"/>
      <c r="AJ1069" s="48"/>
      <c r="AL1069" s="48"/>
    </row>
    <row r="1070" spans="2:38" s="39" customFormat="1" ht="6.75" customHeight="1">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8"/>
      <c r="AJ1070" s="48"/>
      <c r="AL1070" s="48"/>
    </row>
    <row r="1071" spans="2:38" s="39" customFormat="1" ht="6.75" customHeight="1">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8"/>
      <c r="AJ1071" s="48"/>
      <c r="AL1071" s="48"/>
    </row>
  </sheetData>
  <conditionalFormatting sqref="AH11:AM62">
    <cfRule type="cellIs" dxfId="42" priority="49" operator="equal">
      <formula>0</formula>
    </cfRule>
  </conditionalFormatting>
  <dataValidations count="2">
    <dataValidation type="whole" allowBlank="1" showErrorMessage="1" errorTitle="Error" error="De conformidad a lo establecido en las Consideraciones Generales de la Guía para la Integración de la Cuenta Pública 2017, la información debe presenta las cifras en pesos sin DECIMALES." sqref="AH11:AK32" xr:uid="{00000000-0002-0000-0900-000000000000}">
      <formula1>-99999999999999900</formula1>
      <formula2>999999999999999000</formula2>
    </dataValidation>
    <dataValidation type="whole" allowBlank="1" showErrorMessage="1" errorTitle="Error" error="De conformidad a lo establecido en las Consideraciones Generales de la Guía para la Integración de la Cuenta Pública 2017, la información debe presenta las cifras en pesos sin DECIMALES." sqref="AH39:AJ59" xr:uid="{00000000-0002-0000-0900-000001000000}">
      <formula1>-999999999999999000</formula1>
      <formula2>999999999999999000</formula2>
    </dataValidation>
  </dataValidations>
  <pageMargins left="0.59055118110236227" right="0" top="0"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BR1077"/>
  <sheetViews>
    <sheetView showGridLines="0" zoomScale="170" zoomScaleNormal="170" zoomScaleSheetLayoutView="175" zoomScalePageLayoutView="145" workbookViewId="0">
      <selection activeCell="AQ15" sqref="AQ15"/>
    </sheetView>
  </sheetViews>
  <sheetFormatPr baseColWidth="10" defaultRowHeight="9"/>
  <cols>
    <col min="1" max="1" width="0.42578125" style="33" customWidth="1"/>
    <col min="2" max="2" width="2" style="47" customWidth="1"/>
    <col min="3" max="40" width="1.7109375" style="47" customWidth="1"/>
    <col min="41" max="41" width="13.7109375" style="48" customWidth="1"/>
    <col min="42" max="42" width="0.42578125" style="33" customWidth="1"/>
    <col min="43" max="43" width="13.7109375" style="48" customWidth="1"/>
    <col min="44" max="44" width="0.42578125" style="33" customWidth="1"/>
    <col min="45" max="70" width="11.42578125" style="209"/>
    <col min="71" max="16384" width="11.42578125" style="33"/>
  </cols>
  <sheetData>
    <row r="1" spans="1:70" s="34" customFormat="1" ht="11.1" customHeight="1">
      <c r="A1" s="388" t="str">
        <f>EP_01!A1</f>
        <v>ESTADOS PRESUPUESTARIOS</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36"/>
      <c r="AQ1" s="227"/>
      <c r="AR1" s="236"/>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row>
    <row r="2" spans="1:70" s="34" customFormat="1" ht="11.1" customHeight="1">
      <c r="A2" s="388" t="str">
        <f>EP_01!A2</f>
        <v>HEROICO CUERPO DE BOMBEROS DEL DISTRITO FEDERAL</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36"/>
      <c r="AQ2" s="227"/>
      <c r="AR2" s="236"/>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row>
    <row r="3" spans="1:70" s="34" customFormat="1" ht="11.1" customHeight="1">
      <c r="A3" s="392" t="s">
        <v>125</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36"/>
      <c r="AQ3" s="227"/>
      <c r="AR3" s="236"/>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row>
    <row r="4" spans="1:70" s="34" customFormat="1" ht="11.1" customHeight="1">
      <c r="A4" s="387" t="s">
        <v>338</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4"/>
      <c r="AQ4" s="393"/>
      <c r="AR4" s="236"/>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row>
    <row r="5" spans="1:70" s="34" customFormat="1" ht="11.1" customHeight="1">
      <c r="A5" s="211" t="s">
        <v>248</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36"/>
      <c r="AQ5" s="211"/>
      <c r="AR5" s="236"/>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row>
    <row r="6" spans="1:70" s="34" customFormat="1" ht="3.95" customHeight="1">
      <c r="A6" s="201"/>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200"/>
      <c r="AP6" s="201"/>
      <c r="AQ6" s="200"/>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row>
    <row r="7" spans="1:70" s="35" customFormat="1" ht="11.1" customHeight="1">
      <c r="A7" s="248" t="s">
        <v>126</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455" t="s">
        <v>32</v>
      </c>
      <c r="AP7" s="456"/>
      <c r="AQ7" s="455" t="s">
        <v>36</v>
      </c>
      <c r="AR7" s="456"/>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row>
    <row r="8" spans="1:70" s="35" customFormat="1" ht="11.1" customHeight="1">
      <c r="A8" s="248" t="s">
        <v>153</v>
      </c>
      <c r="B8" s="346"/>
      <c r="C8" s="346"/>
      <c r="D8" s="346"/>
      <c r="E8" s="346"/>
      <c r="F8" s="346"/>
      <c r="G8" s="346"/>
      <c r="H8" s="346"/>
      <c r="I8" s="346"/>
      <c r="J8" s="346"/>
      <c r="K8" s="346"/>
      <c r="L8" s="346"/>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32"/>
      <c r="AP8" s="202"/>
      <c r="AQ8" s="332"/>
      <c r="AR8" s="228"/>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row>
    <row r="9" spans="1:70" s="35" customFormat="1" ht="11.1" customHeight="1">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136"/>
      <c r="AP9" s="134"/>
      <c r="AQ9" s="136"/>
      <c r="AR9" s="135"/>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row>
    <row r="10" spans="1:70" s="35" customFormat="1" ht="11.1" customHeight="1">
      <c r="A10" s="114"/>
      <c r="B10" s="361"/>
      <c r="C10" s="115"/>
      <c r="D10" s="115"/>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116"/>
      <c r="AO10" s="161"/>
      <c r="AP10" s="160"/>
      <c r="AQ10" s="161"/>
      <c r="AR10" s="16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row>
    <row r="11" spans="1:70" s="230" customFormat="1" ht="11.1" customHeight="1">
      <c r="A11" s="356"/>
      <c r="B11" s="334"/>
      <c r="C11" s="335"/>
      <c r="D11" s="335"/>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7"/>
      <c r="AO11" s="333"/>
      <c r="AP11" s="338"/>
      <c r="AQ11" s="333"/>
      <c r="AR11" s="338"/>
    </row>
    <row r="12" spans="1:70" s="35" customFormat="1" ht="11.1" customHeight="1">
      <c r="A12" s="114"/>
      <c r="B12" s="361"/>
      <c r="C12" s="115"/>
      <c r="D12" s="115"/>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116"/>
      <c r="AO12" s="161"/>
      <c r="AP12" s="160"/>
      <c r="AQ12" s="161"/>
      <c r="AR12" s="16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row>
    <row r="13" spans="1:70" s="230" customFormat="1" ht="11.1" customHeight="1">
      <c r="A13" s="356"/>
      <c r="B13" s="334"/>
      <c r="C13" s="335"/>
      <c r="D13" s="335"/>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7"/>
      <c r="AO13" s="333"/>
      <c r="AP13" s="338"/>
      <c r="AQ13" s="333"/>
      <c r="AR13" s="338"/>
    </row>
    <row r="14" spans="1:70" s="35" customFormat="1" ht="11.1" customHeight="1">
      <c r="A14" s="114"/>
      <c r="B14" s="361"/>
      <c r="C14" s="115"/>
      <c r="D14" s="115"/>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116"/>
      <c r="AO14" s="161"/>
      <c r="AP14" s="160"/>
      <c r="AQ14" s="161"/>
      <c r="AR14" s="16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row>
    <row r="15" spans="1:70" s="230" customFormat="1" ht="11.1" customHeight="1">
      <c r="A15" s="356"/>
      <c r="B15" s="334"/>
      <c r="C15" s="335"/>
      <c r="D15" s="335"/>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7"/>
      <c r="AO15" s="333"/>
      <c r="AP15" s="338"/>
      <c r="AQ15" s="333"/>
      <c r="AR15" s="338"/>
    </row>
    <row r="16" spans="1:70" s="35" customFormat="1" ht="11.1" customHeight="1">
      <c r="A16" s="114"/>
      <c r="B16" s="75"/>
      <c r="C16" s="115"/>
      <c r="D16" s="115"/>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116"/>
      <c r="AO16" s="161"/>
      <c r="AP16" s="160"/>
      <c r="AQ16" s="161"/>
      <c r="AR16" s="16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row>
    <row r="17" spans="1:70" s="230" customFormat="1" ht="11.1" customHeight="1">
      <c r="A17" s="356"/>
      <c r="B17" s="334"/>
      <c r="C17" s="335"/>
      <c r="D17" s="335"/>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7"/>
      <c r="AO17" s="333"/>
      <c r="AP17" s="338"/>
      <c r="AQ17" s="333"/>
      <c r="AR17" s="338"/>
    </row>
    <row r="18" spans="1:70" s="35" customFormat="1" ht="11.1" customHeight="1">
      <c r="A18" s="114"/>
      <c r="B18" s="75"/>
      <c r="C18" s="115"/>
      <c r="D18" s="115"/>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116"/>
      <c r="AO18" s="161"/>
      <c r="AP18" s="160"/>
      <c r="AQ18" s="161"/>
      <c r="AR18" s="16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row>
    <row r="19" spans="1:70" s="230" customFormat="1" ht="11.1" customHeight="1">
      <c r="A19" s="356"/>
      <c r="B19" s="334"/>
      <c r="C19" s="335"/>
      <c r="D19" s="335"/>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7"/>
      <c r="AO19" s="333"/>
      <c r="AP19" s="338"/>
      <c r="AQ19" s="333"/>
      <c r="AR19" s="338"/>
    </row>
    <row r="20" spans="1:70" s="35" customFormat="1" ht="11.1" customHeight="1">
      <c r="A20" s="114"/>
      <c r="B20" s="75"/>
      <c r="C20" s="115"/>
      <c r="D20" s="115"/>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116"/>
      <c r="AO20" s="161"/>
      <c r="AP20" s="160"/>
      <c r="AQ20" s="161"/>
      <c r="AR20" s="16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row>
    <row r="21" spans="1:70" s="230" customFormat="1" ht="11.1" customHeight="1">
      <c r="A21" s="356"/>
      <c r="B21" s="334"/>
      <c r="C21" s="335"/>
      <c r="D21" s="335"/>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7"/>
      <c r="AO21" s="333"/>
      <c r="AP21" s="338"/>
      <c r="AQ21" s="333"/>
      <c r="AR21" s="338"/>
    </row>
    <row r="22" spans="1:70" s="35" customFormat="1" ht="11.1" customHeight="1">
      <c r="A22" s="114"/>
      <c r="B22" s="75"/>
      <c r="C22" s="115"/>
      <c r="D22" s="115"/>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116"/>
      <c r="AO22" s="161"/>
      <c r="AP22" s="160"/>
      <c r="AQ22" s="161"/>
      <c r="AR22" s="16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row>
    <row r="23" spans="1:70" s="230" customFormat="1" ht="11.1" customHeight="1">
      <c r="A23" s="356"/>
      <c r="B23" s="334"/>
      <c r="C23" s="335"/>
      <c r="D23" s="335"/>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7"/>
      <c r="AO23" s="333"/>
      <c r="AP23" s="338"/>
      <c r="AQ23" s="333"/>
      <c r="AR23" s="338"/>
    </row>
    <row r="24" spans="1:70" s="35" customFormat="1" ht="11.1" customHeight="1">
      <c r="A24" s="114"/>
      <c r="B24" s="75"/>
      <c r="C24" s="115"/>
      <c r="D24" s="115"/>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116"/>
      <c r="AO24" s="161"/>
      <c r="AP24" s="160"/>
      <c r="AQ24" s="161"/>
      <c r="AR24" s="16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row>
    <row r="25" spans="1:70" s="230" customFormat="1" ht="11.1" customHeight="1">
      <c r="A25" s="356"/>
      <c r="B25" s="334"/>
      <c r="C25" s="335"/>
      <c r="D25" s="335"/>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7"/>
      <c r="AO25" s="333"/>
      <c r="AP25" s="338"/>
      <c r="AQ25" s="333"/>
      <c r="AR25" s="338"/>
    </row>
    <row r="26" spans="1:70" s="35" customFormat="1" ht="11.1" customHeight="1">
      <c r="A26" s="114"/>
      <c r="B26" s="75"/>
      <c r="C26" s="115"/>
      <c r="D26" s="115"/>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116"/>
      <c r="AO26" s="161"/>
      <c r="AP26" s="160"/>
      <c r="AQ26" s="161"/>
      <c r="AR26" s="16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row>
    <row r="27" spans="1:70" s="230" customFormat="1" ht="11.1" customHeight="1">
      <c r="A27" s="356"/>
      <c r="B27" s="334"/>
      <c r="C27" s="335"/>
      <c r="D27" s="335"/>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336"/>
      <c r="AN27" s="337"/>
      <c r="AO27" s="333"/>
      <c r="AP27" s="338"/>
      <c r="AQ27" s="333"/>
      <c r="AR27" s="338"/>
    </row>
    <row r="28" spans="1:70" s="35" customFormat="1" ht="11.1" customHeight="1">
      <c r="A28" s="114"/>
      <c r="B28" s="75"/>
      <c r="C28" s="115"/>
      <c r="D28" s="115"/>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116"/>
      <c r="AO28" s="161"/>
      <c r="AP28" s="160"/>
      <c r="AQ28" s="161"/>
      <c r="AR28" s="16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row>
    <row r="29" spans="1:70" s="230" customFormat="1" ht="11.1" customHeight="1">
      <c r="A29" s="356"/>
      <c r="B29" s="334"/>
      <c r="C29" s="335"/>
      <c r="D29" s="335"/>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336"/>
      <c r="AN29" s="337"/>
      <c r="AO29" s="333"/>
      <c r="AP29" s="338"/>
      <c r="AQ29" s="333"/>
      <c r="AR29" s="338"/>
    </row>
    <row r="30" spans="1:70" s="35" customFormat="1" ht="11.1" customHeight="1">
      <c r="A30" s="114"/>
      <c r="B30" s="75"/>
      <c r="C30" s="115"/>
      <c r="D30" s="115"/>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116"/>
      <c r="AO30" s="161"/>
      <c r="AP30" s="160"/>
      <c r="AQ30" s="161"/>
      <c r="AR30" s="16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row>
    <row r="31" spans="1:70" s="230" customFormat="1" ht="11.1" customHeight="1">
      <c r="A31" s="366"/>
      <c r="B31" s="339"/>
      <c r="C31" s="340"/>
      <c r="D31" s="340"/>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341"/>
      <c r="AJ31" s="341"/>
      <c r="AK31" s="341"/>
      <c r="AL31" s="341"/>
      <c r="AM31" s="341"/>
      <c r="AN31" s="342"/>
      <c r="AO31" s="367"/>
      <c r="AP31" s="368"/>
      <c r="AQ31" s="367"/>
      <c r="AR31" s="368"/>
    </row>
    <row r="32" spans="1:70" s="35" customFormat="1" ht="11.1" customHeight="1">
      <c r="A32" s="352"/>
      <c r="B32" s="353"/>
      <c r="C32" s="353" t="s">
        <v>127</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5"/>
      <c r="AO32" s="372">
        <f>SUM(AO10+AO12+AO14+AO16+AO18+AO20+AO22+AO24+AO26+AO28+AO30)</f>
        <v>0</v>
      </c>
      <c r="AP32" s="164"/>
      <c r="AQ32" s="372">
        <f>SUM(AQ10+AQ12+AQ14+AQ16+AQ18+AQ20+AQ22+AQ24+AQ26+AQ28+AQ30)</f>
        <v>0</v>
      </c>
      <c r="AR32" s="164"/>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row>
    <row r="33" spans="1:70" s="35" customFormat="1" ht="11.1" customHeight="1">
      <c r="A33" s="50"/>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36"/>
      <c r="AP33" s="50"/>
      <c r="AQ33" s="36"/>
      <c r="AR33" s="5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row>
    <row r="34" spans="1:70" s="35" customFormat="1" ht="11.1" customHeight="1">
      <c r="A34" s="343"/>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370"/>
      <c r="AP34" s="343"/>
      <c r="AQ34" s="370"/>
      <c r="AR34" s="81"/>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row>
    <row r="35" spans="1:70" s="35" customFormat="1" ht="11.1" customHeight="1">
      <c r="A35" s="249" t="s">
        <v>128</v>
      </c>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7" t="s">
        <v>2</v>
      </c>
      <c r="AO35" s="371"/>
      <c r="AP35" s="346"/>
      <c r="AQ35" s="371"/>
      <c r="AR35" s="69"/>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row>
    <row r="36" spans="1:70" s="35" customFormat="1" ht="11.1" customHeight="1">
      <c r="A36" s="343"/>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370"/>
      <c r="AP36" s="343"/>
      <c r="AQ36" s="370"/>
      <c r="AR36" s="81"/>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row>
    <row r="37" spans="1:70" s="35" customFormat="1" ht="11.1" customHeight="1">
      <c r="A37" s="50"/>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133"/>
      <c r="AP37" s="137"/>
      <c r="AQ37" s="133"/>
      <c r="AR37" s="137"/>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row>
    <row r="38" spans="1:70" s="35" customFormat="1" ht="11.1" customHeight="1">
      <c r="A38" s="114"/>
      <c r="B38" s="361"/>
      <c r="C38" s="115"/>
      <c r="D38" s="115"/>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116"/>
      <c r="AO38" s="161"/>
      <c r="AP38" s="160"/>
      <c r="AQ38" s="161"/>
      <c r="AR38" s="16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row>
    <row r="39" spans="1:70" s="230" customFormat="1" ht="11.1" customHeight="1">
      <c r="A39" s="356"/>
      <c r="B39" s="334"/>
      <c r="C39" s="335"/>
      <c r="D39" s="335"/>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7"/>
      <c r="AO39" s="333"/>
      <c r="AP39" s="338"/>
      <c r="AQ39" s="333"/>
      <c r="AR39" s="338"/>
    </row>
    <row r="40" spans="1:70" s="35" customFormat="1" ht="11.1" customHeight="1">
      <c r="A40" s="114"/>
      <c r="B40" s="361"/>
      <c r="C40" s="115"/>
      <c r="D40" s="115"/>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116"/>
      <c r="AO40" s="161"/>
      <c r="AP40" s="160"/>
      <c r="AQ40" s="161"/>
      <c r="AR40" s="16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row>
    <row r="41" spans="1:70" s="230" customFormat="1" ht="11.1" customHeight="1">
      <c r="A41" s="356"/>
      <c r="B41" s="334"/>
      <c r="C41" s="335"/>
      <c r="D41" s="335"/>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336"/>
      <c r="AN41" s="337"/>
      <c r="AO41" s="333"/>
      <c r="AP41" s="338"/>
      <c r="AQ41" s="333"/>
      <c r="AR41" s="338"/>
    </row>
    <row r="42" spans="1:70" s="35" customFormat="1" ht="11.1" customHeight="1">
      <c r="A42" s="114"/>
      <c r="B42" s="361"/>
      <c r="C42" s="115"/>
      <c r="D42" s="115"/>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116"/>
      <c r="AO42" s="161"/>
      <c r="AP42" s="160"/>
      <c r="AQ42" s="161"/>
      <c r="AR42" s="16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row>
    <row r="43" spans="1:70" s="230" customFormat="1" ht="11.1" customHeight="1">
      <c r="A43" s="356"/>
      <c r="B43" s="334"/>
      <c r="C43" s="335"/>
      <c r="D43" s="335"/>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336"/>
      <c r="AN43" s="337"/>
      <c r="AO43" s="333"/>
      <c r="AP43" s="338"/>
      <c r="AQ43" s="333"/>
      <c r="AR43" s="338"/>
    </row>
    <row r="44" spans="1:70" s="35" customFormat="1" ht="11.1" customHeight="1">
      <c r="A44" s="114"/>
      <c r="B44" s="361"/>
      <c r="C44" s="115"/>
      <c r="D44" s="115"/>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116"/>
      <c r="AO44" s="161"/>
      <c r="AP44" s="160"/>
      <c r="AQ44" s="161"/>
      <c r="AR44" s="16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row>
    <row r="45" spans="1:70" s="230" customFormat="1" ht="11.1" customHeight="1">
      <c r="A45" s="356"/>
      <c r="B45" s="334"/>
      <c r="C45" s="335"/>
      <c r="D45" s="335"/>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7"/>
      <c r="AO45" s="333"/>
      <c r="AP45" s="338"/>
      <c r="AQ45" s="333"/>
      <c r="AR45" s="338"/>
    </row>
    <row r="46" spans="1:70" s="35" customFormat="1" ht="11.1" customHeight="1">
      <c r="A46" s="114"/>
      <c r="B46" s="361"/>
      <c r="C46" s="115"/>
      <c r="D46" s="115"/>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116"/>
      <c r="AO46" s="161"/>
      <c r="AP46" s="160"/>
      <c r="AQ46" s="161"/>
      <c r="AR46" s="16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row>
    <row r="47" spans="1:70" s="230" customFormat="1" ht="11.1" customHeight="1">
      <c r="A47" s="356"/>
      <c r="B47" s="334"/>
      <c r="C47" s="335"/>
      <c r="D47" s="335"/>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7"/>
      <c r="AO47" s="333"/>
      <c r="AP47" s="338"/>
      <c r="AQ47" s="333"/>
      <c r="AR47" s="338"/>
    </row>
    <row r="48" spans="1:70" s="35" customFormat="1" ht="11.1" customHeight="1">
      <c r="A48" s="114"/>
      <c r="B48" s="361"/>
      <c r="C48" s="115"/>
      <c r="D48" s="115"/>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116"/>
      <c r="AO48" s="161"/>
      <c r="AP48" s="160"/>
      <c r="AQ48" s="161"/>
      <c r="AR48" s="16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row>
    <row r="49" spans="1:70" s="230" customFormat="1" ht="11.1" customHeight="1">
      <c r="A49" s="356"/>
      <c r="B49" s="334"/>
      <c r="C49" s="335"/>
      <c r="D49" s="335"/>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336"/>
      <c r="AN49" s="337"/>
      <c r="AO49" s="333"/>
      <c r="AP49" s="338"/>
      <c r="AQ49" s="333"/>
      <c r="AR49" s="338"/>
    </row>
    <row r="50" spans="1:70" s="35" customFormat="1" ht="11.1" customHeight="1">
      <c r="A50" s="114"/>
      <c r="B50" s="361"/>
      <c r="C50" s="115"/>
      <c r="D50" s="115"/>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116"/>
      <c r="AO50" s="161"/>
      <c r="AP50" s="160"/>
      <c r="AQ50" s="161"/>
      <c r="AR50" s="16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row>
    <row r="51" spans="1:70" s="230" customFormat="1" ht="11.1" customHeight="1">
      <c r="A51" s="356"/>
      <c r="B51" s="334"/>
      <c r="C51" s="335"/>
      <c r="D51" s="335"/>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336"/>
      <c r="AN51" s="337"/>
      <c r="AO51" s="333"/>
      <c r="AP51" s="338"/>
      <c r="AQ51" s="333"/>
      <c r="AR51" s="338"/>
    </row>
    <row r="52" spans="1:70" s="35" customFormat="1" ht="11.1" customHeight="1">
      <c r="A52" s="114"/>
      <c r="B52" s="361"/>
      <c r="C52" s="115"/>
      <c r="D52" s="115"/>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116"/>
      <c r="AO52" s="161"/>
      <c r="AP52" s="160"/>
      <c r="AQ52" s="161"/>
      <c r="AR52" s="16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row>
    <row r="53" spans="1:70" s="230" customFormat="1" ht="11.1" customHeight="1">
      <c r="A53" s="356"/>
      <c r="B53" s="334"/>
      <c r="C53" s="335"/>
      <c r="D53" s="335"/>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7"/>
      <c r="AO53" s="333"/>
      <c r="AP53" s="338"/>
      <c r="AQ53" s="333"/>
      <c r="AR53" s="338"/>
    </row>
    <row r="54" spans="1:70" s="35" customFormat="1" ht="11.1" customHeight="1">
      <c r="A54" s="114"/>
      <c r="B54" s="361"/>
      <c r="C54" s="115"/>
      <c r="D54" s="115"/>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116"/>
      <c r="AO54" s="161"/>
      <c r="AP54" s="160"/>
      <c r="AQ54" s="161"/>
      <c r="AR54" s="16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row>
    <row r="55" spans="1:70" s="230" customFormat="1" ht="11.1" customHeight="1">
      <c r="A55" s="356"/>
      <c r="B55" s="334"/>
      <c r="C55" s="335"/>
      <c r="D55" s="335"/>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336"/>
      <c r="AN55" s="337"/>
      <c r="AO55" s="333"/>
      <c r="AP55" s="338"/>
      <c r="AQ55" s="333"/>
      <c r="AR55" s="338"/>
    </row>
    <row r="56" spans="1:70" s="35" customFormat="1" ht="11.1" customHeight="1">
      <c r="A56" s="114"/>
      <c r="B56" s="361"/>
      <c r="C56" s="115"/>
      <c r="D56" s="115"/>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116"/>
      <c r="AO56" s="161"/>
      <c r="AP56" s="160"/>
      <c r="AQ56" s="161"/>
      <c r="AR56" s="16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row>
    <row r="57" spans="1:70" s="230" customFormat="1" ht="11.1" customHeight="1">
      <c r="A57" s="356"/>
      <c r="B57" s="334"/>
      <c r="C57" s="335"/>
      <c r="D57" s="335"/>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6"/>
      <c r="AD57" s="336"/>
      <c r="AE57" s="336"/>
      <c r="AF57" s="336"/>
      <c r="AG57" s="336"/>
      <c r="AH57" s="336"/>
      <c r="AI57" s="336"/>
      <c r="AJ57" s="336"/>
      <c r="AK57" s="336"/>
      <c r="AL57" s="336"/>
      <c r="AM57" s="336"/>
      <c r="AN57" s="337"/>
      <c r="AO57" s="333"/>
      <c r="AP57" s="338"/>
      <c r="AQ57" s="333"/>
      <c r="AR57" s="338"/>
    </row>
    <row r="58" spans="1:70" s="230" customFormat="1" ht="11.1" customHeight="1">
      <c r="A58" s="366"/>
      <c r="B58" s="339"/>
      <c r="C58" s="340"/>
      <c r="D58" s="340"/>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c r="AN58" s="342"/>
      <c r="AO58" s="367"/>
      <c r="AP58" s="368"/>
      <c r="AQ58" s="367"/>
      <c r="AR58" s="368"/>
    </row>
    <row r="59" spans="1:70" s="35" customFormat="1" ht="11.1" customHeight="1">
      <c r="A59" s="121"/>
      <c r="B59" s="353"/>
      <c r="C59" s="353" t="s">
        <v>156</v>
      </c>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5"/>
      <c r="AO59" s="357">
        <f>SUM(AO38+AO40+AO42+AO44+AO46+AO48+AO50+AO52+AO54+AO56)</f>
        <v>0</v>
      </c>
      <c r="AP59" s="358"/>
      <c r="AQ59" s="357">
        <f>SUM(AQ38+AQ40+AQ42+AQ44+AQ46+AQ48+AQ50+AQ52+AQ54+AQ56)</f>
        <v>0</v>
      </c>
      <c r="AR59" s="164"/>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row>
    <row r="60" spans="1:70" s="35" customFormat="1" ht="11.1" customHeight="1" thickBo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133"/>
      <c r="AP60" s="137"/>
      <c r="AQ60" s="133"/>
      <c r="AR60" s="137"/>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row>
    <row r="61" spans="1:70" s="35" customFormat="1" ht="11.1" customHeight="1" thickTop="1" thickBot="1">
      <c r="A61" s="369"/>
      <c r="B61" s="363"/>
      <c r="C61" s="363" t="s">
        <v>37</v>
      </c>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5"/>
      <c r="AO61" s="359">
        <f>AO32+AO59</f>
        <v>0</v>
      </c>
      <c r="AP61" s="360"/>
      <c r="AQ61" s="359">
        <f>AQ32+AQ59</f>
        <v>0</v>
      </c>
      <c r="AR61" s="362"/>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row>
    <row r="62" spans="1:70" s="41" customFormat="1" ht="11.1" customHeight="1" thickTop="1">
      <c r="A62" s="256"/>
      <c r="B62" s="226"/>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08"/>
      <c r="AP62" s="256"/>
      <c r="AQ62" s="208"/>
      <c r="AR62" s="5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row>
    <row r="63" spans="1:70" s="35" customFormat="1" ht="11.1" customHeight="1">
      <c r="A63" s="235"/>
      <c r="B63" s="235"/>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44"/>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row>
    <row r="64" spans="1:70" s="35" customFormat="1" ht="11.1" customHeight="1">
      <c r="A64" s="250"/>
      <c r="B64" s="235"/>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0"/>
      <c r="AQ64" s="253"/>
      <c r="AR64" s="5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row>
    <row r="65" spans="1:70" s="35" customFormat="1" ht="6.95" customHeight="1">
      <c r="A65" s="230"/>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52"/>
      <c r="AP65" s="230"/>
      <c r="AQ65" s="252"/>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row>
    <row r="66" spans="1:70" s="35" customFormat="1" ht="6.95" customHeight="1">
      <c r="A66" s="230"/>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c r="AL66" s="232"/>
      <c r="AM66" s="232"/>
      <c r="AN66" s="232"/>
      <c r="AO66" s="252"/>
      <c r="AP66" s="230"/>
      <c r="AQ66" s="252"/>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row>
    <row r="67" spans="1:70" s="42" customFormat="1" ht="6.95" customHeight="1">
      <c r="AO67" s="43"/>
      <c r="AQ67" s="43"/>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row>
    <row r="68" spans="1:70" s="42" customFormat="1" ht="6.95" customHeight="1">
      <c r="AO68" s="43"/>
      <c r="AQ68" s="43"/>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c r="BR68" s="232"/>
    </row>
    <row r="69" spans="1:70" s="42" customFormat="1" ht="6.95" customHeight="1">
      <c r="AO69" s="43"/>
      <c r="AQ69" s="43"/>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row>
    <row r="70" spans="1:70" s="42" customFormat="1" ht="6.95" customHeight="1">
      <c r="AO70" s="43"/>
      <c r="AQ70" s="43"/>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row>
    <row r="71" spans="1:70" s="42" customFormat="1" ht="6.95" customHeight="1">
      <c r="AO71" s="43"/>
      <c r="AQ71" s="43"/>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row>
    <row r="72" spans="1:70" s="42" customFormat="1" ht="6.95" customHeight="1">
      <c r="AO72" s="43"/>
      <c r="AQ72" s="43"/>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c r="BR72" s="232"/>
    </row>
    <row r="73" spans="1:70" s="42" customFormat="1" ht="6.95" customHeight="1">
      <c r="AO73" s="43"/>
      <c r="AQ73" s="43"/>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row>
    <row r="74" spans="1:70" s="42" customFormat="1" ht="6.95" customHeight="1">
      <c r="AO74" s="43"/>
      <c r="AQ74" s="43"/>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row>
    <row r="75" spans="1:70" s="42" customFormat="1" ht="6.95" customHeight="1">
      <c r="AO75" s="43"/>
      <c r="AQ75" s="43"/>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row>
    <row r="76" spans="1:70" s="42" customFormat="1" ht="6.95" customHeight="1">
      <c r="AO76" s="43"/>
      <c r="AQ76" s="43"/>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row>
    <row r="77" spans="1:70" s="42" customFormat="1" ht="6.95" customHeight="1">
      <c r="AO77" s="43"/>
      <c r="AQ77" s="43"/>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row>
    <row r="78" spans="1:70" s="42" customFormat="1" ht="6.95" customHeight="1">
      <c r="AO78" s="43"/>
      <c r="AQ78" s="43"/>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row>
    <row r="79" spans="1:70" s="42" customFormat="1" ht="6.95" customHeight="1">
      <c r="AO79" s="43"/>
      <c r="AQ79" s="43"/>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row>
    <row r="80" spans="1:70" s="42" customFormat="1" ht="6.95" customHeight="1">
      <c r="AO80" s="43"/>
      <c r="AQ80" s="43"/>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row>
    <row r="81" spans="41:70" s="42" customFormat="1" ht="6.95" customHeight="1">
      <c r="AO81" s="43"/>
      <c r="AQ81" s="43"/>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row>
    <row r="82" spans="41:70" s="42" customFormat="1" ht="6.95" customHeight="1">
      <c r="AO82" s="43"/>
      <c r="AQ82" s="43"/>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row>
    <row r="83" spans="41:70" s="42" customFormat="1" ht="6.95" customHeight="1">
      <c r="AO83" s="43"/>
      <c r="AQ83" s="43"/>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row>
    <row r="84" spans="41:70" s="42" customFormat="1" ht="6.95" customHeight="1">
      <c r="AO84" s="43"/>
      <c r="AQ84" s="43"/>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row>
    <row r="85" spans="41:70" s="42" customFormat="1" ht="6.95" customHeight="1">
      <c r="AO85" s="43"/>
      <c r="AQ85" s="43"/>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row>
    <row r="86" spans="41:70" s="42" customFormat="1" ht="6.95" customHeight="1">
      <c r="AO86" s="43"/>
      <c r="AQ86" s="43"/>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row>
    <row r="87" spans="41:70" s="42" customFormat="1" ht="6.95" customHeight="1">
      <c r="AO87" s="43"/>
      <c r="AQ87" s="43"/>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row>
    <row r="88" spans="41:70" s="42" customFormat="1" ht="6.95" customHeight="1">
      <c r="AO88" s="43"/>
      <c r="AQ88" s="43"/>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row>
    <row r="89" spans="41:70" s="42" customFormat="1" ht="6.95" customHeight="1">
      <c r="AO89" s="43"/>
      <c r="AQ89" s="43"/>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row>
    <row r="90" spans="41:70" s="42" customFormat="1" ht="6.95" customHeight="1">
      <c r="AO90" s="43"/>
      <c r="AQ90" s="43"/>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row>
    <row r="91" spans="41:70" s="42" customFormat="1" ht="6.95" customHeight="1">
      <c r="AO91" s="43"/>
      <c r="AQ91" s="43"/>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row>
    <row r="92" spans="41:70" s="42" customFormat="1" ht="6.95" customHeight="1">
      <c r="AO92" s="43"/>
      <c r="AQ92" s="43"/>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row>
    <row r="93" spans="41:70" s="42" customFormat="1" ht="6.95" customHeight="1">
      <c r="AO93" s="43"/>
      <c r="AQ93" s="43"/>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row>
    <row r="94" spans="41:70" s="42" customFormat="1" ht="6.95" customHeight="1">
      <c r="AO94" s="43"/>
      <c r="AQ94" s="43"/>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row>
    <row r="95" spans="41:70" s="42" customFormat="1" ht="6.95" customHeight="1">
      <c r="AO95" s="43"/>
      <c r="AQ95" s="43"/>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row>
    <row r="96" spans="41:70" s="42" customFormat="1" ht="6.95" customHeight="1">
      <c r="AO96" s="43"/>
      <c r="AQ96" s="43"/>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row>
    <row r="97" spans="41:70" s="42" customFormat="1" ht="6.95" customHeight="1">
      <c r="AO97" s="43"/>
      <c r="AQ97" s="43"/>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row>
    <row r="98" spans="41:70" s="42" customFormat="1" ht="6.95" customHeight="1">
      <c r="AO98" s="43"/>
      <c r="AQ98" s="43"/>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row>
    <row r="99" spans="41:70" s="42" customFormat="1" ht="6.95" customHeight="1">
      <c r="AO99" s="43"/>
      <c r="AQ99" s="43"/>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row>
    <row r="100" spans="41:70" s="42" customFormat="1" ht="6.95" customHeight="1">
      <c r="AO100" s="43"/>
      <c r="AQ100" s="43"/>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row>
    <row r="101" spans="41:70" s="42" customFormat="1" ht="6.95" customHeight="1">
      <c r="AO101" s="43"/>
      <c r="AQ101" s="43"/>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c r="BR101" s="232"/>
    </row>
    <row r="102" spans="41:70" s="42" customFormat="1" ht="6.95" customHeight="1">
      <c r="AO102" s="43"/>
      <c r="AQ102" s="43"/>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row>
    <row r="103" spans="41:70" s="42" customFormat="1" ht="6.95" customHeight="1">
      <c r="AO103" s="43"/>
      <c r="AQ103" s="43"/>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row>
    <row r="104" spans="41:70" s="42" customFormat="1" ht="6.95" customHeight="1">
      <c r="AO104" s="43"/>
      <c r="AQ104" s="43"/>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row>
    <row r="105" spans="41:70" s="42" customFormat="1" ht="6.95" customHeight="1">
      <c r="AO105" s="43"/>
      <c r="AQ105" s="43"/>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row>
    <row r="106" spans="41:70" s="42" customFormat="1" ht="6.95" customHeight="1">
      <c r="AO106" s="43"/>
      <c r="AQ106" s="43"/>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row>
    <row r="107" spans="41:70" s="42" customFormat="1" ht="6.95" customHeight="1">
      <c r="AO107" s="43"/>
      <c r="AQ107" s="43"/>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row>
    <row r="108" spans="41:70" s="42" customFormat="1" ht="6.95" customHeight="1">
      <c r="AO108" s="43"/>
      <c r="AQ108" s="43"/>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row>
    <row r="109" spans="41:70" s="42" customFormat="1" ht="6.95" customHeight="1">
      <c r="AO109" s="43"/>
      <c r="AQ109" s="43"/>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row>
    <row r="110" spans="41:70" s="42" customFormat="1" ht="6.95" customHeight="1">
      <c r="AO110" s="43"/>
      <c r="AQ110" s="43"/>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row>
    <row r="111" spans="41:70" s="42" customFormat="1" ht="6.95" customHeight="1">
      <c r="AO111" s="43"/>
      <c r="AQ111" s="43"/>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row>
    <row r="112" spans="41:70" s="42" customFormat="1" ht="6.95" customHeight="1">
      <c r="AO112" s="43"/>
      <c r="AQ112" s="43"/>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row>
    <row r="113" spans="41:70" s="42" customFormat="1" ht="6.95" customHeight="1">
      <c r="AO113" s="43"/>
      <c r="AQ113" s="43"/>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row>
    <row r="114" spans="41:70" s="42" customFormat="1" ht="6.95" customHeight="1">
      <c r="AO114" s="43"/>
      <c r="AQ114" s="43"/>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c r="BR114" s="232"/>
    </row>
    <row r="115" spans="41:70" s="42" customFormat="1" ht="6.95" customHeight="1">
      <c r="AO115" s="43"/>
      <c r="AQ115" s="43"/>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c r="BR115" s="232"/>
    </row>
    <row r="116" spans="41:70" s="42" customFormat="1" ht="6.95" customHeight="1">
      <c r="AO116" s="43"/>
      <c r="AQ116" s="43"/>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c r="BR116" s="232"/>
    </row>
    <row r="117" spans="41:70" s="42" customFormat="1" ht="6.95" customHeight="1">
      <c r="AO117" s="43"/>
      <c r="AQ117" s="43"/>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row>
    <row r="118" spans="41:70" s="42" customFormat="1" ht="6.95" customHeight="1">
      <c r="AO118" s="43"/>
      <c r="AQ118" s="43"/>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row>
    <row r="119" spans="41:70" s="42" customFormat="1" ht="6.95" customHeight="1">
      <c r="AO119" s="43"/>
      <c r="AQ119" s="43"/>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row>
    <row r="120" spans="41:70" s="42" customFormat="1" ht="6.95" customHeight="1">
      <c r="AO120" s="43"/>
      <c r="AQ120" s="43"/>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row>
    <row r="121" spans="41:70" s="42" customFormat="1" ht="6.95" customHeight="1">
      <c r="AO121" s="43"/>
      <c r="AQ121" s="43"/>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row>
    <row r="122" spans="41:70" s="42" customFormat="1" ht="6.95" customHeight="1">
      <c r="AO122" s="43"/>
      <c r="AQ122" s="43"/>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row>
    <row r="123" spans="41:70" s="42" customFormat="1" ht="6.95" customHeight="1">
      <c r="AO123" s="43"/>
      <c r="AQ123" s="43"/>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row>
    <row r="124" spans="41:70" s="42" customFormat="1" ht="6.95" customHeight="1">
      <c r="AO124" s="43"/>
      <c r="AQ124" s="43"/>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c r="BR124" s="232"/>
    </row>
    <row r="125" spans="41:70" s="42" customFormat="1" ht="6.95" customHeight="1">
      <c r="AO125" s="43"/>
      <c r="AQ125" s="43"/>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row>
    <row r="126" spans="41:70" s="42" customFormat="1" ht="6.95" customHeight="1">
      <c r="AO126" s="43"/>
      <c r="AQ126" s="43"/>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row>
    <row r="127" spans="41:70" s="42" customFormat="1" ht="6.95" customHeight="1">
      <c r="AO127" s="43"/>
      <c r="AQ127" s="43"/>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row>
    <row r="128" spans="41:70" s="42" customFormat="1" ht="6.95" customHeight="1">
      <c r="AO128" s="43"/>
      <c r="AQ128" s="43"/>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row>
    <row r="129" spans="41:70" s="42" customFormat="1" ht="6.95" customHeight="1">
      <c r="AO129" s="43"/>
      <c r="AQ129" s="43"/>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c r="BR129" s="232"/>
    </row>
    <row r="130" spans="41:70" s="42" customFormat="1" ht="6.95" customHeight="1">
      <c r="AO130" s="43"/>
      <c r="AQ130" s="43"/>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232"/>
      <c r="BR130" s="232"/>
    </row>
    <row r="131" spans="41:70" s="42" customFormat="1" ht="6.95" customHeight="1">
      <c r="AO131" s="43"/>
      <c r="AQ131" s="43"/>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c r="BR131" s="232"/>
    </row>
    <row r="132" spans="41:70" s="42" customFormat="1" ht="6.95" customHeight="1">
      <c r="AO132" s="43"/>
      <c r="AQ132" s="43"/>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row>
    <row r="133" spans="41:70" s="42" customFormat="1" ht="6.95" customHeight="1">
      <c r="AO133" s="43"/>
      <c r="AQ133" s="43"/>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row>
    <row r="134" spans="41:70" s="42" customFormat="1" ht="6.95" customHeight="1">
      <c r="AO134" s="43"/>
      <c r="AQ134" s="43"/>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232"/>
      <c r="BR134" s="232"/>
    </row>
    <row r="135" spans="41:70" s="42" customFormat="1" ht="6.95" customHeight="1">
      <c r="AO135" s="43"/>
      <c r="AQ135" s="43"/>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row>
    <row r="136" spans="41:70" s="42" customFormat="1" ht="6.95" customHeight="1">
      <c r="AO136" s="43"/>
      <c r="AQ136" s="43"/>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row>
    <row r="137" spans="41:70" s="42" customFormat="1" ht="6.95" customHeight="1">
      <c r="AO137" s="43"/>
      <c r="AQ137" s="43"/>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row>
    <row r="138" spans="41:70" s="42" customFormat="1" ht="6.95" customHeight="1">
      <c r="AO138" s="43"/>
      <c r="AQ138" s="43"/>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c r="BR138" s="232"/>
    </row>
    <row r="139" spans="41:70" s="42" customFormat="1" ht="6.95" customHeight="1">
      <c r="AO139" s="43"/>
      <c r="AQ139" s="43"/>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row>
    <row r="140" spans="41:70" s="42" customFormat="1" ht="6.95" customHeight="1">
      <c r="AO140" s="43"/>
      <c r="AQ140" s="43"/>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row>
    <row r="141" spans="41:70" s="42" customFormat="1" ht="6.95" customHeight="1">
      <c r="AO141" s="43"/>
      <c r="AQ141" s="43"/>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row>
    <row r="142" spans="41:70" s="42" customFormat="1" ht="6.95" customHeight="1">
      <c r="AO142" s="43"/>
      <c r="AQ142" s="43"/>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row>
    <row r="143" spans="41:70" s="42" customFormat="1" ht="6.95" customHeight="1">
      <c r="AO143" s="43"/>
      <c r="AQ143" s="43"/>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row>
    <row r="144" spans="41:70" s="42" customFormat="1" ht="6.95" customHeight="1">
      <c r="AO144" s="43"/>
      <c r="AQ144" s="43"/>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c r="BN144" s="232"/>
      <c r="BO144" s="232"/>
      <c r="BP144" s="232"/>
      <c r="BQ144" s="232"/>
      <c r="BR144" s="232"/>
    </row>
    <row r="145" spans="41:70" s="42" customFormat="1" ht="6.95" customHeight="1">
      <c r="AO145" s="43"/>
      <c r="AQ145" s="43"/>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c r="BR145" s="232"/>
    </row>
    <row r="146" spans="41:70" s="42" customFormat="1" ht="6.95" customHeight="1">
      <c r="AO146" s="43"/>
      <c r="AQ146" s="43"/>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232"/>
      <c r="BR146" s="232"/>
    </row>
    <row r="147" spans="41:70" s="42" customFormat="1" ht="6.95" customHeight="1">
      <c r="AO147" s="43"/>
      <c r="AQ147" s="43"/>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row>
    <row r="148" spans="41:70" s="42" customFormat="1" ht="6.95" customHeight="1">
      <c r="AO148" s="43"/>
      <c r="AQ148" s="43"/>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row>
    <row r="149" spans="41:70" s="42" customFormat="1" ht="6.95" customHeight="1">
      <c r="AO149" s="43"/>
      <c r="AQ149" s="43"/>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row>
    <row r="150" spans="41:70" s="42" customFormat="1" ht="6.95" customHeight="1">
      <c r="AO150" s="43"/>
      <c r="AQ150" s="43"/>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row>
    <row r="151" spans="41:70" s="42" customFormat="1" ht="6.95" customHeight="1">
      <c r="AO151" s="43"/>
      <c r="AQ151" s="43"/>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row>
    <row r="152" spans="41:70" s="42" customFormat="1" ht="6.95" customHeight="1">
      <c r="AO152" s="43"/>
      <c r="AQ152" s="43"/>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232"/>
      <c r="BR152" s="232"/>
    </row>
    <row r="153" spans="41:70" s="42" customFormat="1" ht="6.95" customHeight="1">
      <c r="AO153" s="43"/>
      <c r="AQ153" s="43"/>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c r="BR153" s="232"/>
    </row>
    <row r="154" spans="41:70" s="42" customFormat="1" ht="6.95" customHeight="1">
      <c r="AO154" s="43"/>
      <c r="AQ154" s="43"/>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row>
    <row r="155" spans="41:70" s="42" customFormat="1" ht="6.95" customHeight="1">
      <c r="AO155" s="43"/>
      <c r="AQ155" s="43"/>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row>
    <row r="156" spans="41:70" s="42" customFormat="1" ht="6.95" customHeight="1">
      <c r="AO156" s="43"/>
      <c r="AQ156" s="43"/>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row>
    <row r="157" spans="41:70" s="42" customFormat="1" ht="6.95" customHeight="1">
      <c r="AO157" s="43"/>
      <c r="AQ157" s="43"/>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row>
    <row r="158" spans="41:70" s="42" customFormat="1" ht="6.95" customHeight="1">
      <c r="AO158" s="43"/>
      <c r="AQ158" s="43"/>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row>
    <row r="159" spans="41:70" s="42" customFormat="1" ht="6.95" customHeight="1">
      <c r="AO159" s="43"/>
      <c r="AQ159" s="43"/>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row>
    <row r="160" spans="41:70" s="42" customFormat="1" ht="6.95" customHeight="1">
      <c r="AO160" s="43"/>
      <c r="AQ160" s="43"/>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row>
    <row r="161" spans="41:70" s="42" customFormat="1" ht="6.95" customHeight="1">
      <c r="AO161" s="43"/>
      <c r="AQ161" s="43"/>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c r="BR161" s="232"/>
    </row>
    <row r="162" spans="41:70" s="42" customFormat="1" ht="6.95" customHeight="1">
      <c r="AO162" s="43"/>
      <c r="AQ162" s="43"/>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232"/>
      <c r="BR162" s="232"/>
    </row>
    <row r="163" spans="41:70" s="42" customFormat="1" ht="6.95" customHeight="1">
      <c r="AO163" s="43"/>
      <c r="AQ163" s="43"/>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232"/>
      <c r="BP163" s="232"/>
      <c r="BQ163" s="232"/>
      <c r="BR163" s="232"/>
    </row>
    <row r="164" spans="41:70" s="42" customFormat="1" ht="6.95" customHeight="1">
      <c r="AO164" s="43"/>
      <c r="AQ164" s="43"/>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232"/>
      <c r="BR164" s="232"/>
    </row>
    <row r="165" spans="41:70" s="42" customFormat="1" ht="6.95" customHeight="1">
      <c r="AO165" s="43"/>
      <c r="AQ165" s="43"/>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row>
    <row r="166" spans="41:70" s="42" customFormat="1" ht="6.95" customHeight="1">
      <c r="AO166" s="43"/>
      <c r="AQ166" s="43"/>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c r="BR166" s="232"/>
    </row>
    <row r="167" spans="41:70" s="42" customFormat="1" ht="6.95" customHeight="1">
      <c r="AO167" s="43"/>
      <c r="AQ167" s="43"/>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row>
    <row r="168" spans="41:70" s="42" customFormat="1" ht="6.95" customHeight="1">
      <c r="AO168" s="43"/>
      <c r="AQ168" s="43"/>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row>
    <row r="169" spans="41:70" s="42" customFormat="1" ht="6.95" customHeight="1">
      <c r="AO169" s="43"/>
      <c r="AQ169" s="43"/>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row>
    <row r="170" spans="41:70" s="42" customFormat="1" ht="6.95" customHeight="1">
      <c r="AO170" s="43"/>
      <c r="AQ170" s="43"/>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row>
    <row r="171" spans="41:70" s="42" customFormat="1" ht="6.95" customHeight="1">
      <c r="AO171" s="43"/>
      <c r="AQ171" s="43"/>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row>
    <row r="172" spans="41:70" s="42" customFormat="1" ht="6.95" customHeight="1">
      <c r="AO172" s="43"/>
      <c r="AQ172" s="43"/>
      <c r="AS172" s="232"/>
      <c r="AT172" s="232"/>
      <c r="AU172" s="232"/>
      <c r="AV172" s="232"/>
      <c r="AW172" s="232"/>
      <c r="AX172" s="232"/>
      <c r="AY172" s="232"/>
      <c r="AZ172" s="232"/>
      <c r="BA172" s="232"/>
      <c r="BB172" s="232"/>
      <c r="BC172" s="232"/>
      <c r="BD172" s="232"/>
      <c r="BE172" s="232"/>
      <c r="BF172" s="232"/>
      <c r="BG172" s="232"/>
      <c r="BH172" s="232"/>
      <c r="BI172" s="232"/>
      <c r="BJ172" s="232"/>
      <c r="BK172" s="232"/>
      <c r="BL172" s="232"/>
      <c r="BM172" s="232"/>
      <c r="BN172" s="232"/>
      <c r="BO172" s="232"/>
      <c r="BP172" s="232"/>
      <c r="BQ172" s="232"/>
      <c r="BR172" s="232"/>
    </row>
    <row r="173" spans="41:70" s="42" customFormat="1" ht="6.95" customHeight="1">
      <c r="AO173" s="43"/>
      <c r="AQ173" s="43"/>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row>
    <row r="174" spans="41:70" s="42" customFormat="1" ht="6.95" customHeight="1">
      <c r="AO174" s="43"/>
      <c r="AQ174" s="43"/>
      <c r="AS174" s="232"/>
      <c r="AT174" s="232"/>
      <c r="AU174" s="232"/>
      <c r="AV174" s="232"/>
      <c r="AW174" s="232"/>
      <c r="AX174" s="232"/>
      <c r="AY174" s="232"/>
      <c r="AZ174" s="232"/>
      <c r="BA174" s="232"/>
      <c r="BB174" s="232"/>
      <c r="BC174" s="232"/>
      <c r="BD174" s="232"/>
      <c r="BE174" s="232"/>
      <c r="BF174" s="232"/>
      <c r="BG174" s="232"/>
      <c r="BH174" s="232"/>
      <c r="BI174" s="232"/>
      <c r="BJ174" s="232"/>
      <c r="BK174" s="232"/>
      <c r="BL174" s="232"/>
      <c r="BM174" s="232"/>
      <c r="BN174" s="232"/>
      <c r="BO174" s="232"/>
      <c r="BP174" s="232"/>
      <c r="BQ174" s="232"/>
      <c r="BR174" s="232"/>
    </row>
    <row r="175" spans="41:70" s="42" customFormat="1" ht="6.95" customHeight="1">
      <c r="AO175" s="43"/>
      <c r="AQ175" s="43"/>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c r="BR175" s="232"/>
    </row>
    <row r="176" spans="41:70" s="42" customFormat="1" ht="6.95" customHeight="1">
      <c r="AO176" s="43"/>
      <c r="AQ176" s="43"/>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c r="BR176" s="232"/>
    </row>
    <row r="177" spans="41:70" s="42" customFormat="1" ht="6.95" customHeight="1">
      <c r="AO177" s="43"/>
      <c r="AQ177" s="43"/>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row>
    <row r="178" spans="41:70" s="42" customFormat="1" ht="6.95" customHeight="1">
      <c r="AO178" s="43"/>
      <c r="AQ178" s="43"/>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row>
    <row r="179" spans="41:70" s="42" customFormat="1" ht="6.95" customHeight="1">
      <c r="AO179" s="43"/>
      <c r="AQ179" s="43"/>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row>
    <row r="180" spans="41:70" s="42" customFormat="1" ht="6.95" customHeight="1">
      <c r="AO180" s="43"/>
      <c r="AQ180" s="43"/>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row>
    <row r="181" spans="41:70" s="42" customFormat="1" ht="6.95" customHeight="1">
      <c r="AO181" s="43"/>
      <c r="AQ181" s="43"/>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row>
    <row r="182" spans="41:70" s="42" customFormat="1" ht="6.95" customHeight="1">
      <c r="AO182" s="43"/>
      <c r="AQ182" s="43"/>
      <c r="AS182" s="232"/>
      <c r="AT182" s="232"/>
      <c r="AU182" s="232"/>
      <c r="AV182" s="232"/>
      <c r="AW182" s="232"/>
      <c r="AX182" s="232"/>
      <c r="AY182" s="232"/>
      <c r="AZ182" s="232"/>
      <c r="BA182" s="232"/>
      <c r="BB182" s="232"/>
      <c r="BC182" s="232"/>
      <c r="BD182" s="232"/>
      <c r="BE182" s="232"/>
      <c r="BF182" s="232"/>
      <c r="BG182" s="232"/>
      <c r="BH182" s="232"/>
      <c r="BI182" s="232"/>
      <c r="BJ182" s="232"/>
      <c r="BK182" s="232"/>
      <c r="BL182" s="232"/>
      <c r="BM182" s="232"/>
      <c r="BN182" s="232"/>
      <c r="BO182" s="232"/>
      <c r="BP182" s="232"/>
      <c r="BQ182" s="232"/>
      <c r="BR182" s="232"/>
    </row>
    <row r="183" spans="41:70" s="42" customFormat="1" ht="6.95" customHeight="1">
      <c r="AO183" s="43"/>
      <c r="AQ183" s="43"/>
      <c r="AS183" s="232"/>
      <c r="AT183" s="232"/>
      <c r="AU183" s="232"/>
      <c r="AV183" s="232"/>
      <c r="AW183" s="232"/>
      <c r="AX183" s="232"/>
      <c r="AY183" s="232"/>
      <c r="AZ183" s="232"/>
      <c r="BA183" s="232"/>
      <c r="BB183" s="232"/>
      <c r="BC183" s="232"/>
      <c r="BD183" s="232"/>
      <c r="BE183" s="232"/>
      <c r="BF183" s="232"/>
      <c r="BG183" s="232"/>
      <c r="BH183" s="232"/>
      <c r="BI183" s="232"/>
      <c r="BJ183" s="232"/>
      <c r="BK183" s="232"/>
      <c r="BL183" s="232"/>
      <c r="BM183" s="232"/>
      <c r="BN183" s="232"/>
      <c r="BO183" s="232"/>
      <c r="BP183" s="232"/>
      <c r="BQ183" s="232"/>
      <c r="BR183" s="232"/>
    </row>
    <row r="184" spans="41:70" s="42" customFormat="1" ht="6.95" customHeight="1">
      <c r="AO184" s="43"/>
      <c r="AQ184" s="43"/>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row>
    <row r="185" spans="41:70" s="42" customFormat="1" ht="6.95" customHeight="1">
      <c r="AO185" s="43"/>
      <c r="AQ185" s="43"/>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row>
    <row r="186" spans="41:70" s="42" customFormat="1" ht="6.95" customHeight="1">
      <c r="AO186" s="43"/>
      <c r="AQ186" s="43"/>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row>
    <row r="187" spans="41:70" s="42" customFormat="1" ht="6.95" customHeight="1">
      <c r="AO187" s="43"/>
      <c r="AQ187" s="43"/>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c r="BR187" s="232"/>
    </row>
    <row r="188" spans="41:70" s="42" customFormat="1" ht="6.95" customHeight="1">
      <c r="AO188" s="43"/>
      <c r="AQ188" s="43"/>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row>
    <row r="189" spans="41:70" s="42" customFormat="1" ht="6.95" customHeight="1">
      <c r="AO189" s="43"/>
      <c r="AQ189" s="43"/>
      <c r="AS189" s="232"/>
      <c r="AT189" s="232"/>
      <c r="AU189" s="232"/>
      <c r="AV189" s="232"/>
      <c r="AW189" s="232"/>
      <c r="AX189" s="232"/>
      <c r="AY189" s="232"/>
      <c r="AZ189" s="232"/>
      <c r="BA189" s="232"/>
      <c r="BB189" s="232"/>
      <c r="BC189" s="232"/>
      <c r="BD189" s="232"/>
      <c r="BE189" s="232"/>
      <c r="BF189" s="232"/>
      <c r="BG189" s="232"/>
      <c r="BH189" s="232"/>
      <c r="BI189" s="232"/>
      <c r="BJ189" s="232"/>
      <c r="BK189" s="232"/>
      <c r="BL189" s="232"/>
      <c r="BM189" s="232"/>
      <c r="BN189" s="232"/>
      <c r="BO189" s="232"/>
      <c r="BP189" s="232"/>
      <c r="BQ189" s="232"/>
      <c r="BR189" s="232"/>
    </row>
    <row r="190" spans="41:70" s="42" customFormat="1" ht="6.95" customHeight="1">
      <c r="AO190" s="43"/>
      <c r="AQ190" s="43"/>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c r="BR190" s="232"/>
    </row>
    <row r="191" spans="41:70" s="42" customFormat="1" ht="6.95" customHeight="1">
      <c r="AO191" s="43"/>
      <c r="AQ191" s="43"/>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c r="BR191" s="232"/>
    </row>
    <row r="192" spans="41:70" s="42" customFormat="1" ht="6.95" customHeight="1">
      <c r="AO192" s="43"/>
      <c r="AQ192" s="43"/>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row>
    <row r="193" spans="41:70" s="42" customFormat="1" ht="6.95" customHeight="1">
      <c r="AO193" s="43"/>
      <c r="AQ193" s="43"/>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row>
    <row r="194" spans="41:70" s="42" customFormat="1" ht="6.95" customHeight="1">
      <c r="AO194" s="43"/>
      <c r="AQ194" s="43"/>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c r="BR194" s="232"/>
    </row>
    <row r="195" spans="41:70" s="42" customFormat="1" ht="6.95" customHeight="1">
      <c r="AO195" s="43"/>
      <c r="AQ195" s="43"/>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row>
    <row r="196" spans="41:70" s="42" customFormat="1" ht="6.95" customHeight="1">
      <c r="AO196" s="43"/>
      <c r="AQ196" s="43"/>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c r="BR196" s="232"/>
    </row>
    <row r="197" spans="41:70" s="42" customFormat="1" ht="6.95" customHeight="1">
      <c r="AO197" s="43"/>
      <c r="AQ197" s="43"/>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c r="BR197" s="232"/>
    </row>
    <row r="198" spans="41:70" s="42" customFormat="1" ht="6.95" customHeight="1">
      <c r="AO198" s="43"/>
      <c r="AQ198" s="43"/>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row>
    <row r="199" spans="41:70" s="42" customFormat="1" ht="6.95" customHeight="1">
      <c r="AO199" s="43"/>
      <c r="AQ199" s="43"/>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row>
    <row r="200" spans="41:70" s="42" customFormat="1" ht="6.95" customHeight="1">
      <c r="AO200" s="43"/>
      <c r="AQ200" s="43"/>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row>
    <row r="201" spans="41:70" s="42" customFormat="1" ht="6.95" customHeight="1">
      <c r="AO201" s="43"/>
      <c r="AQ201" s="43"/>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row>
    <row r="202" spans="41:70" s="42" customFormat="1" ht="6.95" customHeight="1">
      <c r="AO202" s="43"/>
      <c r="AQ202" s="43"/>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row>
    <row r="203" spans="41:70" s="42" customFormat="1" ht="6.95" customHeight="1">
      <c r="AO203" s="43"/>
      <c r="AQ203" s="43"/>
      <c r="AS203" s="232"/>
      <c r="AT203" s="232"/>
      <c r="AU203" s="232"/>
      <c r="AV203" s="232"/>
      <c r="AW203" s="232"/>
      <c r="AX203" s="232"/>
      <c r="AY203" s="232"/>
      <c r="AZ203" s="232"/>
      <c r="BA203" s="232"/>
      <c r="BB203" s="232"/>
      <c r="BC203" s="232"/>
      <c r="BD203" s="232"/>
      <c r="BE203" s="232"/>
      <c r="BF203" s="232"/>
      <c r="BG203" s="232"/>
      <c r="BH203" s="232"/>
      <c r="BI203" s="232"/>
      <c r="BJ203" s="232"/>
      <c r="BK203" s="232"/>
      <c r="BL203" s="232"/>
      <c r="BM203" s="232"/>
      <c r="BN203" s="232"/>
      <c r="BO203" s="232"/>
      <c r="BP203" s="232"/>
      <c r="BQ203" s="232"/>
      <c r="BR203" s="232"/>
    </row>
    <row r="204" spans="41:70" s="42" customFormat="1" ht="6.95" customHeight="1">
      <c r="AO204" s="43"/>
      <c r="AQ204" s="43"/>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c r="BR204" s="232"/>
    </row>
    <row r="205" spans="41:70" s="42" customFormat="1" ht="6.95" customHeight="1">
      <c r="AO205" s="43"/>
      <c r="AQ205" s="43"/>
      <c r="AS205" s="232"/>
      <c r="AT205" s="232"/>
      <c r="AU205" s="232"/>
      <c r="AV205" s="232"/>
      <c r="AW205" s="232"/>
      <c r="AX205" s="232"/>
      <c r="AY205" s="232"/>
      <c r="AZ205" s="232"/>
      <c r="BA205" s="232"/>
      <c r="BB205" s="232"/>
      <c r="BC205" s="232"/>
      <c r="BD205" s="232"/>
      <c r="BE205" s="232"/>
      <c r="BF205" s="232"/>
      <c r="BG205" s="232"/>
      <c r="BH205" s="232"/>
      <c r="BI205" s="232"/>
      <c r="BJ205" s="232"/>
      <c r="BK205" s="232"/>
      <c r="BL205" s="232"/>
      <c r="BM205" s="232"/>
      <c r="BN205" s="232"/>
      <c r="BO205" s="232"/>
      <c r="BP205" s="232"/>
      <c r="BQ205" s="232"/>
      <c r="BR205" s="232"/>
    </row>
    <row r="206" spans="41:70" s="42" customFormat="1" ht="6.95" customHeight="1">
      <c r="AO206" s="43"/>
      <c r="AQ206" s="43"/>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row>
    <row r="207" spans="41:70" s="42" customFormat="1" ht="6.95" customHeight="1">
      <c r="AO207" s="43"/>
      <c r="AQ207" s="43"/>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c r="BR207" s="232"/>
    </row>
    <row r="208" spans="41:70" s="42" customFormat="1" ht="6.95" customHeight="1">
      <c r="AO208" s="43"/>
      <c r="AQ208" s="43"/>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row>
    <row r="209" spans="41:70" s="42" customFormat="1" ht="6.95" customHeight="1">
      <c r="AO209" s="43"/>
      <c r="AQ209" s="43"/>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row>
    <row r="210" spans="41:70" s="42" customFormat="1" ht="6.95" customHeight="1">
      <c r="AO210" s="43"/>
      <c r="AQ210" s="43"/>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row>
    <row r="211" spans="41:70" s="42" customFormat="1" ht="6.95" customHeight="1">
      <c r="AO211" s="43"/>
      <c r="AQ211" s="43"/>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row>
    <row r="212" spans="41:70" s="42" customFormat="1" ht="6.95" customHeight="1">
      <c r="AO212" s="43"/>
      <c r="AQ212" s="43"/>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row>
    <row r="213" spans="41:70" s="42" customFormat="1" ht="6.95" customHeight="1">
      <c r="AO213" s="43"/>
      <c r="AQ213" s="43"/>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row>
    <row r="214" spans="41:70" s="42" customFormat="1" ht="6.95" customHeight="1">
      <c r="AO214" s="43"/>
      <c r="AQ214" s="43"/>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row>
    <row r="215" spans="41:70" s="42" customFormat="1" ht="6.95" customHeight="1">
      <c r="AO215" s="43"/>
      <c r="AQ215" s="43"/>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row>
    <row r="216" spans="41:70" s="42" customFormat="1" ht="6.95" customHeight="1">
      <c r="AO216" s="43"/>
      <c r="AQ216" s="43"/>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row>
    <row r="217" spans="41:70" s="42" customFormat="1" ht="6.95" customHeight="1">
      <c r="AO217" s="43"/>
      <c r="AQ217" s="43"/>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row>
    <row r="218" spans="41:70" s="42" customFormat="1" ht="6.95" customHeight="1">
      <c r="AO218" s="43"/>
      <c r="AQ218" s="43"/>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row>
    <row r="219" spans="41:70" s="42" customFormat="1" ht="6.95" customHeight="1">
      <c r="AO219" s="43"/>
      <c r="AQ219" s="43"/>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row>
    <row r="220" spans="41:70" s="42" customFormat="1" ht="6.95" customHeight="1">
      <c r="AO220" s="43"/>
      <c r="AQ220" s="43"/>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row>
    <row r="221" spans="41:70" s="42" customFormat="1" ht="6.95" customHeight="1">
      <c r="AO221" s="43"/>
      <c r="AQ221" s="43"/>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row>
    <row r="222" spans="41:70" s="42" customFormat="1" ht="6.95" customHeight="1">
      <c r="AO222" s="43"/>
      <c r="AQ222" s="43"/>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row>
    <row r="223" spans="41:70" s="42" customFormat="1" ht="6.95" customHeight="1">
      <c r="AO223" s="43"/>
      <c r="AQ223" s="43"/>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BQ223" s="232"/>
      <c r="BR223" s="232"/>
    </row>
    <row r="224" spans="41:70" s="42" customFormat="1" ht="6.95" customHeight="1">
      <c r="AO224" s="43"/>
      <c r="AQ224" s="43"/>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row>
    <row r="225" spans="41:70" s="42" customFormat="1" ht="6.95" customHeight="1">
      <c r="AO225" s="43"/>
      <c r="AQ225" s="43"/>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row>
    <row r="226" spans="41:70" s="42" customFormat="1" ht="6.95" customHeight="1">
      <c r="AO226" s="43"/>
      <c r="AQ226" s="43"/>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c r="BR226" s="232"/>
    </row>
    <row r="227" spans="41:70" s="42" customFormat="1" ht="6.95" customHeight="1">
      <c r="AO227" s="43"/>
      <c r="AQ227" s="43"/>
      <c r="AS227" s="232"/>
      <c r="AT227" s="232"/>
      <c r="AU227" s="232"/>
      <c r="AV227" s="232"/>
      <c r="AW227" s="232"/>
      <c r="AX227" s="232"/>
      <c r="AY227" s="232"/>
      <c r="AZ227" s="232"/>
      <c r="BA227" s="232"/>
      <c r="BB227" s="232"/>
      <c r="BC227" s="232"/>
      <c r="BD227" s="232"/>
      <c r="BE227" s="232"/>
      <c r="BF227" s="232"/>
      <c r="BG227" s="232"/>
      <c r="BH227" s="232"/>
      <c r="BI227" s="232"/>
      <c r="BJ227" s="232"/>
      <c r="BK227" s="232"/>
      <c r="BL227" s="232"/>
      <c r="BM227" s="232"/>
      <c r="BN227" s="232"/>
      <c r="BO227" s="232"/>
      <c r="BP227" s="232"/>
      <c r="BQ227" s="232"/>
      <c r="BR227" s="232"/>
    </row>
    <row r="228" spans="41:70" s="42" customFormat="1" ht="6.95" customHeight="1">
      <c r="AO228" s="43"/>
      <c r="AQ228" s="43"/>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c r="BR228" s="232"/>
    </row>
    <row r="229" spans="41:70" s="42" customFormat="1" ht="6.95" customHeight="1">
      <c r="AO229" s="43"/>
      <c r="AQ229" s="43"/>
      <c r="AS229" s="232"/>
      <c r="AT229" s="232"/>
      <c r="AU229" s="232"/>
      <c r="AV229" s="232"/>
      <c r="AW229" s="232"/>
      <c r="AX229" s="232"/>
      <c r="AY229" s="232"/>
      <c r="AZ229" s="232"/>
      <c r="BA229" s="232"/>
      <c r="BB229" s="232"/>
      <c r="BC229" s="232"/>
      <c r="BD229" s="232"/>
      <c r="BE229" s="232"/>
      <c r="BF229" s="232"/>
      <c r="BG229" s="232"/>
      <c r="BH229" s="232"/>
      <c r="BI229" s="232"/>
      <c r="BJ229" s="232"/>
      <c r="BK229" s="232"/>
      <c r="BL229" s="232"/>
      <c r="BM229" s="232"/>
      <c r="BN229" s="232"/>
      <c r="BO229" s="232"/>
      <c r="BP229" s="232"/>
      <c r="BQ229" s="232"/>
      <c r="BR229" s="232"/>
    </row>
    <row r="230" spans="41:70" s="42" customFormat="1" ht="6.95" customHeight="1">
      <c r="AO230" s="43"/>
      <c r="AQ230" s="43"/>
      <c r="AS230" s="232"/>
      <c r="AT230" s="232"/>
      <c r="AU230" s="232"/>
      <c r="AV230" s="232"/>
      <c r="AW230" s="232"/>
      <c r="AX230" s="232"/>
      <c r="AY230" s="232"/>
      <c r="AZ230" s="232"/>
      <c r="BA230" s="232"/>
      <c r="BB230" s="232"/>
      <c r="BC230" s="232"/>
      <c r="BD230" s="232"/>
      <c r="BE230" s="232"/>
      <c r="BF230" s="232"/>
      <c r="BG230" s="232"/>
      <c r="BH230" s="232"/>
      <c r="BI230" s="232"/>
      <c r="BJ230" s="232"/>
      <c r="BK230" s="232"/>
      <c r="BL230" s="232"/>
      <c r="BM230" s="232"/>
      <c r="BN230" s="232"/>
      <c r="BO230" s="232"/>
      <c r="BP230" s="232"/>
      <c r="BQ230" s="232"/>
      <c r="BR230" s="232"/>
    </row>
    <row r="231" spans="41:70" s="42" customFormat="1" ht="6.95" customHeight="1">
      <c r="AO231" s="43"/>
      <c r="AQ231" s="43"/>
      <c r="AS231" s="232"/>
      <c r="AT231" s="232"/>
      <c r="AU231" s="232"/>
      <c r="AV231" s="232"/>
      <c r="AW231" s="232"/>
      <c r="AX231" s="232"/>
      <c r="AY231" s="232"/>
      <c r="AZ231" s="232"/>
      <c r="BA231" s="232"/>
      <c r="BB231" s="232"/>
      <c r="BC231" s="232"/>
      <c r="BD231" s="232"/>
      <c r="BE231" s="232"/>
      <c r="BF231" s="232"/>
      <c r="BG231" s="232"/>
      <c r="BH231" s="232"/>
      <c r="BI231" s="232"/>
      <c r="BJ231" s="232"/>
      <c r="BK231" s="232"/>
      <c r="BL231" s="232"/>
      <c r="BM231" s="232"/>
      <c r="BN231" s="232"/>
      <c r="BO231" s="232"/>
      <c r="BP231" s="232"/>
      <c r="BQ231" s="232"/>
      <c r="BR231" s="232"/>
    </row>
    <row r="232" spans="41:70" s="42" customFormat="1" ht="6.95" customHeight="1">
      <c r="AO232" s="43"/>
      <c r="AQ232" s="43"/>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BR232" s="232"/>
    </row>
    <row r="233" spans="41:70" s="42" customFormat="1" ht="6.95" customHeight="1">
      <c r="AO233" s="43"/>
      <c r="AQ233" s="43"/>
      <c r="AS233" s="232"/>
      <c r="AT233" s="232"/>
      <c r="AU233" s="232"/>
      <c r="AV233" s="232"/>
      <c r="AW233" s="232"/>
      <c r="AX233" s="232"/>
      <c r="AY233" s="232"/>
      <c r="AZ233" s="232"/>
      <c r="BA233" s="232"/>
      <c r="BB233" s="232"/>
      <c r="BC233" s="232"/>
      <c r="BD233" s="232"/>
      <c r="BE233" s="232"/>
      <c r="BF233" s="232"/>
      <c r="BG233" s="232"/>
      <c r="BH233" s="232"/>
      <c r="BI233" s="232"/>
      <c r="BJ233" s="232"/>
      <c r="BK233" s="232"/>
      <c r="BL233" s="232"/>
      <c r="BM233" s="232"/>
      <c r="BN233" s="232"/>
      <c r="BO233" s="232"/>
      <c r="BP233" s="232"/>
      <c r="BQ233" s="232"/>
      <c r="BR233" s="232"/>
    </row>
    <row r="234" spans="41:70" s="42" customFormat="1" ht="6.95" customHeight="1">
      <c r="AO234" s="43"/>
      <c r="AQ234" s="43"/>
      <c r="AS234" s="232"/>
      <c r="AT234" s="232"/>
      <c r="AU234" s="232"/>
      <c r="AV234" s="232"/>
      <c r="AW234" s="232"/>
      <c r="AX234" s="232"/>
      <c r="AY234" s="232"/>
      <c r="AZ234" s="232"/>
      <c r="BA234" s="232"/>
      <c r="BB234" s="232"/>
      <c r="BC234" s="232"/>
      <c r="BD234" s="232"/>
      <c r="BE234" s="232"/>
      <c r="BF234" s="232"/>
      <c r="BG234" s="232"/>
      <c r="BH234" s="232"/>
      <c r="BI234" s="232"/>
      <c r="BJ234" s="232"/>
      <c r="BK234" s="232"/>
      <c r="BL234" s="232"/>
      <c r="BM234" s="232"/>
      <c r="BN234" s="232"/>
      <c r="BO234" s="232"/>
      <c r="BP234" s="232"/>
      <c r="BQ234" s="232"/>
      <c r="BR234" s="232"/>
    </row>
    <row r="235" spans="41:70" s="42" customFormat="1" ht="6.95" customHeight="1">
      <c r="AO235" s="43"/>
      <c r="AQ235" s="43"/>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row>
    <row r="236" spans="41:70" s="42" customFormat="1" ht="6.95" customHeight="1">
      <c r="AO236" s="43"/>
      <c r="AQ236" s="43"/>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c r="BR236" s="232"/>
    </row>
    <row r="237" spans="41:70" s="42" customFormat="1" ht="6.95" customHeight="1">
      <c r="AO237" s="43"/>
      <c r="AQ237" s="43"/>
      <c r="AS237" s="232"/>
      <c r="AT237" s="232"/>
      <c r="AU237" s="232"/>
      <c r="AV237" s="232"/>
      <c r="AW237" s="232"/>
      <c r="AX237" s="232"/>
      <c r="AY237" s="232"/>
      <c r="AZ237" s="232"/>
      <c r="BA237" s="232"/>
      <c r="BB237" s="232"/>
      <c r="BC237" s="232"/>
      <c r="BD237" s="232"/>
      <c r="BE237" s="232"/>
      <c r="BF237" s="232"/>
      <c r="BG237" s="232"/>
      <c r="BH237" s="232"/>
      <c r="BI237" s="232"/>
      <c r="BJ237" s="232"/>
      <c r="BK237" s="232"/>
      <c r="BL237" s="232"/>
      <c r="BM237" s="232"/>
      <c r="BN237" s="232"/>
      <c r="BO237" s="232"/>
      <c r="BP237" s="232"/>
      <c r="BQ237" s="232"/>
      <c r="BR237" s="232"/>
    </row>
    <row r="238" spans="41:70" s="42" customFormat="1" ht="6.95" customHeight="1">
      <c r="AO238" s="43"/>
      <c r="AQ238" s="43"/>
      <c r="AS238" s="232"/>
      <c r="AT238" s="232"/>
      <c r="AU238" s="232"/>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c r="BR238" s="232"/>
    </row>
    <row r="239" spans="41:70" s="42" customFormat="1" ht="6.95" customHeight="1">
      <c r="AO239" s="43"/>
      <c r="AQ239" s="43"/>
      <c r="AS239" s="232"/>
      <c r="AT239" s="232"/>
      <c r="AU239" s="232"/>
      <c r="AV239" s="232"/>
      <c r="AW239" s="232"/>
      <c r="AX239" s="232"/>
      <c r="AY239" s="232"/>
      <c r="AZ239" s="232"/>
      <c r="BA239" s="232"/>
      <c r="BB239" s="232"/>
      <c r="BC239" s="232"/>
      <c r="BD239" s="232"/>
      <c r="BE239" s="232"/>
      <c r="BF239" s="232"/>
      <c r="BG239" s="232"/>
      <c r="BH239" s="232"/>
      <c r="BI239" s="232"/>
      <c r="BJ239" s="232"/>
      <c r="BK239" s="232"/>
      <c r="BL239" s="232"/>
      <c r="BM239" s="232"/>
      <c r="BN239" s="232"/>
      <c r="BO239" s="232"/>
      <c r="BP239" s="232"/>
      <c r="BQ239" s="232"/>
      <c r="BR239" s="232"/>
    </row>
    <row r="240" spans="41:70" s="42" customFormat="1" ht="6.95" customHeight="1">
      <c r="AO240" s="43"/>
      <c r="AQ240" s="43"/>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row>
    <row r="241" spans="41:70" s="42" customFormat="1" ht="6.95" customHeight="1">
      <c r="AO241" s="43"/>
      <c r="AQ241" s="43"/>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c r="BR241" s="232"/>
    </row>
    <row r="242" spans="41:70" s="42" customFormat="1" ht="6.95" customHeight="1">
      <c r="AO242" s="43"/>
      <c r="AQ242" s="43"/>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row>
    <row r="243" spans="41:70" s="42" customFormat="1" ht="6.95" customHeight="1">
      <c r="AO243" s="43"/>
      <c r="AQ243" s="43"/>
      <c r="AS243" s="232"/>
      <c r="AT243" s="232"/>
      <c r="AU243" s="232"/>
      <c r="AV243" s="232"/>
      <c r="AW243" s="232"/>
      <c r="AX243" s="232"/>
      <c r="AY243" s="232"/>
      <c r="AZ243" s="232"/>
      <c r="BA243" s="232"/>
      <c r="BB243" s="232"/>
      <c r="BC243" s="232"/>
      <c r="BD243" s="232"/>
      <c r="BE243" s="232"/>
      <c r="BF243" s="232"/>
      <c r="BG243" s="232"/>
      <c r="BH243" s="232"/>
      <c r="BI243" s="232"/>
      <c r="BJ243" s="232"/>
      <c r="BK243" s="232"/>
      <c r="BL243" s="232"/>
      <c r="BM243" s="232"/>
      <c r="BN243" s="232"/>
      <c r="BO243" s="232"/>
      <c r="BP243" s="232"/>
      <c r="BQ243" s="232"/>
      <c r="BR243" s="232"/>
    </row>
    <row r="244" spans="41:70" s="42" customFormat="1" ht="6.95" customHeight="1">
      <c r="AO244" s="43"/>
      <c r="AQ244" s="43"/>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row>
    <row r="245" spans="41:70" s="42" customFormat="1" ht="6.95" customHeight="1">
      <c r="AO245" s="43"/>
      <c r="AQ245" s="43"/>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row>
    <row r="246" spans="41:70" s="42" customFormat="1" ht="6.95" customHeight="1">
      <c r="AO246" s="43"/>
      <c r="AQ246" s="43"/>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row>
    <row r="247" spans="41:70" s="42" customFormat="1" ht="6.95" customHeight="1">
      <c r="AO247" s="43"/>
      <c r="AQ247" s="43"/>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c r="BR247" s="232"/>
    </row>
    <row r="248" spans="41:70" s="42" customFormat="1" ht="6.95" customHeight="1">
      <c r="AO248" s="43"/>
      <c r="AQ248" s="43"/>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row>
    <row r="249" spans="41:70" s="42" customFormat="1" ht="6.95" customHeight="1">
      <c r="AO249" s="43"/>
      <c r="AQ249" s="43"/>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row>
    <row r="250" spans="41:70" s="42" customFormat="1" ht="6.95" customHeight="1">
      <c r="AO250" s="43"/>
      <c r="AQ250" s="43"/>
      <c r="AS250" s="232"/>
      <c r="AT250" s="232"/>
      <c r="AU250" s="232"/>
      <c r="AV250" s="232"/>
      <c r="AW250" s="232"/>
      <c r="AX250" s="232"/>
      <c r="AY250" s="232"/>
      <c r="AZ250" s="232"/>
      <c r="BA250" s="232"/>
      <c r="BB250" s="232"/>
      <c r="BC250" s="232"/>
      <c r="BD250" s="232"/>
      <c r="BE250" s="232"/>
      <c r="BF250" s="232"/>
      <c r="BG250" s="232"/>
      <c r="BH250" s="232"/>
      <c r="BI250" s="232"/>
      <c r="BJ250" s="232"/>
      <c r="BK250" s="232"/>
      <c r="BL250" s="232"/>
      <c r="BM250" s="232"/>
      <c r="BN250" s="232"/>
      <c r="BO250" s="232"/>
      <c r="BP250" s="232"/>
      <c r="BQ250" s="232"/>
      <c r="BR250" s="232"/>
    </row>
    <row r="251" spans="41:70" s="42" customFormat="1" ht="6.95" customHeight="1">
      <c r="AO251" s="43"/>
      <c r="AQ251" s="43"/>
      <c r="AS251" s="232"/>
      <c r="AT251" s="232"/>
      <c r="AU251" s="232"/>
      <c r="AV251" s="232"/>
      <c r="AW251" s="232"/>
      <c r="AX251" s="232"/>
      <c r="AY251" s="232"/>
      <c r="AZ251" s="232"/>
      <c r="BA251" s="232"/>
      <c r="BB251" s="232"/>
      <c r="BC251" s="232"/>
      <c r="BD251" s="232"/>
      <c r="BE251" s="232"/>
      <c r="BF251" s="232"/>
      <c r="BG251" s="232"/>
      <c r="BH251" s="232"/>
      <c r="BI251" s="232"/>
      <c r="BJ251" s="232"/>
      <c r="BK251" s="232"/>
      <c r="BL251" s="232"/>
      <c r="BM251" s="232"/>
      <c r="BN251" s="232"/>
      <c r="BO251" s="232"/>
      <c r="BP251" s="232"/>
      <c r="BQ251" s="232"/>
      <c r="BR251" s="232"/>
    </row>
    <row r="252" spans="41:70" s="42" customFormat="1" ht="6.95" customHeight="1">
      <c r="AO252" s="43"/>
      <c r="AQ252" s="43"/>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c r="BR252" s="232"/>
    </row>
    <row r="253" spans="41:70" s="42" customFormat="1" ht="6.95" customHeight="1">
      <c r="AO253" s="43"/>
      <c r="AQ253" s="43"/>
      <c r="AS253" s="232"/>
      <c r="AT253" s="232"/>
      <c r="AU253" s="232"/>
      <c r="AV253" s="232"/>
      <c r="AW253" s="232"/>
      <c r="AX253" s="232"/>
      <c r="AY253" s="232"/>
      <c r="AZ253" s="232"/>
      <c r="BA253" s="232"/>
      <c r="BB253" s="232"/>
      <c r="BC253" s="232"/>
      <c r="BD253" s="232"/>
      <c r="BE253" s="232"/>
      <c r="BF253" s="232"/>
      <c r="BG253" s="232"/>
      <c r="BH253" s="232"/>
      <c r="BI253" s="232"/>
      <c r="BJ253" s="232"/>
      <c r="BK253" s="232"/>
      <c r="BL253" s="232"/>
      <c r="BM253" s="232"/>
      <c r="BN253" s="232"/>
      <c r="BO253" s="232"/>
      <c r="BP253" s="232"/>
      <c r="BQ253" s="232"/>
      <c r="BR253" s="232"/>
    </row>
    <row r="254" spans="41:70" s="42" customFormat="1" ht="6.95" customHeight="1">
      <c r="AO254" s="43"/>
      <c r="AQ254" s="43"/>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row>
    <row r="255" spans="41:70" s="42" customFormat="1" ht="6.95" customHeight="1">
      <c r="AO255" s="43"/>
      <c r="AQ255" s="43"/>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row>
    <row r="256" spans="41:70" s="42" customFormat="1" ht="6.95" customHeight="1">
      <c r="AO256" s="43"/>
      <c r="AQ256" s="43"/>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c r="BR256" s="232"/>
    </row>
    <row r="257" spans="41:70" s="42" customFormat="1" ht="6.95" customHeight="1">
      <c r="AO257" s="43"/>
      <c r="AQ257" s="43"/>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c r="BR257" s="232"/>
    </row>
    <row r="258" spans="41:70" s="42" customFormat="1" ht="6.95" customHeight="1">
      <c r="AO258" s="43"/>
      <c r="AQ258" s="43"/>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row>
    <row r="259" spans="41:70" s="42" customFormat="1" ht="6.95" customHeight="1">
      <c r="AO259" s="43"/>
      <c r="AQ259" s="43"/>
      <c r="AS259" s="232"/>
      <c r="AT259" s="232"/>
      <c r="AU259" s="232"/>
      <c r="AV259" s="232"/>
      <c r="AW259" s="232"/>
      <c r="AX259" s="232"/>
      <c r="AY259" s="232"/>
      <c r="AZ259" s="232"/>
      <c r="BA259" s="232"/>
      <c r="BB259" s="232"/>
      <c r="BC259" s="232"/>
      <c r="BD259" s="232"/>
      <c r="BE259" s="232"/>
      <c r="BF259" s="232"/>
      <c r="BG259" s="232"/>
      <c r="BH259" s="232"/>
      <c r="BI259" s="232"/>
      <c r="BJ259" s="232"/>
      <c r="BK259" s="232"/>
      <c r="BL259" s="232"/>
      <c r="BM259" s="232"/>
      <c r="BN259" s="232"/>
      <c r="BO259" s="232"/>
      <c r="BP259" s="232"/>
      <c r="BQ259" s="232"/>
      <c r="BR259" s="232"/>
    </row>
    <row r="260" spans="41:70" s="42" customFormat="1" ht="6.95" customHeight="1">
      <c r="AO260" s="43"/>
      <c r="AQ260" s="43"/>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row>
    <row r="261" spans="41:70" s="42" customFormat="1" ht="6.95" customHeight="1">
      <c r="AO261" s="43"/>
      <c r="AQ261" s="43"/>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c r="BR261" s="232"/>
    </row>
    <row r="262" spans="41:70" s="42" customFormat="1" ht="6.95" customHeight="1">
      <c r="AO262" s="43"/>
      <c r="AQ262" s="43"/>
      <c r="AS262" s="232"/>
      <c r="AT262" s="232"/>
      <c r="AU262" s="232"/>
      <c r="AV262" s="232"/>
      <c r="AW262" s="232"/>
      <c r="AX262" s="232"/>
      <c r="AY262" s="232"/>
      <c r="AZ262" s="232"/>
      <c r="BA262" s="232"/>
      <c r="BB262" s="232"/>
      <c r="BC262" s="232"/>
      <c r="BD262" s="232"/>
      <c r="BE262" s="232"/>
      <c r="BF262" s="232"/>
      <c r="BG262" s="232"/>
      <c r="BH262" s="232"/>
      <c r="BI262" s="232"/>
      <c r="BJ262" s="232"/>
      <c r="BK262" s="232"/>
      <c r="BL262" s="232"/>
      <c r="BM262" s="232"/>
      <c r="BN262" s="232"/>
      <c r="BO262" s="232"/>
      <c r="BP262" s="232"/>
      <c r="BQ262" s="232"/>
      <c r="BR262" s="232"/>
    </row>
    <row r="263" spans="41:70" s="42" customFormat="1" ht="6.95" customHeight="1">
      <c r="AO263" s="43"/>
      <c r="AQ263" s="43"/>
      <c r="AS263" s="232"/>
      <c r="AT263" s="232"/>
      <c r="AU263" s="232"/>
      <c r="AV263" s="232"/>
      <c r="AW263" s="232"/>
      <c r="AX263" s="232"/>
      <c r="AY263" s="232"/>
      <c r="AZ263" s="232"/>
      <c r="BA263" s="232"/>
      <c r="BB263" s="232"/>
      <c r="BC263" s="232"/>
      <c r="BD263" s="232"/>
      <c r="BE263" s="232"/>
      <c r="BF263" s="232"/>
      <c r="BG263" s="232"/>
      <c r="BH263" s="232"/>
      <c r="BI263" s="232"/>
      <c r="BJ263" s="232"/>
      <c r="BK263" s="232"/>
      <c r="BL263" s="232"/>
      <c r="BM263" s="232"/>
      <c r="BN263" s="232"/>
      <c r="BO263" s="232"/>
      <c r="BP263" s="232"/>
      <c r="BQ263" s="232"/>
      <c r="BR263" s="232"/>
    </row>
    <row r="264" spans="41:70" s="42" customFormat="1" ht="6.95" customHeight="1">
      <c r="AO264" s="43"/>
      <c r="AQ264" s="43"/>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c r="BR264" s="232"/>
    </row>
    <row r="265" spans="41:70" s="42" customFormat="1" ht="6.95" customHeight="1">
      <c r="AO265" s="43"/>
      <c r="AQ265" s="43"/>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row>
    <row r="266" spans="41:70" s="42" customFormat="1" ht="6.95" customHeight="1">
      <c r="AO266" s="43"/>
      <c r="AQ266" s="43"/>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row>
    <row r="267" spans="41:70" s="42" customFormat="1" ht="6.95" customHeight="1">
      <c r="AO267" s="43"/>
      <c r="AQ267" s="43"/>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row>
    <row r="268" spans="41:70" s="42" customFormat="1" ht="6.95" customHeight="1">
      <c r="AO268" s="43"/>
      <c r="AQ268" s="43"/>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row>
    <row r="269" spans="41:70" s="42" customFormat="1" ht="6.95" customHeight="1">
      <c r="AO269" s="43"/>
      <c r="AQ269" s="43"/>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c r="BR269" s="232"/>
    </row>
    <row r="270" spans="41:70" s="42" customFormat="1" ht="6.95" customHeight="1">
      <c r="AO270" s="43"/>
      <c r="AQ270" s="43"/>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c r="BR270" s="232"/>
    </row>
    <row r="271" spans="41:70" s="42" customFormat="1" ht="6.95" customHeight="1">
      <c r="AO271" s="43"/>
      <c r="AQ271" s="43"/>
      <c r="AS271" s="232"/>
      <c r="AT271" s="232"/>
      <c r="AU271" s="232"/>
      <c r="AV271" s="232"/>
      <c r="AW271" s="232"/>
      <c r="AX271" s="232"/>
      <c r="AY271" s="232"/>
      <c r="AZ271" s="232"/>
      <c r="BA271" s="232"/>
      <c r="BB271" s="232"/>
      <c r="BC271" s="232"/>
      <c r="BD271" s="232"/>
      <c r="BE271" s="232"/>
      <c r="BF271" s="232"/>
      <c r="BG271" s="232"/>
      <c r="BH271" s="232"/>
      <c r="BI271" s="232"/>
      <c r="BJ271" s="232"/>
      <c r="BK271" s="232"/>
      <c r="BL271" s="232"/>
      <c r="BM271" s="232"/>
      <c r="BN271" s="232"/>
      <c r="BO271" s="232"/>
      <c r="BP271" s="232"/>
      <c r="BQ271" s="232"/>
      <c r="BR271" s="232"/>
    </row>
    <row r="272" spans="41:70" s="42" customFormat="1" ht="6.95" customHeight="1">
      <c r="AO272" s="43"/>
      <c r="AQ272" s="43"/>
      <c r="AS272" s="232"/>
      <c r="AT272" s="232"/>
      <c r="AU272" s="232"/>
      <c r="AV272" s="232"/>
      <c r="AW272" s="232"/>
      <c r="AX272" s="232"/>
      <c r="AY272" s="232"/>
      <c r="AZ272" s="232"/>
      <c r="BA272" s="232"/>
      <c r="BB272" s="232"/>
      <c r="BC272" s="232"/>
      <c r="BD272" s="232"/>
      <c r="BE272" s="232"/>
      <c r="BF272" s="232"/>
      <c r="BG272" s="232"/>
      <c r="BH272" s="232"/>
      <c r="BI272" s="232"/>
      <c r="BJ272" s="232"/>
      <c r="BK272" s="232"/>
      <c r="BL272" s="232"/>
      <c r="BM272" s="232"/>
      <c r="BN272" s="232"/>
      <c r="BO272" s="232"/>
      <c r="BP272" s="232"/>
      <c r="BQ272" s="232"/>
      <c r="BR272" s="232"/>
    </row>
    <row r="273" spans="41:70" s="42" customFormat="1" ht="6.95" customHeight="1">
      <c r="AO273" s="43"/>
      <c r="AQ273" s="43"/>
      <c r="AS273" s="232"/>
      <c r="AT273" s="232"/>
      <c r="AU273" s="232"/>
      <c r="AV273" s="232"/>
      <c r="AW273" s="232"/>
      <c r="AX273" s="232"/>
      <c r="AY273" s="232"/>
      <c r="AZ273" s="232"/>
      <c r="BA273" s="232"/>
      <c r="BB273" s="232"/>
      <c r="BC273" s="232"/>
      <c r="BD273" s="232"/>
      <c r="BE273" s="232"/>
      <c r="BF273" s="232"/>
      <c r="BG273" s="232"/>
      <c r="BH273" s="232"/>
      <c r="BI273" s="232"/>
      <c r="BJ273" s="232"/>
      <c r="BK273" s="232"/>
      <c r="BL273" s="232"/>
      <c r="BM273" s="232"/>
      <c r="BN273" s="232"/>
      <c r="BO273" s="232"/>
      <c r="BP273" s="232"/>
      <c r="BQ273" s="232"/>
      <c r="BR273" s="232"/>
    </row>
    <row r="274" spans="41:70" s="42" customFormat="1" ht="6.95" customHeight="1">
      <c r="AO274" s="43"/>
      <c r="AQ274" s="43"/>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c r="BR274" s="232"/>
    </row>
    <row r="275" spans="41:70" s="42" customFormat="1" ht="6.95" customHeight="1">
      <c r="AO275" s="43"/>
      <c r="AQ275" s="43"/>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c r="BR275" s="232"/>
    </row>
    <row r="276" spans="41:70" s="42" customFormat="1" ht="6.95" customHeight="1">
      <c r="AO276" s="43"/>
      <c r="AQ276" s="43"/>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c r="BR276" s="232"/>
    </row>
    <row r="277" spans="41:70" s="42" customFormat="1" ht="6.95" customHeight="1">
      <c r="AO277" s="43"/>
      <c r="AQ277" s="43"/>
      <c r="AS277" s="232"/>
      <c r="AT277" s="232"/>
      <c r="AU277" s="232"/>
      <c r="AV277" s="232"/>
      <c r="AW277" s="232"/>
      <c r="AX277" s="232"/>
      <c r="AY277" s="232"/>
      <c r="AZ277" s="232"/>
      <c r="BA277" s="232"/>
      <c r="BB277" s="232"/>
      <c r="BC277" s="232"/>
      <c r="BD277" s="232"/>
      <c r="BE277" s="232"/>
      <c r="BF277" s="232"/>
      <c r="BG277" s="232"/>
      <c r="BH277" s="232"/>
      <c r="BI277" s="232"/>
      <c r="BJ277" s="232"/>
      <c r="BK277" s="232"/>
      <c r="BL277" s="232"/>
      <c r="BM277" s="232"/>
      <c r="BN277" s="232"/>
      <c r="BO277" s="232"/>
      <c r="BP277" s="232"/>
      <c r="BQ277" s="232"/>
      <c r="BR277" s="232"/>
    </row>
    <row r="278" spans="41:70" s="42" customFormat="1" ht="6.95" customHeight="1">
      <c r="AO278" s="43"/>
      <c r="AQ278" s="43"/>
      <c r="AS278" s="232"/>
      <c r="AT278" s="232"/>
      <c r="AU278" s="232"/>
      <c r="AV278" s="232"/>
      <c r="AW278" s="232"/>
      <c r="AX278" s="232"/>
      <c r="AY278" s="232"/>
      <c r="AZ278" s="232"/>
      <c r="BA278" s="232"/>
      <c r="BB278" s="232"/>
      <c r="BC278" s="232"/>
      <c r="BD278" s="232"/>
      <c r="BE278" s="232"/>
      <c r="BF278" s="232"/>
      <c r="BG278" s="232"/>
      <c r="BH278" s="232"/>
      <c r="BI278" s="232"/>
      <c r="BJ278" s="232"/>
      <c r="BK278" s="232"/>
      <c r="BL278" s="232"/>
      <c r="BM278" s="232"/>
      <c r="BN278" s="232"/>
      <c r="BO278" s="232"/>
      <c r="BP278" s="232"/>
      <c r="BQ278" s="232"/>
      <c r="BR278" s="232"/>
    </row>
    <row r="279" spans="41:70" s="42" customFormat="1" ht="6.95" customHeight="1">
      <c r="AO279" s="43"/>
      <c r="AQ279" s="43"/>
      <c r="AS279" s="232"/>
      <c r="AT279" s="232"/>
      <c r="AU279" s="232"/>
      <c r="AV279" s="232"/>
      <c r="AW279" s="232"/>
      <c r="AX279" s="232"/>
      <c r="AY279" s="232"/>
      <c r="AZ279" s="232"/>
      <c r="BA279" s="232"/>
      <c r="BB279" s="232"/>
      <c r="BC279" s="232"/>
      <c r="BD279" s="232"/>
      <c r="BE279" s="232"/>
      <c r="BF279" s="232"/>
      <c r="BG279" s="232"/>
      <c r="BH279" s="232"/>
      <c r="BI279" s="232"/>
      <c r="BJ279" s="232"/>
      <c r="BK279" s="232"/>
      <c r="BL279" s="232"/>
      <c r="BM279" s="232"/>
      <c r="BN279" s="232"/>
      <c r="BO279" s="232"/>
      <c r="BP279" s="232"/>
      <c r="BQ279" s="232"/>
      <c r="BR279" s="232"/>
    </row>
    <row r="280" spans="41:70" s="42" customFormat="1" ht="6.95" customHeight="1">
      <c r="AO280" s="43"/>
      <c r="AQ280" s="43"/>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c r="BR280" s="232"/>
    </row>
    <row r="281" spans="41:70" s="42" customFormat="1" ht="6.95" customHeight="1">
      <c r="AO281" s="43"/>
      <c r="AQ281" s="43"/>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c r="BR281" s="232"/>
    </row>
    <row r="282" spans="41:70" s="42" customFormat="1" ht="6.95" customHeight="1">
      <c r="AO282" s="43"/>
      <c r="AQ282" s="43"/>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row>
    <row r="283" spans="41:70" s="42" customFormat="1" ht="6.95" customHeight="1">
      <c r="AO283" s="43"/>
      <c r="AQ283" s="43"/>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row>
    <row r="284" spans="41:70" s="42" customFormat="1" ht="6.95" customHeight="1">
      <c r="AO284" s="43"/>
      <c r="AQ284" s="43"/>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row>
    <row r="285" spans="41:70" s="42" customFormat="1" ht="6.95" customHeight="1">
      <c r="AO285" s="43"/>
      <c r="AQ285" s="43"/>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row>
    <row r="286" spans="41:70" s="42" customFormat="1" ht="6.95" customHeight="1">
      <c r="AO286" s="43"/>
      <c r="AQ286" s="43"/>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row>
    <row r="287" spans="41:70" s="42" customFormat="1" ht="6.95" customHeight="1">
      <c r="AO287" s="43"/>
      <c r="AQ287" s="43"/>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row>
    <row r="288" spans="41:70" s="42" customFormat="1" ht="6.95" customHeight="1">
      <c r="AO288" s="43"/>
      <c r="AQ288" s="43"/>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row>
    <row r="289" spans="41:70" s="42" customFormat="1" ht="6.95" customHeight="1">
      <c r="AO289" s="43"/>
      <c r="AQ289" s="43"/>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row>
    <row r="290" spans="41:70" s="42" customFormat="1" ht="6.95" customHeight="1">
      <c r="AO290" s="43"/>
      <c r="AQ290" s="43"/>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row>
    <row r="291" spans="41:70" s="42" customFormat="1" ht="6.95" customHeight="1">
      <c r="AO291" s="43"/>
      <c r="AQ291" s="43"/>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row>
    <row r="292" spans="41:70" s="42" customFormat="1" ht="6.95" customHeight="1">
      <c r="AO292" s="43"/>
      <c r="AQ292" s="43"/>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row>
    <row r="293" spans="41:70" s="42" customFormat="1" ht="6.95" customHeight="1">
      <c r="AO293" s="43"/>
      <c r="AQ293" s="43"/>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row>
    <row r="294" spans="41:70" s="42" customFormat="1" ht="6.95" customHeight="1">
      <c r="AO294" s="43"/>
      <c r="AQ294" s="43"/>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row>
    <row r="295" spans="41:70" s="42" customFormat="1" ht="6.95" customHeight="1">
      <c r="AO295" s="43"/>
      <c r="AQ295" s="43"/>
      <c r="AS295" s="232"/>
      <c r="AT295" s="232"/>
      <c r="AU295" s="232"/>
      <c r="AV295" s="232"/>
      <c r="AW295" s="232"/>
      <c r="AX295" s="232"/>
      <c r="AY295" s="232"/>
      <c r="AZ295" s="232"/>
      <c r="BA295" s="232"/>
      <c r="BB295" s="232"/>
      <c r="BC295" s="232"/>
      <c r="BD295" s="232"/>
      <c r="BE295" s="232"/>
      <c r="BF295" s="232"/>
      <c r="BG295" s="232"/>
      <c r="BH295" s="232"/>
      <c r="BI295" s="232"/>
      <c r="BJ295" s="232"/>
      <c r="BK295" s="232"/>
      <c r="BL295" s="232"/>
      <c r="BM295" s="232"/>
      <c r="BN295" s="232"/>
      <c r="BO295" s="232"/>
      <c r="BP295" s="232"/>
      <c r="BQ295" s="232"/>
      <c r="BR295" s="232"/>
    </row>
    <row r="296" spans="41:70" s="42" customFormat="1" ht="6.95" customHeight="1">
      <c r="AO296" s="43"/>
      <c r="AQ296" s="43"/>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c r="BR296" s="232"/>
    </row>
    <row r="297" spans="41:70" s="42" customFormat="1" ht="6.95" customHeight="1">
      <c r="AO297" s="43"/>
      <c r="AQ297" s="43"/>
      <c r="AS297" s="232"/>
      <c r="AT297" s="232"/>
      <c r="AU297" s="232"/>
      <c r="AV297" s="232"/>
      <c r="AW297" s="232"/>
      <c r="AX297" s="232"/>
      <c r="AY297" s="232"/>
      <c r="AZ297" s="232"/>
      <c r="BA297" s="232"/>
      <c r="BB297" s="232"/>
      <c r="BC297" s="232"/>
      <c r="BD297" s="232"/>
      <c r="BE297" s="232"/>
      <c r="BF297" s="232"/>
      <c r="BG297" s="232"/>
      <c r="BH297" s="232"/>
      <c r="BI297" s="232"/>
      <c r="BJ297" s="232"/>
      <c r="BK297" s="232"/>
      <c r="BL297" s="232"/>
      <c r="BM297" s="232"/>
      <c r="BN297" s="232"/>
      <c r="BO297" s="232"/>
      <c r="BP297" s="232"/>
      <c r="BQ297" s="232"/>
      <c r="BR297" s="232"/>
    </row>
    <row r="298" spans="41:70" s="42" customFormat="1" ht="6.95" customHeight="1">
      <c r="AO298" s="43"/>
      <c r="AQ298" s="43"/>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c r="BR298" s="232"/>
    </row>
    <row r="299" spans="41:70" s="42" customFormat="1" ht="6.95" customHeight="1">
      <c r="AO299" s="43"/>
      <c r="AQ299" s="43"/>
      <c r="AS299" s="232"/>
      <c r="AT299" s="232"/>
      <c r="AU299" s="232"/>
      <c r="AV299" s="232"/>
      <c r="AW299" s="232"/>
      <c r="AX299" s="232"/>
      <c r="AY299" s="232"/>
      <c r="AZ299" s="232"/>
      <c r="BA299" s="232"/>
      <c r="BB299" s="232"/>
      <c r="BC299" s="232"/>
      <c r="BD299" s="232"/>
      <c r="BE299" s="232"/>
      <c r="BF299" s="232"/>
      <c r="BG299" s="232"/>
      <c r="BH299" s="232"/>
      <c r="BI299" s="232"/>
      <c r="BJ299" s="232"/>
      <c r="BK299" s="232"/>
      <c r="BL299" s="232"/>
      <c r="BM299" s="232"/>
      <c r="BN299" s="232"/>
      <c r="BO299" s="232"/>
      <c r="BP299" s="232"/>
      <c r="BQ299" s="232"/>
      <c r="BR299" s="232"/>
    </row>
    <row r="300" spans="41:70" s="42" customFormat="1" ht="6.95" customHeight="1">
      <c r="AO300" s="43"/>
      <c r="AQ300" s="43"/>
      <c r="AS300" s="232"/>
      <c r="AT300" s="232"/>
      <c r="AU300" s="232"/>
      <c r="AV300" s="232"/>
      <c r="AW300" s="232"/>
      <c r="AX300" s="232"/>
      <c r="AY300" s="232"/>
      <c r="AZ300" s="232"/>
      <c r="BA300" s="232"/>
      <c r="BB300" s="232"/>
      <c r="BC300" s="232"/>
      <c r="BD300" s="232"/>
      <c r="BE300" s="232"/>
      <c r="BF300" s="232"/>
      <c r="BG300" s="232"/>
      <c r="BH300" s="232"/>
      <c r="BI300" s="232"/>
      <c r="BJ300" s="232"/>
      <c r="BK300" s="232"/>
      <c r="BL300" s="232"/>
      <c r="BM300" s="232"/>
      <c r="BN300" s="232"/>
      <c r="BO300" s="232"/>
      <c r="BP300" s="232"/>
      <c r="BQ300" s="232"/>
      <c r="BR300" s="232"/>
    </row>
    <row r="301" spans="41:70" s="42" customFormat="1" ht="6.95" customHeight="1">
      <c r="AO301" s="43"/>
      <c r="AQ301" s="43"/>
      <c r="AS301" s="232"/>
      <c r="AT301" s="232"/>
      <c r="AU301" s="232"/>
      <c r="AV301" s="232"/>
      <c r="AW301" s="232"/>
      <c r="AX301" s="232"/>
      <c r="AY301" s="232"/>
      <c r="AZ301" s="232"/>
      <c r="BA301" s="232"/>
      <c r="BB301" s="232"/>
      <c r="BC301" s="232"/>
      <c r="BD301" s="232"/>
      <c r="BE301" s="232"/>
      <c r="BF301" s="232"/>
      <c r="BG301" s="232"/>
      <c r="BH301" s="232"/>
      <c r="BI301" s="232"/>
      <c r="BJ301" s="232"/>
      <c r="BK301" s="232"/>
      <c r="BL301" s="232"/>
      <c r="BM301" s="232"/>
      <c r="BN301" s="232"/>
      <c r="BO301" s="232"/>
      <c r="BP301" s="232"/>
      <c r="BQ301" s="232"/>
      <c r="BR301" s="232"/>
    </row>
    <row r="302" spans="41:70" s="42" customFormat="1" ht="6.95" customHeight="1">
      <c r="AO302" s="43"/>
      <c r="AQ302" s="43"/>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c r="BR302" s="232"/>
    </row>
    <row r="303" spans="41:70" s="42" customFormat="1" ht="6.95" customHeight="1">
      <c r="AO303" s="43"/>
      <c r="AQ303" s="43"/>
      <c r="AS303" s="232"/>
      <c r="AT303" s="232"/>
      <c r="AU303" s="232"/>
      <c r="AV303" s="232"/>
      <c r="AW303" s="232"/>
      <c r="AX303" s="232"/>
      <c r="AY303" s="232"/>
      <c r="AZ303" s="232"/>
      <c r="BA303" s="232"/>
      <c r="BB303" s="232"/>
      <c r="BC303" s="232"/>
      <c r="BD303" s="232"/>
      <c r="BE303" s="232"/>
      <c r="BF303" s="232"/>
      <c r="BG303" s="232"/>
      <c r="BH303" s="232"/>
      <c r="BI303" s="232"/>
      <c r="BJ303" s="232"/>
      <c r="BK303" s="232"/>
      <c r="BL303" s="232"/>
      <c r="BM303" s="232"/>
      <c r="BN303" s="232"/>
      <c r="BO303" s="232"/>
      <c r="BP303" s="232"/>
      <c r="BQ303" s="232"/>
      <c r="BR303" s="232"/>
    </row>
    <row r="304" spans="41:70" s="42" customFormat="1" ht="6.95" customHeight="1">
      <c r="AO304" s="43"/>
      <c r="AQ304" s="43"/>
      <c r="AS304" s="232"/>
      <c r="AT304" s="232"/>
      <c r="AU304" s="232"/>
      <c r="AV304" s="232"/>
      <c r="AW304" s="232"/>
      <c r="AX304" s="232"/>
      <c r="AY304" s="232"/>
      <c r="AZ304" s="232"/>
      <c r="BA304" s="232"/>
      <c r="BB304" s="232"/>
      <c r="BC304" s="232"/>
      <c r="BD304" s="232"/>
      <c r="BE304" s="232"/>
      <c r="BF304" s="232"/>
      <c r="BG304" s="232"/>
      <c r="BH304" s="232"/>
      <c r="BI304" s="232"/>
      <c r="BJ304" s="232"/>
      <c r="BK304" s="232"/>
      <c r="BL304" s="232"/>
      <c r="BM304" s="232"/>
      <c r="BN304" s="232"/>
      <c r="BO304" s="232"/>
      <c r="BP304" s="232"/>
      <c r="BQ304" s="232"/>
      <c r="BR304" s="232"/>
    </row>
    <row r="305" spans="41:70" s="42" customFormat="1" ht="6.95" customHeight="1">
      <c r="AO305" s="43"/>
      <c r="AQ305" s="43"/>
      <c r="AS305" s="232"/>
      <c r="AT305" s="232"/>
      <c r="AU305" s="232"/>
      <c r="AV305" s="232"/>
      <c r="AW305" s="232"/>
      <c r="AX305" s="232"/>
      <c r="AY305" s="232"/>
      <c r="AZ305" s="232"/>
      <c r="BA305" s="232"/>
      <c r="BB305" s="232"/>
      <c r="BC305" s="232"/>
      <c r="BD305" s="232"/>
      <c r="BE305" s="232"/>
      <c r="BF305" s="232"/>
      <c r="BG305" s="232"/>
      <c r="BH305" s="232"/>
      <c r="BI305" s="232"/>
      <c r="BJ305" s="232"/>
      <c r="BK305" s="232"/>
      <c r="BL305" s="232"/>
      <c r="BM305" s="232"/>
      <c r="BN305" s="232"/>
      <c r="BO305" s="232"/>
      <c r="BP305" s="232"/>
      <c r="BQ305" s="232"/>
      <c r="BR305" s="232"/>
    </row>
    <row r="306" spans="41:70" s="42" customFormat="1" ht="6.95" customHeight="1">
      <c r="AO306" s="43"/>
      <c r="AQ306" s="43"/>
      <c r="AS306" s="232"/>
      <c r="AT306" s="232"/>
      <c r="AU306" s="232"/>
      <c r="AV306" s="232"/>
      <c r="AW306" s="232"/>
      <c r="AX306" s="232"/>
      <c r="AY306" s="232"/>
      <c r="AZ306" s="232"/>
      <c r="BA306" s="232"/>
      <c r="BB306" s="232"/>
      <c r="BC306" s="232"/>
      <c r="BD306" s="232"/>
      <c r="BE306" s="232"/>
      <c r="BF306" s="232"/>
      <c r="BG306" s="232"/>
      <c r="BH306" s="232"/>
      <c r="BI306" s="232"/>
      <c r="BJ306" s="232"/>
      <c r="BK306" s="232"/>
      <c r="BL306" s="232"/>
      <c r="BM306" s="232"/>
      <c r="BN306" s="232"/>
      <c r="BO306" s="232"/>
      <c r="BP306" s="232"/>
      <c r="BQ306" s="232"/>
      <c r="BR306" s="232"/>
    </row>
    <row r="307" spans="41:70" s="42" customFormat="1" ht="6.95" customHeight="1">
      <c r="AO307" s="43"/>
      <c r="AQ307" s="43"/>
      <c r="AS307" s="232"/>
      <c r="AT307" s="232"/>
      <c r="AU307" s="232"/>
      <c r="AV307" s="232"/>
      <c r="AW307" s="232"/>
      <c r="AX307" s="232"/>
      <c r="AY307" s="232"/>
      <c r="AZ307" s="232"/>
      <c r="BA307" s="232"/>
      <c r="BB307" s="232"/>
      <c r="BC307" s="232"/>
      <c r="BD307" s="232"/>
      <c r="BE307" s="232"/>
      <c r="BF307" s="232"/>
      <c r="BG307" s="232"/>
      <c r="BH307" s="232"/>
      <c r="BI307" s="232"/>
      <c r="BJ307" s="232"/>
      <c r="BK307" s="232"/>
      <c r="BL307" s="232"/>
      <c r="BM307" s="232"/>
      <c r="BN307" s="232"/>
      <c r="BO307" s="232"/>
      <c r="BP307" s="232"/>
      <c r="BQ307" s="232"/>
      <c r="BR307" s="232"/>
    </row>
    <row r="308" spans="41:70" s="42" customFormat="1" ht="6.95" customHeight="1">
      <c r="AO308" s="43"/>
      <c r="AQ308" s="43"/>
      <c r="AS308" s="232"/>
      <c r="AT308" s="232"/>
      <c r="AU308" s="232"/>
      <c r="AV308" s="232"/>
      <c r="AW308" s="232"/>
      <c r="AX308" s="232"/>
      <c r="AY308" s="232"/>
      <c r="AZ308" s="232"/>
      <c r="BA308" s="232"/>
      <c r="BB308" s="232"/>
      <c r="BC308" s="232"/>
      <c r="BD308" s="232"/>
      <c r="BE308" s="232"/>
      <c r="BF308" s="232"/>
      <c r="BG308" s="232"/>
      <c r="BH308" s="232"/>
      <c r="BI308" s="232"/>
      <c r="BJ308" s="232"/>
      <c r="BK308" s="232"/>
      <c r="BL308" s="232"/>
      <c r="BM308" s="232"/>
      <c r="BN308" s="232"/>
      <c r="BO308" s="232"/>
      <c r="BP308" s="232"/>
      <c r="BQ308" s="232"/>
      <c r="BR308" s="232"/>
    </row>
    <row r="309" spans="41:70" s="42" customFormat="1" ht="6.95" customHeight="1">
      <c r="AO309" s="43"/>
      <c r="AQ309" s="43"/>
      <c r="AS309" s="232"/>
      <c r="AT309" s="232"/>
      <c r="AU309" s="232"/>
      <c r="AV309" s="232"/>
      <c r="AW309" s="232"/>
      <c r="AX309" s="232"/>
      <c r="AY309" s="232"/>
      <c r="AZ309" s="232"/>
      <c r="BA309" s="232"/>
      <c r="BB309" s="232"/>
      <c r="BC309" s="232"/>
      <c r="BD309" s="232"/>
      <c r="BE309" s="232"/>
      <c r="BF309" s="232"/>
      <c r="BG309" s="232"/>
      <c r="BH309" s="232"/>
      <c r="BI309" s="232"/>
      <c r="BJ309" s="232"/>
      <c r="BK309" s="232"/>
      <c r="BL309" s="232"/>
      <c r="BM309" s="232"/>
      <c r="BN309" s="232"/>
      <c r="BO309" s="232"/>
      <c r="BP309" s="232"/>
      <c r="BQ309" s="232"/>
      <c r="BR309" s="232"/>
    </row>
    <row r="310" spans="41:70" s="42" customFormat="1" ht="6.95" customHeight="1">
      <c r="AO310" s="43"/>
      <c r="AQ310" s="43"/>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row>
    <row r="311" spans="41:70" s="42" customFormat="1" ht="6.95" customHeight="1">
      <c r="AO311" s="43"/>
      <c r="AQ311" s="43"/>
      <c r="AS311" s="232"/>
      <c r="AT311" s="232"/>
      <c r="AU311" s="232"/>
      <c r="AV311" s="232"/>
      <c r="AW311" s="232"/>
      <c r="AX311" s="232"/>
      <c r="AY311" s="232"/>
      <c r="AZ311" s="232"/>
      <c r="BA311" s="232"/>
      <c r="BB311" s="232"/>
      <c r="BC311" s="232"/>
      <c r="BD311" s="232"/>
      <c r="BE311" s="232"/>
      <c r="BF311" s="232"/>
      <c r="BG311" s="232"/>
      <c r="BH311" s="232"/>
      <c r="BI311" s="232"/>
      <c r="BJ311" s="232"/>
      <c r="BK311" s="232"/>
      <c r="BL311" s="232"/>
      <c r="BM311" s="232"/>
      <c r="BN311" s="232"/>
      <c r="BO311" s="232"/>
      <c r="BP311" s="232"/>
      <c r="BQ311" s="232"/>
      <c r="BR311" s="232"/>
    </row>
    <row r="312" spans="41:70" s="42" customFormat="1" ht="6.95" customHeight="1">
      <c r="AO312" s="43"/>
      <c r="AQ312" s="43"/>
      <c r="AS312" s="232"/>
      <c r="AT312" s="232"/>
      <c r="AU312" s="232"/>
      <c r="AV312" s="232"/>
      <c r="AW312" s="232"/>
      <c r="AX312" s="232"/>
      <c r="AY312" s="232"/>
      <c r="AZ312" s="232"/>
      <c r="BA312" s="232"/>
      <c r="BB312" s="232"/>
      <c r="BC312" s="232"/>
      <c r="BD312" s="232"/>
      <c r="BE312" s="232"/>
      <c r="BF312" s="232"/>
      <c r="BG312" s="232"/>
      <c r="BH312" s="232"/>
      <c r="BI312" s="232"/>
      <c r="BJ312" s="232"/>
      <c r="BK312" s="232"/>
      <c r="BL312" s="232"/>
      <c r="BM312" s="232"/>
      <c r="BN312" s="232"/>
      <c r="BO312" s="232"/>
      <c r="BP312" s="232"/>
      <c r="BQ312" s="232"/>
      <c r="BR312" s="232"/>
    </row>
    <row r="313" spans="41:70" s="42" customFormat="1" ht="6.95" customHeight="1">
      <c r="AO313" s="43"/>
      <c r="AQ313" s="43"/>
      <c r="AS313" s="232"/>
      <c r="AT313" s="232"/>
      <c r="AU313" s="232"/>
      <c r="AV313" s="232"/>
      <c r="AW313" s="232"/>
      <c r="AX313" s="232"/>
      <c r="AY313" s="232"/>
      <c r="AZ313" s="232"/>
      <c r="BA313" s="232"/>
      <c r="BB313" s="232"/>
      <c r="BC313" s="232"/>
      <c r="BD313" s="232"/>
      <c r="BE313" s="232"/>
      <c r="BF313" s="232"/>
      <c r="BG313" s="232"/>
      <c r="BH313" s="232"/>
      <c r="BI313" s="232"/>
      <c r="BJ313" s="232"/>
      <c r="BK313" s="232"/>
      <c r="BL313" s="232"/>
      <c r="BM313" s="232"/>
      <c r="BN313" s="232"/>
      <c r="BO313" s="232"/>
      <c r="BP313" s="232"/>
      <c r="BQ313" s="232"/>
      <c r="BR313" s="232"/>
    </row>
    <row r="314" spans="41:70" s="42" customFormat="1" ht="6.95" customHeight="1">
      <c r="AO314" s="43"/>
      <c r="AQ314" s="43"/>
      <c r="AS314" s="232"/>
      <c r="AT314" s="232"/>
      <c r="AU314" s="232"/>
      <c r="AV314" s="232"/>
      <c r="AW314" s="232"/>
      <c r="AX314" s="232"/>
      <c r="AY314" s="232"/>
      <c r="AZ314" s="232"/>
      <c r="BA314" s="232"/>
      <c r="BB314" s="232"/>
      <c r="BC314" s="232"/>
      <c r="BD314" s="232"/>
      <c r="BE314" s="232"/>
      <c r="BF314" s="232"/>
      <c r="BG314" s="232"/>
      <c r="BH314" s="232"/>
      <c r="BI314" s="232"/>
      <c r="BJ314" s="232"/>
      <c r="BK314" s="232"/>
      <c r="BL314" s="232"/>
      <c r="BM314" s="232"/>
      <c r="BN314" s="232"/>
      <c r="BO314" s="232"/>
      <c r="BP314" s="232"/>
      <c r="BQ314" s="232"/>
      <c r="BR314" s="232"/>
    </row>
    <row r="315" spans="41:70" s="42" customFormat="1" ht="6.95" customHeight="1">
      <c r="AO315" s="43"/>
      <c r="AQ315" s="43"/>
      <c r="AS315" s="232"/>
      <c r="AT315" s="232"/>
      <c r="AU315" s="232"/>
      <c r="AV315" s="232"/>
      <c r="AW315" s="232"/>
      <c r="AX315" s="232"/>
      <c r="AY315" s="232"/>
      <c r="AZ315" s="232"/>
      <c r="BA315" s="232"/>
      <c r="BB315" s="232"/>
      <c r="BC315" s="232"/>
      <c r="BD315" s="232"/>
      <c r="BE315" s="232"/>
      <c r="BF315" s="232"/>
      <c r="BG315" s="232"/>
      <c r="BH315" s="232"/>
      <c r="BI315" s="232"/>
      <c r="BJ315" s="232"/>
      <c r="BK315" s="232"/>
      <c r="BL315" s="232"/>
      <c r="BM315" s="232"/>
      <c r="BN315" s="232"/>
      <c r="BO315" s="232"/>
      <c r="BP315" s="232"/>
      <c r="BQ315" s="232"/>
      <c r="BR315" s="232"/>
    </row>
    <row r="316" spans="41:70" s="42" customFormat="1" ht="6.95" customHeight="1">
      <c r="AO316" s="43"/>
      <c r="AQ316" s="43"/>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row>
    <row r="317" spans="41:70" s="42" customFormat="1" ht="6.95" customHeight="1">
      <c r="AO317" s="43"/>
      <c r="AQ317" s="43"/>
      <c r="AS317" s="232"/>
      <c r="AT317" s="232"/>
      <c r="AU317" s="232"/>
      <c r="AV317" s="232"/>
      <c r="AW317" s="232"/>
      <c r="AX317" s="232"/>
      <c r="AY317" s="232"/>
      <c r="AZ317" s="232"/>
      <c r="BA317" s="232"/>
      <c r="BB317" s="232"/>
      <c r="BC317" s="232"/>
      <c r="BD317" s="232"/>
      <c r="BE317" s="232"/>
      <c r="BF317" s="232"/>
      <c r="BG317" s="232"/>
      <c r="BH317" s="232"/>
      <c r="BI317" s="232"/>
      <c r="BJ317" s="232"/>
      <c r="BK317" s="232"/>
      <c r="BL317" s="232"/>
      <c r="BM317" s="232"/>
      <c r="BN317" s="232"/>
      <c r="BO317" s="232"/>
      <c r="BP317" s="232"/>
      <c r="BQ317" s="232"/>
      <c r="BR317" s="232"/>
    </row>
    <row r="318" spans="41:70" s="42" customFormat="1" ht="6.95" customHeight="1">
      <c r="AO318" s="43"/>
      <c r="AQ318" s="43"/>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c r="BR318" s="232"/>
    </row>
    <row r="319" spans="41:70" s="42" customFormat="1" ht="6.95" customHeight="1">
      <c r="AO319" s="43"/>
      <c r="AQ319" s="43"/>
      <c r="AS319" s="232"/>
      <c r="AT319" s="232"/>
      <c r="AU319" s="232"/>
      <c r="AV319" s="232"/>
      <c r="AW319" s="232"/>
      <c r="AX319" s="232"/>
      <c r="AY319" s="232"/>
      <c r="AZ319" s="232"/>
      <c r="BA319" s="232"/>
      <c r="BB319" s="232"/>
      <c r="BC319" s="232"/>
      <c r="BD319" s="232"/>
      <c r="BE319" s="232"/>
      <c r="BF319" s="232"/>
      <c r="BG319" s="232"/>
      <c r="BH319" s="232"/>
      <c r="BI319" s="232"/>
      <c r="BJ319" s="232"/>
      <c r="BK319" s="232"/>
      <c r="BL319" s="232"/>
      <c r="BM319" s="232"/>
      <c r="BN319" s="232"/>
      <c r="BO319" s="232"/>
      <c r="BP319" s="232"/>
      <c r="BQ319" s="232"/>
      <c r="BR319" s="232"/>
    </row>
    <row r="320" spans="41:70" s="42" customFormat="1" ht="6.95" customHeight="1">
      <c r="AO320" s="43"/>
      <c r="AQ320" s="43"/>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row>
    <row r="321" spans="41:70" s="42" customFormat="1" ht="6.95" customHeight="1">
      <c r="AO321" s="43"/>
      <c r="AQ321" s="43"/>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row>
    <row r="322" spans="41:70" s="42" customFormat="1" ht="6.95" customHeight="1">
      <c r="AO322" s="43"/>
      <c r="AQ322" s="43"/>
      <c r="AS322" s="232"/>
      <c r="AT322" s="232"/>
      <c r="AU322" s="232"/>
      <c r="AV322" s="232"/>
      <c r="AW322" s="232"/>
      <c r="AX322" s="232"/>
      <c r="AY322" s="232"/>
      <c r="AZ322" s="232"/>
      <c r="BA322" s="232"/>
      <c r="BB322" s="232"/>
      <c r="BC322" s="232"/>
      <c r="BD322" s="232"/>
      <c r="BE322" s="232"/>
      <c r="BF322" s="232"/>
      <c r="BG322" s="232"/>
      <c r="BH322" s="232"/>
      <c r="BI322" s="232"/>
      <c r="BJ322" s="232"/>
      <c r="BK322" s="232"/>
      <c r="BL322" s="232"/>
      <c r="BM322" s="232"/>
      <c r="BN322" s="232"/>
      <c r="BO322" s="232"/>
      <c r="BP322" s="232"/>
      <c r="BQ322" s="232"/>
      <c r="BR322" s="232"/>
    </row>
    <row r="323" spans="41:70" s="42" customFormat="1" ht="6.95" customHeight="1">
      <c r="AO323" s="43"/>
      <c r="AQ323" s="43"/>
      <c r="AS323" s="232"/>
      <c r="AT323" s="232"/>
      <c r="AU323" s="232"/>
      <c r="AV323" s="232"/>
      <c r="AW323" s="232"/>
      <c r="AX323" s="232"/>
      <c r="AY323" s="232"/>
      <c r="AZ323" s="232"/>
      <c r="BA323" s="232"/>
      <c r="BB323" s="232"/>
      <c r="BC323" s="232"/>
      <c r="BD323" s="232"/>
      <c r="BE323" s="232"/>
      <c r="BF323" s="232"/>
      <c r="BG323" s="232"/>
      <c r="BH323" s="232"/>
      <c r="BI323" s="232"/>
      <c r="BJ323" s="232"/>
      <c r="BK323" s="232"/>
      <c r="BL323" s="232"/>
      <c r="BM323" s="232"/>
      <c r="BN323" s="232"/>
      <c r="BO323" s="232"/>
      <c r="BP323" s="232"/>
      <c r="BQ323" s="232"/>
      <c r="BR323" s="232"/>
    </row>
    <row r="324" spans="41:70" s="42" customFormat="1" ht="6.95" customHeight="1">
      <c r="AO324" s="43"/>
      <c r="AQ324" s="43"/>
      <c r="AS324" s="232"/>
      <c r="AT324" s="232"/>
      <c r="AU324" s="232"/>
      <c r="AV324" s="232"/>
      <c r="AW324" s="232"/>
      <c r="AX324" s="232"/>
      <c r="AY324" s="232"/>
      <c r="AZ324" s="232"/>
      <c r="BA324" s="232"/>
      <c r="BB324" s="232"/>
      <c r="BC324" s="232"/>
      <c r="BD324" s="232"/>
      <c r="BE324" s="232"/>
      <c r="BF324" s="232"/>
      <c r="BG324" s="232"/>
      <c r="BH324" s="232"/>
      <c r="BI324" s="232"/>
      <c r="BJ324" s="232"/>
      <c r="BK324" s="232"/>
      <c r="BL324" s="232"/>
      <c r="BM324" s="232"/>
      <c r="BN324" s="232"/>
      <c r="BO324" s="232"/>
      <c r="BP324" s="232"/>
      <c r="BQ324" s="232"/>
      <c r="BR324" s="232"/>
    </row>
    <row r="325" spans="41:70" s="42" customFormat="1" ht="6.95" customHeight="1">
      <c r="AO325" s="43"/>
      <c r="AQ325" s="43"/>
      <c r="AS325" s="232"/>
      <c r="AT325" s="232"/>
      <c r="AU325" s="232"/>
      <c r="AV325" s="232"/>
      <c r="AW325" s="232"/>
      <c r="AX325" s="232"/>
      <c r="AY325" s="232"/>
      <c r="AZ325" s="232"/>
      <c r="BA325" s="232"/>
      <c r="BB325" s="232"/>
      <c r="BC325" s="232"/>
      <c r="BD325" s="232"/>
      <c r="BE325" s="232"/>
      <c r="BF325" s="232"/>
      <c r="BG325" s="232"/>
      <c r="BH325" s="232"/>
      <c r="BI325" s="232"/>
      <c r="BJ325" s="232"/>
      <c r="BK325" s="232"/>
      <c r="BL325" s="232"/>
      <c r="BM325" s="232"/>
      <c r="BN325" s="232"/>
      <c r="BO325" s="232"/>
      <c r="BP325" s="232"/>
      <c r="BQ325" s="232"/>
      <c r="BR325" s="232"/>
    </row>
    <row r="326" spans="41:70" s="42" customFormat="1" ht="6.95" customHeight="1">
      <c r="AO326" s="43"/>
      <c r="AQ326" s="43"/>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row>
    <row r="327" spans="41:70" s="42" customFormat="1" ht="6.95" customHeight="1">
      <c r="AO327" s="43"/>
      <c r="AQ327" s="43"/>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row>
    <row r="328" spans="41:70" s="42" customFormat="1" ht="6.95" customHeight="1">
      <c r="AO328" s="43"/>
      <c r="AQ328" s="43"/>
      <c r="AS328" s="232"/>
      <c r="AT328" s="232"/>
      <c r="AU328" s="232"/>
      <c r="AV328" s="232"/>
      <c r="AW328" s="232"/>
      <c r="AX328" s="232"/>
      <c r="AY328" s="232"/>
      <c r="AZ328" s="232"/>
      <c r="BA328" s="232"/>
      <c r="BB328" s="232"/>
      <c r="BC328" s="232"/>
      <c r="BD328" s="232"/>
      <c r="BE328" s="232"/>
      <c r="BF328" s="232"/>
      <c r="BG328" s="232"/>
      <c r="BH328" s="232"/>
      <c r="BI328" s="232"/>
      <c r="BJ328" s="232"/>
      <c r="BK328" s="232"/>
      <c r="BL328" s="232"/>
      <c r="BM328" s="232"/>
      <c r="BN328" s="232"/>
      <c r="BO328" s="232"/>
      <c r="BP328" s="232"/>
      <c r="BQ328" s="232"/>
      <c r="BR328" s="232"/>
    </row>
    <row r="329" spans="41:70" s="42" customFormat="1" ht="6.95" customHeight="1">
      <c r="AO329" s="43"/>
      <c r="AQ329" s="43"/>
      <c r="AS329" s="232"/>
      <c r="AT329" s="232"/>
      <c r="AU329" s="232"/>
      <c r="AV329" s="232"/>
      <c r="AW329" s="232"/>
      <c r="AX329" s="232"/>
      <c r="AY329" s="232"/>
      <c r="AZ329" s="232"/>
      <c r="BA329" s="232"/>
      <c r="BB329" s="232"/>
      <c r="BC329" s="232"/>
      <c r="BD329" s="232"/>
      <c r="BE329" s="232"/>
      <c r="BF329" s="232"/>
      <c r="BG329" s="232"/>
      <c r="BH329" s="232"/>
      <c r="BI329" s="232"/>
      <c r="BJ329" s="232"/>
      <c r="BK329" s="232"/>
      <c r="BL329" s="232"/>
      <c r="BM329" s="232"/>
      <c r="BN329" s="232"/>
      <c r="BO329" s="232"/>
      <c r="BP329" s="232"/>
      <c r="BQ329" s="232"/>
      <c r="BR329" s="232"/>
    </row>
    <row r="330" spans="41:70" s="42" customFormat="1" ht="6.95" customHeight="1">
      <c r="AO330" s="43"/>
      <c r="AQ330" s="43"/>
      <c r="AS330" s="232"/>
      <c r="AT330" s="232"/>
      <c r="AU330" s="232"/>
      <c r="AV330" s="232"/>
      <c r="AW330" s="232"/>
      <c r="AX330" s="232"/>
      <c r="AY330" s="232"/>
      <c r="AZ330" s="232"/>
      <c r="BA330" s="232"/>
      <c r="BB330" s="232"/>
      <c r="BC330" s="232"/>
      <c r="BD330" s="232"/>
      <c r="BE330" s="232"/>
      <c r="BF330" s="232"/>
      <c r="BG330" s="232"/>
      <c r="BH330" s="232"/>
      <c r="BI330" s="232"/>
      <c r="BJ330" s="232"/>
      <c r="BK330" s="232"/>
      <c r="BL330" s="232"/>
      <c r="BM330" s="232"/>
      <c r="BN330" s="232"/>
      <c r="BO330" s="232"/>
      <c r="BP330" s="232"/>
      <c r="BQ330" s="232"/>
      <c r="BR330" s="232"/>
    </row>
    <row r="331" spans="41:70" s="42" customFormat="1" ht="6.95" customHeight="1">
      <c r="AO331" s="43"/>
      <c r="AQ331" s="43"/>
      <c r="AS331" s="232"/>
      <c r="AT331" s="232"/>
      <c r="AU331" s="232"/>
      <c r="AV331" s="232"/>
      <c r="AW331" s="232"/>
      <c r="AX331" s="232"/>
      <c r="AY331" s="232"/>
      <c r="AZ331" s="232"/>
      <c r="BA331" s="232"/>
      <c r="BB331" s="232"/>
      <c r="BC331" s="232"/>
      <c r="BD331" s="232"/>
      <c r="BE331" s="232"/>
      <c r="BF331" s="232"/>
      <c r="BG331" s="232"/>
      <c r="BH331" s="232"/>
      <c r="BI331" s="232"/>
      <c r="BJ331" s="232"/>
      <c r="BK331" s="232"/>
      <c r="BL331" s="232"/>
      <c r="BM331" s="232"/>
      <c r="BN331" s="232"/>
      <c r="BO331" s="232"/>
      <c r="BP331" s="232"/>
      <c r="BQ331" s="232"/>
      <c r="BR331" s="232"/>
    </row>
    <row r="332" spans="41:70" s="42" customFormat="1" ht="6.95" customHeight="1">
      <c r="AO332" s="43"/>
      <c r="AQ332" s="43"/>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row>
    <row r="333" spans="41:70" s="42" customFormat="1" ht="6.95" customHeight="1">
      <c r="AO333" s="43"/>
      <c r="AQ333" s="43"/>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row>
    <row r="334" spans="41:70" s="42" customFormat="1" ht="6.95" customHeight="1">
      <c r="AO334" s="43"/>
      <c r="AQ334" s="43"/>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row>
    <row r="335" spans="41:70" s="42" customFormat="1" ht="6.95" customHeight="1">
      <c r="AO335" s="43"/>
      <c r="AQ335" s="43"/>
      <c r="AS335" s="232"/>
      <c r="AT335" s="232"/>
      <c r="AU335" s="232"/>
      <c r="AV335" s="232"/>
      <c r="AW335" s="232"/>
      <c r="AX335" s="232"/>
      <c r="AY335" s="232"/>
      <c r="AZ335" s="232"/>
      <c r="BA335" s="232"/>
      <c r="BB335" s="232"/>
      <c r="BC335" s="232"/>
      <c r="BD335" s="232"/>
      <c r="BE335" s="232"/>
      <c r="BF335" s="232"/>
      <c r="BG335" s="232"/>
      <c r="BH335" s="232"/>
      <c r="BI335" s="232"/>
      <c r="BJ335" s="232"/>
      <c r="BK335" s="232"/>
      <c r="BL335" s="232"/>
      <c r="BM335" s="232"/>
      <c r="BN335" s="232"/>
      <c r="BO335" s="232"/>
      <c r="BP335" s="232"/>
      <c r="BQ335" s="232"/>
      <c r="BR335" s="232"/>
    </row>
    <row r="336" spans="41:70" s="42" customFormat="1" ht="6.95" customHeight="1">
      <c r="AO336" s="43"/>
      <c r="AQ336" s="43"/>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row>
    <row r="337" spans="41:70" s="42" customFormat="1" ht="6.95" customHeight="1">
      <c r="AO337" s="43"/>
      <c r="AQ337" s="43"/>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row>
    <row r="338" spans="41:70" s="42" customFormat="1" ht="6.95" customHeight="1">
      <c r="AO338" s="43"/>
      <c r="AQ338" s="43"/>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c r="BR338" s="232"/>
    </row>
    <row r="339" spans="41:70" s="42" customFormat="1" ht="6.95" customHeight="1">
      <c r="AO339" s="43"/>
      <c r="AQ339" s="43"/>
      <c r="AS339" s="232"/>
      <c r="AT339" s="232"/>
      <c r="AU339" s="232"/>
      <c r="AV339" s="232"/>
      <c r="AW339" s="232"/>
      <c r="AX339" s="232"/>
      <c r="AY339" s="232"/>
      <c r="AZ339" s="232"/>
      <c r="BA339" s="232"/>
      <c r="BB339" s="232"/>
      <c r="BC339" s="232"/>
      <c r="BD339" s="232"/>
      <c r="BE339" s="232"/>
      <c r="BF339" s="232"/>
      <c r="BG339" s="232"/>
      <c r="BH339" s="232"/>
      <c r="BI339" s="232"/>
      <c r="BJ339" s="232"/>
      <c r="BK339" s="232"/>
      <c r="BL339" s="232"/>
      <c r="BM339" s="232"/>
      <c r="BN339" s="232"/>
      <c r="BO339" s="232"/>
      <c r="BP339" s="232"/>
      <c r="BQ339" s="232"/>
      <c r="BR339" s="232"/>
    </row>
    <row r="340" spans="41:70" s="42" customFormat="1" ht="6.95" customHeight="1">
      <c r="AO340" s="43"/>
      <c r="AQ340" s="43"/>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c r="BR340" s="232"/>
    </row>
    <row r="341" spans="41:70" s="42" customFormat="1" ht="6.95" customHeight="1">
      <c r="AO341" s="43"/>
      <c r="AQ341" s="43"/>
      <c r="AS341" s="232"/>
      <c r="AT341" s="232"/>
      <c r="AU341" s="232"/>
      <c r="AV341" s="232"/>
      <c r="AW341" s="232"/>
      <c r="AX341" s="232"/>
      <c r="AY341" s="232"/>
      <c r="AZ341" s="232"/>
      <c r="BA341" s="232"/>
      <c r="BB341" s="232"/>
      <c r="BC341" s="232"/>
      <c r="BD341" s="232"/>
      <c r="BE341" s="232"/>
      <c r="BF341" s="232"/>
      <c r="BG341" s="232"/>
      <c r="BH341" s="232"/>
      <c r="BI341" s="232"/>
      <c r="BJ341" s="232"/>
      <c r="BK341" s="232"/>
      <c r="BL341" s="232"/>
      <c r="BM341" s="232"/>
      <c r="BN341" s="232"/>
      <c r="BO341" s="232"/>
      <c r="BP341" s="232"/>
      <c r="BQ341" s="232"/>
      <c r="BR341" s="232"/>
    </row>
    <row r="342" spans="41:70" s="42" customFormat="1" ht="6.95" customHeight="1">
      <c r="AO342" s="43"/>
      <c r="AQ342" s="43"/>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c r="BR342" s="232"/>
    </row>
    <row r="343" spans="41:70" s="42" customFormat="1" ht="6.95" customHeight="1">
      <c r="AO343" s="43"/>
      <c r="AQ343" s="43"/>
      <c r="AS343" s="232"/>
      <c r="AT343" s="232"/>
      <c r="AU343" s="232"/>
      <c r="AV343" s="232"/>
      <c r="AW343" s="232"/>
      <c r="AX343" s="232"/>
      <c r="AY343" s="232"/>
      <c r="AZ343" s="232"/>
      <c r="BA343" s="232"/>
      <c r="BB343" s="232"/>
      <c r="BC343" s="232"/>
      <c r="BD343" s="232"/>
      <c r="BE343" s="232"/>
      <c r="BF343" s="232"/>
      <c r="BG343" s="232"/>
      <c r="BH343" s="232"/>
      <c r="BI343" s="232"/>
      <c r="BJ343" s="232"/>
      <c r="BK343" s="232"/>
      <c r="BL343" s="232"/>
      <c r="BM343" s="232"/>
      <c r="BN343" s="232"/>
      <c r="BO343" s="232"/>
      <c r="BP343" s="232"/>
      <c r="BQ343" s="232"/>
      <c r="BR343" s="232"/>
    </row>
    <row r="344" spans="41:70" s="42" customFormat="1" ht="6.95" customHeight="1">
      <c r="AO344" s="43"/>
      <c r="AQ344" s="43"/>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row>
    <row r="345" spans="41:70" s="42" customFormat="1" ht="6.95" customHeight="1">
      <c r="AO345" s="43"/>
      <c r="AQ345" s="43"/>
      <c r="AS345" s="232"/>
      <c r="AT345" s="232"/>
      <c r="AU345" s="232"/>
      <c r="AV345" s="232"/>
      <c r="AW345" s="232"/>
      <c r="AX345" s="232"/>
      <c r="AY345" s="232"/>
      <c r="AZ345" s="232"/>
      <c r="BA345" s="232"/>
      <c r="BB345" s="232"/>
      <c r="BC345" s="232"/>
      <c r="BD345" s="232"/>
      <c r="BE345" s="232"/>
      <c r="BF345" s="232"/>
      <c r="BG345" s="232"/>
      <c r="BH345" s="232"/>
      <c r="BI345" s="232"/>
      <c r="BJ345" s="232"/>
      <c r="BK345" s="232"/>
      <c r="BL345" s="232"/>
      <c r="BM345" s="232"/>
      <c r="BN345" s="232"/>
      <c r="BO345" s="232"/>
      <c r="BP345" s="232"/>
      <c r="BQ345" s="232"/>
      <c r="BR345" s="232"/>
    </row>
    <row r="346" spans="41:70" s="42" customFormat="1" ht="6.95" customHeight="1">
      <c r="AO346" s="43"/>
      <c r="AQ346" s="43"/>
      <c r="AS346" s="232"/>
      <c r="AT346" s="232"/>
      <c r="AU346" s="232"/>
      <c r="AV346" s="232"/>
      <c r="AW346" s="232"/>
      <c r="AX346" s="232"/>
      <c r="AY346" s="232"/>
      <c r="AZ346" s="232"/>
      <c r="BA346" s="232"/>
      <c r="BB346" s="232"/>
      <c r="BC346" s="232"/>
      <c r="BD346" s="232"/>
      <c r="BE346" s="232"/>
      <c r="BF346" s="232"/>
      <c r="BG346" s="232"/>
      <c r="BH346" s="232"/>
      <c r="BI346" s="232"/>
      <c r="BJ346" s="232"/>
      <c r="BK346" s="232"/>
      <c r="BL346" s="232"/>
      <c r="BM346" s="232"/>
      <c r="BN346" s="232"/>
      <c r="BO346" s="232"/>
      <c r="BP346" s="232"/>
      <c r="BQ346" s="232"/>
      <c r="BR346" s="232"/>
    </row>
    <row r="347" spans="41:70" s="42" customFormat="1" ht="6.95" customHeight="1">
      <c r="AO347" s="43"/>
      <c r="AQ347" s="43"/>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row>
    <row r="348" spans="41:70" s="42" customFormat="1" ht="6.95" customHeight="1">
      <c r="AO348" s="43"/>
      <c r="AQ348" s="43"/>
      <c r="AS348" s="232"/>
      <c r="AT348" s="232"/>
      <c r="AU348" s="232"/>
      <c r="AV348" s="232"/>
      <c r="AW348" s="232"/>
      <c r="AX348" s="232"/>
      <c r="AY348" s="232"/>
      <c r="AZ348" s="232"/>
      <c r="BA348" s="232"/>
      <c r="BB348" s="232"/>
      <c r="BC348" s="232"/>
      <c r="BD348" s="232"/>
      <c r="BE348" s="232"/>
      <c r="BF348" s="232"/>
      <c r="BG348" s="232"/>
      <c r="BH348" s="232"/>
      <c r="BI348" s="232"/>
      <c r="BJ348" s="232"/>
      <c r="BK348" s="232"/>
      <c r="BL348" s="232"/>
      <c r="BM348" s="232"/>
      <c r="BN348" s="232"/>
      <c r="BO348" s="232"/>
      <c r="BP348" s="232"/>
      <c r="BQ348" s="232"/>
      <c r="BR348" s="232"/>
    </row>
    <row r="349" spans="41:70" s="42" customFormat="1" ht="6.95" customHeight="1">
      <c r="AO349" s="43"/>
      <c r="AQ349" s="43"/>
      <c r="AS349" s="232"/>
      <c r="AT349" s="232"/>
      <c r="AU349" s="232"/>
      <c r="AV349" s="232"/>
      <c r="AW349" s="232"/>
      <c r="AX349" s="232"/>
      <c r="AY349" s="232"/>
      <c r="AZ349" s="232"/>
      <c r="BA349" s="232"/>
      <c r="BB349" s="232"/>
      <c r="BC349" s="232"/>
      <c r="BD349" s="232"/>
      <c r="BE349" s="232"/>
      <c r="BF349" s="232"/>
      <c r="BG349" s="232"/>
      <c r="BH349" s="232"/>
      <c r="BI349" s="232"/>
      <c r="BJ349" s="232"/>
      <c r="BK349" s="232"/>
      <c r="BL349" s="232"/>
      <c r="BM349" s="232"/>
      <c r="BN349" s="232"/>
      <c r="BO349" s="232"/>
      <c r="BP349" s="232"/>
      <c r="BQ349" s="232"/>
      <c r="BR349" s="232"/>
    </row>
    <row r="350" spans="41:70" s="42" customFormat="1" ht="6.95" customHeight="1">
      <c r="AO350" s="43"/>
      <c r="AQ350" s="43"/>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232"/>
      <c r="BO350" s="232"/>
      <c r="BP350" s="232"/>
      <c r="BQ350" s="232"/>
      <c r="BR350" s="232"/>
    </row>
    <row r="351" spans="41:70" s="42" customFormat="1" ht="6.95" customHeight="1">
      <c r="AO351" s="43"/>
      <c r="AQ351" s="43"/>
      <c r="AS351" s="232"/>
      <c r="AT351" s="232"/>
      <c r="AU351" s="232"/>
      <c r="AV351" s="232"/>
      <c r="AW351" s="232"/>
      <c r="AX351" s="232"/>
      <c r="AY351" s="232"/>
      <c r="AZ351" s="232"/>
      <c r="BA351" s="232"/>
      <c r="BB351" s="232"/>
      <c r="BC351" s="232"/>
      <c r="BD351" s="232"/>
      <c r="BE351" s="232"/>
      <c r="BF351" s="232"/>
      <c r="BG351" s="232"/>
      <c r="BH351" s="232"/>
      <c r="BI351" s="232"/>
      <c r="BJ351" s="232"/>
      <c r="BK351" s="232"/>
      <c r="BL351" s="232"/>
      <c r="BM351" s="232"/>
      <c r="BN351" s="232"/>
      <c r="BO351" s="232"/>
      <c r="BP351" s="232"/>
      <c r="BQ351" s="232"/>
      <c r="BR351" s="232"/>
    </row>
    <row r="352" spans="41:70" s="42" customFormat="1" ht="6.95" customHeight="1">
      <c r="AO352" s="43"/>
      <c r="AQ352" s="43"/>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c r="BR352" s="232"/>
    </row>
    <row r="353" spans="41:70" s="42" customFormat="1" ht="6.95" customHeight="1">
      <c r="AO353" s="43"/>
      <c r="AQ353" s="43"/>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row>
    <row r="354" spans="41:70" s="42" customFormat="1" ht="6.95" customHeight="1">
      <c r="AO354" s="43"/>
      <c r="AQ354" s="43"/>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c r="BR354" s="232"/>
    </row>
    <row r="355" spans="41:70" s="42" customFormat="1" ht="6.95" customHeight="1">
      <c r="AO355" s="43"/>
      <c r="AQ355" s="43"/>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c r="BR355" s="232"/>
    </row>
    <row r="356" spans="41:70" s="42" customFormat="1" ht="6.95" customHeight="1">
      <c r="AO356" s="43"/>
      <c r="AQ356" s="43"/>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c r="BR356" s="232"/>
    </row>
    <row r="357" spans="41:70" s="42" customFormat="1" ht="6.95" customHeight="1">
      <c r="AO357" s="43"/>
      <c r="AQ357" s="43"/>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c r="BR357" s="232"/>
    </row>
    <row r="358" spans="41:70" s="42" customFormat="1" ht="6.95" customHeight="1">
      <c r="AO358" s="43"/>
      <c r="AQ358" s="43"/>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c r="BR358" s="232"/>
    </row>
    <row r="359" spans="41:70" s="42" customFormat="1" ht="6.95" customHeight="1">
      <c r="AO359" s="43"/>
      <c r="AQ359" s="43"/>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c r="BR359" s="232"/>
    </row>
    <row r="360" spans="41:70" s="42" customFormat="1" ht="6.95" customHeight="1">
      <c r="AO360" s="43"/>
      <c r="AQ360" s="43"/>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c r="BR360" s="232"/>
    </row>
    <row r="361" spans="41:70" s="42" customFormat="1" ht="6.95" customHeight="1">
      <c r="AO361" s="43"/>
      <c r="AQ361" s="43"/>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row>
    <row r="362" spans="41:70" s="42" customFormat="1" ht="6.95" customHeight="1">
      <c r="AO362" s="43"/>
      <c r="AQ362" s="43"/>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row>
    <row r="363" spans="41:70" s="42" customFormat="1" ht="6.95" customHeight="1">
      <c r="AO363" s="43"/>
      <c r="AQ363" s="43"/>
      <c r="AS363" s="232"/>
      <c r="AT363" s="232"/>
      <c r="AU363" s="232"/>
      <c r="AV363" s="232"/>
      <c r="AW363" s="232"/>
      <c r="AX363" s="232"/>
      <c r="AY363" s="232"/>
      <c r="AZ363" s="232"/>
      <c r="BA363" s="232"/>
      <c r="BB363" s="232"/>
      <c r="BC363" s="232"/>
      <c r="BD363" s="232"/>
      <c r="BE363" s="232"/>
      <c r="BF363" s="232"/>
      <c r="BG363" s="232"/>
      <c r="BH363" s="232"/>
      <c r="BI363" s="232"/>
      <c r="BJ363" s="232"/>
      <c r="BK363" s="232"/>
      <c r="BL363" s="232"/>
      <c r="BM363" s="232"/>
      <c r="BN363" s="232"/>
      <c r="BO363" s="232"/>
      <c r="BP363" s="232"/>
      <c r="BQ363" s="232"/>
      <c r="BR363" s="232"/>
    </row>
    <row r="364" spans="41:70" s="42" customFormat="1" ht="6.95" customHeight="1">
      <c r="AO364" s="43"/>
      <c r="AQ364" s="43"/>
      <c r="AS364" s="232"/>
      <c r="AT364" s="232"/>
      <c r="AU364" s="232"/>
      <c r="AV364" s="232"/>
      <c r="AW364" s="232"/>
      <c r="AX364" s="232"/>
      <c r="AY364" s="232"/>
      <c r="AZ364" s="232"/>
      <c r="BA364" s="232"/>
      <c r="BB364" s="232"/>
      <c r="BC364" s="232"/>
      <c r="BD364" s="232"/>
      <c r="BE364" s="232"/>
      <c r="BF364" s="232"/>
      <c r="BG364" s="232"/>
      <c r="BH364" s="232"/>
      <c r="BI364" s="232"/>
      <c r="BJ364" s="232"/>
      <c r="BK364" s="232"/>
      <c r="BL364" s="232"/>
      <c r="BM364" s="232"/>
      <c r="BN364" s="232"/>
      <c r="BO364" s="232"/>
      <c r="BP364" s="232"/>
      <c r="BQ364" s="232"/>
      <c r="BR364" s="232"/>
    </row>
    <row r="365" spans="41:70" s="42" customFormat="1" ht="6.95" customHeight="1">
      <c r="AO365" s="43"/>
      <c r="AQ365" s="43"/>
      <c r="AS365" s="232"/>
      <c r="AT365" s="232"/>
      <c r="AU365" s="232"/>
      <c r="AV365" s="232"/>
      <c r="AW365" s="232"/>
      <c r="AX365" s="232"/>
      <c r="AY365" s="232"/>
      <c r="AZ365" s="232"/>
      <c r="BA365" s="232"/>
      <c r="BB365" s="232"/>
      <c r="BC365" s="232"/>
      <c r="BD365" s="232"/>
      <c r="BE365" s="232"/>
      <c r="BF365" s="232"/>
      <c r="BG365" s="232"/>
      <c r="BH365" s="232"/>
      <c r="BI365" s="232"/>
      <c r="BJ365" s="232"/>
      <c r="BK365" s="232"/>
      <c r="BL365" s="232"/>
      <c r="BM365" s="232"/>
      <c r="BN365" s="232"/>
      <c r="BO365" s="232"/>
      <c r="BP365" s="232"/>
      <c r="BQ365" s="232"/>
      <c r="BR365" s="232"/>
    </row>
    <row r="366" spans="41:70" s="42" customFormat="1" ht="6.95" customHeight="1">
      <c r="AO366" s="43"/>
      <c r="AQ366" s="43"/>
      <c r="AS366" s="232"/>
      <c r="AT366" s="232"/>
      <c r="AU366" s="232"/>
      <c r="AV366" s="232"/>
      <c r="AW366" s="232"/>
      <c r="AX366" s="232"/>
      <c r="AY366" s="232"/>
      <c r="AZ366" s="232"/>
      <c r="BA366" s="232"/>
      <c r="BB366" s="232"/>
      <c r="BC366" s="232"/>
      <c r="BD366" s="232"/>
      <c r="BE366" s="232"/>
      <c r="BF366" s="232"/>
      <c r="BG366" s="232"/>
      <c r="BH366" s="232"/>
      <c r="BI366" s="232"/>
      <c r="BJ366" s="232"/>
      <c r="BK366" s="232"/>
      <c r="BL366" s="232"/>
      <c r="BM366" s="232"/>
      <c r="BN366" s="232"/>
      <c r="BO366" s="232"/>
      <c r="BP366" s="232"/>
      <c r="BQ366" s="232"/>
      <c r="BR366" s="232"/>
    </row>
    <row r="367" spans="41:70" s="42" customFormat="1" ht="6.95" customHeight="1">
      <c r="AO367" s="43"/>
      <c r="AQ367" s="43"/>
      <c r="AS367" s="232"/>
      <c r="AT367" s="232"/>
      <c r="AU367" s="232"/>
      <c r="AV367" s="232"/>
      <c r="AW367" s="232"/>
      <c r="AX367" s="232"/>
      <c r="AY367" s="232"/>
      <c r="AZ367" s="232"/>
      <c r="BA367" s="232"/>
      <c r="BB367" s="232"/>
      <c r="BC367" s="232"/>
      <c r="BD367" s="232"/>
      <c r="BE367" s="232"/>
      <c r="BF367" s="232"/>
      <c r="BG367" s="232"/>
      <c r="BH367" s="232"/>
      <c r="BI367" s="232"/>
      <c r="BJ367" s="232"/>
      <c r="BK367" s="232"/>
      <c r="BL367" s="232"/>
      <c r="BM367" s="232"/>
      <c r="BN367" s="232"/>
      <c r="BO367" s="232"/>
      <c r="BP367" s="232"/>
      <c r="BQ367" s="232"/>
      <c r="BR367" s="232"/>
    </row>
    <row r="368" spans="41:70" s="42" customFormat="1" ht="6.95" customHeight="1">
      <c r="AO368" s="43"/>
      <c r="AQ368" s="43"/>
      <c r="AS368" s="232"/>
      <c r="AT368" s="232"/>
      <c r="AU368" s="232"/>
      <c r="AV368" s="232"/>
      <c r="AW368" s="232"/>
      <c r="AX368" s="232"/>
      <c r="AY368" s="232"/>
      <c r="AZ368" s="232"/>
      <c r="BA368" s="232"/>
      <c r="BB368" s="232"/>
      <c r="BC368" s="232"/>
      <c r="BD368" s="232"/>
      <c r="BE368" s="232"/>
      <c r="BF368" s="232"/>
      <c r="BG368" s="232"/>
      <c r="BH368" s="232"/>
      <c r="BI368" s="232"/>
      <c r="BJ368" s="232"/>
      <c r="BK368" s="232"/>
      <c r="BL368" s="232"/>
      <c r="BM368" s="232"/>
      <c r="BN368" s="232"/>
      <c r="BO368" s="232"/>
      <c r="BP368" s="232"/>
      <c r="BQ368" s="232"/>
      <c r="BR368" s="232"/>
    </row>
    <row r="369" spans="41:70" s="42" customFormat="1" ht="6.95" customHeight="1">
      <c r="AO369" s="43"/>
      <c r="AQ369" s="43"/>
      <c r="AS369" s="232"/>
      <c r="AT369" s="232"/>
      <c r="AU369" s="232"/>
      <c r="AV369" s="232"/>
      <c r="AW369" s="232"/>
      <c r="AX369" s="232"/>
      <c r="AY369" s="232"/>
      <c r="AZ369" s="232"/>
      <c r="BA369" s="232"/>
      <c r="BB369" s="232"/>
      <c r="BC369" s="232"/>
      <c r="BD369" s="232"/>
      <c r="BE369" s="232"/>
      <c r="BF369" s="232"/>
      <c r="BG369" s="232"/>
      <c r="BH369" s="232"/>
      <c r="BI369" s="232"/>
      <c r="BJ369" s="232"/>
      <c r="BK369" s="232"/>
      <c r="BL369" s="232"/>
      <c r="BM369" s="232"/>
      <c r="BN369" s="232"/>
      <c r="BO369" s="232"/>
      <c r="BP369" s="232"/>
      <c r="BQ369" s="232"/>
      <c r="BR369" s="232"/>
    </row>
    <row r="370" spans="41:70" s="42" customFormat="1" ht="6.95" customHeight="1">
      <c r="AO370" s="43"/>
      <c r="AQ370" s="43"/>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c r="BR370" s="232"/>
    </row>
    <row r="371" spans="41:70" s="42" customFormat="1" ht="6.95" customHeight="1">
      <c r="AO371" s="43"/>
      <c r="AQ371" s="43"/>
      <c r="AS371" s="232"/>
      <c r="AT371" s="232"/>
      <c r="AU371" s="232"/>
      <c r="AV371" s="232"/>
      <c r="AW371" s="232"/>
      <c r="AX371" s="232"/>
      <c r="AY371" s="232"/>
      <c r="AZ371" s="232"/>
      <c r="BA371" s="232"/>
      <c r="BB371" s="232"/>
      <c r="BC371" s="232"/>
      <c r="BD371" s="232"/>
      <c r="BE371" s="232"/>
      <c r="BF371" s="232"/>
      <c r="BG371" s="232"/>
      <c r="BH371" s="232"/>
      <c r="BI371" s="232"/>
      <c r="BJ371" s="232"/>
      <c r="BK371" s="232"/>
      <c r="BL371" s="232"/>
      <c r="BM371" s="232"/>
      <c r="BN371" s="232"/>
      <c r="BO371" s="232"/>
      <c r="BP371" s="232"/>
      <c r="BQ371" s="232"/>
      <c r="BR371" s="232"/>
    </row>
    <row r="372" spans="41:70" s="42" customFormat="1" ht="6.95" customHeight="1">
      <c r="AO372" s="43"/>
      <c r="AQ372" s="43"/>
      <c r="AS372" s="232"/>
      <c r="AT372" s="232"/>
      <c r="AU372" s="232"/>
      <c r="AV372" s="232"/>
      <c r="AW372" s="232"/>
      <c r="AX372" s="232"/>
      <c r="AY372" s="232"/>
      <c r="AZ372" s="232"/>
      <c r="BA372" s="232"/>
      <c r="BB372" s="232"/>
      <c r="BC372" s="232"/>
      <c r="BD372" s="232"/>
      <c r="BE372" s="232"/>
      <c r="BF372" s="232"/>
      <c r="BG372" s="232"/>
      <c r="BH372" s="232"/>
      <c r="BI372" s="232"/>
      <c r="BJ372" s="232"/>
      <c r="BK372" s="232"/>
      <c r="BL372" s="232"/>
      <c r="BM372" s="232"/>
      <c r="BN372" s="232"/>
      <c r="BO372" s="232"/>
      <c r="BP372" s="232"/>
      <c r="BQ372" s="232"/>
      <c r="BR372" s="232"/>
    </row>
    <row r="373" spans="41:70" s="42" customFormat="1" ht="6.95" customHeight="1">
      <c r="AO373" s="43"/>
      <c r="AQ373" s="43"/>
      <c r="AS373" s="232"/>
      <c r="AT373" s="232"/>
      <c r="AU373" s="232"/>
      <c r="AV373" s="232"/>
      <c r="AW373" s="232"/>
      <c r="AX373" s="232"/>
      <c r="AY373" s="232"/>
      <c r="AZ373" s="232"/>
      <c r="BA373" s="232"/>
      <c r="BB373" s="232"/>
      <c r="BC373" s="232"/>
      <c r="BD373" s="232"/>
      <c r="BE373" s="232"/>
      <c r="BF373" s="232"/>
      <c r="BG373" s="232"/>
      <c r="BH373" s="232"/>
      <c r="BI373" s="232"/>
      <c r="BJ373" s="232"/>
      <c r="BK373" s="232"/>
      <c r="BL373" s="232"/>
      <c r="BM373" s="232"/>
      <c r="BN373" s="232"/>
      <c r="BO373" s="232"/>
      <c r="BP373" s="232"/>
      <c r="BQ373" s="232"/>
      <c r="BR373" s="232"/>
    </row>
    <row r="374" spans="41:70" s="42" customFormat="1" ht="6.95" customHeight="1">
      <c r="AO374" s="43"/>
      <c r="AQ374" s="43"/>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c r="BR374" s="232"/>
    </row>
    <row r="375" spans="41:70" s="42" customFormat="1" ht="6.95" customHeight="1">
      <c r="AO375" s="43"/>
      <c r="AQ375" s="43"/>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row>
    <row r="376" spans="41:70" s="42" customFormat="1" ht="6.95" customHeight="1">
      <c r="AO376" s="43"/>
      <c r="AQ376" s="43"/>
      <c r="AS376" s="232"/>
      <c r="AT376" s="232"/>
      <c r="AU376" s="232"/>
      <c r="AV376" s="232"/>
      <c r="AW376" s="232"/>
      <c r="AX376" s="232"/>
      <c r="AY376" s="232"/>
      <c r="AZ376" s="232"/>
      <c r="BA376" s="232"/>
      <c r="BB376" s="232"/>
      <c r="BC376" s="232"/>
      <c r="BD376" s="232"/>
      <c r="BE376" s="232"/>
      <c r="BF376" s="232"/>
      <c r="BG376" s="232"/>
      <c r="BH376" s="232"/>
      <c r="BI376" s="232"/>
      <c r="BJ376" s="232"/>
      <c r="BK376" s="232"/>
      <c r="BL376" s="232"/>
      <c r="BM376" s="232"/>
      <c r="BN376" s="232"/>
      <c r="BO376" s="232"/>
      <c r="BP376" s="232"/>
      <c r="BQ376" s="232"/>
      <c r="BR376" s="232"/>
    </row>
    <row r="377" spans="41:70" s="42" customFormat="1" ht="6.95" customHeight="1">
      <c r="AO377" s="43"/>
      <c r="AQ377" s="43"/>
      <c r="AS377" s="232"/>
      <c r="AT377" s="232"/>
      <c r="AU377" s="232"/>
      <c r="AV377" s="232"/>
      <c r="AW377" s="232"/>
      <c r="AX377" s="232"/>
      <c r="AY377" s="232"/>
      <c r="AZ377" s="232"/>
      <c r="BA377" s="232"/>
      <c r="BB377" s="232"/>
      <c r="BC377" s="232"/>
      <c r="BD377" s="232"/>
      <c r="BE377" s="232"/>
      <c r="BF377" s="232"/>
      <c r="BG377" s="232"/>
      <c r="BH377" s="232"/>
      <c r="BI377" s="232"/>
      <c r="BJ377" s="232"/>
      <c r="BK377" s="232"/>
      <c r="BL377" s="232"/>
      <c r="BM377" s="232"/>
      <c r="BN377" s="232"/>
      <c r="BO377" s="232"/>
      <c r="BP377" s="232"/>
      <c r="BQ377" s="232"/>
      <c r="BR377" s="232"/>
    </row>
    <row r="378" spans="41:70" s="42" customFormat="1" ht="6.95" customHeight="1">
      <c r="AO378" s="43"/>
      <c r="AQ378" s="43"/>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c r="BR378" s="232"/>
    </row>
    <row r="379" spans="41:70" s="42" customFormat="1" ht="6.95" customHeight="1">
      <c r="AO379" s="43"/>
      <c r="AQ379" s="43"/>
      <c r="AS379" s="232"/>
      <c r="AT379" s="232"/>
      <c r="AU379" s="232"/>
      <c r="AV379" s="232"/>
      <c r="AW379" s="232"/>
      <c r="AX379" s="232"/>
      <c r="AY379" s="232"/>
      <c r="AZ379" s="232"/>
      <c r="BA379" s="232"/>
      <c r="BB379" s="232"/>
      <c r="BC379" s="232"/>
      <c r="BD379" s="232"/>
      <c r="BE379" s="232"/>
      <c r="BF379" s="232"/>
      <c r="BG379" s="232"/>
      <c r="BH379" s="232"/>
      <c r="BI379" s="232"/>
      <c r="BJ379" s="232"/>
      <c r="BK379" s="232"/>
      <c r="BL379" s="232"/>
      <c r="BM379" s="232"/>
      <c r="BN379" s="232"/>
      <c r="BO379" s="232"/>
      <c r="BP379" s="232"/>
      <c r="BQ379" s="232"/>
      <c r="BR379" s="232"/>
    </row>
    <row r="380" spans="41:70" s="42" customFormat="1" ht="6.95" customHeight="1">
      <c r="AO380" s="43"/>
      <c r="AQ380" s="43"/>
      <c r="AS380" s="232"/>
      <c r="AT380" s="232"/>
      <c r="AU380" s="232"/>
      <c r="AV380" s="232"/>
      <c r="AW380" s="232"/>
      <c r="AX380" s="232"/>
      <c r="AY380" s="232"/>
      <c r="AZ380" s="232"/>
      <c r="BA380" s="232"/>
      <c r="BB380" s="232"/>
      <c r="BC380" s="232"/>
      <c r="BD380" s="232"/>
      <c r="BE380" s="232"/>
      <c r="BF380" s="232"/>
      <c r="BG380" s="232"/>
      <c r="BH380" s="232"/>
      <c r="BI380" s="232"/>
      <c r="BJ380" s="232"/>
      <c r="BK380" s="232"/>
      <c r="BL380" s="232"/>
      <c r="BM380" s="232"/>
      <c r="BN380" s="232"/>
      <c r="BO380" s="232"/>
      <c r="BP380" s="232"/>
      <c r="BQ380" s="232"/>
      <c r="BR380" s="232"/>
    </row>
    <row r="381" spans="41:70" s="42" customFormat="1" ht="6.95" customHeight="1">
      <c r="AO381" s="43"/>
      <c r="AQ381" s="43"/>
      <c r="AS381" s="232"/>
      <c r="AT381" s="232"/>
      <c r="AU381" s="232"/>
      <c r="AV381" s="232"/>
      <c r="AW381" s="232"/>
      <c r="AX381" s="232"/>
      <c r="AY381" s="232"/>
      <c r="AZ381" s="232"/>
      <c r="BA381" s="232"/>
      <c r="BB381" s="232"/>
      <c r="BC381" s="232"/>
      <c r="BD381" s="232"/>
      <c r="BE381" s="232"/>
      <c r="BF381" s="232"/>
      <c r="BG381" s="232"/>
      <c r="BH381" s="232"/>
      <c r="BI381" s="232"/>
      <c r="BJ381" s="232"/>
      <c r="BK381" s="232"/>
      <c r="BL381" s="232"/>
      <c r="BM381" s="232"/>
      <c r="BN381" s="232"/>
      <c r="BO381" s="232"/>
      <c r="BP381" s="232"/>
      <c r="BQ381" s="232"/>
      <c r="BR381" s="232"/>
    </row>
    <row r="382" spans="41:70" s="42" customFormat="1" ht="6.95" customHeight="1">
      <c r="AO382" s="43"/>
      <c r="AQ382" s="43"/>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c r="BR382" s="232"/>
    </row>
    <row r="383" spans="41:70" s="42" customFormat="1" ht="6.95" customHeight="1">
      <c r="AO383" s="43"/>
      <c r="AQ383" s="43"/>
      <c r="AS383" s="232"/>
      <c r="AT383" s="232"/>
      <c r="AU383" s="232"/>
      <c r="AV383" s="232"/>
      <c r="AW383" s="232"/>
      <c r="AX383" s="232"/>
      <c r="AY383" s="232"/>
      <c r="AZ383" s="232"/>
      <c r="BA383" s="232"/>
      <c r="BB383" s="232"/>
      <c r="BC383" s="232"/>
      <c r="BD383" s="232"/>
      <c r="BE383" s="232"/>
      <c r="BF383" s="232"/>
      <c r="BG383" s="232"/>
      <c r="BH383" s="232"/>
      <c r="BI383" s="232"/>
      <c r="BJ383" s="232"/>
      <c r="BK383" s="232"/>
      <c r="BL383" s="232"/>
      <c r="BM383" s="232"/>
      <c r="BN383" s="232"/>
      <c r="BO383" s="232"/>
      <c r="BP383" s="232"/>
      <c r="BQ383" s="232"/>
      <c r="BR383" s="232"/>
    </row>
    <row r="384" spans="41:70" s="42" customFormat="1" ht="6.95" customHeight="1">
      <c r="AO384" s="43"/>
      <c r="AQ384" s="43"/>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row>
    <row r="385" spans="41:70" s="42" customFormat="1" ht="6.95" customHeight="1">
      <c r="AO385" s="43"/>
      <c r="AQ385" s="43"/>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row>
    <row r="386" spans="41:70" s="42" customFormat="1" ht="6.95" customHeight="1">
      <c r="AO386" s="43"/>
      <c r="AQ386" s="43"/>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c r="BR386" s="232"/>
    </row>
    <row r="387" spans="41:70" s="42" customFormat="1" ht="6.95" customHeight="1">
      <c r="AO387" s="43"/>
      <c r="AQ387" s="43"/>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c r="BR387" s="232"/>
    </row>
    <row r="388" spans="41:70" s="42" customFormat="1" ht="6.95" customHeight="1">
      <c r="AO388" s="43"/>
      <c r="AQ388" s="43"/>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c r="BR388" s="232"/>
    </row>
    <row r="389" spans="41:70" s="42" customFormat="1" ht="6.95" customHeight="1">
      <c r="AO389" s="43"/>
      <c r="AQ389" s="43"/>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c r="BR389" s="232"/>
    </row>
    <row r="390" spans="41:70" s="42" customFormat="1" ht="6.95" customHeight="1">
      <c r="AO390" s="43"/>
      <c r="AQ390" s="43"/>
      <c r="AS390" s="232"/>
      <c r="AT390" s="232"/>
      <c r="AU390" s="232"/>
      <c r="AV390" s="232"/>
      <c r="AW390" s="232"/>
      <c r="AX390" s="232"/>
      <c r="AY390" s="232"/>
      <c r="AZ390" s="232"/>
      <c r="BA390" s="232"/>
      <c r="BB390" s="232"/>
      <c r="BC390" s="232"/>
      <c r="BD390" s="232"/>
      <c r="BE390" s="232"/>
      <c r="BF390" s="232"/>
      <c r="BG390" s="232"/>
      <c r="BH390" s="232"/>
      <c r="BI390" s="232"/>
      <c r="BJ390" s="232"/>
      <c r="BK390" s="232"/>
      <c r="BL390" s="232"/>
      <c r="BM390" s="232"/>
      <c r="BN390" s="232"/>
      <c r="BO390" s="232"/>
      <c r="BP390" s="232"/>
      <c r="BQ390" s="232"/>
      <c r="BR390" s="232"/>
    </row>
    <row r="391" spans="41:70" s="42" customFormat="1" ht="6.95" customHeight="1">
      <c r="AO391" s="43"/>
      <c r="AQ391" s="43"/>
      <c r="AS391" s="232"/>
      <c r="AT391" s="232"/>
      <c r="AU391" s="232"/>
      <c r="AV391" s="232"/>
      <c r="AW391" s="232"/>
      <c r="AX391" s="232"/>
      <c r="AY391" s="232"/>
      <c r="AZ391" s="232"/>
      <c r="BA391" s="232"/>
      <c r="BB391" s="232"/>
      <c r="BC391" s="232"/>
      <c r="BD391" s="232"/>
      <c r="BE391" s="232"/>
      <c r="BF391" s="232"/>
      <c r="BG391" s="232"/>
      <c r="BH391" s="232"/>
      <c r="BI391" s="232"/>
      <c r="BJ391" s="232"/>
      <c r="BK391" s="232"/>
      <c r="BL391" s="232"/>
      <c r="BM391" s="232"/>
      <c r="BN391" s="232"/>
      <c r="BO391" s="232"/>
      <c r="BP391" s="232"/>
      <c r="BQ391" s="232"/>
      <c r="BR391" s="232"/>
    </row>
    <row r="392" spans="41:70" s="42" customFormat="1" ht="6.95" customHeight="1">
      <c r="AO392" s="43"/>
      <c r="AQ392" s="43"/>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row>
    <row r="393" spans="41:70" s="42" customFormat="1" ht="6.95" customHeight="1">
      <c r="AO393" s="43"/>
      <c r="AQ393" s="43"/>
      <c r="AS393" s="232"/>
      <c r="AT393" s="232"/>
      <c r="AU393" s="232"/>
      <c r="AV393" s="232"/>
      <c r="AW393" s="232"/>
      <c r="AX393" s="232"/>
      <c r="AY393" s="232"/>
      <c r="AZ393" s="232"/>
      <c r="BA393" s="232"/>
      <c r="BB393" s="232"/>
      <c r="BC393" s="232"/>
      <c r="BD393" s="232"/>
      <c r="BE393" s="232"/>
      <c r="BF393" s="232"/>
      <c r="BG393" s="232"/>
      <c r="BH393" s="232"/>
      <c r="BI393" s="232"/>
      <c r="BJ393" s="232"/>
      <c r="BK393" s="232"/>
      <c r="BL393" s="232"/>
      <c r="BM393" s="232"/>
      <c r="BN393" s="232"/>
      <c r="BO393" s="232"/>
      <c r="BP393" s="232"/>
      <c r="BQ393" s="232"/>
      <c r="BR393" s="232"/>
    </row>
    <row r="394" spans="41:70" s="45" customFormat="1" ht="6.95" customHeight="1">
      <c r="AO394" s="46"/>
      <c r="AQ394" s="46"/>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row>
    <row r="395" spans="41:70" s="45" customFormat="1" ht="6.95" customHeight="1">
      <c r="AO395" s="46"/>
      <c r="AQ395" s="46"/>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row>
    <row r="396" spans="41:70" s="45" customFormat="1" ht="6.95" customHeight="1">
      <c r="AO396" s="46"/>
      <c r="AQ396" s="46"/>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row>
    <row r="397" spans="41:70" s="45" customFormat="1" ht="6.95" customHeight="1">
      <c r="AO397" s="46"/>
      <c r="AQ397" s="46"/>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c r="BR397" s="233"/>
    </row>
    <row r="398" spans="41:70" s="45" customFormat="1" ht="6.95" customHeight="1">
      <c r="AO398" s="46"/>
      <c r="AQ398" s="46"/>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c r="BR398" s="233"/>
    </row>
    <row r="399" spans="41:70" s="45" customFormat="1" ht="6.95" customHeight="1">
      <c r="AO399" s="46"/>
      <c r="AQ399" s="46"/>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row>
    <row r="400" spans="41:70" s="45" customFormat="1" ht="6.95" customHeight="1">
      <c r="AO400" s="46"/>
      <c r="AQ400" s="46"/>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row>
    <row r="401" spans="41:70" s="45" customFormat="1" ht="6.95" customHeight="1">
      <c r="AO401" s="46"/>
      <c r="AQ401" s="46"/>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c r="BR401" s="233"/>
    </row>
    <row r="402" spans="41:70" s="45" customFormat="1" ht="6.95" customHeight="1">
      <c r="AO402" s="46"/>
      <c r="AQ402" s="46"/>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row>
    <row r="403" spans="41:70" s="45" customFormat="1" ht="6.95" customHeight="1">
      <c r="AO403" s="46"/>
      <c r="AQ403" s="46"/>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row>
    <row r="404" spans="41:70" s="45" customFormat="1" ht="6.95" customHeight="1">
      <c r="AO404" s="46"/>
      <c r="AQ404" s="46"/>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c r="BR404" s="233"/>
    </row>
    <row r="405" spans="41:70" s="45" customFormat="1" ht="6.95" customHeight="1">
      <c r="AO405" s="46"/>
      <c r="AQ405" s="46"/>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row>
    <row r="406" spans="41:70" s="45" customFormat="1" ht="6.95" customHeight="1">
      <c r="AO406" s="46"/>
      <c r="AQ406" s="46"/>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c r="BR406" s="233"/>
    </row>
    <row r="407" spans="41:70" s="45" customFormat="1" ht="6.95" customHeight="1">
      <c r="AO407" s="46"/>
      <c r="AQ407" s="46"/>
      <c r="AS407" s="233"/>
      <c r="AT407" s="233"/>
      <c r="AU407" s="233"/>
      <c r="AV407" s="233"/>
      <c r="AW407" s="233"/>
      <c r="AX407" s="233"/>
      <c r="AY407" s="233"/>
      <c r="AZ407" s="233"/>
      <c r="BA407" s="233"/>
      <c r="BB407" s="233"/>
      <c r="BC407" s="233"/>
      <c r="BD407" s="233"/>
      <c r="BE407" s="233"/>
      <c r="BF407" s="233"/>
      <c r="BG407" s="233"/>
      <c r="BH407" s="233"/>
      <c r="BI407" s="233"/>
      <c r="BJ407" s="233"/>
      <c r="BK407" s="233"/>
      <c r="BL407" s="233"/>
      <c r="BM407" s="233"/>
      <c r="BN407" s="233"/>
      <c r="BO407" s="233"/>
      <c r="BP407" s="233"/>
      <c r="BQ407" s="233"/>
      <c r="BR407" s="233"/>
    </row>
    <row r="408" spans="41:70" s="45" customFormat="1" ht="6.95" customHeight="1">
      <c r="AO408" s="46"/>
      <c r="AQ408" s="46"/>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c r="BR408" s="233"/>
    </row>
    <row r="409" spans="41:70" s="45" customFormat="1" ht="6.95" customHeight="1">
      <c r="AO409" s="46"/>
      <c r="AQ409" s="46"/>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c r="BR409" s="233"/>
    </row>
    <row r="410" spans="41:70" s="45" customFormat="1" ht="6.95" customHeight="1">
      <c r="AO410" s="46"/>
      <c r="AQ410" s="46"/>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row>
    <row r="411" spans="41:70" s="45" customFormat="1" ht="6.95" customHeight="1">
      <c r="AO411" s="46"/>
      <c r="AQ411" s="46"/>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c r="BR411" s="233"/>
    </row>
    <row r="412" spans="41:70" s="45" customFormat="1" ht="6.95" customHeight="1">
      <c r="AO412" s="46"/>
      <c r="AQ412" s="46"/>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row>
    <row r="413" spans="41:70" s="45" customFormat="1" ht="6.95" customHeight="1">
      <c r="AO413" s="46"/>
      <c r="AQ413" s="46"/>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c r="BR413" s="233"/>
    </row>
    <row r="414" spans="41:70" s="45" customFormat="1" ht="6.95" customHeight="1">
      <c r="AO414" s="46"/>
      <c r="AQ414" s="46"/>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row>
    <row r="415" spans="41:70" s="45" customFormat="1" ht="6.95" customHeight="1">
      <c r="AO415" s="46"/>
      <c r="AQ415" s="46"/>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c r="BR415" s="233"/>
    </row>
    <row r="416" spans="41:70" s="45" customFormat="1" ht="6.95" customHeight="1">
      <c r="AO416" s="46"/>
      <c r="AQ416" s="46"/>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row>
    <row r="417" spans="2:70" s="45" customFormat="1" ht="6.95" customHeight="1">
      <c r="AO417" s="46"/>
      <c r="AQ417" s="46"/>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c r="BR417" s="233"/>
    </row>
    <row r="418" spans="2:70" s="45" customFormat="1" ht="6.95" customHeight="1">
      <c r="AO418" s="46"/>
      <c r="AQ418" s="46"/>
      <c r="AS418" s="233"/>
      <c r="AT418" s="233"/>
      <c r="AU418" s="233"/>
      <c r="AV418" s="233"/>
      <c r="AW418" s="233"/>
      <c r="AX418" s="233"/>
      <c r="AY418" s="233"/>
      <c r="AZ418" s="233"/>
      <c r="BA418" s="233"/>
      <c r="BB418" s="233"/>
      <c r="BC418" s="233"/>
      <c r="BD418" s="233"/>
      <c r="BE418" s="233"/>
      <c r="BF418" s="233"/>
      <c r="BG418" s="233"/>
      <c r="BH418" s="233"/>
      <c r="BI418" s="233"/>
      <c r="BJ418" s="233"/>
      <c r="BK418" s="233"/>
      <c r="BL418" s="233"/>
      <c r="BM418" s="233"/>
      <c r="BN418" s="233"/>
      <c r="BO418" s="233"/>
      <c r="BP418" s="233"/>
      <c r="BQ418" s="233"/>
      <c r="BR418" s="233"/>
    </row>
    <row r="419" spans="2:70" s="45" customFormat="1" ht="6.95" customHeight="1">
      <c r="AO419" s="46"/>
      <c r="AQ419" s="46"/>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row>
    <row r="420" spans="2:70" s="39" customFormat="1" ht="10.7" customHeigh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8"/>
      <c r="AQ420" s="48"/>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c r="BR420" s="234"/>
    </row>
    <row r="421" spans="2:70" s="39" customFormat="1" ht="10.7" customHeigh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8"/>
      <c r="AQ421" s="48"/>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c r="BR421" s="234"/>
    </row>
    <row r="422" spans="2:70" s="39" customFormat="1" ht="10.7" customHeigh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8"/>
      <c r="AQ422" s="48"/>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row>
    <row r="423" spans="2:70" s="39" customFormat="1" ht="10.7" customHeigh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8"/>
      <c r="AQ423" s="48"/>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c r="BR423" s="234"/>
    </row>
    <row r="424" spans="2:70" s="39" customFormat="1" ht="10.7" customHeigh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8"/>
      <c r="AQ424" s="48"/>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row>
    <row r="425" spans="2:70" s="39" customFormat="1" ht="10.7" customHeigh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8"/>
      <c r="AQ425" s="48"/>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row>
    <row r="426" spans="2:70" s="39" customFormat="1" ht="10.7" customHeigh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8"/>
      <c r="AQ426" s="48"/>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c r="BR426" s="234"/>
    </row>
    <row r="427" spans="2:70" s="39" customFormat="1" ht="10.7" customHeigh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8"/>
      <c r="AQ427" s="48"/>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c r="BR427" s="234"/>
    </row>
    <row r="428" spans="2:70" s="39" customFormat="1" ht="10.7" customHeigh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8"/>
      <c r="AQ428" s="48"/>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row>
    <row r="429" spans="2:70" s="39" customFormat="1" ht="10.7" customHeigh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8"/>
      <c r="AQ429" s="48"/>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c r="BR429" s="234"/>
    </row>
    <row r="430" spans="2:70" s="39" customFormat="1" ht="10.7" customHeigh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8"/>
      <c r="AQ430" s="48"/>
      <c r="AS430" s="234"/>
      <c r="AT430" s="234"/>
      <c r="AU430" s="234"/>
      <c r="AV430" s="234"/>
      <c r="AW430" s="234"/>
      <c r="AX430" s="234"/>
      <c r="AY430" s="234"/>
      <c r="AZ430" s="234"/>
      <c r="BA430" s="234"/>
      <c r="BB430" s="234"/>
      <c r="BC430" s="234"/>
      <c r="BD430" s="234"/>
      <c r="BE430" s="234"/>
      <c r="BF430" s="234"/>
      <c r="BG430" s="234"/>
      <c r="BH430" s="234"/>
      <c r="BI430" s="234"/>
      <c r="BJ430" s="234"/>
      <c r="BK430" s="234"/>
      <c r="BL430" s="234"/>
      <c r="BM430" s="234"/>
      <c r="BN430" s="234"/>
      <c r="BO430" s="234"/>
      <c r="BP430" s="234"/>
      <c r="BQ430" s="234"/>
      <c r="BR430" s="234"/>
    </row>
    <row r="431" spans="2:70" s="39" customFormat="1" ht="10.7" customHeigh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8"/>
      <c r="AQ431" s="48"/>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row>
    <row r="432" spans="2:70" s="39" customFormat="1" ht="10.7" customHeigh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8"/>
      <c r="AQ432" s="48"/>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row>
    <row r="433" spans="2:70" s="39" customFormat="1" ht="10.7" customHeigh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8"/>
      <c r="AQ433" s="48"/>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row>
    <row r="434" spans="2:70" s="39" customFormat="1" ht="10.7" customHeigh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8"/>
      <c r="AQ434" s="48"/>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234"/>
      <c r="BN434" s="234"/>
      <c r="BO434" s="234"/>
      <c r="BP434" s="234"/>
      <c r="BQ434" s="234"/>
      <c r="BR434" s="234"/>
    </row>
    <row r="435" spans="2:70" s="39" customFormat="1" ht="10.7" customHeigh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8"/>
      <c r="AQ435" s="48"/>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row>
    <row r="436" spans="2:70" s="39" customFormat="1" ht="10.7" customHeigh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8"/>
      <c r="AQ436" s="48"/>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c r="BR436" s="234"/>
    </row>
    <row r="437" spans="2:70" s="39" customFormat="1" ht="10.7" customHeigh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8"/>
      <c r="AQ437" s="48"/>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row>
    <row r="438" spans="2:70" s="39" customFormat="1" ht="10.7" customHeigh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8"/>
      <c r="AQ438" s="48"/>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row>
    <row r="439" spans="2:70" s="39" customFormat="1" ht="10.7" customHeigh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8"/>
      <c r="AQ439" s="48"/>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c r="BR439" s="234"/>
    </row>
    <row r="440" spans="2:70" s="39" customFormat="1" ht="10.7" customHeigh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8"/>
      <c r="AQ440" s="48"/>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c r="BR440" s="234"/>
    </row>
    <row r="441" spans="2:70" s="39" customFormat="1" ht="10.7" customHeigh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8"/>
      <c r="AQ441" s="48"/>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c r="BR441" s="234"/>
    </row>
    <row r="442" spans="2:70" s="39" customFormat="1" ht="10.7" customHeigh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8"/>
      <c r="AQ442" s="48"/>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c r="BR442" s="234"/>
    </row>
    <row r="443" spans="2:70" s="39" customFormat="1" ht="10.7" customHeigh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8"/>
      <c r="AQ443" s="48"/>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c r="BR443" s="234"/>
    </row>
    <row r="444" spans="2:70" s="39" customFormat="1" ht="10.7" customHeigh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8"/>
      <c r="AQ444" s="48"/>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c r="BR444" s="234"/>
    </row>
    <row r="445" spans="2:70" s="39" customFormat="1" ht="10.7" customHeigh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8"/>
      <c r="AQ445" s="48"/>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c r="BR445" s="234"/>
    </row>
    <row r="446" spans="2:70" s="39" customFormat="1" ht="10.7" customHeigh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8"/>
      <c r="AQ446" s="48"/>
      <c r="AS446" s="234"/>
      <c r="AT446" s="234"/>
      <c r="AU446" s="234"/>
      <c r="AV446" s="234"/>
      <c r="AW446" s="234"/>
      <c r="AX446" s="234"/>
      <c r="AY446" s="234"/>
      <c r="AZ446" s="234"/>
      <c r="BA446" s="234"/>
      <c r="BB446" s="234"/>
      <c r="BC446" s="234"/>
      <c r="BD446" s="234"/>
      <c r="BE446" s="234"/>
      <c r="BF446" s="234"/>
      <c r="BG446" s="234"/>
      <c r="BH446" s="234"/>
      <c r="BI446" s="234"/>
      <c r="BJ446" s="234"/>
      <c r="BK446" s="234"/>
      <c r="BL446" s="234"/>
      <c r="BM446" s="234"/>
      <c r="BN446" s="234"/>
      <c r="BO446" s="234"/>
      <c r="BP446" s="234"/>
      <c r="BQ446" s="234"/>
      <c r="BR446" s="234"/>
    </row>
    <row r="447" spans="2:70" s="39" customFormat="1" ht="10.7" customHeigh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8"/>
      <c r="AQ447" s="48"/>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c r="BR447" s="234"/>
    </row>
    <row r="448" spans="2:70" s="39" customFormat="1" ht="10.7" customHeigh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8"/>
      <c r="AQ448" s="48"/>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c r="BR448" s="234"/>
    </row>
    <row r="449" spans="2:70" s="39" customFormat="1" ht="10.7" customHeigh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8"/>
      <c r="AQ449" s="48"/>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row>
    <row r="450" spans="2:70" s="39" customFormat="1" ht="10.7" customHeigh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8"/>
      <c r="AQ450" s="48"/>
      <c r="AS450" s="234"/>
      <c r="AT450" s="234"/>
      <c r="AU450" s="234"/>
      <c r="AV450" s="234"/>
      <c r="AW450" s="234"/>
      <c r="AX450" s="234"/>
      <c r="AY450" s="234"/>
      <c r="AZ450" s="234"/>
      <c r="BA450" s="234"/>
      <c r="BB450" s="234"/>
      <c r="BC450" s="234"/>
      <c r="BD450" s="234"/>
      <c r="BE450" s="234"/>
      <c r="BF450" s="234"/>
      <c r="BG450" s="234"/>
      <c r="BH450" s="234"/>
      <c r="BI450" s="234"/>
      <c r="BJ450" s="234"/>
      <c r="BK450" s="234"/>
      <c r="BL450" s="234"/>
      <c r="BM450" s="234"/>
      <c r="BN450" s="234"/>
      <c r="BO450" s="234"/>
      <c r="BP450" s="234"/>
      <c r="BQ450" s="234"/>
      <c r="BR450" s="234"/>
    </row>
    <row r="451" spans="2:70" s="39" customFormat="1" ht="10.7" customHeigh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8"/>
      <c r="AQ451" s="48"/>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c r="BR451" s="234"/>
    </row>
    <row r="452" spans="2:70" s="39" customFormat="1" ht="10.7" customHeigh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8"/>
      <c r="AQ452" s="48"/>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234"/>
      <c r="BO452" s="234"/>
      <c r="BP452" s="234"/>
      <c r="BQ452" s="234"/>
      <c r="BR452" s="234"/>
    </row>
    <row r="453" spans="2:70" s="39" customFormat="1" ht="10.7" customHeigh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8"/>
      <c r="AQ453" s="48"/>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c r="BR453" s="234"/>
    </row>
    <row r="454" spans="2:70" s="39" customFormat="1" ht="10.7" customHeigh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8"/>
      <c r="AQ454" s="48"/>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c r="BR454" s="234"/>
    </row>
    <row r="455" spans="2:70" s="39" customFormat="1" ht="10.7" customHeigh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8"/>
      <c r="AQ455" s="48"/>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c r="BR455" s="234"/>
    </row>
    <row r="456" spans="2:70" s="39" customFormat="1" ht="10.7" customHeigh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8"/>
      <c r="AQ456" s="48"/>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c r="BR456" s="234"/>
    </row>
    <row r="457" spans="2:70" s="39" customFormat="1" ht="10.7" customHeigh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8"/>
      <c r="AQ457" s="48"/>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row>
    <row r="458" spans="2:70" s="39" customFormat="1" ht="10.7" customHeigh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8"/>
      <c r="AQ458" s="48"/>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c r="BR458" s="234"/>
    </row>
    <row r="459" spans="2:70" s="39" customFormat="1" ht="10.7" customHeigh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8"/>
      <c r="AQ459" s="48"/>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c r="BR459" s="234"/>
    </row>
    <row r="460" spans="2:70" s="39" customFormat="1" ht="10.7" customHeigh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8"/>
      <c r="AQ460" s="48"/>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row>
    <row r="461" spans="2:70" s="39" customFormat="1" ht="10.7" customHeight="1">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8"/>
      <c r="AQ461" s="48"/>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c r="BR461" s="234"/>
    </row>
    <row r="462" spans="2:70" s="39" customFormat="1" ht="10.7" customHeight="1">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8"/>
      <c r="AQ462" s="48"/>
      <c r="AS462" s="234"/>
      <c r="AT462" s="234"/>
      <c r="AU462" s="234"/>
      <c r="AV462" s="234"/>
      <c r="AW462" s="234"/>
      <c r="AX462" s="234"/>
      <c r="AY462" s="234"/>
      <c r="AZ462" s="234"/>
      <c r="BA462" s="234"/>
      <c r="BB462" s="234"/>
      <c r="BC462" s="234"/>
      <c r="BD462" s="234"/>
      <c r="BE462" s="234"/>
      <c r="BF462" s="234"/>
      <c r="BG462" s="234"/>
      <c r="BH462" s="234"/>
      <c r="BI462" s="234"/>
      <c r="BJ462" s="234"/>
      <c r="BK462" s="234"/>
      <c r="BL462" s="234"/>
      <c r="BM462" s="234"/>
      <c r="BN462" s="234"/>
      <c r="BO462" s="234"/>
      <c r="BP462" s="234"/>
      <c r="BQ462" s="234"/>
      <c r="BR462" s="234"/>
    </row>
    <row r="463" spans="2:70" s="39" customFormat="1" ht="10.7" customHeight="1">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8"/>
      <c r="AQ463" s="48"/>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c r="BR463" s="234"/>
    </row>
    <row r="464" spans="2:70" s="39" customFormat="1" ht="10.7" customHeight="1">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8"/>
      <c r="AQ464" s="48"/>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row>
    <row r="465" spans="2:70" s="39" customFormat="1" ht="10.7" customHeight="1">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8"/>
      <c r="AQ465" s="48"/>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234"/>
      <c r="BO465" s="234"/>
      <c r="BP465" s="234"/>
      <c r="BQ465" s="234"/>
      <c r="BR465" s="234"/>
    </row>
    <row r="466" spans="2:70" s="39" customFormat="1" ht="10.7" customHeight="1">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8"/>
      <c r="AQ466" s="48"/>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c r="BR466" s="234"/>
    </row>
    <row r="467" spans="2:70" s="39" customFormat="1" ht="10.7" customHeight="1">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8"/>
      <c r="AQ467" s="48"/>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c r="BR467" s="234"/>
    </row>
    <row r="468" spans="2:70" s="39" customFormat="1" ht="10.7" customHeight="1">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8"/>
      <c r="AQ468" s="48"/>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c r="BR468" s="234"/>
    </row>
    <row r="469" spans="2:70" s="39" customFormat="1" ht="10.7" customHeight="1">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8"/>
      <c r="AQ469" s="48"/>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c r="BR469" s="234"/>
    </row>
    <row r="470" spans="2:70" s="39" customFormat="1" ht="10.7" customHeight="1">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8"/>
      <c r="AQ470" s="48"/>
      <c r="AS470" s="234"/>
      <c r="AT470" s="234"/>
      <c r="AU470" s="234"/>
      <c r="AV470" s="234"/>
      <c r="AW470" s="234"/>
      <c r="AX470" s="234"/>
      <c r="AY470" s="234"/>
      <c r="AZ470" s="234"/>
      <c r="BA470" s="234"/>
      <c r="BB470" s="234"/>
      <c r="BC470" s="234"/>
      <c r="BD470" s="234"/>
      <c r="BE470" s="234"/>
      <c r="BF470" s="234"/>
      <c r="BG470" s="234"/>
      <c r="BH470" s="234"/>
      <c r="BI470" s="234"/>
      <c r="BJ470" s="234"/>
      <c r="BK470" s="234"/>
      <c r="BL470" s="234"/>
      <c r="BM470" s="234"/>
      <c r="BN470" s="234"/>
      <c r="BO470" s="234"/>
      <c r="BP470" s="234"/>
      <c r="BQ470" s="234"/>
      <c r="BR470" s="234"/>
    </row>
    <row r="471" spans="2:70" s="39" customFormat="1" ht="10.7" customHeight="1">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8"/>
      <c r="AQ471" s="48"/>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row>
    <row r="472" spans="2:70" s="39" customFormat="1" ht="10.7" customHeight="1">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8"/>
      <c r="AQ472" s="48"/>
      <c r="AS472" s="234"/>
      <c r="AT472" s="234"/>
      <c r="AU472" s="234"/>
      <c r="AV472" s="234"/>
      <c r="AW472" s="234"/>
      <c r="AX472" s="234"/>
      <c r="AY472" s="234"/>
      <c r="AZ472" s="234"/>
      <c r="BA472" s="234"/>
      <c r="BB472" s="234"/>
      <c r="BC472" s="234"/>
      <c r="BD472" s="234"/>
      <c r="BE472" s="234"/>
      <c r="BF472" s="234"/>
      <c r="BG472" s="234"/>
      <c r="BH472" s="234"/>
      <c r="BI472" s="234"/>
      <c r="BJ472" s="234"/>
      <c r="BK472" s="234"/>
      <c r="BL472" s="234"/>
      <c r="BM472" s="234"/>
      <c r="BN472" s="234"/>
      <c r="BO472" s="234"/>
      <c r="BP472" s="234"/>
      <c r="BQ472" s="234"/>
      <c r="BR472" s="234"/>
    </row>
    <row r="473" spans="2:70" s="39" customFormat="1" ht="10.7" customHeight="1">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8"/>
      <c r="AQ473" s="48"/>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row>
    <row r="474" spans="2:70" s="39" customFormat="1" ht="10.7" customHeight="1">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8"/>
      <c r="AQ474" s="48"/>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row>
    <row r="475" spans="2:70" s="39" customFormat="1" ht="10.7" customHeight="1">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8"/>
      <c r="AQ475" s="48"/>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c r="BR475" s="234"/>
    </row>
    <row r="476" spans="2:70" s="39" customFormat="1" ht="10.7" customHeight="1">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8"/>
      <c r="AQ476" s="48"/>
      <c r="AS476" s="234"/>
      <c r="AT476" s="234"/>
      <c r="AU476" s="234"/>
      <c r="AV476" s="234"/>
      <c r="AW476" s="234"/>
      <c r="AX476" s="234"/>
      <c r="AY476" s="234"/>
      <c r="AZ476" s="234"/>
      <c r="BA476" s="234"/>
      <c r="BB476" s="234"/>
      <c r="BC476" s="234"/>
      <c r="BD476" s="234"/>
      <c r="BE476" s="234"/>
      <c r="BF476" s="234"/>
      <c r="BG476" s="234"/>
      <c r="BH476" s="234"/>
      <c r="BI476" s="234"/>
      <c r="BJ476" s="234"/>
      <c r="BK476" s="234"/>
      <c r="BL476" s="234"/>
      <c r="BM476" s="234"/>
      <c r="BN476" s="234"/>
      <c r="BO476" s="234"/>
      <c r="BP476" s="234"/>
      <c r="BQ476" s="234"/>
      <c r="BR476" s="234"/>
    </row>
    <row r="477" spans="2:70" s="39" customFormat="1" ht="10.7" customHeight="1">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8"/>
      <c r="AQ477" s="48"/>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c r="BR477" s="234"/>
    </row>
    <row r="478" spans="2:70" s="39" customFormat="1" ht="10.7" customHeight="1">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8"/>
      <c r="AQ478" s="48"/>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c r="BR478" s="234"/>
    </row>
    <row r="479" spans="2:70" s="39" customFormat="1" ht="10.7" customHeight="1">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8"/>
      <c r="AQ479" s="48"/>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c r="BR479" s="234"/>
    </row>
    <row r="480" spans="2:70" s="39" customFormat="1" ht="10.7" customHeight="1">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8"/>
      <c r="AQ480" s="48"/>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c r="BR480" s="234"/>
    </row>
    <row r="481" spans="2:70" s="39" customFormat="1" ht="10.7" customHeight="1">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8"/>
      <c r="AQ481" s="48"/>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c r="BR481" s="234"/>
    </row>
    <row r="482" spans="2:70" s="39" customFormat="1" ht="10.7" customHeight="1">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8"/>
      <c r="AQ482" s="48"/>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c r="BR482" s="234"/>
    </row>
    <row r="483" spans="2:70" s="39" customFormat="1" ht="10.7" customHeight="1">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8"/>
      <c r="AQ483" s="48"/>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c r="BR483" s="234"/>
    </row>
    <row r="484" spans="2:70" s="39" customFormat="1" ht="10.7" customHeight="1">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8"/>
      <c r="AQ484" s="48"/>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row>
    <row r="485" spans="2:70" s="39" customFormat="1" ht="10.7" customHeight="1">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8"/>
      <c r="AQ485" s="48"/>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c r="BR485" s="234"/>
    </row>
    <row r="486" spans="2:70" s="39" customFormat="1" ht="10.7" customHeight="1">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8"/>
      <c r="AQ486" s="48"/>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c r="BR486" s="234"/>
    </row>
    <row r="487" spans="2:70" s="39" customFormat="1" ht="10.7" customHeight="1">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8"/>
      <c r="AQ487" s="48"/>
      <c r="AS487" s="234"/>
      <c r="AT487" s="234"/>
      <c r="AU487" s="234"/>
      <c r="AV487" s="234"/>
      <c r="AW487" s="234"/>
      <c r="AX487" s="234"/>
      <c r="AY487" s="234"/>
      <c r="AZ487" s="234"/>
      <c r="BA487" s="234"/>
      <c r="BB487" s="234"/>
      <c r="BC487" s="234"/>
      <c r="BD487" s="234"/>
      <c r="BE487" s="234"/>
      <c r="BF487" s="234"/>
      <c r="BG487" s="234"/>
      <c r="BH487" s="234"/>
      <c r="BI487" s="234"/>
      <c r="BJ487" s="234"/>
      <c r="BK487" s="234"/>
      <c r="BL487" s="234"/>
      <c r="BM487" s="234"/>
      <c r="BN487" s="234"/>
      <c r="BO487" s="234"/>
      <c r="BP487" s="234"/>
      <c r="BQ487" s="234"/>
      <c r="BR487" s="234"/>
    </row>
    <row r="488" spans="2:70" s="39" customFormat="1" ht="10.7" customHeight="1">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8"/>
      <c r="AQ488" s="48"/>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c r="BR488" s="234"/>
    </row>
    <row r="489" spans="2:70" s="39" customFormat="1" ht="10.7" customHeight="1">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8"/>
      <c r="AQ489" s="48"/>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234"/>
      <c r="BO489" s="234"/>
      <c r="BP489" s="234"/>
      <c r="BQ489" s="234"/>
      <c r="BR489" s="234"/>
    </row>
    <row r="490" spans="2:70" s="39" customFormat="1" ht="10.7" customHeight="1">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8"/>
      <c r="AQ490" s="48"/>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c r="BR490" s="234"/>
    </row>
    <row r="491" spans="2:70" s="39" customFormat="1" ht="10.7" customHeight="1">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8"/>
      <c r="AQ491" s="48"/>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c r="BR491" s="234"/>
    </row>
    <row r="492" spans="2:70" s="39" customFormat="1" ht="10.7" customHeight="1">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8"/>
      <c r="AQ492" s="48"/>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c r="BR492" s="234"/>
    </row>
    <row r="493" spans="2:70" s="39" customFormat="1" ht="10.7" customHeight="1">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8"/>
      <c r="AQ493" s="48"/>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c r="BR493" s="234"/>
    </row>
    <row r="494" spans="2:70" s="39" customFormat="1" ht="10.7" customHeight="1">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8"/>
      <c r="AQ494" s="48"/>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c r="BR494" s="234"/>
    </row>
    <row r="495" spans="2:70" s="39" customFormat="1" ht="10.7" customHeight="1">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8"/>
      <c r="AQ495" s="48"/>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c r="BR495" s="234"/>
    </row>
    <row r="496" spans="2:70" s="39" customFormat="1" ht="10.7" customHeight="1">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8"/>
      <c r="AQ496" s="48"/>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c r="BR496" s="234"/>
    </row>
    <row r="497" spans="2:70" s="39" customFormat="1" ht="10.7" customHeight="1">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8"/>
      <c r="AQ497" s="48"/>
      <c r="AS497" s="234"/>
      <c r="AT497" s="234"/>
      <c r="AU497" s="234"/>
      <c r="AV497" s="234"/>
      <c r="AW497" s="234"/>
      <c r="AX497" s="234"/>
      <c r="AY497" s="234"/>
      <c r="AZ497" s="234"/>
      <c r="BA497" s="234"/>
      <c r="BB497" s="234"/>
      <c r="BC497" s="234"/>
      <c r="BD497" s="234"/>
      <c r="BE497" s="234"/>
      <c r="BF497" s="234"/>
      <c r="BG497" s="234"/>
      <c r="BH497" s="234"/>
      <c r="BI497" s="234"/>
      <c r="BJ497" s="234"/>
      <c r="BK497" s="234"/>
      <c r="BL497" s="234"/>
      <c r="BM497" s="234"/>
      <c r="BN497" s="234"/>
      <c r="BO497" s="234"/>
      <c r="BP497" s="234"/>
      <c r="BQ497" s="234"/>
      <c r="BR497" s="234"/>
    </row>
    <row r="498" spans="2:70" s="39" customFormat="1" ht="10.7" customHeight="1">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8"/>
      <c r="AQ498" s="48"/>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c r="BR498" s="234"/>
    </row>
    <row r="499" spans="2:70" s="39" customFormat="1" ht="10.7" customHeight="1">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8"/>
      <c r="AQ499" s="48"/>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c r="BR499" s="234"/>
    </row>
    <row r="500" spans="2:70" s="39" customFormat="1" ht="10.7" customHeight="1">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8"/>
      <c r="AQ500" s="48"/>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row>
    <row r="501" spans="2:70" s="39" customFormat="1" ht="10.7" customHeight="1">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8"/>
      <c r="AQ501" s="48"/>
      <c r="AS501" s="234"/>
      <c r="AT501" s="234"/>
      <c r="AU501" s="234"/>
      <c r="AV501" s="234"/>
      <c r="AW501" s="234"/>
      <c r="AX501" s="234"/>
      <c r="AY501" s="234"/>
      <c r="AZ501" s="234"/>
      <c r="BA501" s="234"/>
      <c r="BB501" s="234"/>
      <c r="BC501" s="234"/>
      <c r="BD501" s="234"/>
      <c r="BE501" s="234"/>
      <c r="BF501" s="234"/>
      <c r="BG501" s="234"/>
      <c r="BH501" s="234"/>
      <c r="BI501" s="234"/>
      <c r="BJ501" s="234"/>
      <c r="BK501" s="234"/>
      <c r="BL501" s="234"/>
      <c r="BM501" s="234"/>
      <c r="BN501" s="234"/>
      <c r="BO501" s="234"/>
      <c r="BP501" s="234"/>
      <c r="BQ501" s="234"/>
      <c r="BR501" s="234"/>
    </row>
    <row r="502" spans="2:70" s="39" customFormat="1" ht="10.7" customHeight="1">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8"/>
      <c r="AQ502" s="48"/>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c r="BR502" s="234"/>
    </row>
    <row r="503" spans="2:70" s="39" customFormat="1" ht="10.7" customHeight="1">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8"/>
      <c r="AQ503" s="48"/>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c r="BR503" s="234"/>
    </row>
    <row r="504" spans="2:70" s="39" customFormat="1" ht="10.7" customHeight="1">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8"/>
      <c r="AQ504" s="48"/>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c r="BR504" s="234"/>
    </row>
    <row r="505" spans="2:70" s="39" customFormat="1" ht="10.7" customHeight="1">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8"/>
      <c r="AQ505" s="48"/>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row>
    <row r="506" spans="2:70" s="39" customFormat="1" ht="10.7" customHeight="1">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8"/>
      <c r="AQ506" s="48"/>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c r="BR506" s="234"/>
    </row>
    <row r="507" spans="2:70" s="39" customFormat="1" ht="10.7" customHeight="1">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8"/>
      <c r="AQ507" s="48"/>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row>
    <row r="508" spans="2:70" s="39" customFormat="1" ht="10.7" customHeight="1">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8"/>
      <c r="AQ508" s="48"/>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row>
    <row r="509" spans="2:70" s="39" customFormat="1" ht="10.7" customHeight="1">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8"/>
      <c r="AQ509" s="48"/>
      <c r="AS509" s="234"/>
      <c r="AT509" s="234"/>
      <c r="AU509" s="234"/>
      <c r="AV509" s="234"/>
      <c r="AW509" s="234"/>
      <c r="AX509" s="234"/>
      <c r="AY509" s="234"/>
      <c r="AZ509" s="234"/>
      <c r="BA509" s="234"/>
      <c r="BB509" s="234"/>
      <c r="BC509" s="234"/>
      <c r="BD509" s="234"/>
      <c r="BE509" s="234"/>
      <c r="BF509" s="234"/>
      <c r="BG509" s="234"/>
      <c r="BH509" s="234"/>
      <c r="BI509" s="234"/>
      <c r="BJ509" s="234"/>
      <c r="BK509" s="234"/>
      <c r="BL509" s="234"/>
      <c r="BM509" s="234"/>
      <c r="BN509" s="234"/>
      <c r="BO509" s="234"/>
      <c r="BP509" s="234"/>
      <c r="BQ509" s="234"/>
      <c r="BR509" s="234"/>
    </row>
    <row r="510" spans="2:70" s="39" customFormat="1" ht="10.7" customHeight="1">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8"/>
      <c r="AQ510" s="48"/>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row>
    <row r="511" spans="2:70" s="39" customFormat="1" ht="10.7" customHeight="1">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8"/>
      <c r="AQ511" s="48"/>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c r="BR511" s="234"/>
    </row>
    <row r="512" spans="2:70" s="39" customFormat="1" ht="10.7" customHeight="1">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8"/>
      <c r="AQ512" s="48"/>
      <c r="AS512" s="234"/>
      <c r="AT512" s="234"/>
      <c r="AU512" s="234"/>
      <c r="AV512" s="234"/>
      <c r="AW512" s="234"/>
      <c r="AX512" s="234"/>
      <c r="AY512" s="234"/>
      <c r="AZ512" s="234"/>
      <c r="BA512" s="234"/>
      <c r="BB512" s="234"/>
      <c r="BC512" s="234"/>
      <c r="BD512" s="234"/>
      <c r="BE512" s="234"/>
      <c r="BF512" s="234"/>
      <c r="BG512" s="234"/>
      <c r="BH512" s="234"/>
      <c r="BI512" s="234"/>
      <c r="BJ512" s="234"/>
      <c r="BK512" s="234"/>
      <c r="BL512" s="234"/>
      <c r="BM512" s="234"/>
      <c r="BN512" s="234"/>
      <c r="BO512" s="234"/>
      <c r="BP512" s="234"/>
      <c r="BQ512" s="234"/>
      <c r="BR512" s="234"/>
    </row>
    <row r="513" spans="2:70" s="39" customFormat="1" ht="10.7" customHeight="1">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8"/>
      <c r="AQ513" s="48"/>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c r="BR513" s="234"/>
    </row>
    <row r="514" spans="2:70" s="39" customFormat="1" ht="10.7" customHeight="1">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8"/>
      <c r="AQ514" s="48"/>
      <c r="AS514" s="234"/>
      <c r="AT514" s="234"/>
      <c r="AU514" s="234"/>
      <c r="AV514" s="234"/>
      <c r="AW514" s="234"/>
      <c r="AX514" s="234"/>
      <c r="AY514" s="234"/>
      <c r="AZ514" s="234"/>
      <c r="BA514" s="234"/>
      <c r="BB514" s="234"/>
      <c r="BC514" s="234"/>
      <c r="BD514" s="234"/>
      <c r="BE514" s="234"/>
      <c r="BF514" s="234"/>
      <c r="BG514" s="234"/>
      <c r="BH514" s="234"/>
      <c r="BI514" s="234"/>
      <c r="BJ514" s="234"/>
      <c r="BK514" s="234"/>
      <c r="BL514" s="234"/>
      <c r="BM514" s="234"/>
      <c r="BN514" s="234"/>
      <c r="BO514" s="234"/>
      <c r="BP514" s="234"/>
      <c r="BQ514" s="234"/>
      <c r="BR514" s="234"/>
    </row>
    <row r="515" spans="2:70" s="39" customFormat="1" ht="10.7" customHeight="1">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8"/>
      <c r="AQ515" s="48"/>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c r="BR515" s="234"/>
    </row>
    <row r="516" spans="2:70" s="39" customFormat="1" ht="10.7" customHeight="1">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8"/>
      <c r="AQ516" s="48"/>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c r="BR516" s="234"/>
    </row>
    <row r="517" spans="2:70" s="39" customFormat="1" ht="10.7" customHeight="1">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8"/>
      <c r="AQ517" s="48"/>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c r="BR517" s="234"/>
    </row>
    <row r="518" spans="2:70" s="39" customFormat="1" ht="10.7" customHeight="1">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8"/>
      <c r="AQ518" s="48"/>
      <c r="AS518" s="234"/>
      <c r="AT518" s="234"/>
      <c r="AU518" s="234"/>
      <c r="AV518" s="234"/>
      <c r="AW518" s="234"/>
      <c r="AX518" s="234"/>
      <c r="AY518" s="234"/>
      <c r="AZ518" s="234"/>
      <c r="BA518" s="234"/>
      <c r="BB518" s="234"/>
      <c r="BC518" s="234"/>
      <c r="BD518" s="234"/>
      <c r="BE518" s="234"/>
      <c r="BF518" s="234"/>
      <c r="BG518" s="234"/>
      <c r="BH518" s="234"/>
      <c r="BI518" s="234"/>
      <c r="BJ518" s="234"/>
      <c r="BK518" s="234"/>
      <c r="BL518" s="234"/>
      <c r="BM518" s="234"/>
      <c r="BN518" s="234"/>
      <c r="BO518" s="234"/>
      <c r="BP518" s="234"/>
      <c r="BQ518" s="234"/>
      <c r="BR518" s="234"/>
    </row>
    <row r="519" spans="2:70" s="39" customFormat="1" ht="10.7" customHeight="1">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8"/>
      <c r="AQ519" s="48"/>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c r="BR519" s="234"/>
    </row>
    <row r="520" spans="2:70" s="39" customFormat="1" ht="10.7" customHeight="1">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8"/>
      <c r="AQ520" s="48"/>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c r="BR520" s="234"/>
    </row>
    <row r="521" spans="2:70" s="39" customFormat="1" ht="10.7" customHeight="1">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8"/>
      <c r="AQ521" s="48"/>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c r="BR521" s="234"/>
    </row>
    <row r="522" spans="2:70" s="39" customFormat="1" ht="10.7" customHeight="1">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8"/>
      <c r="AQ522" s="48"/>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c r="BR522" s="234"/>
    </row>
    <row r="523" spans="2:70" s="39" customFormat="1" ht="10.7" customHeight="1">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8"/>
      <c r="AQ523" s="48"/>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c r="BR523" s="234"/>
    </row>
    <row r="524" spans="2:70" s="39" customFormat="1" ht="10.7" customHeight="1">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8"/>
      <c r="AQ524" s="48"/>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c r="BR524" s="234"/>
    </row>
    <row r="525" spans="2:70" s="39" customFormat="1" ht="10.7" customHeight="1">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8"/>
      <c r="AQ525" s="48"/>
      <c r="AS525" s="234"/>
      <c r="AT525" s="234"/>
      <c r="AU525" s="234"/>
      <c r="AV525" s="234"/>
      <c r="AW525" s="234"/>
      <c r="AX525" s="234"/>
      <c r="AY525" s="234"/>
      <c r="AZ525" s="234"/>
      <c r="BA525" s="234"/>
      <c r="BB525" s="234"/>
      <c r="BC525" s="234"/>
      <c r="BD525" s="234"/>
      <c r="BE525" s="234"/>
      <c r="BF525" s="234"/>
      <c r="BG525" s="234"/>
      <c r="BH525" s="234"/>
      <c r="BI525" s="234"/>
      <c r="BJ525" s="234"/>
      <c r="BK525" s="234"/>
      <c r="BL525" s="234"/>
      <c r="BM525" s="234"/>
      <c r="BN525" s="234"/>
      <c r="BO525" s="234"/>
      <c r="BP525" s="234"/>
      <c r="BQ525" s="234"/>
      <c r="BR525" s="234"/>
    </row>
    <row r="526" spans="2:70" s="39" customFormat="1" ht="10.7" customHeight="1">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8"/>
      <c r="AQ526" s="48"/>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c r="BR526" s="234"/>
    </row>
    <row r="527" spans="2:70" s="39" customFormat="1" ht="10.7" customHeight="1">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8"/>
      <c r="AQ527" s="48"/>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c r="BR527" s="234"/>
    </row>
    <row r="528" spans="2:70" s="39" customFormat="1" ht="10.7" customHeight="1">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8"/>
      <c r="AQ528" s="48"/>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c r="BR528" s="234"/>
    </row>
    <row r="529" spans="2:70" s="39" customFormat="1" ht="10.7" customHeight="1">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8"/>
      <c r="AQ529" s="48"/>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c r="BR529" s="234"/>
    </row>
    <row r="530" spans="2:70" s="39" customFormat="1" ht="10.7" customHeight="1">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8"/>
      <c r="AQ530" s="48"/>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c r="BR530" s="234"/>
    </row>
    <row r="531" spans="2:70" s="39" customFormat="1" ht="10.7" customHeight="1">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8"/>
      <c r="AQ531" s="48"/>
      <c r="AS531" s="234"/>
      <c r="AT531" s="234"/>
      <c r="AU531" s="234"/>
      <c r="AV531" s="234"/>
      <c r="AW531" s="234"/>
      <c r="AX531" s="234"/>
      <c r="AY531" s="234"/>
      <c r="AZ531" s="234"/>
      <c r="BA531" s="234"/>
      <c r="BB531" s="234"/>
      <c r="BC531" s="234"/>
      <c r="BD531" s="234"/>
      <c r="BE531" s="234"/>
      <c r="BF531" s="234"/>
      <c r="BG531" s="234"/>
      <c r="BH531" s="234"/>
      <c r="BI531" s="234"/>
      <c r="BJ531" s="234"/>
      <c r="BK531" s="234"/>
      <c r="BL531" s="234"/>
      <c r="BM531" s="234"/>
      <c r="BN531" s="234"/>
      <c r="BO531" s="234"/>
      <c r="BP531" s="234"/>
      <c r="BQ531" s="234"/>
      <c r="BR531" s="234"/>
    </row>
    <row r="532" spans="2:70" s="39" customFormat="1" ht="10.7" customHeight="1">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8"/>
      <c r="AQ532" s="48"/>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c r="BR532" s="234"/>
    </row>
    <row r="533" spans="2:70" s="39" customFormat="1" ht="10.7" customHeight="1">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8"/>
      <c r="AQ533" s="48"/>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c r="BR533" s="234"/>
    </row>
    <row r="534" spans="2:70" s="39" customFormat="1" ht="10.7" customHeight="1">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8"/>
      <c r="AQ534" s="48"/>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234"/>
      <c r="BO534" s="234"/>
      <c r="BP534" s="234"/>
      <c r="BQ534" s="234"/>
      <c r="BR534" s="234"/>
    </row>
    <row r="535" spans="2:70" s="39" customFormat="1" ht="10.7" customHeight="1">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8"/>
      <c r="AQ535" s="48"/>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c r="BR535" s="234"/>
    </row>
    <row r="536" spans="2:70" s="39" customFormat="1" ht="10.7" customHeight="1">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8"/>
      <c r="AQ536" s="48"/>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row>
    <row r="537" spans="2:70" s="39" customFormat="1" ht="10.7" customHeight="1">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8"/>
      <c r="AQ537" s="48"/>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c r="BR537" s="234"/>
    </row>
    <row r="538" spans="2:70" s="39" customFormat="1" ht="10.7" customHeight="1">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8"/>
      <c r="AQ538" s="48"/>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c r="BR538" s="234"/>
    </row>
    <row r="539" spans="2:70" s="39" customFormat="1" ht="10.7" customHeight="1">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8"/>
      <c r="AQ539" s="48"/>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row>
    <row r="540" spans="2:70" s="39" customFormat="1" ht="10.7" customHeight="1">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8"/>
      <c r="AQ540" s="48"/>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c r="BR540" s="234"/>
    </row>
    <row r="541" spans="2:70" s="39" customFormat="1" ht="10.7" customHeight="1">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8"/>
      <c r="AQ541" s="48"/>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row>
    <row r="542" spans="2:70" s="39" customFormat="1" ht="10.7" customHeight="1">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8"/>
      <c r="AQ542" s="48"/>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row>
    <row r="543" spans="2:70" s="39" customFormat="1" ht="10.7" customHeight="1">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8"/>
      <c r="AQ543" s="48"/>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c r="BR543" s="234"/>
    </row>
    <row r="544" spans="2:70" s="39" customFormat="1" ht="10.7" customHeight="1">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8"/>
      <c r="AQ544" s="48"/>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c r="BR544" s="234"/>
    </row>
    <row r="545" spans="2:70" s="39" customFormat="1" ht="10.7" customHeight="1">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8"/>
      <c r="AQ545" s="48"/>
      <c r="AS545" s="234"/>
      <c r="AT545" s="234"/>
      <c r="AU545" s="234"/>
      <c r="AV545" s="234"/>
      <c r="AW545" s="234"/>
      <c r="AX545" s="234"/>
      <c r="AY545" s="234"/>
      <c r="AZ545" s="234"/>
      <c r="BA545" s="234"/>
      <c r="BB545" s="234"/>
      <c r="BC545" s="234"/>
      <c r="BD545" s="234"/>
      <c r="BE545" s="234"/>
      <c r="BF545" s="234"/>
      <c r="BG545" s="234"/>
      <c r="BH545" s="234"/>
      <c r="BI545" s="234"/>
      <c r="BJ545" s="234"/>
      <c r="BK545" s="234"/>
      <c r="BL545" s="234"/>
      <c r="BM545" s="234"/>
      <c r="BN545" s="234"/>
      <c r="BO545" s="234"/>
      <c r="BP545" s="234"/>
      <c r="BQ545" s="234"/>
      <c r="BR545" s="234"/>
    </row>
    <row r="546" spans="2:70" s="39" customFormat="1" ht="10.7" customHeight="1">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8"/>
      <c r="AQ546" s="48"/>
      <c r="AS546" s="234"/>
      <c r="AT546" s="234"/>
      <c r="AU546" s="234"/>
      <c r="AV546" s="234"/>
      <c r="AW546" s="234"/>
      <c r="AX546" s="234"/>
      <c r="AY546" s="234"/>
      <c r="AZ546" s="234"/>
      <c r="BA546" s="234"/>
      <c r="BB546" s="234"/>
      <c r="BC546" s="234"/>
      <c r="BD546" s="234"/>
      <c r="BE546" s="234"/>
      <c r="BF546" s="234"/>
      <c r="BG546" s="234"/>
      <c r="BH546" s="234"/>
      <c r="BI546" s="234"/>
      <c r="BJ546" s="234"/>
      <c r="BK546" s="234"/>
      <c r="BL546" s="234"/>
      <c r="BM546" s="234"/>
      <c r="BN546" s="234"/>
      <c r="BO546" s="234"/>
      <c r="BP546" s="234"/>
      <c r="BQ546" s="234"/>
      <c r="BR546" s="234"/>
    </row>
    <row r="547" spans="2:70" s="39" customFormat="1" ht="10.7" customHeight="1">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8"/>
      <c r="AQ547" s="48"/>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c r="BR547" s="234"/>
    </row>
    <row r="548" spans="2:70" s="39" customFormat="1" ht="10.7" customHeight="1">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8"/>
      <c r="AQ548" s="48"/>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c r="BR548" s="234"/>
    </row>
    <row r="549" spans="2:70" s="39" customFormat="1" ht="10.7" customHeight="1">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8"/>
      <c r="AQ549" s="48"/>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c r="BR549" s="234"/>
    </row>
    <row r="550" spans="2:70" s="39" customFormat="1" ht="10.7" customHeight="1">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8"/>
      <c r="AQ550" s="48"/>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c r="BR550" s="234"/>
    </row>
    <row r="551" spans="2:70" s="39" customFormat="1" ht="10.7" customHeight="1">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8"/>
      <c r="AQ551" s="48"/>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c r="BR551" s="234"/>
    </row>
    <row r="552" spans="2:70" s="39" customFormat="1" ht="10.7" customHeight="1">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8"/>
      <c r="AQ552" s="48"/>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c r="BR552" s="234"/>
    </row>
    <row r="553" spans="2:70" s="39" customFormat="1" ht="10.7" customHeight="1">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8"/>
      <c r="AQ553" s="48"/>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c r="BR553" s="234"/>
    </row>
    <row r="554" spans="2:70" s="39" customFormat="1" ht="10.7" customHeight="1">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8"/>
      <c r="AQ554" s="48"/>
      <c r="AS554" s="234"/>
      <c r="AT554" s="234"/>
      <c r="AU554" s="234"/>
      <c r="AV554" s="234"/>
      <c r="AW554" s="234"/>
      <c r="AX554" s="234"/>
      <c r="AY554" s="234"/>
      <c r="AZ554" s="234"/>
      <c r="BA554" s="234"/>
      <c r="BB554" s="234"/>
      <c r="BC554" s="234"/>
      <c r="BD554" s="234"/>
      <c r="BE554" s="234"/>
      <c r="BF554" s="234"/>
      <c r="BG554" s="234"/>
      <c r="BH554" s="234"/>
      <c r="BI554" s="234"/>
      <c r="BJ554" s="234"/>
      <c r="BK554" s="234"/>
      <c r="BL554" s="234"/>
      <c r="BM554" s="234"/>
      <c r="BN554" s="234"/>
      <c r="BO554" s="234"/>
      <c r="BP554" s="234"/>
      <c r="BQ554" s="234"/>
      <c r="BR554" s="234"/>
    </row>
    <row r="555" spans="2:70" s="39" customFormat="1" ht="10.7" customHeight="1">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8"/>
      <c r="AQ555" s="48"/>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c r="BR555" s="234"/>
    </row>
    <row r="556" spans="2:70" s="39" customFormat="1" ht="10.7" customHeight="1">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8"/>
      <c r="AQ556" s="48"/>
      <c r="AS556" s="234"/>
      <c r="AT556" s="234"/>
      <c r="AU556" s="234"/>
      <c r="AV556" s="234"/>
      <c r="AW556" s="234"/>
      <c r="AX556" s="234"/>
      <c r="AY556" s="234"/>
      <c r="AZ556" s="234"/>
      <c r="BA556" s="234"/>
      <c r="BB556" s="234"/>
      <c r="BC556" s="234"/>
      <c r="BD556" s="234"/>
      <c r="BE556" s="234"/>
      <c r="BF556" s="234"/>
      <c r="BG556" s="234"/>
      <c r="BH556" s="234"/>
      <c r="BI556" s="234"/>
      <c r="BJ556" s="234"/>
      <c r="BK556" s="234"/>
      <c r="BL556" s="234"/>
      <c r="BM556" s="234"/>
      <c r="BN556" s="234"/>
      <c r="BO556" s="234"/>
      <c r="BP556" s="234"/>
      <c r="BQ556" s="234"/>
      <c r="BR556" s="234"/>
    </row>
    <row r="557" spans="2:70" s="39" customFormat="1" ht="10.7" customHeight="1">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8"/>
      <c r="AQ557" s="48"/>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234"/>
      <c r="BO557" s="234"/>
      <c r="BP557" s="234"/>
      <c r="BQ557" s="234"/>
      <c r="BR557" s="234"/>
    </row>
    <row r="558" spans="2:70" s="39" customFormat="1" ht="10.7" customHeight="1">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8"/>
      <c r="AQ558" s="48"/>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c r="BR558" s="234"/>
    </row>
    <row r="559" spans="2:70" s="39" customFormat="1" ht="10.7" customHeight="1">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8"/>
      <c r="AQ559" s="48"/>
      <c r="AS559" s="234"/>
      <c r="AT559" s="234"/>
      <c r="AU559" s="234"/>
      <c r="AV559" s="234"/>
      <c r="AW559" s="234"/>
      <c r="AX559" s="234"/>
      <c r="AY559" s="234"/>
      <c r="AZ559" s="234"/>
      <c r="BA559" s="234"/>
      <c r="BB559" s="234"/>
      <c r="BC559" s="234"/>
      <c r="BD559" s="234"/>
      <c r="BE559" s="234"/>
      <c r="BF559" s="234"/>
      <c r="BG559" s="234"/>
      <c r="BH559" s="234"/>
      <c r="BI559" s="234"/>
      <c r="BJ559" s="234"/>
      <c r="BK559" s="234"/>
      <c r="BL559" s="234"/>
      <c r="BM559" s="234"/>
      <c r="BN559" s="234"/>
      <c r="BO559" s="234"/>
      <c r="BP559" s="234"/>
      <c r="BQ559" s="234"/>
      <c r="BR559" s="234"/>
    </row>
    <row r="560" spans="2:70" s="39" customFormat="1" ht="10.7" customHeight="1">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8"/>
      <c r="AQ560" s="48"/>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row>
    <row r="561" spans="2:70" s="39" customFormat="1" ht="10.7" customHeight="1">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8"/>
      <c r="AQ561" s="48"/>
      <c r="AS561" s="234"/>
      <c r="AT561" s="234"/>
      <c r="AU561" s="234"/>
      <c r="AV561" s="234"/>
      <c r="AW561" s="234"/>
      <c r="AX561" s="234"/>
      <c r="AY561" s="234"/>
      <c r="AZ561" s="234"/>
      <c r="BA561" s="234"/>
      <c r="BB561" s="234"/>
      <c r="BC561" s="234"/>
      <c r="BD561" s="234"/>
      <c r="BE561" s="234"/>
      <c r="BF561" s="234"/>
      <c r="BG561" s="234"/>
      <c r="BH561" s="234"/>
      <c r="BI561" s="234"/>
      <c r="BJ561" s="234"/>
      <c r="BK561" s="234"/>
      <c r="BL561" s="234"/>
      <c r="BM561" s="234"/>
      <c r="BN561" s="234"/>
      <c r="BO561" s="234"/>
      <c r="BP561" s="234"/>
      <c r="BQ561" s="234"/>
      <c r="BR561" s="234"/>
    </row>
    <row r="562" spans="2:70" s="39" customFormat="1" ht="10.7" customHeight="1">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8"/>
      <c r="AQ562" s="48"/>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c r="BR562" s="234"/>
    </row>
    <row r="563" spans="2:70" s="39" customFormat="1" ht="10.7" customHeight="1">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8"/>
      <c r="AQ563" s="48"/>
      <c r="AS563" s="234"/>
      <c r="AT563" s="234"/>
      <c r="AU563" s="234"/>
      <c r="AV563" s="234"/>
      <c r="AW563" s="234"/>
      <c r="AX563" s="234"/>
      <c r="AY563" s="234"/>
      <c r="AZ563" s="234"/>
      <c r="BA563" s="234"/>
      <c r="BB563" s="234"/>
      <c r="BC563" s="234"/>
      <c r="BD563" s="234"/>
      <c r="BE563" s="234"/>
      <c r="BF563" s="234"/>
      <c r="BG563" s="234"/>
      <c r="BH563" s="234"/>
      <c r="BI563" s="234"/>
      <c r="BJ563" s="234"/>
      <c r="BK563" s="234"/>
      <c r="BL563" s="234"/>
      <c r="BM563" s="234"/>
      <c r="BN563" s="234"/>
      <c r="BO563" s="234"/>
      <c r="BP563" s="234"/>
      <c r="BQ563" s="234"/>
      <c r="BR563" s="234"/>
    </row>
    <row r="564" spans="2:70" s="39" customFormat="1" ht="10.7" customHeight="1">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8"/>
      <c r="AQ564" s="48"/>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c r="BR564" s="234"/>
    </row>
    <row r="565" spans="2:70" s="39" customFormat="1" ht="10.7" customHeight="1">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8"/>
      <c r="AQ565" s="48"/>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row>
    <row r="566" spans="2:70" s="39" customFormat="1" ht="10.7" customHeight="1">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8"/>
      <c r="AQ566" s="48"/>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c r="BR566" s="234"/>
    </row>
    <row r="567" spans="2:70" s="39" customFormat="1" ht="10.7" customHeight="1">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8"/>
      <c r="AQ567" s="48"/>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c r="BR567" s="234"/>
    </row>
    <row r="568" spans="2:70" s="39" customFormat="1" ht="10.7" customHeight="1">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8"/>
      <c r="AQ568" s="48"/>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c r="BR568" s="234"/>
    </row>
    <row r="569" spans="2:70" s="39" customFormat="1" ht="10.7" customHeight="1">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8"/>
      <c r="AQ569" s="48"/>
      <c r="AS569" s="234"/>
      <c r="AT569" s="234"/>
      <c r="AU569" s="234"/>
      <c r="AV569" s="234"/>
      <c r="AW569" s="234"/>
      <c r="AX569" s="234"/>
      <c r="AY569" s="234"/>
      <c r="AZ569" s="234"/>
      <c r="BA569" s="234"/>
      <c r="BB569" s="234"/>
      <c r="BC569" s="234"/>
      <c r="BD569" s="234"/>
      <c r="BE569" s="234"/>
      <c r="BF569" s="234"/>
      <c r="BG569" s="234"/>
      <c r="BH569" s="234"/>
      <c r="BI569" s="234"/>
      <c r="BJ569" s="234"/>
      <c r="BK569" s="234"/>
      <c r="BL569" s="234"/>
      <c r="BM569" s="234"/>
      <c r="BN569" s="234"/>
      <c r="BO569" s="234"/>
      <c r="BP569" s="234"/>
      <c r="BQ569" s="234"/>
      <c r="BR569" s="234"/>
    </row>
    <row r="570" spans="2:70" s="39" customFormat="1" ht="10.7" customHeight="1">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8"/>
      <c r="AQ570" s="48"/>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c r="BR570" s="234"/>
    </row>
    <row r="571" spans="2:70" s="39" customFormat="1" ht="10.7" customHeight="1">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8"/>
      <c r="AQ571" s="48"/>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c r="BR571" s="234"/>
    </row>
    <row r="572" spans="2:70" s="39" customFormat="1" ht="10.7" customHeight="1">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8"/>
      <c r="AQ572" s="48"/>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row>
    <row r="573" spans="2:70" s="39" customFormat="1" ht="10.7" customHeight="1">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8"/>
      <c r="AQ573" s="48"/>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row>
    <row r="574" spans="2:70" s="39" customFormat="1" ht="10.7" customHeight="1">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8"/>
      <c r="AQ574" s="48"/>
      <c r="AS574" s="234"/>
      <c r="AT574" s="234"/>
      <c r="AU574" s="234"/>
      <c r="AV574" s="234"/>
      <c r="AW574" s="234"/>
      <c r="AX574" s="234"/>
      <c r="AY574" s="234"/>
      <c r="AZ574" s="234"/>
      <c r="BA574" s="234"/>
      <c r="BB574" s="234"/>
      <c r="BC574" s="234"/>
      <c r="BD574" s="234"/>
      <c r="BE574" s="234"/>
      <c r="BF574" s="234"/>
      <c r="BG574" s="234"/>
      <c r="BH574" s="234"/>
      <c r="BI574" s="234"/>
      <c r="BJ574" s="234"/>
      <c r="BK574" s="234"/>
      <c r="BL574" s="234"/>
      <c r="BM574" s="234"/>
      <c r="BN574" s="234"/>
      <c r="BO574" s="234"/>
      <c r="BP574" s="234"/>
      <c r="BQ574" s="234"/>
      <c r="BR574" s="234"/>
    </row>
    <row r="575" spans="2:70" s="39" customFormat="1" ht="10.7" customHeight="1">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8"/>
      <c r="AQ575" s="48"/>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row>
    <row r="576" spans="2:70" s="39" customFormat="1" ht="10.7" customHeight="1">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8"/>
      <c r="AQ576" s="48"/>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row>
    <row r="577" spans="2:70" s="39" customFormat="1" ht="10.7" customHeight="1">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8"/>
      <c r="AQ577" s="48"/>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row>
    <row r="578" spans="2:70" s="39" customFormat="1" ht="10.7" customHeight="1">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8"/>
      <c r="AQ578" s="48"/>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c r="BR578" s="234"/>
    </row>
    <row r="579" spans="2:70" s="39" customFormat="1" ht="10.7" customHeight="1">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8"/>
      <c r="AQ579" s="48"/>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c r="BR579" s="234"/>
    </row>
    <row r="580" spans="2:70" s="39" customFormat="1" ht="10.7" customHeight="1">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8"/>
      <c r="AQ580" s="48"/>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c r="BR580" s="234"/>
    </row>
    <row r="581" spans="2:70" s="39" customFormat="1" ht="10.7" customHeight="1">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8"/>
      <c r="AQ581" s="48"/>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c r="BR581" s="234"/>
    </row>
    <row r="582" spans="2:70" s="39" customFormat="1" ht="10.7" customHeight="1">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8"/>
      <c r="AQ582" s="48"/>
      <c r="AS582" s="234"/>
      <c r="AT582" s="234"/>
      <c r="AU582" s="234"/>
      <c r="AV582" s="234"/>
      <c r="AW582" s="234"/>
      <c r="AX582" s="234"/>
      <c r="AY582" s="234"/>
      <c r="AZ582" s="234"/>
      <c r="BA582" s="234"/>
      <c r="BB582" s="234"/>
      <c r="BC582" s="234"/>
      <c r="BD582" s="234"/>
      <c r="BE582" s="234"/>
      <c r="BF582" s="234"/>
      <c r="BG582" s="234"/>
      <c r="BH582" s="234"/>
      <c r="BI582" s="234"/>
      <c r="BJ582" s="234"/>
      <c r="BK582" s="234"/>
      <c r="BL582" s="234"/>
      <c r="BM582" s="234"/>
      <c r="BN582" s="234"/>
      <c r="BO582" s="234"/>
      <c r="BP582" s="234"/>
      <c r="BQ582" s="234"/>
      <c r="BR582" s="234"/>
    </row>
    <row r="583" spans="2:70" s="39" customFormat="1" ht="10.7" customHeight="1">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8"/>
      <c r="AQ583" s="48"/>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row>
    <row r="584" spans="2:70" s="39" customFormat="1" ht="10.7" customHeight="1">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8"/>
      <c r="AQ584" s="48"/>
      <c r="AS584" s="234"/>
      <c r="AT584" s="234"/>
      <c r="AU584" s="234"/>
      <c r="AV584" s="234"/>
      <c r="AW584" s="234"/>
      <c r="AX584" s="234"/>
      <c r="AY584" s="234"/>
      <c r="AZ584" s="234"/>
      <c r="BA584" s="234"/>
      <c r="BB584" s="234"/>
      <c r="BC584" s="234"/>
      <c r="BD584" s="234"/>
      <c r="BE584" s="234"/>
      <c r="BF584" s="234"/>
      <c r="BG584" s="234"/>
      <c r="BH584" s="234"/>
      <c r="BI584" s="234"/>
      <c r="BJ584" s="234"/>
      <c r="BK584" s="234"/>
      <c r="BL584" s="234"/>
      <c r="BM584" s="234"/>
      <c r="BN584" s="234"/>
      <c r="BO584" s="234"/>
      <c r="BP584" s="234"/>
      <c r="BQ584" s="234"/>
      <c r="BR584" s="234"/>
    </row>
    <row r="585" spans="2:70" s="39" customFormat="1" ht="10.7" customHeight="1">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8"/>
      <c r="AQ585" s="48"/>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c r="BR585" s="234"/>
    </row>
    <row r="586" spans="2:70" s="39" customFormat="1" ht="10.7" customHeight="1">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8"/>
      <c r="AQ586" s="48"/>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c r="BR586" s="234"/>
    </row>
    <row r="587" spans="2:70" s="39" customFormat="1" ht="10.7" customHeight="1">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8"/>
      <c r="AQ587" s="48"/>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c r="BR587" s="234"/>
    </row>
    <row r="588" spans="2:70" s="39" customFormat="1" ht="10.7" customHeight="1">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8"/>
      <c r="AQ588" s="48"/>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c r="BR588" s="234"/>
    </row>
    <row r="589" spans="2:70" s="39" customFormat="1" ht="10.7" customHeight="1">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8"/>
      <c r="AQ589" s="48"/>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c r="BR589" s="234"/>
    </row>
    <row r="590" spans="2:70" s="39" customFormat="1" ht="10.7" customHeight="1">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8"/>
      <c r="AQ590" s="48"/>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c r="BR590" s="234"/>
    </row>
    <row r="591" spans="2:70" s="39" customFormat="1" ht="10.7" customHeight="1">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8"/>
      <c r="AQ591" s="48"/>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c r="BR591" s="234"/>
    </row>
    <row r="592" spans="2:70" s="39" customFormat="1" ht="10.7" customHeight="1">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8"/>
      <c r="AQ592" s="48"/>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c r="BR592" s="234"/>
    </row>
    <row r="593" spans="2:70" s="39" customFormat="1" ht="10.7" customHeight="1">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8"/>
      <c r="AQ593" s="48"/>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row>
    <row r="594" spans="2:70" s="39" customFormat="1" ht="10.7" customHeight="1">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8"/>
      <c r="AQ594" s="48"/>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row>
    <row r="595" spans="2:70" s="39" customFormat="1" ht="10.7" customHeight="1">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8"/>
      <c r="AQ595" s="48"/>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c r="BR595" s="234"/>
    </row>
    <row r="596" spans="2:70" s="39" customFormat="1" ht="10.7" customHeight="1">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8"/>
      <c r="AQ596" s="48"/>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row>
    <row r="597" spans="2:70" s="39" customFormat="1" ht="10.7" customHeight="1">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8"/>
      <c r="AQ597" s="48"/>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row>
    <row r="598" spans="2:70" s="39" customFormat="1" ht="10.7" customHeight="1">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8"/>
      <c r="AQ598" s="48"/>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row>
    <row r="599" spans="2:70" s="39" customFormat="1" ht="10.7" customHeight="1">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8"/>
      <c r="AQ599" s="48"/>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c r="BR599" s="234"/>
    </row>
    <row r="600" spans="2:70" s="39" customFormat="1" ht="10.7" customHeight="1">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8"/>
      <c r="AQ600" s="48"/>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c r="BR600" s="234"/>
    </row>
    <row r="601" spans="2:70" s="39" customFormat="1" ht="10.7" customHeight="1">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8"/>
      <c r="AQ601" s="48"/>
      <c r="AS601" s="234"/>
      <c r="AT601" s="234"/>
      <c r="AU601" s="234"/>
      <c r="AV601" s="234"/>
      <c r="AW601" s="234"/>
      <c r="AX601" s="234"/>
      <c r="AY601" s="234"/>
      <c r="AZ601" s="234"/>
      <c r="BA601" s="234"/>
      <c r="BB601" s="234"/>
      <c r="BC601" s="234"/>
      <c r="BD601" s="234"/>
      <c r="BE601" s="234"/>
      <c r="BF601" s="234"/>
      <c r="BG601" s="234"/>
      <c r="BH601" s="234"/>
      <c r="BI601" s="234"/>
      <c r="BJ601" s="234"/>
      <c r="BK601" s="234"/>
      <c r="BL601" s="234"/>
      <c r="BM601" s="234"/>
      <c r="BN601" s="234"/>
      <c r="BO601" s="234"/>
      <c r="BP601" s="234"/>
      <c r="BQ601" s="234"/>
      <c r="BR601" s="234"/>
    </row>
    <row r="602" spans="2:70" s="39" customFormat="1" ht="10.7" customHeight="1">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8"/>
      <c r="AQ602" s="48"/>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c r="BR602" s="234"/>
    </row>
    <row r="603" spans="2:70" s="39" customFormat="1" ht="10.7" customHeight="1">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8"/>
      <c r="AQ603" s="48"/>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c r="BR603" s="234"/>
    </row>
    <row r="604" spans="2:70" s="39" customFormat="1" ht="10.7" customHeight="1">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8"/>
      <c r="AQ604" s="48"/>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c r="BR604" s="234"/>
    </row>
    <row r="605" spans="2:70" s="39" customFormat="1" ht="10.7" customHeight="1">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8"/>
      <c r="AQ605" s="48"/>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c r="BR605" s="234"/>
    </row>
    <row r="606" spans="2:70" s="39" customFormat="1" ht="10.7" customHeight="1">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8"/>
      <c r="AQ606" s="48"/>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c r="BR606" s="234"/>
    </row>
    <row r="607" spans="2:70" s="39" customFormat="1" ht="10.7" customHeight="1">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8"/>
      <c r="AQ607" s="48"/>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c r="BR607" s="234"/>
    </row>
    <row r="608" spans="2:70" s="39" customFormat="1" ht="10.7" customHeight="1">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8"/>
      <c r="AQ608" s="48"/>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row>
    <row r="609" spans="2:70" s="39" customFormat="1" ht="10.7" customHeight="1">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8"/>
      <c r="AQ609" s="48"/>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c r="BR609" s="234"/>
    </row>
    <row r="610" spans="2:70" s="39" customFormat="1" ht="10.7" customHeight="1">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8"/>
      <c r="AQ610" s="48"/>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row>
    <row r="611" spans="2:70" s="39" customFormat="1" ht="10.7" customHeight="1">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8"/>
      <c r="AQ611" s="48"/>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c r="BR611" s="234"/>
    </row>
    <row r="612" spans="2:70" s="39" customFormat="1" ht="10.7" customHeight="1">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8"/>
      <c r="AQ612" s="48"/>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c r="BR612" s="234"/>
    </row>
    <row r="613" spans="2:70" s="39" customFormat="1" ht="10.7" customHeight="1">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8"/>
      <c r="AQ613" s="48"/>
      <c r="AS613" s="234"/>
      <c r="AT613" s="234"/>
      <c r="AU613" s="234"/>
      <c r="AV613" s="234"/>
      <c r="AW613" s="234"/>
      <c r="AX613" s="234"/>
      <c r="AY613" s="234"/>
      <c r="AZ613" s="234"/>
      <c r="BA613" s="234"/>
      <c r="BB613" s="234"/>
      <c r="BC613" s="234"/>
      <c r="BD613" s="234"/>
      <c r="BE613" s="234"/>
      <c r="BF613" s="234"/>
      <c r="BG613" s="234"/>
      <c r="BH613" s="234"/>
      <c r="BI613" s="234"/>
      <c r="BJ613" s="234"/>
      <c r="BK613" s="234"/>
      <c r="BL613" s="234"/>
      <c r="BM613" s="234"/>
      <c r="BN613" s="234"/>
      <c r="BO613" s="234"/>
      <c r="BP613" s="234"/>
      <c r="BQ613" s="234"/>
      <c r="BR613" s="234"/>
    </row>
    <row r="614" spans="2:70" s="39" customFormat="1" ht="10.7" customHeight="1">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8"/>
      <c r="AQ614" s="48"/>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c r="BR614" s="234"/>
    </row>
    <row r="615" spans="2:70" s="39" customFormat="1" ht="10.7" customHeight="1">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8"/>
      <c r="AQ615" s="48"/>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c r="BR615" s="234"/>
    </row>
    <row r="616" spans="2:70" s="39" customFormat="1" ht="10.7" customHeight="1">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8"/>
      <c r="AQ616" s="48"/>
      <c r="AS616" s="234"/>
      <c r="AT616" s="234"/>
      <c r="AU616" s="234"/>
      <c r="AV616" s="234"/>
      <c r="AW616" s="234"/>
      <c r="AX616" s="234"/>
      <c r="AY616" s="234"/>
      <c r="AZ616" s="234"/>
      <c r="BA616" s="234"/>
      <c r="BB616" s="234"/>
      <c r="BC616" s="234"/>
      <c r="BD616" s="234"/>
      <c r="BE616" s="234"/>
      <c r="BF616" s="234"/>
      <c r="BG616" s="234"/>
      <c r="BH616" s="234"/>
      <c r="BI616" s="234"/>
      <c r="BJ616" s="234"/>
      <c r="BK616" s="234"/>
      <c r="BL616" s="234"/>
      <c r="BM616" s="234"/>
      <c r="BN616" s="234"/>
      <c r="BO616" s="234"/>
      <c r="BP616" s="234"/>
      <c r="BQ616" s="234"/>
      <c r="BR616" s="234"/>
    </row>
    <row r="617" spans="2:70" s="39" customFormat="1" ht="10.7" customHeight="1">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8"/>
      <c r="AQ617" s="48"/>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c r="BR617" s="234"/>
    </row>
    <row r="618" spans="2:70" s="39" customFormat="1" ht="10.7" customHeight="1">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8"/>
      <c r="AQ618" s="48"/>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234"/>
      <c r="BO618" s="234"/>
      <c r="BP618" s="234"/>
      <c r="BQ618" s="234"/>
      <c r="BR618" s="234"/>
    </row>
    <row r="619" spans="2:70" s="39" customFormat="1" ht="10.7" customHeight="1">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8"/>
      <c r="AQ619" s="48"/>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c r="BR619" s="234"/>
    </row>
    <row r="620" spans="2:70" s="39" customFormat="1" ht="10.7" customHeight="1">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8"/>
      <c r="AQ620" s="48"/>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234"/>
      <c r="BO620" s="234"/>
      <c r="BP620" s="234"/>
      <c r="BQ620" s="234"/>
      <c r="BR620" s="234"/>
    </row>
    <row r="621" spans="2:70" s="39" customFormat="1" ht="10.7" customHeight="1">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8"/>
      <c r="AQ621" s="48"/>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c r="BR621" s="234"/>
    </row>
    <row r="622" spans="2:70" s="39" customFormat="1" ht="10.7" customHeight="1">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8"/>
      <c r="AQ622" s="48"/>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234"/>
      <c r="BP622" s="234"/>
      <c r="BQ622" s="234"/>
      <c r="BR622" s="234"/>
    </row>
    <row r="623" spans="2:70" s="39" customFormat="1" ht="10.7" customHeight="1">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8"/>
      <c r="AQ623" s="48"/>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c r="BR623" s="234"/>
    </row>
    <row r="624" spans="2:70" s="39" customFormat="1" ht="10.7" customHeight="1">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8"/>
      <c r="AQ624" s="48"/>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c r="BR624" s="234"/>
    </row>
    <row r="625" spans="2:70" s="39" customFormat="1" ht="10.7" customHeight="1">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8"/>
      <c r="AQ625" s="48"/>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234"/>
      <c r="BP625" s="234"/>
      <c r="BQ625" s="234"/>
      <c r="BR625" s="234"/>
    </row>
    <row r="626" spans="2:70" s="39" customFormat="1" ht="10.7" customHeight="1">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8"/>
      <c r="AQ626" s="48"/>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c r="BR626" s="234"/>
    </row>
    <row r="627" spans="2:70" s="39" customFormat="1" ht="10.7" customHeight="1">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8"/>
      <c r="AQ627" s="48"/>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234"/>
      <c r="BP627" s="234"/>
      <c r="BQ627" s="234"/>
      <c r="BR627" s="234"/>
    </row>
    <row r="628" spans="2:70" s="39" customFormat="1" ht="10.7" customHeight="1">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8"/>
      <c r="AQ628" s="48"/>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c r="BR628" s="234"/>
    </row>
    <row r="629" spans="2:70" s="39" customFormat="1" ht="10.7" customHeight="1">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8"/>
      <c r="AQ629" s="48"/>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c r="BR629" s="234"/>
    </row>
    <row r="630" spans="2:70" s="39" customFormat="1" ht="10.7" customHeight="1">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8"/>
      <c r="AQ630" s="48"/>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234"/>
      <c r="BP630" s="234"/>
      <c r="BQ630" s="234"/>
      <c r="BR630" s="234"/>
    </row>
    <row r="631" spans="2:70" s="39" customFormat="1" ht="10.7" customHeight="1">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8"/>
      <c r="AQ631" s="48"/>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c r="BR631" s="234"/>
    </row>
    <row r="632" spans="2:70" s="39" customFormat="1" ht="10.7" customHeight="1">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8"/>
      <c r="AQ632" s="48"/>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c r="BR632" s="234"/>
    </row>
    <row r="633" spans="2:70" s="39" customFormat="1" ht="10.7" customHeight="1">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8"/>
      <c r="AQ633" s="48"/>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c r="BR633" s="234"/>
    </row>
    <row r="634" spans="2:70" s="39" customFormat="1" ht="10.7" customHeight="1">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8"/>
      <c r="AQ634" s="48"/>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234"/>
      <c r="BP634" s="234"/>
      <c r="BQ634" s="234"/>
      <c r="BR634" s="234"/>
    </row>
    <row r="635" spans="2:70" s="39" customFormat="1" ht="10.7" customHeight="1">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8"/>
      <c r="AQ635" s="48"/>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c r="BR635" s="234"/>
    </row>
    <row r="636" spans="2:70" s="39" customFormat="1" ht="10.7" customHeight="1">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8"/>
      <c r="AQ636" s="48"/>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c r="BR636" s="234"/>
    </row>
    <row r="637" spans="2:70" s="39" customFormat="1" ht="10.7" customHeight="1">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8"/>
      <c r="AQ637" s="48"/>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c r="BR637" s="234"/>
    </row>
    <row r="638" spans="2:70" s="39" customFormat="1" ht="10.7" customHeight="1">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8"/>
      <c r="AQ638" s="48"/>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234"/>
      <c r="BP638" s="234"/>
      <c r="BQ638" s="234"/>
      <c r="BR638" s="234"/>
    </row>
    <row r="639" spans="2:70" s="39" customFormat="1" ht="10.7" customHeight="1">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8"/>
      <c r="AQ639" s="48"/>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c r="BR639" s="234"/>
    </row>
    <row r="640" spans="2:70" s="39" customFormat="1" ht="10.7" customHeight="1">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8"/>
      <c r="AQ640" s="48"/>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234"/>
      <c r="BP640" s="234"/>
      <c r="BQ640" s="234"/>
      <c r="BR640" s="234"/>
    </row>
    <row r="641" spans="2:70" s="39" customFormat="1" ht="10.7" customHeight="1">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8"/>
      <c r="AQ641" s="48"/>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c r="BR641" s="234"/>
    </row>
    <row r="642" spans="2:70" s="39" customFormat="1" ht="10.7" customHeight="1">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8"/>
      <c r="AQ642" s="48"/>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c r="BR642" s="234"/>
    </row>
    <row r="643" spans="2:70" s="39" customFormat="1" ht="10.7" customHeight="1">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8"/>
      <c r="AQ643" s="48"/>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c r="BR643" s="234"/>
    </row>
    <row r="644" spans="2:70" s="39" customFormat="1" ht="10.7" customHeight="1">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8"/>
      <c r="AQ644" s="48"/>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row>
    <row r="645" spans="2:70" s="39" customFormat="1" ht="10.7" customHeight="1">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8"/>
      <c r="AQ645" s="48"/>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row>
    <row r="646" spans="2:70" s="39" customFormat="1" ht="10.7" customHeight="1">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8"/>
      <c r="AQ646" s="48"/>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c r="BR646" s="234"/>
    </row>
    <row r="647" spans="2:70" s="39" customFormat="1" ht="10.7" customHeight="1">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8"/>
      <c r="AQ647" s="48"/>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234"/>
    </row>
    <row r="648" spans="2:70" s="39" customFormat="1" ht="10.7" customHeight="1">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8"/>
      <c r="AQ648" s="48"/>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c r="BR648" s="234"/>
    </row>
    <row r="649" spans="2:70" s="39" customFormat="1" ht="10.7" customHeight="1">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8"/>
      <c r="AQ649" s="48"/>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c r="BR649" s="234"/>
    </row>
    <row r="650" spans="2:70" s="39" customFormat="1" ht="10.7" customHeight="1">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8"/>
      <c r="AQ650" s="48"/>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c r="BR650" s="234"/>
    </row>
    <row r="651" spans="2:70" s="39" customFormat="1" ht="10.7" customHeight="1">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8"/>
      <c r="AQ651" s="48"/>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c r="BR651" s="234"/>
    </row>
    <row r="652" spans="2:70" s="39" customFormat="1" ht="10.7" customHeight="1">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8"/>
      <c r="AQ652" s="48"/>
      <c r="AS652" s="234"/>
      <c r="AT652" s="234"/>
      <c r="AU652" s="234"/>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c r="BR652" s="234"/>
    </row>
    <row r="653" spans="2:70" s="39" customFormat="1" ht="10.7" customHeight="1">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8"/>
      <c r="AQ653" s="48"/>
      <c r="AS653" s="234"/>
      <c r="AT653" s="234"/>
      <c r="AU653" s="234"/>
      <c r="AV653" s="234"/>
      <c r="AW653" s="234"/>
      <c r="AX653" s="234"/>
      <c r="AY653" s="234"/>
      <c r="AZ653" s="234"/>
      <c r="BA653" s="234"/>
      <c r="BB653" s="234"/>
      <c r="BC653" s="234"/>
      <c r="BD653" s="234"/>
      <c r="BE653" s="234"/>
      <c r="BF653" s="234"/>
      <c r="BG653" s="234"/>
      <c r="BH653" s="234"/>
      <c r="BI653" s="234"/>
      <c r="BJ653" s="234"/>
      <c r="BK653" s="234"/>
      <c r="BL653" s="234"/>
      <c r="BM653" s="234"/>
      <c r="BN653" s="234"/>
      <c r="BO653" s="234"/>
      <c r="BP653" s="234"/>
      <c r="BQ653" s="234"/>
      <c r="BR653" s="234"/>
    </row>
    <row r="654" spans="2:70" s="39" customFormat="1" ht="10.7" customHeight="1">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8"/>
      <c r="AQ654" s="48"/>
      <c r="AS654" s="234"/>
      <c r="AT654" s="234"/>
      <c r="AU654" s="234"/>
      <c r="AV654" s="234"/>
      <c r="AW654" s="234"/>
      <c r="AX654" s="234"/>
      <c r="AY654" s="234"/>
      <c r="AZ654" s="234"/>
      <c r="BA654" s="234"/>
      <c r="BB654" s="234"/>
      <c r="BC654" s="234"/>
      <c r="BD654" s="234"/>
      <c r="BE654" s="234"/>
      <c r="BF654" s="234"/>
      <c r="BG654" s="234"/>
      <c r="BH654" s="234"/>
      <c r="BI654" s="234"/>
      <c r="BJ654" s="234"/>
      <c r="BK654" s="234"/>
      <c r="BL654" s="234"/>
      <c r="BM654" s="234"/>
      <c r="BN654" s="234"/>
      <c r="BO654" s="234"/>
      <c r="BP654" s="234"/>
      <c r="BQ654" s="234"/>
      <c r="BR654" s="234"/>
    </row>
    <row r="655" spans="2:70" s="39" customFormat="1" ht="10.7" customHeight="1">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8"/>
      <c r="AQ655" s="48"/>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234"/>
      <c r="BO655" s="234"/>
      <c r="BP655" s="234"/>
      <c r="BQ655" s="234"/>
      <c r="BR655" s="234"/>
    </row>
    <row r="656" spans="2:70" s="39" customFormat="1" ht="10.7" customHeight="1">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8"/>
      <c r="AQ656" s="48"/>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234"/>
      <c r="BO656" s="234"/>
      <c r="BP656" s="234"/>
      <c r="BQ656" s="234"/>
      <c r="BR656" s="234"/>
    </row>
    <row r="657" spans="2:70" s="39" customFormat="1" ht="10.7" customHeight="1">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8"/>
      <c r="AQ657" s="48"/>
      <c r="AS657" s="234"/>
      <c r="AT657" s="234"/>
      <c r="AU657" s="234"/>
      <c r="AV657" s="234"/>
      <c r="AW657" s="234"/>
      <c r="AX657" s="234"/>
      <c r="AY657" s="234"/>
      <c r="AZ657" s="234"/>
      <c r="BA657" s="234"/>
      <c r="BB657" s="234"/>
      <c r="BC657" s="234"/>
      <c r="BD657" s="234"/>
      <c r="BE657" s="234"/>
      <c r="BF657" s="234"/>
      <c r="BG657" s="234"/>
      <c r="BH657" s="234"/>
      <c r="BI657" s="234"/>
      <c r="BJ657" s="234"/>
      <c r="BK657" s="234"/>
      <c r="BL657" s="234"/>
      <c r="BM657" s="234"/>
      <c r="BN657" s="234"/>
      <c r="BO657" s="234"/>
      <c r="BP657" s="234"/>
      <c r="BQ657" s="234"/>
      <c r="BR657" s="234"/>
    </row>
    <row r="658" spans="2:70" s="39" customFormat="1" ht="10.7" customHeight="1">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8"/>
      <c r="AQ658" s="48"/>
      <c r="AS658" s="234"/>
      <c r="AT658" s="234"/>
      <c r="AU658" s="234"/>
      <c r="AV658" s="234"/>
      <c r="AW658" s="234"/>
      <c r="AX658" s="234"/>
      <c r="AY658" s="234"/>
      <c r="AZ658" s="234"/>
      <c r="BA658" s="234"/>
      <c r="BB658" s="234"/>
      <c r="BC658" s="234"/>
      <c r="BD658" s="234"/>
      <c r="BE658" s="234"/>
      <c r="BF658" s="234"/>
      <c r="BG658" s="234"/>
      <c r="BH658" s="234"/>
      <c r="BI658" s="234"/>
      <c r="BJ658" s="234"/>
      <c r="BK658" s="234"/>
      <c r="BL658" s="234"/>
      <c r="BM658" s="234"/>
      <c r="BN658" s="234"/>
      <c r="BO658" s="234"/>
      <c r="BP658" s="234"/>
      <c r="BQ658" s="234"/>
      <c r="BR658" s="234"/>
    </row>
    <row r="659" spans="2:70" s="39" customFormat="1" ht="10.7" customHeight="1">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8"/>
      <c r="AQ659" s="48"/>
      <c r="AS659" s="234"/>
      <c r="AT659" s="234"/>
      <c r="AU659" s="234"/>
      <c r="AV659" s="234"/>
      <c r="AW659" s="234"/>
      <c r="AX659" s="234"/>
      <c r="AY659" s="234"/>
      <c r="AZ659" s="234"/>
      <c r="BA659" s="234"/>
      <c r="BB659" s="234"/>
      <c r="BC659" s="234"/>
      <c r="BD659" s="234"/>
      <c r="BE659" s="234"/>
      <c r="BF659" s="234"/>
      <c r="BG659" s="234"/>
      <c r="BH659" s="234"/>
      <c r="BI659" s="234"/>
      <c r="BJ659" s="234"/>
      <c r="BK659" s="234"/>
      <c r="BL659" s="234"/>
      <c r="BM659" s="234"/>
      <c r="BN659" s="234"/>
      <c r="BO659" s="234"/>
      <c r="BP659" s="234"/>
      <c r="BQ659" s="234"/>
      <c r="BR659" s="234"/>
    </row>
    <row r="660" spans="2:70" s="39" customFormat="1" ht="10.7" customHeight="1">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8"/>
      <c r="AQ660" s="48"/>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row>
    <row r="661" spans="2:70" s="39" customFormat="1" ht="10.7" customHeight="1">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8"/>
      <c r="AQ661" s="48"/>
      <c r="AS661" s="234"/>
      <c r="AT661" s="234"/>
      <c r="AU661" s="234"/>
      <c r="AV661" s="234"/>
      <c r="AW661" s="234"/>
      <c r="AX661" s="234"/>
      <c r="AY661" s="234"/>
      <c r="AZ661" s="234"/>
      <c r="BA661" s="234"/>
      <c r="BB661" s="234"/>
      <c r="BC661" s="234"/>
      <c r="BD661" s="234"/>
      <c r="BE661" s="234"/>
      <c r="BF661" s="234"/>
      <c r="BG661" s="234"/>
      <c r="BH661" s="234"/>
      <c r="BI661" s="234"/>
      <c r="BJ661" s="234"/>
      <c r="BK661" s="234"/>
      <c r="BL661" s="234"/>
      <c r="BM661" s="234"/>
      <c r="BN661" s="234"/>
      <c r="BO661" s="234"/>
      <c r="BP661" s="234"/>
      <c r="BQ661" s="234"/>
      <c r="BR661" s="234"/>
    </row>
    <row r="662" spans="2:70" s="39" customFormat="1" ht="10.7" customHeight="1">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8"/>
      <c r="AQ662" s="48"/>
      <c r="AS662" s="234"/>
      <c r="AT662" s="234"/>
      <c r="AU662" s="234"/>
      <c r="AV662" s="234"/>
      <c r="AW662" s="234"/>
      <c r="AX662" s="234"/>
      <c r="AY662" s="234"/>
      <c r="AZ662" s="234"/>
      <c r="BA662" s="234"/>
      <c r="BB662" s="234"/>
      <c r="BC662" s="234"/>
      <c r="BD662" s="234"/>
      <c r="BE662" s="234"/>
      <c r="BF662" s="234"/>
      <c r="BG662" s="234"/>
      <c r="BH662" s="234"/>
      <c r="BI662" s="234"/>
      <c r="BJ662" s="234"/>
      <c r="BK662" s="234"/>
      <c r="BL662" s="234"/>
      <c r="BM662" s="234"/>
      <c r="BN662" s="234"/>
      <c r="BO662" s="234"/>
      <c r="BP662" s="234"/>
      <c r="BQ662" s="234"/>
      <c r="BR662" s="234"/>
    </row>
    <row r="663" spans="2:70" s="39" customFormat="1" ht="10.7" customHeight="1">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8"/>
      <c r="AQ663" s="48"/>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c r="BR663" s="234"/>
    </row>
    <row r="664" spans="2:70" s="39" customFormat="1" ht="10.7" customHeight="1">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8"/>
      <c r="AQ664" s="48"/>
      <c r="AS664" s="234"/>
      <c r="AT664" s="234"/>
      <c r="AU664" s="234"/>
      <c r="AV664" s="234"/>
      <c r="AW664" s="234"/>
      <c r="AX664" s="234"/>
      <c r="AY664" s="234"/>
      <c r="AZ664" s="234"/>
      <c r="BA664" s="234"/>
      <c r="BB664" s="234"/>
      <c r="BC664" s="234"/>
      <c r="BD664" s="234"/>
      <c r="BE664" s="234"/>
      <c r="BF664" s="234"/>
      <c r="BG664" s="234"/>
      <c r="BH664" s="234"/>
      <c r="BI664" s="234"/>
      <c r="BJ664" s="234"/>
      <c r="BK664" s="234"/>
      <c r="BL664" s="234"/>
      <c r="BM664" s="234"/>
      <c r="BN664" s="234"/>
      <c r="BO664" s="234"/>
      <c r="BP664" s="234"/>
      <c r="BQ664" s="234"/>
      <c r="BR664" s="234"/>
    </row>
    <row r="665" spans="2:70" s="39" customFormat="1" ht="10.7" customHeight="1">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8"/>
      <c r="AQ665" s="48"/>
      <c r="AS665" s="234"/>
      <c r="AT665" s="234"/>
      <c r="AU665" s="234"/>
      <c r="AV665" s="234"/>
      <c r="AW665" s="234"/>
      <c r="AX665" s="234"/>
      <c r="AY665" s="234"/>
      <c r="AZ665" s="234"/>
      <c r="BA665" s="234"/>
      <c r="BB665" s="234"/>
      <c r="BC665" s="234"/>
      <c r="BD665" s="234"/>
      <c r="BE665" s="234"/>
      <c r="BF665" s="234"/>
      <c r="BG665" s="234"/>
      <c r="BH665" s="234"/>
      <c r="BI665" s="234"/>
      <c r="BJ665" s="234"/>
      <c r="BK665" s="234"/>
      <c r="BL665" s="234"/>
      <c r="BM665" s="234"/>
      <c r="BN665" s="234"/>
      <c r="BO665" s="234"/>
      <c r="BP665" s="234"/>
      <c r="BQ665" s="234"/>
      <c r="BR665" s="234"/>
    </row>
    <row r="666" spans="2:70" s="39" customFormat="1" ht="10.7" customHeight="1">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8"/>
      <c r="AQ666" s="48"/>
      <c r="AS666" s="234"/>
      <c r="AT666" s="234"/>
      <c r="AU666" s="234"/>
      <c r="AV666" s="234"/>
      <c r="AW666" s="234"/>
      <c r="AX666" s="234"/>
      <c r="AY666" s="234"/>
      <c r="AZ666" s="234"/>
      <c r="BA666" s="234"/>
      <c r="BB666" s="234"/>
      <c r="BC666" s="234"/>
      <c r="BD666" s="234"/>
      <c r="BE666" s="234"/>
      <c r="BF666" s="234"/>
      <c r="BG666" s="234"/>
      <c r="BH666" s="234"/>
      <c r="BI666" s="234"/>
      <c r="BJ666" s="234"/>
      <c r="BK666" s="234"/>
      <c r="BL666" s="234"/>
      <c r="BM666" s="234"/>
      <c r="BN666" s="234"/>
      <c r="BO666" s="234"/>
      <c r="BP666" s="234"/>
      <c r="BQ666" s="234"/>
      <c r="BR666" s="234"/>
    </row>
    <row r="667" spans="2:70" s="39" customFormat="1" ht="10.7" customHeight="1">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8"/>
      <c r="AQ667" s="48"/>
      <c r="AS667" s="234"/>
      <c r="AT667" s="234"/>
      <c r="AU667" s="234"/>
      <c r="AV667" s="234"/>
      <c r="AW667" s="234"/>
      <c r="AX667" s="234"/>
      <c r="AY667" s="234"/>
      <c r="AZ667" s="234"/>
      <c r="BA667" s="234"/>
      <c r="BB667" s="234"/>
      <c r="BC667" s="234"/>
      <c r="BD667" s="234"/>
      <c r="BE667" s="234"/>
      <c r="BF667" s="234"/>
      <c r="BG667" s="234"/>
      <c r="BH667" s="234"/>
      <c r="BI667" s="234"/>
      <c r="BJ667" s="234"/>
      <c r="BK667" s="234"/>
      <c r="BL667" s="234"/>
      <c r="BM667" s="234"/>
      <c r="BN667" s="234"/>
      <c r="BO667" s="234"/>
      <c r="BP667" s="234"/>
      <c r="BQ667" s="234"/>
      <c r="BR667" s="234"/>
    </row>
    <row r="668" spans="2:70" s="39" customFormat="1" ht="10.7" customHeight="1">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8"/>
      <c r="AQ668" s="48"/>
      <c r="AS668" s="234"/>
      <c r="AT668" s="234"/>
      <c r="AU668" s="234"/>
      <c r="AV668" s="234"/>
      <c r="AW668" s="234"/>
      <c r="AX668" s="234"/>
      <c r="AY668" s="234"/>
      <c r="AZ668" s="234"/>
      <c r="BA668" s="234"/>
      <c r="BB668" s="234"/>
      <c r="BC668" s="234"/>
      <c r="BD668" s="234"/>
      <c r="BE668" s="234"/>
      <c r="BF668" s="234"/>
      <c r="BG668" s="234"/>
      <c r="BH668" s="234"/>
      <c r="BI668" s="234"/>
      <c r="BJ668" s="234"/>
      <c r="BK668" s="234"/>
      <c r="BL668" s="234"/>
      <c r="BM668" s="234"/>
      <c r="BN668" s="234"/>
      <c r="BO668" s="234"/>
      <c r="BP668" s="234"/>
      <c r="BQ668" s="234"/>
      <c r="BR668" s="234"/>
    </row>
    <row r="669" spans="2:70" s="39" customFormat="1" ht="10.7" customHeight="1">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8"/>
      <c r="AQ669" s="48"/>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c r="BR669" s="234"/>
    </row>
    <row r="670" spans="2:70" s="39" customFormat="1" ht="10.7" customHeight="1">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8"/>
      <c r="AQ670" s="48"/>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row>
    <row r="671" spans="2:70" s="39" customFormat="1" ht="10.7" customHeight="1">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8"/>
      <c r="AQ671" s="48"/>
      <c r="AS671" s="234"/>
      <c r="AT671" s="234"/>
      <c r="AU671" s="234"/>
      <c r="AV671" s="234"/>
      <c r="AW671" s="234"/>
      <c r="AX671" s="234"/>
      <c r="AY671" s="234"/>
      <c r="AZ671" s="234"/>
      <c r="BA671" s="234"/>
      <c r="BB671" s="234"/>
      <c r="BC671" s="234"/>
      <c r="BD671" s="234"/>
      <c r="BE671" s="234"/>
      <c r="BF671" s="234"/>
      <c r="BG671" s="234"/>
      <c r="BH671" s="234"/>
      <c r="BI671" s="234"/>
      <c r="BJ671" s="234"/>
      <c r="BK671" s="234"/>
      <c r="BL671" s="234"/>
      <c r="BM671" s="234"/>
      <c r="BN671" s="234"/>
      <c r="BO671" s="234"/>
      <c r="BP671" s="234"/>
      <c r="BQ671" s="234"/>
      <c r="BR671" s="234"/>
    </row>
    <row r="672" spans="2:70" s="39" customFormat="1" ht="10.7" customHeight="1">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8"/>
      <c r="AQ672" s="48"/>
      <c r="AS672" s="234"/>
      <c r="AT672" s="234"/>
      <c r="AU672" s="234"/>
      <c r="AV672" s="234"/>
      <c r="AW672" s="234"/>
      <c r="AX672" s="234"/>
      <c r="AY672" s="234"/>
      <c r="AZ672" s="234"/>
      <c r="BA672" s="234"/>
      <c r="BB672" s="234"/>
      <c r="BC672" s="234"/>
      <c r="BD672" s="234"/>
      <c r="BE672" s="234"/>
      <c r="BF672" s="234"/>
      <c r="BG672" s="234"/>
      <c r="BH672" s="234"/>
      <c r="BI672" s="234"/>
      <c r="BJ672" s="234"/>
      <c r="BK672" s="234"/>
      <c r="BL672" s="234"/>
      <c r="BM672" s="234"/>
      <c r="BN672" s="234"/>
      <c r="BO672" s="234"/>
      <c r="BP672" s="234"/>
      <c r="BQ672" s="234"/>
      <c r="BR672" s="234"/>
    </row>
    <row r="673" spans="2:70" s="39" customFormat="1" ht="10.7" customHeight="1">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8"/>
      <c r="AQ673" s="48"/>
      <c r="AS673" s="234"/>
      <c r="AT673" s="234"/>
      <c r="AU673" s="234"/>
      <c r="AV673" s="234"/>
      <c r="AW673" s="234"/>
      <c r="AX673" s="234"/>
      <c r="AY673" s="234"/>
      <c r="AZ673" s="234"/>
      <c r="BA673" s="234"/>
      <c r="BB673" s="234"/>
      <c r="BC673" s="234"/>
      <c r="BD673" s="234"/>
      <c r="BE673" s="234"/>
      <c r="BF673" s="234"/>
      <c r="BG673" s="234"/>
      <c r="BH673" s="234"/>
      <c r="BI673" s="234"/>
      <c r="BJ673" s="234"/>
      <c r="BK673" s="234"/>
      <c r="BL673" s="234"/>
      <c r="BM673" s="234"/>
      <c r="BN673" s="234"/>
      <c r="BO673" s="234"/>
      <c r="BP673" s="234"/>
      <c r="BQ673" s="234"/>
      <c r="BR673" s="234"/>
    </row>
    <row r="674" spans="2:70" s="39" customFormat="1" ht="10.7" customHeight="1">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8"/>
      <c r="AQ674" s="48"/>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row>
    <row r="675" spans="2:70" s="39" customFormat="1" ht="10.7" customHeight="1">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8"/>
      <c r="AQ675" s="48"/>
      <c r="AS675" s="234"/>
      <c r="AT675" s="234"/>
      <c r="AU675" s="234"/>
      <c r="AV675" s="234"/>
      <c r="AW675" s="234"/>
      <c r="AX675" s="234"/>
      <c r="AY675" s="234"/>
      <c r="AZ675" s="234"/>
      <c r="BA675" s="234"/>
      <c r="BB675" s="234"/>
      <c r="BC675" s="234"/>
      <c r="BD675" s="234"/>
      <c r="BE675" s="234"/>
      <c r="BF675" s="234"/>
      <c r="BG675" s="234"/>
      <c r="BH675" s="234"/>
      <c r="BI675" s="234"/>
      <c r="BJ675" s="234"/>
      <c r="BK675" s="234"/>
      <c r="BL675" s="234"/>
      <c r="BM675" s="234"/>
      <c r="BN675" s="234"/>
      <c r="BO675" s="234"/>
      <c r="BP675" s="234"/>
      <c r="BQ675" s="234"/>
      <c r="BR675" s="234"/>
    </row>
    <row r="676" spans="2:70" s="39" customFormat="1" ht="10.7" customHeight="1">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8"/>
      <c r="AQ676" s="48"/>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row>
    <row r="677" spans="2:70" s="39" customFormat="1" ht="10.7" customHeight="1">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8"/>
      <c r="AQ677" s="48"/>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row>
    <row r="678" spans="2:70" s="39" customFormat="1" ht="10.7" customHeight="1">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8"/>
      <c r="AQ678" s="48"/>
      <c r="AS678" s="234"/>
      <c r="AT678" s="234"/>
      <c r="AU678" s="234"/>
      <c r="AV678" s="234"/>
      <c r="AW678" s="234"/>
      <c r="AX678" s="234"/>
      <c r="AY678" s="234"/>
      <c r="AZ678" s="234"/>
      <c r="BA678" s="234"/>
      <c r="BB678" s="234"/>
      <c r="BC678" s="234"/>
      <c r="BD678" s="234"/>
      <c r="BE678" s="234"/>
      <c r="BF678" s="234"/>
      <c r="BG678" s="234"/>
      <c r="BH678" s="234"/>
      <c r="BI678" s="234"/>
      <c r="BJ678" s="234"/>
      <c r="BK678" s="234"/>
      <c r="BL678" s="234"/>
      <c r="BM678" s="234"/>
      <c r="BN678" s="234"/>
      <c r="BO678" s="234"/>
      <c r="BP678" s="234"/>
      <c r="BQ678" s="234"/>
      <c r="BR678" s="234"/>
    </row>
    <row r="679" spans="2:70" s="39" customFormat="1" ht="10.7" customHeight="1">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8"/>
      <c r="AQ679" s="48"/>
      <c r="AS679" s="234"/>
      <c r="AT679" s="234"/>
      <c r="AU679" s="234"/>
      <c r="AV679" s="234"/>
      <c r="AW679" s="234"/>
      <c r="AX679" s="234"/>
      <c r="AY679" s="234"/>
      <c r="AZ679" s="234"/>
      <c r="BA679" s="234"/>
      <c r="BB679" s="234"/>
      <c r="BC679" s="234"/>
      <c r="BD679" s="234"/>
      <c r="BE679" s="234"/>
      <c r="BF679" s="234"/>
      <c r="BG679" s="234"/>
      <c r="BH679" s="234"/>
      <c r="BI679" s="234"/>
      <c r="BJ679" s="234"/>
      <c r="BK679" s="234"/>
      <c r="BL679" s="234"/>
      <c r="BM679" s="234"/>
      <c r="BN679" s="234"/>
      <c r="BO679" s="234"/>
      <c r="BP679" s="234"/>
      <c r="BQ679" s="234"/>
      <c r="BR679" s="234"/>
    </row>
    <row r="680" spans="2:70" s="39" customFormat="1" ht="10.7" customHeight="1">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8"/>
      <c r="AQ680" s="48"/>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c r="BR680" s="234"/>
    </row>
    <row r="681" spans="2:70" s="39" customFormat="1" ht="10.7" customHeight="1">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8"/>
      <c r="AQ681" s="48"/>
      <c r="AS681" s="234"/>
      <c r="AT681" s="234"/>
      <c r="AU681" s="234"/>
      <c r="AV681" s="234"/>
      <c r="AW681" s="234"/>
      <c r="AX681" s="234"/>
      <c r="AY681" s="234"/>
      <c r="AZ681" s="234"/>
      <c r="BA681" s="234"/>
      <c r="BB681" s="234"/>
      <c r="BC681" s="234"/>
      <c r="BD681" s="234"/>
      <c r="BE681" s="234"/>
      <c r="BF681" s="234"/>
      <c r="BG681" s="234"/>
      <c r="BH681" s="234"/>
      <c r="BI681" s="234"/>
      <c r="BJ681" s="234"/>
      <c r="BK681" s="234"/>
      <c r="BL681" s="234"/>
      <c r="BM681" s="234"/>
      <c r="BN681" s="234"/>
      <c r="BO681" s="234"/>
      <c r="BP681" s="234"/>
      <c r="BQ681" s="234"/>
      <c r="BR681" s="234"/>
    </row>
    <row r="682" spans="2:70" s="39" customFormat="1" ht="10.7" customHeight="1">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8"/>
      <c r="AQ682" s="48"/>
      <c r="AS682" s="234"/>
      <c r="AT682" s="234"/>
      <c r="AU682" s="234"/>
      <c r="AV682" s="234"/>
      <c r="AW682" s="234"/>
      <c r="AX682" s="234"/>
      <c r="AY682" s="234"/>
      <c r="AZ682" s="234"/>
      <c r="BA682" s="234"/>
      <c r="BB682" s="234"/>
      <c r="BC682" s="234"/>
      <c r="BD682" s="234"/>
      <c r="BE682" s="234"/>
      <c r="BF682" s="234"/>
      <c r="BG682" s="234"/>
      <c r="BH682" s="234"/>
      <c r="BI682" s="234"/>
      <c r="BJ682" s="234"/>
      <c r="BK682" s="234"/>
      <c r="BL682" s="234"/>
      <c r="BM682" s="234"/>
      <c r="BN682" s="234"/>
      <c r="BO682" s="234"/>
      <c r="BP682" s="234"/>
      <c r="BQ682" s="234"/>
      <c r="BR682" s="234"/>
    </row>
    <row r="683" spans="2:70" s="39" customFormat="1" ht="10.7" customHeight="1">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8"/>
      <c r="AQ683" s="48"/>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c r="BR683" s="234"/>
    </row>
    <row r="684" spans="2:70" s="39" customFormat="1" ht="10.7" customHeight="1">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8"/>
      <c r="AQ684" s="48"/>
      <c r="AS684" s="234"/>
      <c r="AT684" s="234"/>
      <c r="AU684" s="234"/>
      <c r="AV684" s="234"/>
      <c r="AW684" s="234"/>
      <c r="AX684" s="234"/>
      <c r="AY684" s="234"/>
      <c r="AZ684" s="234"/>
      <c r="BA684" s="234"/>
      <c r="BB684" s="234"/>
      <c r="BC684" s="234"/>
      <c r="BD684" s="234"/>
      <c r="BE684" s="234"/>
      <c r="BF684" s="234"/>
      <c r="BG684" s="234"/>
      <c r="BH684" s="234"/>
      <c r="BI684" s="234"/>
      <c r="BJ684" s="234"/>
      <c r="BK684" s="234"/>
      <c r="BL684" s="234"/>
      <c r="BM684" s="234"/>
      <c r="BN684" s="234"/>
      <c r="BO684" s="234"/>
      <c r="BP684" s="234"/>
      <c r="BQ684" s="234"/>
      <c r="BR684" s="234"/>
    </row>
    <row r="685" spans="2:70" s="39" customFormat="1" ht="10.7" customHeight="1">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8"/>
      <c r="AQ685" s="48"/>
      <c r="AS685" s="234"/>
      <c r="AT685" s="234"/>
      <c r="AU685" s="234"/>
      <c r="AV685" s="234"/>
      <c r="AW685" s="234"/>
      <c r="AX685" s="234"/>
      <c r="AY685" s="234"/>
      <c r="AZ685" s="234"/>
      <c r="BA685" s="234"/>
      <c r="BB685" s="234"/>
      <c r="BC685" s="234"/>
      <c r="BD685" s="234"/>
      <c r="BE685" s="234"/>
      <c r="BF685" s="234"/>
      <c r="BG685" s="234"/>
      <c r="BH685" s="234"/>
      <c r="BI685" s="234"/>
      <c r="BJ685" s="234"/>
      <c r="BK685" s="234"/>
      <c r="BL685" s="234"/>
      <c r="BM685" s="234"/>
      <c r="BN685" s="234"/>
      <c r="BO685" s="234"/>
      <c r="BP685" s="234"/>
      <c r="BQ685" s="234"/>
      <c r="BR685" s="234"/>
    </row>
    <row r="686" spans="2:70" s="39" customFormat="1" ht="10.7" customHeight="1">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8"/>
      <c r="AQ686" s="48"/>
      <c r="AS686" s="234"/>
      <c r="AT686" s="234"/>
      <c r="AU686" s="234"/>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c r="BR686" s="234"/>
    </row>
    <row r="687" spans="2:70" s="39" customFormat="1" ht="10.7" customHeight="1">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8"/>
      <c r="AQ687" s="48"/>
      <c r="AS687" s="234"/>
      <c r="AT687" s="234"/>
      <c r="AU687" s="234"/>
      <c r="AV687" s="234"/>
      <c r="AW687" s="234"/>
      <c r="AX687" s="234"/>
      <c r="AY687" s="234"/>
      <c r="AZ687" s="234"/>
      <c r="BA687" s="234"/>
      <c r="BB687" s="234"/>
      <c r="BC687" s="234"/>
      <c r="BD687" s="234"/>
      <c r="BE687" s="234"/>
      <c r="BF687" s="234"/>
      <c r="BG687" s="234"/>
      <c r="BH687" s="234"/>
      <c r="BI687" s="234"/>
      <c r="BJ687" s="234"/>
      <c r="BK687" s="234"/>
      <c r="BL687" s="234"/>
      <c r="BM687" s="234"/>
      <c r="BN687" s="234"/>
      <c r="BO687" s="234"/>
      <c r="BP687" s="234"/>
      <c r="BQ687" s="234"/>
      <c r="BR687" s="234"/>
    </row>
    <row r="688" spans="2:70" s="39" customFormat="1" ht="10.7" customHeight="1">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8"/>
      <c r="AQ688" s="48"/>
      <c r="AS688" s="234"/>
      <c r="AT688" s="234"/>
      <c r="AU688" s="234"/>
      <c r="AV688" s="234"/>
      <c r="AW688" s="234"/>
      <c r="AX688" s="234"/>
      <c r="AY688" s="234"/>
      <c r="AZ688" s="234"/>
      <c r="BA688" s="234"/>
      <c r="BB688" s="234"/>
      <c r="BC688" s="234"/>
      <c r="BD688" s="234"/>
      <c r="BE688" s="234"/>
      <c r="BF688" s="234"/>
      <c r="BG688" s="234"/>
      <c r="BH688" s="234"/>
      <c r="BI688" s="234"/>
      <c r="BJ688" s="234"/>
      <c r="BK688" s="234"/>
      <c r="BL688" s="234"/>
      <c r="BM688" s="234"/>
      <c r="BN688" s="234"/>
      <c r="BO688" s="234"/>
      <c r="BP688" s="234"/>
      <c r="BQ688" s="234"/>
      <c r="BR688" s="234"/>
    </row>
    <row r="689" spans="2:70" s="39" customFormat="1" ht="10.7" customHeight="1">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8"/>
      <c r="AQ689" s="48"/>
      <c r="AS689" s="234"/>
      <c r="AT689" s="234"/>
      <c r="AU689" s="234"/>
      <c r="AV689" s="234"/>
      <c r="AW689" s="234"/>
      <c r="AX689" s="234"/>
      <c r="AY689" s="234"/>
      <c r="AZ689" s="234"/>
      <c r="BA689" s="234"/>
      <c r="BB689" s="234"/>
      <c r="BC689" s="234"/>
      <c r="BD689" s="234"/>
      <c r="BE689" s="234"/>
      <c r="BF689" s="234"/>
      <c r="BG689" s="234"/>
      <c r="BH689" s="234"/>
      <c r="BI689" s="234"/>
      <c r="BJ689" s="234"/>
      <c r="BK689" s="234"/>
      <c r="BL689" s="234"/>
      <c r="BM689" s="234"/>
      <c r="BN689" s="234"/>
      <c r="BO689" s="234"/>
      <c r="BP689" s="234"/>
      <c r="BQ689" s="234"/>
      <c r="BR689" s="234"/>
    </row>
    <row r="690" spans="2:70" s="39" customFormat="1" ht="10.7" customHeight="1">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8"/>
      <c r="AQ690" s="48"/>
      <c r="AS690" s="234"/>
      <c r="AT690" s="234"/>
      <c r="AU690" s="234"/>
      <c r="AV690" s="234"/>
      <c r="AW690" s="234"/>
      <c r="AX690" s="234"/>
      <c r="AY690" s="234"/>
      <c r="AZ690" s="234"/>
      <c r="BA690" s="234"/>
      <c r="BB690" s="234"/>
      <c r="BC690" s="234"/>
      <c r="BD690" s="234"/>
      <c r="BE690" s="234"/>
      <c r="BF690" s="234"/>
      <c r="BG690" s="234"/>
      <c r="BH690" s="234"/>
      <c r="BI690" s="234"/>
      <c r="BJ690" s="234"/>
      <c r="BK690" s="234"/>
      <c r="BL690" s="234"/>
      <c r="BM690" s="234"/>
      <c r="BN690" s="234"/>
      <c r="BO690" s="234"/>
      <c r="BP690" s="234"/>
      <c r="BQ690" s="234"/>
      <c r="BR690" s="234"/>
    </row>
    <row r="691" spans="2:70" s="39" customFormat="1" ht="10.7" customHeight="1">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8"/>
      <c r="AQ691" s="48"/>
      <c r="AS691" s="234"/>
      <c r="AT691" s="234"/>
      <c r="AU691" s="234"/>
      <c r="AV691" s="234"/>
      <c r="AW691" s="234"/>
      <c r="AX691" s="234"/>
      <c r="AY691" s="234"/>
      <c r="AZ691" s="234"/>
      <c r="BA691" s="234"/>
      <c r="BB691" s="234"/>
      <c r="BC691" s="234"/>
      <c r="BD691" s="234"/>
      <c r="BE691" s="234"/>
      <c r="BF691" s="234"/>
      <c r="BG691" s="234"/>
      <c r="BH691" s="234"/>
      <c r="BI691" s="234"/>
      <c r="BJ691" s="234"/>
      <c r="BK691" s="234"/>
      <c r="BL691" s="234"/>
      <c r="BM691" s="234"/>
      <c r="BN691" s="234"/>
      <c r="BO691" s="234"/>
      <c r="BP691" s="234"/>
      <c r="BQ691" s="234"/>
      <c r="BR691" s="234"/>
    </row>
    <row r="692" spans="2:70" s="39" customFormat="1" ht="10.7" customHeight="1">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8"/>
      <c r="AQ692" s="48"/>
      <c r="AS692" s="234"/>
      <c r="AT692" s="234"/>
      <c r="AU692" s="234"/>
      <c r="AV692" s="234"/>
      <c r="AW692" s="234"/>
      <c r="AX692" s="234"/>
      <c r="AY692" s="234"/>
      <c r="AZ692" s="234"/>
      <c r="BA692" s="234"/>
      <c r="BB692" s="234"/>
      <c r="BC692" s="234"/>
      <c r="BD692" s="234"/>
      <c r="BE692" s="234"/>
      <c r="BF692" s="234"/>
      <c r="BG692" s="234"/>
      <c r="BH692" s="234"/>
      <c r="BI692" s="234"/>
      <c r="BJ692" s="234"/>
      <c r="BK692" s="234"/>
      <c r="BL692" s="234"/>
      <c r="BM692" s="234"/>
      <c r="BN692" s="234"/>
      <c r="BO692" s="234"/>
      <c r="BP692" s="234"/>
      <c r="BQ692" s="234"/>
      <c r="BR692" s="234"/>
    </row>
    <row r="693" spans="2:70" s="39" customFormat="1" ht="10.7" customHeight="1">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8"/>
      <c r="AQ693" s="48"/>
      <c r="AS693" s="234"/>
      <c r="AT693" s="234"/>
      <c r="AU693" s="234"/>
      <c r="AV693" s="234"/>
      <c r="AW693" s="234"/>
      <c r="AX693" s="234"/>
      <c r="AY693" s="234"/>
      <c r="AZ693" s="234"/>
      <c r="BA693" s="234"/>
      <c r="BB693" s="234"/>
      <c r="BC693" s="234"/>
      <c r="BD693" s="234"/>
      <c r="BE693" s="234"/>
      <c r="BF693" s="234"/>
      <c r="BG693" s="234"/>
      <c r="BH693" s="234"/>
      <c r="BI693" s="234"/>
      <c r="BJ693" s="234"/>
      <c r="BK693" s="234"/>
      <c r="BL693" s="234"/>
      <c r="BM693" s="234"/>
      <c r="BN693" s="234"/>
      <c r="BO693" s="234"/>
      <c r="BP693" s="234"/>
      <c r="BQ693" s="234"/>
      <c r="BR693" s="234"/>
    </row>
    <row r="694" spans="2:70" s="39" customFormat="1" ht="10.7" customHeight="1">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8"/>
      <c r="AQ694" s="48"/>
      <c r="AS694" s="234"/>
      <c r="AT694" s="234"/>
      <c r="AU694" s="234"/>
      <c r="AV694" s="234"/>
      <c r="AW694" s="234"/>
      <c r="AX694" s="234"/>
      <c r="AY694" s="234"/>
      <c r="AZ694" s="234"/>
      <c r="BA694" s="234"/>
      <c r="BB694" s="234"/>
      <c r="BC694" s="234"/>
      <c r="BD694" s="234"/>
      <c r="BE694" s="234"/>
      <c r="BF694" s="234"/>
      <c r="BG694" s="234"/>
      <c r="BH694" s="234"/>
      <c r="BI694" s="234"/>
      <c r="BJ694" s="234"/>
      <c r="BK694" s="234"/>
      <c r="BL694" s="234"/>
      <c r="BM694" s="234"/>
      <c r="BN694" s="234"/>
      <c r="BO694" s="234"/>
      <c r="BP694" s="234"/>
      <c r="BQ694" s="234"/>
      <c r="BR694" s="234"/>
    </row>
    <row r="695" spans="2:70" s="39" customFormat="1" ht="10.7" customHeight="1">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8"/>
      <c r="AQ695" s="48"/>
      <c r="AS695" s="234"/>
      <c r="AT695" s="234"/>
      <c r="AU695" s="234"/>
      <c r="AV695" s="234"/>
      <c r="AW695" s="234"/>
      <c r="AX695" s="234"/>
      <c r="AY695" s="234"/>
      <c r="AZ695" s="234"/>
      <c r="BA695" s="234"/>
      <c r="BB695" s="234"/>
      <c r="BC695" s="234"/>
      <c r="BD695" s="234"/>
      <c r="BE695" s="234"/>
      <c r="BF695" s="234"/>
      <c r="BG695" s="234"/>
      <c r="BH695" s="234"/>
      <c r="BI695" s="234"/>
      <c r="BJ695" s="234"/>
      <c r="BK695" s="234"/>
      <c r="BL695" s="234"/>
      <c r="BM695" s="234"/>
      <c r="BN695" s="234"/>
      <c r="BO695" s="234"/>
      <c r="BP695" s="234"/>
      <c r="BQ695" s="234"/>
      <c r="BR695" s="234"/>
    </row>
    <row r="696" spans="2:70" s="39" customFormat="1" ht="6.75" customHeight="1">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8"/>
      <c r="AQ696" s="48"/>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c r="BR696" s="234"/>
    </row>
    <row r="697" spans="2:70" s="39" customFormat="1" ht="6.75" customHeight="1">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8"/>
      <c r="AQ697" s="48"/>
      <c r="AS697" s="234"/>
      <c r="AT697" s="234"/>
      <c r="AU697" s="234"/>
      <c r="AV697" s="234"/>
      <c r="AW697" s="234"/>
      <c r="AX697" s="234"/>
      <c r="AY697" s="234"/>
      <c r="AZ697" s="234"/>
      <c r="BA697" s="234"/>
      <c r="BB697" s="234"/>
      <c r="BC697" s="234"/>
      <c r="BD697" s="234"/>
      <c r="BE697" s="234"/>
      <c r="BF697" s="234"/>
      <c r="BG697" s="234"/>
      <c r="BH697" s="234"/>
      <c r="BI697" s="234"/>
      <c r="BJ697" s="234"/>
      <c r="BK697" s="234"/>
      <c r="BL697" s="234"/>
      <c r="BM697" s="234"/>
      <c r="BN697" s="234"/>
      <c r="BO697" s="234"/>
      <c r="BP697" s="234"/>
      <c r="BQ697" s="234"/>
      <c r="BR697" s="234"/>
    </row>
    <row r="698" spans="2:70" s="39" customFormat="1" ht="6.75" customHeight="1">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8"/>
      <c r="AQ698" s="48"/>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c r="BR698" s="234"/>
    </row>
    <row r="699" spans="2:70" s="39" customFormat="1" ht="6.75" customHeight="1">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8"/>
      <c r="AQ699" s="48"/>
      <c r="AS699" s="234"/>
      <c r="AT699" s="234"/>
      <c r="AU699" s="234"/>
      <c r="AV699" s="234"/>
      <c r="AW699" s="234"/>
      <c r="AX699" s="234"/>
      <c r="AY699" s="234"/>
      <c r="AZ699" s="234"/>
      <c r="BA699" s="234"/>
      <c r="BB699" s="234"/>
      <c r="BC699" s="234"/>
      <c r="BD699" s="234"/>
      <c r="BE699" s="234"/>
      <c r="BF699" s="234"/>
      <c r="BG699" s="234"/>
      <c r="BH699" s="234"/>
      <c r="BI699" s="234"/>
      <c r="BJ699" s="234"/>
      <c r="BK699" s="234"/>
      <c r="BL699" s="234"/>
      <c r="BM699" s="234"/>
      <c r="BN699" s="234"/>
      <c r="BO699" s="234"/>
      <c r="BP699" s="234"/>
      <c r="BQ699" s="234"/>
      <c r="BR699" s="234"/>
    </row>
    <row r="700" spans="2:70" s="39" customFormat="1" ht="6.75" customHeight="1">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8"/>
      <c r="AQ700" s="48"/>
      <c r="AS700" s="234"/>
      <c r="AT700" s="234"/>
      <c r="AU700" s="234"/>
      <c r="AV700" s="234"/>
      <c r="AW700" s="234"/>
      <c r="AX700" s="234"/>
      <c r="AY700" s="234"/>
      <c r="AZ700" s="234"/>
      <c r="BA700" s="234"/>
      <c r="BB700" s="234"/>
      <c r="BC700" s="234"/>
      <c r="BD700" s="234"/>
      <c r="BE700" s="234"/>
      <c r="BF700" s="234"/>
      <c r="BG700" s="234"/>
      <c r="BH700" s="234"/>
      <c r="BI700" s="234"/>
      <c r="BJ700" s="234"/>
      <c r="BK700" s="234"/>
      <c r="BL700" s="234"/>
      <c r="BM700" s="234"/>
      <c r="BN700" s="234"/>
      <c r="BO700" s="234"/>
      <c r="BP700" s="234"/>
      <c r="BQ700" s="234"/>
      <c r="BR700" s="234"/>
    </row>
    <row r="701" spans="2:70" s="39" customFormat="1" ht="6.75" customHeight="1">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8"/>
      <c r="AQ701" s="48"/>
      <c r="AS701" s="234"/>
      <c r="AT701" s="234"/>
      <c r="AU701" s="234"/>
      <c r="AV701" s="234"/>
      <c r="AW701" s="234"/>
      <c r="AX701" s="234"/>
      <c r="AY701" s="234"/>
      <c r="AZ701" s="234"/>
      <c r="BA701" s="234"/>
      <c r="BB701" s="234"/>
      <c r="BC701" s="234"/>
      <c r="BD701" s="234"/>
      <c r="BE701" s="234"/>
      <c r="BF701" s="234"/>
      <c r="BG701" s="234"/>
      <c r="BH701" s="234"/>
      <c r="BI701" s="234"/>
      <c r="BJ701" s="234"/>
      <c r="BK701" s="234"/>
      <c r="BL701" s="234"/>
      <c r="BM701" s="234"/>
      <c r="BN701" s="234"/>
      <c r="BO701" s="234"/>
      <c r="BP701" s="234"/>
      <c r="BQ701" s="234"/>
      <c r="BR701" s="234"/>
    </row>
    <row r="702" spans="2:70" s="39" customFormat="1" ht="6.75" customHeight="1">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8"/>
      <c r="AQ702" s="48"/>
      <c r="AS702" s="234"/>
      <c r="AT702" s="234"/>
      <c r="AU702" s="234"/>
      <c r="AV702" s="234"/>
      <c r="AW702" s="234"/>
      <c r="AX702" s="234"/>
      <c r="AY702" s="234"/>
      <c r="AZ702" s="234"/>
      <c r="BA702" s="234"/>
      <c r="BB702" s="234"/>
      <c r="BC702" s="234"/>
      <c r="BD702" s="234"/>
      <c r="BE702" s="234"/>
      <c r="BF702" s="234"/>
      <c r="BG702" s="234"/>
      <c r="BH702" s="234"/>
      <c r="BI702" s="234"/>
      <c r="BJ702" s="234"/>
      <c r="BK702" s="234"/>
      <c r="BL702" s="234"/>
      <c r="BM702" s="234"/>
      <c r="BN702" s="234"/>
      <c r="BO702" s="234"/>
      <c r="BP702" s="234"/>
      <c r="BQ702" s="234"/>
      <c r="BR702" s="234"/>
    </row>
    <row r="703" spans="2:70" s="39" customFormat="1" ht="6.75" customHeight="1">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8"/>
      <c r="AQ703" s="48"/>
      <c r="AS703" s="234"/>
      <c r="AT703" s="234"/>
      <c r="AU703" s="234"/>
      <c r="AV703" s="234"/>
      <c r="AW703" s="234"/>
      <c r="AX703" s="234"/>
      <c r="AY703" s="234"/>
      <c r="AZ703" s="234"/>
      <c r="BA703" s="234"/>
      <c r="BB703" s="234"/>
      <c r="BC703" s="234"/>
      <c r="BD703" s="234"/>
      <c r="BE703" s="234"/>
      <c r="BF703" s="234"/>
      <c r="BG703" s="234"/>
      <c r="BH703" s="234"/>
      <c r="BI703" s="234"/>
      <c r="BJ703" s="234"/>
      <c r="BK703" s="234"/>
      <c r="BL703" s="234"/>
      <c r="BM703" s="234"/>
      <c r="BN703" s="234"/>
      <c r="BO703" s="234"/>
      <c r="BP703" s="234"/>
      <c r="BQ703" s="234"/>
      <c r="BR703" s="234"/>
    </row>
    <row r="704" spans="2:70" s="39" customFormat="1" ht="6.75" customHeight="1">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8"/>
      <c r="AQ704" s="48"/>
      <c r="AS704" s="234"/>
      <c r="AT704" s="234"/>
      <c r="AU704" s="234"/>
      <c r="AV704" s="234"/>
      <c r="AW704" s="234"/>
      <c r="AX704" s="234"/>
      <c r="AY704" s="234"/>
      <c r="AZ704" s="234"/>
      <c r="BA704" s="234"/>
      <c r="BB704" s="234"/>
      <c r="BC704" s="234"/>
      <c r="BD704" s="234"/>
      <c r="BE704" s="234"/>
      <c r="BF704" s="234"/>
      <c r="BG704" s="234"/>
      <c r="BH704" s="234"/>
      <c r="BI704" s="234"/>
      <c r="BJ704" s="234"/>
      <c r="BK704" s="234"/>
      <c r="BL704" s="234"/>
      <c r="BM704" s="234"/>
      <c r="BN704" s="234"/>
      <c r="BO704" s="234"/>
      <c r="BP704" s="234"/>
      <c r="BQ704" s="234"/>
      <c r="BR704" s="234"/>
    </row>
    <row r="705" spans="2:70" s="39" customFormat="1" ht="6.75" customHeight="1">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8"/>
      <c r="AQ705" s="48"/>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c r="BR705" s="234"/>
    </row>
    <row r="706" spans="2:70" s="39" customFormat="1" ht="6.75" customHeight="1">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8"/>
      <c r="AQ706" s="48"/>
      <c r="AS706" s="234"/>
      <c r="AT706" s="234"/>
      <c r="AU706" s="234"/>
      <c r="AV706" s="234"/>
      <c r="AW706" s="234"/>
      <c r="AX706" s="234"/>
      <c r="AY706" s="234"/>
      <c r="AZ706" s="234"/>
      <c r="BA706" s="234"/>
      <c r="BB706" s="234"/>
      <c r="BC706" s="234"/>
      <c r="BD706" s="234"/>
      <c r="BE706" s="234"/>
      <c r="BF706" s="234"/>
      <c r="BG706" s="234"/>
      <c r="BH706" s="234"/>
      <c r="BI706" s="234"/>
      <c r="BJ706" s="234"/>
      <c r="BK706" s="234"/>
      <c r="BL706" s="234"/>
      <c r="BM706" s="234"/>
      <c r="BN706" s="234"/>
      <c r="BO706" s="234"/>
      <c r="BP706" s="234"/>
      <c r="BQ706" s="234"/>
      <c r="BR706" s="234"/>
    </row>
    <row r="707" spans="2:70" s="39" customFormat="1" ht="6.75" customHeight="1">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8"/>
      <c r="AQ707" s="48"/>
      <c r="AS707" s="234"/>
      <c r="AT707" s="234"/>
      <c r="AU707" s="234"/>
      <c r="AV707" s="234"/>
      <c r="AW707" s="234"/>
      <c r="AX707" s="234"/>
      <c r="AY707" s="234"/>
      <c r="AZ707" s="234"/>
      <c r="BA707" s="234"/>
      <c r="BB707" s="234"/>
      <c r="BC707" s="234"/>
      <c r="BD707" s="234"/>
      <c r="BE707" s="234"/>
      <c r="BF707" s="234"/>
      <c r="BG707" s="234"/>
      <c r="BH707" s="234"/>
      <c r="BI707" s="234"/>
      <c r="BJ707" s="234"/>
      <c r="BK707" s="234"/>
      <c r="BL707" s="234"/>
      <c r="BM707" s="234"/>
      <c r="BN707" s="234"/>
      <c r="BO707" s="234"/>
      <c r="BP707" s="234"/>
      <c r="BQ707" s="234"/>
      <c r="BR707" s="234"/>
    </row>
    <row r="708" spans="2:70" s="39" customFormat="1" ht="6.75" customHeight="1">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8"/>
      <c r="AQ708" s="48"/>
      <c r="AS708" s="234"/>
      <c r="AT708" s="234"/>
      <c r="AU708" s="234"/>
      <c r="AV708" s="234"/>
      <c r="AW708" s="234"/>
      <c r="AX708" s="234"/>
      <c r="AY708" s="234"/>
      <c r="AZ708" s="234"/>
      <c r="BA708" s="234"/>
      <c r="BB708" s="234"/>
      <c r="BC708" s="234"/>
      <c r="BD708" s="234"/>
      <c r="BE708" s="234"/>
      <c r="BF708" s="234"/>
      <c r="BG708" s="234"/>
      <c r="BH708" s="234"/>
      <c r="BI708" s="234"/>
      <c r="BJ708" s="234"/>
      <c r="BK708" s="234"/>
      <c r="BL708" s="234"/>
      <c r="BM708" s="234"/>
      <c r="BN708" s="234"/>
      <c r="BO708" s="234"/>
      <c r="BP708" s="234"/>
      <c r="BQ708" s="234"/>
      <c r="BR708" s="234"/>
    </row>
    <row r="709" spans="2:70" s="39" customFormat="1" ht="6.75" customHeight="1">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8"/>
      <c r="AQ709" s="48"/>
      <c r="AS709" s="234"/>
      <c r="AT709" s="234"/>
      <c r="AU709" s="234"/>
      <c r="AV709" s="234"/>
      <c r="AW709" s="234"/>
      <c r="AX709" s="234"/>
      <c r="AY709" s="234"/>
      <c r="AZ709" s="234"/>
      <c r="BA709" s="234"/>
      <c r="BB709" s="234"/>
      <c r="BC709" s="234"/>
      <c r="BD709" s="234"/>
      <c r="BE709" s="234"/>
      <c r="BF709" s="234"/>
      <c r="BG709" s="234"/>
      <c r="BH709" s="234"/>
      <c r="BI709" s="234"/>
      <c r="BJ709" s="234"/>
      <c r="BK709" s="234"/>
      <c r="BL709" s="234"/>
      <c r="BM709" s="234"/>
      <c r="BN709" s="234"/>
      <c r="BO709" s="234"/>
      <c r="BP709" s="234"/>
      <c r="BQ709" s="234"/>
      <c r="BR709" s="234"/>
    </row>
    <row r="710" spans="2:70" s="39" customFormat="1" ht="6.75" customHeight="1">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8"/>
      <c r="AQ710" s="48"/>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row>
    <row r="711" spans="2:70" s="39" customFormat="1" ht="6.75" customHeight="1">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8"/>
      <c r="AQ711" s="48"/>
      <c r="AS711" s="234"/>
      <c r="AT711" s="234"/>
      <c r="AU711" s="234"/>
      <c r="AV711" s="234"/>
      <c r="AW711" s="234"/>
      <c r="AX711" s="234"/>
      <c r="AY711" s="234"/>
      <c r="AZ711" s="234"/>
      <c r="BA711" s="234"/>
      <c r="BB711" s="234"/>
      <c r="BC711" s="234"/>
      <c r="BD711" s="234"/>
      <c r="BE711" s="234"/>
      <c r="BF711" s="234"/>
      <c r="BG711" s="234"/>
      <c r="BH711" s="234"/>
      <c r="BI711" s="234"/>
      <c r="BJ711" s="234"/>
      <c r="BK711" s="234"/>
      <c r="BL711" s="234"/>
      <c r="BM711" s="234"/>
      <c r="BN711" s="234"/>
      <c r="BO711" s="234"/>
      <c r="BP711" s="234"/>
      <c r="BQ711" s="234"/>
      <c r="BR711" s="234"/>
    </row>
    <row r="712" spans="2:70" s="39" customFormat="1" ht="6.75" customHeight="1">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8"/>
      <c r="AQ712" s="48"/>
      <c r="AS712" s="234"/>
      <c r="AT712" s="234"/>
      <c r="AU712" s="234"/>
      <c r="AV712" s="234"/>
      <c r="AW712" s="234"/>
      <c r="AX712" s="234"/>
      <c r="AY712" s="234"/>
      <c r="AZ712" s="234"/>
      <c r="BA712" s="234"/>
      <c r="BB712" s="234"/>
      <c r="BC712" s="234"/>
      <c r="BD712" s="234"/>
      <c r="BE712" s="234"/>
      <c r="BF712" s="234"/>
      <c r="BG712" s="234"/>
      <c r="BH712" s="234"/>
      <c r="BI712" s="234"/>
      <c r="BJ712" s="234"/>
      <c r="BK712" s="234"/>
      <c r="BL712" s="234"/>
      <c r="BM712" s="234"/>
      <c r="BN712" s="234"/>
      <c r="BO712" s="234"/>
      <c r="BP712" s="234"/>
      <c r="BQ712" s="234"/>
      <c r="BR712" s="234"/>
    </row>
    <row r="713" spans="2:70" s="39" customFormat="1" ht="6.75" customHeight="1">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8"/>
      <c r="AQ713" s="48"/>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c r="BR713" s="234"/>
    </row>
    <row r="714" spans="2:70" s="39" customFormat="1" ht="6.75" customHeight="1">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8"/>
      <c r="AQ714" s="48"/>
      <c r="AS714" s="234"/>
      <c r="AT714" s="234"/>
      <c r="AU714" s="234"/>
      <c r="AV714" s="234"/>
      <c r="AW714" s="234"/>
      <c r="AX714" s="234"/>
      <c r="AY714" s="234"/>
      <c r="AZ714" s="234"/>
      <c r="BA714" s="234"/>
      <c r="BB714" s="234"/>
      <c r="BC714" s="234"/>
      <c r="BD714" s="234"/>
      <c r="BE714" s="234"/>
      <c r="BF714" s="234"/>
      <c r="BG714" s="234"/>
      <c r="BH714" s="234"/>
      <c r="BI714" s="234"/>
      <c r="BJ714" s="234"/>
      <c r="BK714" s="234"/>
      <c r="BL714" s="234"/>
      <c r="BM714" s="234"/>
      <c r="BN714" s="234"/>
      <c r="BO714" s="234"/>
      <c r="BP714" s="234"/>
      <c r="BQ714" s="234"/>
      <c r="BR714" s="234"/>
    </row>
    <row r="715" spans="2:70" s="39" customFormat="1" ht="6.75" customHeight="1">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8"/>
      <c r="AQ715" s="48"/>
      <c r="AS715" s="234"/>
      <c r="AT715" s="234"/>
      <c r="AU715" s="234"/>
      <c r="AV715" s="234"/>
      <c r="AW715" s="234"/>
      <c r="AX715" s="234"/>
      <c r="AY715" s="234"/>
      <c r="AZ715" s="234"/>
      <c r="BA715" s="234"/>
      <c r="BB715" s="234"/>
      <c r="BC715" s="234"/>
      <c r="BD715" s="234"/>
      <c r="BE715" s="234"/>
      <c r="BF715" s="234"/>
      <c r="BG715" s="234"/>
      <c r="BH715" s="234"/>
      <c r="BI715" s="234"/>
      <c r="BJ715" s="234"/>
      <c r="BK715" s="234"/>
      <c r="BL715" s="234"/>
      <c r="BM715" s="234"/>
      <c r="BN715" s="234"/>
      <c r="BO715" s="234"/>
      <c r="BP715" s="234"/>
      <c r="BQ715" s="234"/>
      <c r="BR715" s="234"/>
    </row>
    <row r="716" spans="2:70" s="39" customFormat="1" ht="6.75" customHeight="1">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8"/>
      <c r="AQ716" s="48"/>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c r="BR716" s="234"/>
    </row>
    <row r="717" spans="2:70" s="39" customFormat="1" ht="6.75" customHeight="1">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8"/>
      <c r="AQ717" s="48"/>
      <c r="AS717" s="234"/>
      <c r="AT717" s="234"/>
      <c r="AU717" s="234"/>
      <c r="AV717" s="234"/>
      <c r="AW717" s="234"/>
      <c r="AX717" s="234"/>
      <c r="AY717" s="234"/>
      <c r="AZ717" s="234"/>
      <c r="BA717" s="234"/>
      <c r="BB717" s="234"/>
      <c r="BC717" s="234"/>
      <c r="BD717" s="234"/>
      <c r="BE717" s="234"/>
      <c r="BF717" s="234"/>
      <c r="BG717" s="234"/>
      <c r="BH717" s="234"/>
      <c r="BI717" s="234"/>
      <c r="BJ717" s="234"/>
      <c r="BK717" s="234"/>
      <c r="BL717" s="234"/>
      <c r="BM717" s="234"/>
      <c r="BN717" s="234"/>
      <c r="BO717" s="234"/>
      <c r="BP717" s="234"/>
      <c r="BQ717" s="234"/>
      <c r="BR717" s="234"/>
    </row>
    <row r="718" spans="2:70" s="39" customFormat="1" ht="6.75" customHeight="1">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8"/>
      <c r="AQ718" s="48"/>
      <c r="AS718" s="234"/>
      <c r="AT718" s="234"/>
      <c r="AU718" s="234"/>
      <c r="AV718" s="234"/>
      <c r="AW718" s="234"/>
      <c r="AX718" s="234"/>
      <c r="AY718" s="234"/>
      <c r="AZ718" s="234"/>
      <c r="BA718" s="234"/>
      <c r="BB718" s="234"/>
      <c r="BC718" s="234"/>
      <c r="BD718" s="234"/>
      <c r="BE718" s="234"/>
      <c r="BF718" s="234"/>
      <c r="BG718" s="234"/>
      <c r="BH718" s="234"/>
      <c r="BI718" s="234"/>
      <c r="BJ718" s="234"/>
      <c r="BK718" s="234"/>
      <c r="BL718" s="234"/>
      <c r="BM718" s="234"/>
      <c r="BN718" s="234"/>
      <c r="BO718" s="234"/>
      <c r="BP718" s="234"/>
      <c r="BQ718" s="234"/>
      <c r="BR718" s="234"/>
    </row>
    <row r="719" spans="2:70" s="39" customFormat="1" ht="6.75" customHeight="1">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8"/>
      <c r="AQ719" s="48"/>
      <c r="AS719" s="234"/>
      <c r="AT719" s="234"/>
      <c r="AU719" s="234"/>
      <c r="AV719" s="234"/>
      <c r="AW719" s="234"/>
      <c r="AX719" s="234"/>
      <c r="AY719" s="234"/>
      <c r="AZ719" s="234"/>
      <c r="BA719" s="234"/>
      <c r="BB719" s="234"/>
      <c r="BC719" s="234"/>
      <c r="BD719" s="234"/>
      <c r="BE719" s="234"/>
      <c r="BF719" s="234"/>
      <c r="BG719" s="234"/>
      <c r="BH719" s="234"/>
      <c r="BI719" s="234"/>
      <c r="BJ719" s="234"/>
      <c r="BK719" s="234"/>
      <c r="BL719" s="234"/>
      <c r="BM719" s="234"/>
      <c r="BN719" s="234"/>
      <c r="BO719" s="234"/>
      <c r="BP719" s="234"/>
      <c r="BQ719" s="234"/>
      <c r="BR719" s="234"/>
    </row>
    <row r="720" spans="2:70" s="39" customFormat="1" ht="6.75" customHeight="1">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8"/>
      <c r="AQ720" s="48"/>
      <c r="AS720" s="234"/>
      <c r="AT720" s="234"/>
      <c r="AU720" s="234"/>
      <c r="AV720" s="234"/>
      <c r="AW720" s="234"/>
      <c r="AX720" s="234"/>
      <c r="AY720" s="234"/>
      <c r="AZ720" s="234"/>
      <c r="BA720" s="234"/>
      <c r="BB720" s="234"/>
      <c r="BC720" s="234"/>
      <c r="BD720" s="234"/>
      <c r="BE720" s="234"/>
      <c r="BF720" s="234"/>
      <c r="BG720" s="234"/>
      <c r="BH720" s="234"/>
      <c r="BI720" s="234"/>
      <c r="BJ720" s="234"/>
      <c r="BK720" s="234"/>
      <c r="BL720" s="234"/>
      <c r="BM720" s="234"/>
      <c r="BN720" s="234"/>
      <c r="BO720" s="234"/>
      <c r="BP720" s="234"/>
      <c r="BQ720" s="234"/>
      <c r="BR720" s="234"/>
    </row>
    <row r="721" spans="2:70" s="39" customFormat="1" ht="6.75" customHeight="1">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8"/>
      <c r="AQ721" s="48"/>
      <c r="AS721" s="234"/>
      <c r="AT721" s="234"/>
      <c r="AU721" s="234"/>
      <c r="AV721" s="234"/>
      <c r="AW721" s="234"/>
      <c r="AX721" s="234"/>
      <c r="AY721" s="234"/>
      <c r="AZ721" s="234"/>
      <c r="BA721" s="234"/>
      <c r="BB721" s="234"/>
      <c r="BC721" s="234"/>
      <c r="BD721" s="234"/>
      <c r="BE721" s="234"/>
      <c r="BF721" s="234"/>
      <c r="BG721" s="234"/>
      <c r="BH721" s="234"/>
      <c r="BI721" s="234"/>
      <c r="BJ721" s="234"/>
      <c r="BK721" s="234"/>
      <c r="BL721" s="234"/>
      <c r="BM721" s="234"/>
      <c r="BN721" s="234"/>
      <c r="BO721" s="234"/>
      <c r="BP721" s="234"/>
      <c r="BQ721" s="234"/>
      <c r="BR721" s="234"/>
    </row>
    <row r="722" spans="2:70" s="39" customFormat="1" ht="6.75" customHeight="1">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8"/>
      <c r="AQ722" s="48"/>
      <c r="AS722" s="234"/>
      <c r="AT722" s="234"/>
      <c r="AU722" s="234"/>
      <c r="AV722" s="234"/>
      <c r="AW722" s="234"/>
      <c r="AX722" s="234"/>
      <c r="AY722" s="234"/>
      <c r="AZ722" s="234"/>
      <c r="BA722" s="234"/>
      <c r="BB722" s="234"/>
      <c r="BC722" s="234"/>
      <c r="BD722" s="234"/>
      <c r="BE722" s="234"/>
      <c r="BF722" s="234"/>
      <c r="BG722" s="234"/>
      <c r="BH722" s="234"/>
      <c r="BI722" s="234"/>
      <c r="BJ722" s="234"/>
      <c r="BK722" s="234"/>
      <c r="BL722" s="234"/>
      <c r="BM722" s="234"/>
      <c r="BN722" s="234"/>
      <c r="BO722" s="234"/>
      <c r="BP722" s="234"/>
      <c r="BQ722" s="234"/>
      <c r="BR722" s="234"/>
    </row>
    <row r="723" spans="2:70" s="39" customFormat="1" ht="6.75" customHeight="1">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8"/>
      <c r="AQ723" s="48"/>
      <c r="AS723" s="234"/>
      <c r="AT723" s="234"/>
      <c r="AU723" s="234"/>
      <c r="AV723" s="234"/>
      <c r="AW723" s="234"/>
      <c r="AX723" s="234"/>
      <c r="AY723" s="234"/>
      <c r="AZ723" s="234"/>
      <c r="BA723" s="234"/>
      <c r="BB723" s="234"/>
      <c r="BC723" s="234"/>
      <c r="BD723" s="234"/>
      <c r="BE723" s="234"/>
      <c r="BF723" s="234"/>
      <c r="BG723" s="234"/>
      <c r="BH723" s="234"/>
      <c r="BI723" s="234"/>
      <c r="BJ723" s="234"/>
      <c r="BK723" s="234"/>
      <c r="BL723" s="234"/>
      <c r="BM723" s="234"/>
      <c r="BN723" s="234"/>
      <c r="BO723" s="234"/>
      <c r="BP723" s="234"/>
      <c r="BQ723" s="234"/>
      <c r="BR723" s="234"/>
    </row>
    <row r="724" spans="2:70" s="39" customFormat="1" ht="6.75" customHeight="1">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8"/>
      <c r="AQ724" s="48"/>
      <c r="AS724" s="234"/>
      <c r="AT724" s="234"/>
      <c r="AU724" s="234"/>
      <c r="AV724" s="234"/>
      <c r="AW724" s="234"/>
      <c r="AX724" s="234"/>
      <c r="AY724" s="234"/>
      <c r="AZ724" s="234"/>
      <c r="BA724" s="234"/>
      <c r="BB724" s="234"/>
      <c r="BC724" s="234"/>
      <c r="BD724" s="234"/>
      <c r="BE724" s="234"/>
      <c r="BF724" s="234"/>
      <c r="BG724" s="234"/>
      <c r="BH724" s="234"/>
      <c r="BI724" s="234"/>
      <c r="BJ724" s="234"/>
      <c r="BK724" s="234"/>
      <c r="BL724" s="234"/>
      <c r="BM724" s="234"/>
      <c r="BN724" s="234"/>
      <c r="BO724" s="234"/>
      <c r="BP724" s="234"/>
      <c r="BQ724" s="234"/>
      <c r="BR724" s="234"/>
    </row>
    <row r="725" spans="2:70" s="39" customFormat="1" ht="6.75" customHeight="1">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8"/>
      <c r="AQ725" s="48"/>
      <c r="AS725" s="234"/>
      <c r="AT725" s="234"/>
      <c r="AU725" s="234"/>
      <c r="AV725" s="234"/>
      <c r="AW725" s="234"/>
      <c r="AX725" s="234"/>
      <c r="AY725" s="234"/>
      <c r="AZ725" s="234"/>
      <c r="BA725" s="234"/>
      <c r="BB725" s="234"/>
      <c r="BC725" s="234"/>
      <c r="BD725" s="234"/>
      <c r="BE725" s="234"/>
      <c r="BF725" s="234"/>
      <c r="BG725" s="234"/>
      <c r="BH725" s="234"/>
      <c r="BI725" s="234"/>
      <c r="BJ725" s="234"/>
      <c r="BK725" s="234"/>
      <c r="BL725" s="234"/>
      <c r="BM725" s="234"/>
      <c r="BN725" s="234"/>
      <c r="BO725" s="234"/>
      <c r="BP725" s="234"/>
      <c r="BQ725" s="234"/>
      <c r="BR725" s="234"/>
    </row>
    <row r="726" spans="2:70" s="39" customFormat="1" ht="6.75" customHeight="1">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8"/>
      <c r="AQ726" s="48"/>
      <c r="AS726" s="234"/>
      <c r="AT726" s="234"/>
      <c r="AU726" s="234"/>
      <c r="AV726" s="234"/>
      <c r="AW726" s="234"/>
      <c r="AX726" s="234"/>
      <c r="AY726" s="234"/>
      <c r="AZ726" s="234"/>
      <c r="BA726" s="234"/>
      <c r="BB726" s="234"/>
      <c r="BC726" s="234"/>
      <c r="BD726" s="234"/>
      <c r="BE726" s="234"/>
      <c r="BF726" s="234"/>
      <c r="BG726" s="234"/>
      <c r="BH726" s="234"/>
      <c r="BI726" s="234"/>
      <c r="BJ726" s="234"/>
      <c r="BK726" s="234"/>
      <c r="BL726" s="234"/>
      <c r="BM726" s="234"/>
      <c r="BN726" s="234"/>
      <c r="BO726" s="234"/>
      <c r="BP726" s="234"/>
      <c r="BQ726" s="234"/>
      <c r="BR726" s="234"/>
    </row>
    <row r="727" spans="2:70" s="39" customFormat="1" ht="6.75" customHeight="1">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8"/>
      <c r="AQ727" s="48"/>
      <c r="AS727" s="234"/>
      <c r="AT727" s="234"/>
      <c r="AU727" s="234"/>
      <c r="AV727" s="234"/>
      <c r="AW727" s="234"/>
      <c r="AX727" s="234"/>
      <c r="AY727" s="234"/>
      <c r="AZ727" s="234"/>
      <c r="BA727" s="234"/>
      <c r="BB727" s="234"/>
      <c r="BC727" s="234"/>
      <c r="BD727" s="234"/>
      <c r="BE727" s="234"/>
      <c r="BF727" s="234"/>
      <c r="BG727" s="234"/>
      <c r="BH727" s="234"/>
      <c r="BI727" s="234"/>
      <c r="BJ727" s="234"/>
      <c r="BK727" s="234"/>
      <c r="BL727" s="234"/>
      <c r="BM727" s="234"/>
      <c r="BN727" s="234"/>
      <c r="BO727" s="234"/>
      <c r="BP727" s="234"/>
      <c r="BQ727" s="234"/>
      <c r="BR727" s="234"/>
    </row>
    <row r="728" spans="2:70" s="39" customFormat="1" ht="6.75" customHeight="1">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8"/>
      <c r="AQ728" s="48"/>
      <c r="AS728" s="234"/>
      <c r="AT728" s="234"/>
      <c r="AU728" s="234"/>
      <c r="AV728" s="234"/>
      <c r="AW728" s="234"/>
      <c r="AX728" s="234"/>
      <c r="AY728" s="234"/>
      <c r="AZ728" s="234"/>
      <c r="BA728" s="234"/>
      <c r="BB728" s="234"/>
      <c r="BC728" s="234"/>
      <c r="BD728" s="234"/>
      <c r="BE728" s="234"/>
      <c r="BF728" s="234"/>
      <c r="BG728" s="234"/>
      <c r="BH728" s="234"/>
      <c r="BI728" s="234"/>
      <c r="BJ728" s="234"/>
      <c r="BK728" s="234"/>
      <c r="BL728" s="234"/>
      <c r="BM728" s="234"/>
      <c r="BN728" s="234"/>
      <c r="BO728" s="234"/>
      <c r="BP728" s="234"/>
      <c r="BQ728" s="234"/>
      <c r="BR728" s="234"/>
    </row>
    <row r="729" spans="2:70" s="39" customFormat="1" ht="6.75" customHeight="1">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8"/>
      <c r="AQ729" s="48"/>
      <c r="AS729" s="234"/>
      <c r="AT729" s="234"/>
      <c r="AU729" s="234"/>
      <c r="AV729" s="234"/>
      <c r="AW729" s="234"/>
      <c r="AX729" s="234"/>
      <c r="AY729" s="234"/>
      <c r="AZ729" s="234"/>
      <c r="BA729" s="234"/>
      <c r="BB729" s="234"/>
      <c r="BC729" s="234"/>
      <c r="BD729" s="234"/>
      <c r="BE729" s="234"/>
      <c r="BF729" s="234"/>
      <c r="BG729" s="234"/>
      <c r="BH729" s="234"/>
      <c r="BI729" s="234"/>
      <c r="BJ729" s="234"/>
      <c r="BK729" s="234"/>
      <c r="BL729" s="234"/>
      <c r="BM729" s="234"/>
      <c r="BN729" s="234"/>
      <c r="BO729" s="234"/>
      <c r="BP729" s="234"/>
      <c r="BQ729" s="234"/>
      <c r="BR729" s="234"/>
    </row>
    <row r="730" spans="2:70" s="39" customFormat="1" ht="6.75" customHeight="1">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8"/>
      <c r="AQ730" s="48"/>
      <c r="AS730" s="234"/>
      <c r="AT730" s="234"/>
      <c r="AU730" s="234"/>
      <c r="AV730" s="234"/>
      <c r="AW730" s="234"/>
      <c r="AX730" s="234"/>
      <c r="AY730" s="234"/>
      <c r="AZ730" s="234"/>
      <c r="BA730" s="234"/>
      <c r="BB730" s="234"/>
      <c r="BC730" s="234"/>
      <c r="BD730" s="234"/>
      <c r="BE730" s="234"/>
      <c r="BF730" s="234"/>
      <c r="BG730" s="234"/>
      <c r="BH730" s="234"/>
      <c r="BI730" s="234"/>
      <c r="BJ730" s="234"/>
      <c r="BK730" s="234"/>
      <c r="BL730" s="234"/>
      <c r="BM730" s="234"/>
      <c r="BN730" s="234"/>
      <c r="BO730" s="234"/>
      <c r="BP730" s="234"/>
      <c r="BQ730" s="234"/>
      <c r="BR730" s="234"/>
    </row>
    <row r="731" spans="2:70" s="39" customFormat="1" ht="6.75" customHeight="1">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8"/>
      <c r="AQ731" s="48"/>
      <c r="AS731" s="234"/>
      <c r="AT731" s="234"/>
      <c r="AU731" s="234"/>
      <c r="AV731" s="234"/>
      <c r="AW731" s="234"/>
      <c r="AX731" s="234"/>
      <c r="AY731" s="234"/>
      <c r="AZ731" s="234"/>
      <c r="BA731" s="234"/>
      <c r="BB731" s="234"/>
      <c r="BC731" s="234"/>
      <c r="BD731" s="234"/>
      <c r="BE731" s="234"/>
      <c r="BF731" s="234"/>
      <c r="BG731" s="234"/>
      <c r="BH731" s="234"/>
      <c r="BI731" s="234"/>
      <c r="BJ731" s="234"/>
      <c r="BK731" s="234"/>
      <c r="BL731" s="234"/>
      <c r="BM731" s="234"/>
      <c r="BN731" s="234"/>
      <c r="BO731" s="234"/>
      <c r="BP731" s="234"/>
      <c r="BQ731" s="234"/>
      <c r="BR731" s="234"/>
    </row>
    <row r="732" spans="2:70" s="39" customFormat="1" ht="6.75" customHeight="1">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8"/>
      <c r="AQ732" s="48"/>
      <c r="AS732" s="234"/>
      <c r="AT732" s="234"/>
      <c r="AU732" s="234"/>
      <c r="AV732" s="234"/>
      <c r="AW732" s="234"/>
      <c r="AX732" s="234"/>
      <c r="AY732" s="234"/>
      <c r="AZ732" s="234"/>
      <c r="BA732" s="234"/>
      <c r="BB732" s="234"/>
      <c r="BC732" s="234"/>
      <c r="BD732" s="234"/>
      <c r="BE732" s="234"/>
      <c r="BF732" s="234"/>
      <c r="BG732" s="234"/>
      <c r="BH732" s="234"/>
      <c r="BI732" s="234"/>
      <c r="BJ732" s="234"/>
      <c r="BK732" s="234"/>
      <c r="BL732" s="234"/>
      <c r="BM732" s="234"/>
      <c r="BN732" s="234"/>
      <c r="BO732" s="234"/>
      <c r="BP732" s="234"/>
      <c r="BQ732" s="234"/>
      <c r="BR732" s="234"/>
    </row>
    <row r="733" spans="2:70" s="39" customFormat="1" ht="6.75" customHeight="1">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8"/>
      <c r="AQ733" s="48"/>
      <c r="AS733" s="234"/>
      <c r="AT733" s="234"/>
      <c r="AU733" s="234"/>
      <c r="AV733" s="234"/>
      <c r="AW733" s="234"/>
      <c r="AX733" s="234"/>
      <c r="AY733" s="234"/>
      <c r="AZ733" s="234"/>
      <c r="BA733" s="234"/>
      <c r="BB733" s="234"/>
      <c r="BC733" s="234"/>
      <c r="BD733" s="234"/>
      <c r="BE733" s="234"/>
      <c r="BF733" s="234"/>
      <c r="BG733" s="234"/>
      <c r="BH733" s="234"/>
      <c r="BI733" s="234"/>
      <c r="BJ733" s="234"/>
      <c r="BK733" s="234"/>
      <c r="BL733" s="234"/>
      <c r="BM733" s="234"/>
      <c r="BN733" s="234"/>
      <c r="BO733" s="234"/>
      <c r="BP733" s="234"/>
      <c r="BQ733" s="234"/>
      <c r="BR733" s="234"/>
    </row>
    <row r="734" spans="2:70" s="39" customFormat="1" ht="6.75" customHeight="1">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8"/>
      <c r="AQ734" s="48"/>
      <c r="AS734" s="234"/>
      <c r="AT734" s="234"/>
      <c r="AU734" s="234"/>
      <c r="AV734" s="234"/>
      <c r="AW734" s="234"/>
      <c r="AX734" s="234"/>
      <c r="AY734" s="234"/>
      <c r="AZ734" s="234"/>
      <c r="BA734" s="234"/>
      <c r="BB734" s="234"/>
      <c r="BC734" s="234"/>
      <c r="BD734" s="234"/>
      <c r="BE734" s="234"/>
      <c r="BF734" s="234"/>
      <c r="BG734" s="234"/>
      <c r="BH734" s="234"/>
      <c r="BI734" s="234"/>
      <c r="BJ734" s="234"/>
      <c r="BK734" s="234"/>
      <c r="BL734" s="234"/>
      <c r="BM734" s="234"/>
      <c r="BN734" s="234"/>
      <c r="BO734" s="234"/>
      <c r="BP734" s="234"/>
      <c r="BQ734" s="234"/>
      <c r="BR734" s="234"/>
    </row>
    <row r="735" spans="2:70" s="39" customFormat="1" ht="6.75" customHeight="1">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8"/>
      <c r="AQ735" s="48"/>
      <c r="AS735" s="234"/>
      <c r="AT735" s="234"/>
      <c r="AU735" s="234"/>
      <c r="AV735" s="234"/>
      <c r="AW735" s="234"/>
      <c r="AX735" s="234"/>
      <c r="AY735" s="234"/>
      <c r="AZ735" s="234"/>
      <c r="BA735" s="234"/>
      <c r="BB735" s="234"/>
      <c r="BC735" s="234"/>
      <c r="BD735" s="234"/>
      <c r="BE735" s="234"/>
      <c r="BF735" s="234"/>
      <c r="BG735" s="234"/>
      <c r="BH735" s="234"/>
      <c r="BI735" s="234"/>
      <c r="BJ735" s="234"/>
      <c r="BK735" s="234"/>
      <c r="BL735" s="234"/>
      <c r="BM735" s="234"/>
      <c r="BN735" s="234"/>
      <c r="BO735" s="234"/>
      <c r="BP735" s="234"/>
      <c r="BQ735" s="234"/>
      <c r="BR735" s="234"/>
    </row>
    <row r="736" spans="2:70" s="39" customFormat="1" ht="6.75" customHeight="1">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8"/>
      <c r="AQ736" s="48"/>
      <c r="AS736" s="234"/>
      <c r="AT736" s="234"/>
      <c r="AU736" s="234"/>
      <c r="AV736" s="234"/>
      <c r="AW736" s="234"/>
      <c r="AX736" s="234"/>
      <c r="AY736" s="234"/>
      <c r="AZ736" s="234"/>
      <c r="BA736" s="234"/>
      <c r="BB736" s="234"/>
      <c r="BC736" s="234"/>
      <c r="BD736" s="234"/>
      <c r="BE736" s="234"/>
      <c r="BF736" s="234"/>
      <c r="BG736" s="234"/>
      <c r="BH736" s="234"/>
      <c r="BI736" s="234"/>
      <c r="BJ736" s="234"/>
      <c r="BK736" s="234"/>
      <c r="BL736" s="234"/>
      <c r="BM736" s="234"/>
      <c r="BN736" s="234"/>
      <c r="BO736" s="234"/>
      <c r="BP736" s="234"/>
      <c r="BQ736" s="234"/>
      <c r="BR736" s="234"/>
    </row>
    <row r="737" spans="2:70" s="39" customFormat="1" ht="6.75" customHeight="1">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8"/>
      <c r="AQ737" s="48"/>
      <c r="AS737" s="234"/>
      <c r="AT737" s="234"/>
      <c r="AU737" s="234"/>
      <c r="AV737" s="234"/>
      <c r="AW737" s="234"/>
      <c r="AX737" s="234"/>
      <c r="AY737" s="234"/>
      <c r="AZ737" s="234"/>
      <c r="BA737" s="234"/>
      <c r="BB737" s="234"/>
      <c r="BC737" s="234"/>
      <c r="BD737" s="234"/>
      <c r="BE737" s="234"/>
      <c r="BF737" s="234"/>
      <c r="BG737" s="234"/>
      <c r="BH737" s="234"/>
      <c r="BI737" s="234"/>
      <c r="BJ737" s="234"/>
      <c r="BK737" s="234"/>
      <c r="BL737" s="234"/>
      <c r="BM737" s="234"/>
      <c r="BN737" s="234"/>
      <c r="BO737" s="234"/>
      <c r="BP737" s="234"/>
      <c r="BQ737" s="234"/>
      <c r="BR737" s="234"/>
    </row>
    <row r="738" spans="2:70" s="39" customFormat="1" ht="6.75" customHeight="1">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8"/>
      <c r="AQ738" s="48"/>
      <c r="AS738" s="234"/>
      <c r="AT738" s="234"/>
      <c r="AU738" s="234"/>
      <c r="AV738" s="234"/>
      <c r="AW738" s="234"/>
      <c r="AX738" s="234"/>
      <c r="AY738" s="234"/>
      <c r="AZ738" s="234"/>
      <c r="BA738" s="234"/>
      <c r="BB738" s="234"/>
      <c r="BC738" s="234"/>
      <c r="BD738" s="234"/>
      <c r="BE738" s="234"/>
      <c r="BF738" s="234"/>
      <c r="BG738" s="234"/>
      <c r="BH738" s="234"/>
      <c r="BI738" s="234"/>
      <c r="BJ738" s="234"/>
      <c r="BK738" s="234"/>
      <c r="BL738" s="234"/>
      <c r="BM738" s="234"/>
      <c r="BN738" s="234"/>
      <c r="BO738" s="234"/>
      <c r="BP738" s="234"/>
      <c r="BQ738" s="234"/>
      <c r="BR738" s="234"/>
    </row>
    <row r="739" spans="2:70" s="39" customFormat="1" ht="6.75" customHeight="1">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8"/>
      <c r="AQ739" s="48"/>
      <c r="AS739" s="234"/>
      <c r="AT739" s="234"/>
      <c r="AU739" s="234"/>
      <c r="AV739" s="234"/>
      <c r="AW739" s="234"/>
      <c r="AX739" s="234"/>
      <c r="AY739" s="234"/>
      <c r="AZ739" s="234"/>
      <c r="BA739" s="234"/>
      <c r="BB739" s="234"/>
      <c r="BC739" s="234"/>
      <c r="BD739" s="234"/>
      <c r="BE739" s="234"/>
      <c r="BF739" s="234"/>
      <c r="BG739" s="234"/>
      <c r="BH739" s="234"/>
      <c r="BI739" s="234"/>
      <c r="BJ739" s="234"/>
      <c r="BK739" s="234"/>
      <c r="BL739" s="234"/>
      <c r="BM739" s="234"/>
      <c r="BN739" s="234"/>
      <c r="BO739" s="234"/>
      <c r="BP739" s="234"/>
      <c r="BQ739" s="234"/>
      <c r="BR739" s="234"/>
    </row>
    <row r="740" spans="2:70" s="39" customFormat="1" ht="6.75" customHeight="1">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8"/>
      <c r="AQ740" s="48"/>
      <c r="AS740" s="234"/>
      <c r="AT740" s="234"/>
      <c r="AU740" s="234"/>
      <c r="AV740" s="234"/>
      <c r="AW740" s="234"/>
      <c r="AX740" s="234"/>
      <c r="AY740" s="234"/>
      <c r="AZ740" s="234"/>
      <c r="BA740" s="234"/>
      <c r="BB740" s="234"/>
      <c r="BC740" s="234"/>
      <c r="BD740" s="234"/>
      <c r="BE740" s="234"/>
      <c r="BF740" s="234"/>
      <c r="BG740" s="234"/>
      <c r="BH740" s="234"/>
      <c r="BI740" s="234"/>
      <c r="BJ740" s="234"/>
      <c r="BK740" s="234"/>
      <c r="BL740" s="234"/>
      <c r="BM740" s="234"/>
      <c r="BN740" s="234"/>
      <c r="BO740" s="234"/>
      <c r="BP740" s="234"/>
      <c r="BQ740" s="234"/>
      <c r="BR740" s="234"/>
    </row>
    <row r="741" spans="2:70" s="39" customFormat="1" ht="6.75" customHeight="1">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8"/>
      <c r="AQ741" s="48"/>
      <c r="AS741" s="234"/>
      <c r="AT741" s="234"/>
      <c r="AU741" s="234"/>
      <c r="AV741" s="234"/>
      <c r="AW741" s="234"/>
      <c r="AX741" s="234"/>
      <c r="AY741" s="234"/>
      <c r="AZ741" s="234"/>
      <c r="BA741" s="234"/>
      <c r="BB741" s="234"/>
      <c r="BC741" s="234"/>
      <c r="BD741" s="234"/>
      <c r="BE741" s="234"/>
      <c r="BF741" s="234"/>
      <c r="BG741" s="234"/>
      <c r="BH741" s="234"/>
      <c r="BI741" s="234"/>
      <c r="BJ741" s="234"/>
      <c r="BK741" s="234"/>
      <c r="BL741" s="234"/>
      <c r="BM741" s="234"/>
      <c r="BN741" s="234"/>
      <c r="BO741" s="234"/>
      <c r="BP741" s="234"/>
      <c r="BQ741" s="234"/>
      <c r="BR741" s="234"/>
    </row>
    <row r="742" spans="2:70" s="39" customFormat="1" ht="6.75" customHeight="1">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8"/>
      <c r="AQ742" s="48"/>
      <c r="AS742" s="234"/>
      <c r="AT742" s="234"/>
      <c r="AU742" s="234"/>
      <c r="AV742" s="234"/>
      <c r="AW742" s="234"/>
      <c r="AX742" s="234"/>
      <c r="AY742" s="234"/>
      <c r="AZ742" s="234"/>
      <c r="BA742" s="234"/>
      <c r="BB742" s="234"/>
      <c r="BC742" s="234"/>
      <c r="BD742" s="234"/>
      <c r="BE742" s="234"/>
      <c r="BF742" s="234"/>
      <c r="BG742" s="234"/>
      <c r="BH742" s="234"/>
      <c r="BI742" s="234"/>
      <c r="BJ742" s="234"/>
      <c r="BK742" s="234"/>
      <c r="BL742" s="234"/>
      <c r="BM742" s="234"/>
      <c r="BN742" s="234"/>
      <c r="BO742" s="234"/>
      <c r="BP742" s="234"/>
      <c r="BQ742" s="234"/>
      <c r="BR742" s="234"/>
    </row>
    <row r="743" spans="2:70" s="39" customFormat="1" ht="6.75" customHeight="1">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8"/>
      <c r="AQ743" s="48"/>
      <c r="AS743" s="234"/>
      <c r="AT743" s="234"/>
      <c r="AU743" s="234"/>
      <c r="AV743" s="234"/>
      <c r="AW743" s="234"/>
      <c r="AX743" s="234"/>
      <c r="AY743" s="234"/>
      <c r="AZ743" s="234"/>
      <c r="BA743" s="234"/>
      <c r="BB743" s="234"/>
      <c r="BC743" s="234"/>
      <c r="BD743" s="234"/>
      <c r="BE743" s="234"/>
      <c r="BF743" s="234"/>
      <c r="BG743" s="234"/>
      <c r="BH743" s="234"/>
      <c r="BI743" s="234"/>
      <c r="BJ743" s="234"/>
      <c r="BK743" s="234"/>
      <c r="BL743" s="234"/>
      <c r="BM743" s="234"/>
      <c r="BN743" s="234"/>
      <c r="BO743" s="234"/>
      <c r="BP743" s="234"/>
      <c r="BQ743" s="234"/>
      <c r="BR743" s="234"/>
    </row>
    <row r="744" spans="2:70" s="39" customFormat="1" ht="6.75" customHeight="1">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8"/>
      <c r="AQ744" s="48"/>
      <c r="AS744" s="234"/>
      <c r="AT744" s="234"/>
      <c r="AU744" s="234"/>
      <c r="AV744" s="234"/>
      <c r="AW744" s="234"/>
      <c r="AX744" s="234"/>
      <c r="AY744" s="234"/>
      <c r="AZ744" s="234"/>
      <c r="BA744" s="234"/>
      <c r="BB744" s="234"/>
      <c r="BC744" s="234"/>
      <c r="BD744" s="234"/>
      <c r="BE744" s="234"/>
      <c r="BF744" s="234"/>
      <c r="BG744" s="234"/>
      <c r="BH744" s="234"/>
      <c r="BI744" s="234"/>
      <c r="BJ744" s="234"/>
      <c r="BK744" s="234"/>
      <c r="BL744" s="234"/>
      <c r="BM744" s="234"/>
      <c r="BN744" s="234"/>
      <c r="BO744" s="234"/>
      <c r="BP744" s="234"/>
      <c r="BQ744" s="234"/>
      <c r="BR744" s="234"/>
    </row>
    <row r="745" spans="2:70" s="39" customFormat="1" ht="6.75" customHeight="1">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8"/>
      <c r="AQ745" s="48"/>
      <c r="AS745" s="234"/>
      <c r="AT745" s="234"/>
      <c r="AU745" s="234"/>
      <c r="AV745" s="234"/>
      <c r="AW745" s="234"/>
      <c r="AX745" s="234"/>
      <c r="AY745" s="234"/>
      <c r="AZ745" s="234"/>
      <c r="BA745" s="234"/>
      <c r="BB745" s="234"/>
      <c r="BC745" s="234"/>
      <c r="BD745" s="234"/>
      <c r="BE745" s="234"/>
      <c r="BF745" s="234"/>
      <c r="BG745" s="234"/>
      <c r="BH745" s="234"/>
      <c r="BI745" s="234"/>
      <c r="BJ745" s="234"/>
      <c r="BK745" s="234"/>
      <c r="BL745" s="234"/>
      <c r="BM745" s="234"/>
      <c r="BN745" s="234"/>
      <c r="BO745" s="234"/>
      <c r="BP745" s="234"/>
      <c r="BQ745" s="234"/>
      <c r="BR745" s="234"/>
    </row>
    <row r="746" spans="2:70" s="39" customFormat="1" ht="6.75" customHeight="1">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8"/>
      <c r="AQ746" s="48"/>
      <c r="AS746" s="234"/>
      <c r="AT746" s="234"/>
      <c r="AU746" s="234"/>
      <c r="AV746" s="234"/>
      <c r="AW746" s="234"/>
      <c r="AX746" s="234"/>
      <c r="AY746" s="234"/>
      <c r="AZ746" s="234"/>
      <c r="BA746" s="234"/>
      <c r="BB746" s="234"/>
      <c r="BC746" s="234"/>
      <c r="BD746" s="234"/>
      <c r="BE746" s="234"/>
      <c r="BF746" s="234"/>
      <c r="BG746" s="234"/>
      <c r="BH746" s="234"/>
      <c r="BI746" s="234"/>
      <c r="BJ746" s="234"/>
      <c r="BK746" s="234"/>
      <c r="BL746" s="234"/>
      <c r="BM746" s="234"/>
      <c r="BN746" s="234"/>
      <c r="BO746" s="234"/>
      <c r="BP746" s="234"/>
      <c r="BQ746" s="234"/>
      <c r="BR746" s="234"/>
    </row>
    <row r="747" spans="2:70" s="39" customFormat="1" ht="6.75" customHeight="1">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8"/>
      <c r="AQ747" s="48"/>
      <c r="AS747" s="234"/>
      <c r="AT747" s="234"/>
      <c r="AU747" s="234"/>
      <c r="AV747" s="234"/>
      <c r="AW747" s="234"/>
      <c r="AX747" s="234"/>
      <c r="AY747" s="234"/>
      <c r="AZ747" s="234"/>
      <c r="BA747" s="234"/>
      <c r="BB747" s="234"/>
      <c r="BC747" s="234"/>
      <c r="BD747" s="234"/>
      <c r="BE747" s="234"/>
      <c r="BF747" s="234"/>
      <c r="BG747" s="234"/>
      <c r="BH747" s="234"/>
      <c r="BI747" s="234"/>
      <c r="BJ747" s="234"/>
      <c r="BK747" s="234"/>
      <c r="BL747" s="234"/>
      <c r="BM747" s="234"/>
      <c r="BN747" s="234"/>
      <c r="BO747" s="234"/>
      <c r="BP747" s="234"/>
      <c r="BQ747" s="234"/>
      <c r="BR747" s="234"/>
    </row>
    <row r="748" spans="2:70" s="39" customFormat="1" ht="6.75" customHeight="1">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8"/>
      <c r="AQ748" s="48"/>
      <c r="AS748" s="234"/>
      <c r="AT748" s="234"/>
      <c r="AU748" s="234"/>
      <c r="AV748" s="234"/>
      <c r="AW748" s="234"/>
      <c r="AX748" s="234"/>
      <c r="AY748" s="234"/>
      <c r="AZ748" s="234"/>
      <c r="BA748" s="234"/>
      <c r="BB748" s="234"/>
      <c r="BC748" s="234"/>
      <c r="BD748" s="234"/>
      <c r="BE748" s="234"/>
      <c r="BF748" s="234"/>
      <c r="BG748" s="234"/>
      <c r="BH748" s="234"/>
      <c r="BI748" s="234"/>
      <c r="BJ748" s="234"/>
      <c r="BK748" s="234"/>
      <c r="BL748" s="234"/>
      <c r="BM748" s="234"/>
      <c r="BN748" s="234"/>
      <c r="BO748" s="234"/>
      <c r="BP748" s="234"/>
      <c r="BQ748" s="234"/>
      <c r="BR748" s="234"/>
    </row>
    <row r="749" spans="2:70" s="39" customFormat="1" ht="6.75" customHeight="1">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8"/>
      <c r="AQ749" s="48"/>
      <c r="AS749" s="234"/>
      <c r="AT749" s="234"/>
      <c r="AU749" s="234"/>
      <c r="AV749" s="234"/>
      <c r="AW749" s="234"/>
      <c r="AX749" s="234"/>
      <c r="AY749" s="234"/>
      <c r="AZ749" s="234"/>
      <c r="BA749" s="234"/>
      <c r="BB749" s="234"/>
      <c r="BC749" s="234"/>
      <c r="BD749" s="234"/>
      <c r="BE749" s="234"/>
      <c r="BF749" s="234"/>
      <c r="BG749" s="234"/>
      <c r="BH749" s="234"/>
      <c r="BI749" s="234"/>
      <c r="BJ749" s="234"/>
      <c r="BK749" s="234"/>
      <c r="BL749" s="234"/>
      <c r="BM749" s="234"/>
      <c r="BN749" s="234"/>
      <c r="BO749" s="234"/>
      <c r="BP749" s="234"/>
      <c r="BQ749" s="234"/>
      <c r="BR749" s="234"/>
    </row>
    <row r="750" spans="2:70" s="39" customFormat="1" ht="6.75" customHeight="1">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8"/>
      <c r="AQ750" s="48"/>
      <c r="AS750" s="234"/>
      <c r="AT750" s="234"/>
      <c r="AU750" s="234"/>
      <c r="AV750" s="234"/>
      <c r="AW750" s="234"/>
      <c r="AX750" s="234"/>
      <c r="AY750" s="234"/>
      <c r="AZ750" s="234"/>
      <c r="BA750" s="234"/>
      <c r="BB750" s="234"/>
      <c r="BC750" s="234"/>
      <c r="BD750" s="234"/>
      <c r="BE750" s="234"/>
      <c r="BF750" s="234"/>
      <c r="BG750" s="234"/>
      <c r="BH750" s="234"/>
      <c r="BI750" s="234"/>
      <c r="BJ750" s="234"/>
      <c r="BK750" s="234"/>
      <c r="BL750" s="234"/>
      <c r="BM750" s="234"/>
      <c r="BN750" s="234"/>
      <c r="BO750" s="234"/>
      <c r="BP750" s="234"/>
      <c r="BQ750" s="234"/>
      <c r="BR750" s="234"/>
    </row>
    <row r="751" spans="2:70" s="39" customFormat="1" ht="6.75" customHeight="1">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8"/>
      <c r="AQ751" s="48"/>
      <c r="AS751" s="234"/>
      <c r="AT751" s="234"/>
      <c r="AU751" s="234"/>
      <c r="AV751" s="234"/>
      <c r="AW751" s="234"/>
      <c r="AX751" s="234"/>
      <c r="AY751" s="234"/>
      <c r="AZ751" s="234"/>
      <c r="BA751" s="234"/>
      <c r="BB751" s="234"/>
      <c r="BC751" s="234"/>
      <c r="BD751" s="234"/>
      <c r="BE751" s="234"/>
      <c r="BF751" s="234"/>
      <c r="BG751" s="234"/>
      <c r="BH751" s="234"/>
      <c r="BI751" s="234"/>
      <c r="BJ751" s="234"/>
      <c r="BK751" s="234"/>
      <c r="BL751" s="234"/>
      <c r="BM751" s="234"/>
      <c r="BN751" s="234"/>
      <c r="BO751" s="234"/>
      <c r="BP751" s="234"/>
      <c r="BQ751" s="234"/>
      <c r="BR751" s="234"/>
    </row>
    <row r="752" spans="2:70" s="39" customFormat="1" ht="6.75" customHeight="1">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8"/>
      <c r="AQ752" s="48"/>
      <c r="AS752" s="234"/>
      <c r="AT752" s="234"/>
      <c r="AU752" s="234"/>
      <c r="AV752" s="234"/>
      <c r="AW752" s="234"/>
      <c r="AX752" s="234"/>
      <c r="AY752" s="234"/>
      <c r="AZ752" s="234"/>
      <c r="BA752" s="234"/>
      <c r="BB752" s="234"/>
      <c r="BC752" s="234"/>
      <c r="BD752" s="234"/>
      <c r="BE752" s="234"/>
      <c r="BF752" s="234"/>
      <c r="BG752" s="234"/>
      <c r="BH752" s="234"/>
      <c r="BI752" s="234"/>
      <c r="BJ752" s="234"/>
      <c r="BK752" s="234"/>
      <c r="BL752" s="234"/>
      <c r="BM752" s="234"/>
      <c r="BN752" s="234"/>
      <c r="BO752" s="234"/>
      <c r="BP752" s="234"/>
      <c r="BQ752" s="234"/>
      <c r="BR752" s="234"/>
    </row>
    <row r="753" spans="2:70" s="39" customFormat="1" ht="6.75" customHeight="1">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8"/>
      <c r="AQ753" s="48"/>
      <c r="AS753" s="234"/>
      <c r="AT753" s="234"/>
      <c r="AU753" s="234"/>
      <c r="AV753" s="234"/>
      <c r="AW753" s="234"/>
      <c r="AX753" s="234"/>
      <c r="AY753" s="234"/>
      <c r="AZ753" s="234"/>
      <c r="BA753" s="234"/>
      <c r="BB753" s="234"/>
      <c r="BC753" s="234"/>
      <c r="BD753" s="234"/>
      <c r="BE753" s="234"/>
      <c r="BF753" s="234"/>
      <c r="BG753" s="234"/>
      <c r="BH753" s="234"/>
      <c r="BI753" s="234"/>
      <c r="BJ753" s="234"/>
      <c r="BK753" s="234"/>
      <c r="BL753" s="234"/>
      <c r="BM753" s="234"/>
      <c r="BN753" s="234"/>
      <c r="BO753" s="234"/>
      <c r="BP753" s="234"/>
      <c r="BQ753" s="234"/>
      <c r="BR753" s="234"/>
    </row>
    <row r="754" spans="2:70" s="39" customFormat="1" ht="6.75" customHeight="1">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8"/>
      <c r="AQ754" s="48"/>
      <c r="AS754" s="234"/>
      <c r="AT754" s="234"/>
      <c r="AU754" s="234"/>
      <c r="AV754" s="234"/>
      <c r="AW754" s="234"/>
      <c r="AX754" s="234"/>
      <c r="AY754" s="234"/>
      <c r="AZ754" s="234"/>
      <c r="BA754" s="234"/>
      <c r="BB754" s="234"/>
      <c r="BC754" s="234"/>
      <c r="BD754" s="234"/>
      <c r="BE754" s="234"/>
      <c r="BF754" s="234"/>
      <c r="BG754" s="234"/>
      <c r="BH754" s="234"/>
      <c r="BI754" s="234"/>
      <c r="BJ754" s="234"/>
      <c r="BK754" s="234"/>
      <c r="BL754" s="234"/>
      <c r="BM754" s="234"/>
      <c r="BN754" s="234"/>
      <c r="BO754" s="234"/>
      <c r="BP754" s="234"/>
      <c r="BQ754" s="234"/>
      <c r="BR754" s="234"/>
    </row>
    <row r="755" spans="2:70" s="39" customFormat="1" ht="6.75" customHeight="1">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8"/>
      <c r="AQ755" s="48"/>
      <c r="AS755" s="234"/>
      <c r="AT755" s="234"/>
      <c r="AU755" s="234"/>
      <c r="AV755" s="234"/>
      <c r="AW755" s="234"/>
      <c r="AX755" s="234"/>
      <c r="AY755" s="234"/>
      <c r="AZ755" s="234"/>
      <c r="BA755" s="234"/>
      <c r="BB755" s="234"/>
      <c r="BC755" s="234"/>
      <c r="BD755" s="234"/>
      <c r="BE755" s="234"/>
      <c r="BF755" s="234"/>
      <c r="BG755" s="234"/>
      <c r="BH755" s="234"/>
      <c r="BI755" s="234"/>
      <c r="BJ755" s="234"/>
      <c r="BK755" s="234"/>
      <c r="BL755" s="234"/>
      <c r="BM755" s="234"/>
      <c r="BN755" s="234"/>
      <c r="BO755" s="234"/>
      <c r="BP755" s="234"/>
      <c r="BQ755" s="234"/>
      <c r="BR755" s="234"/>
    </row>
    <row r="756" spans="2:70" s="39" customFormat="1" ht="6.75" customHeight="1">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8"/>
      <c r="AQ756" s="48"/>
      <c r="AS756" s="234"/>
      <c r="AT756" s="234"/>
      <c r="AU756" s="234"/>
      <c r="AV756" s="234"/>
      <c r="AW756" s="234"/>
      <c r="AX756" s="234"/>
      <c r="AY756" s="234"/>
      <c r="AZ756" s="234"/>
      <c r="BA756" s="234"/>
      <c r="BB756" s="234"/>
      <c r="BC756" s="234"/>
      <c r="BD756" s="234"/>
      <c r="BE756" s="234"/>
      <c r="BF756" s="234"/>
      <c r="BG756" s="234"/>
      <c r="BH756" s="234"/>
      <c r="BI756" s="234"/>
      <c r="BJ756" s="234"/>
      <c r="BK756" s="234"/>
      <c r="BL756" s="234"/>
      <c r="BM756" s="234"/>
      <c r="BN756" s="234"/>
      <c r="BO756" s="234"/>
      <c r="BP756" s="234"/>
      <c r="BQ756" s="234"/>
      <c r="BR756" s="234"/>
    </row>
    <row r="757" spans="2:70" s="39" customFormat="1" ht="6.75" customHeight="1">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8"/>
      <c r="AQ757" s="48"/>
      <c r="AS757" s="234"/>
      <c r="AT757" s="234"/>
      <c r="AU757" s="234"/>
      <c r="AV757" s="234"/>
      <c r="AW757" s="234"/>
      <c r="AX757" s="234"/>
      <c r="AY757" s="234"/>
      <c r="AZ757" s="234"/>
      <c r="BA757" s="234"/>
      <c r="BB757" s="234"/>
      <c r="BC757" s="234"/>
      <c r="BD757" s="234"/>
      <c r="BE757" s="234"/>
      <c r="BF757" s="234"/>
      <c r="BG757" s="234"/>
      <c r="BH757" s="234"/>
      <c r="BI757" s="234"/>
      <c r="BJ757" s="234"/>
      <c r="BK757" s="234"/>
      <c r="BL757" s="234"/>
      <c r="BM757" s="234"/>
      <c r="BN757" s="234"/>
      <c r="BO757" s="234"/>
      <c r="BP757" s="234"/>
      <c r="BQ757" s="234"/>
      <c r="BR757" s="234"/>
    </row>
    <row r="758" spans="2:70" s="39" customFormat="1" ht="6.75" customHeight="1">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8"/>
      <c r="AQ758" s="48"/>
      <c r="AS758" s="234"/>
      <c r="AT758" s="234"/>
      <c r="AU758" s="234"/>
      <c r="AV758" s="234"/>
      <c r="AW758" s="234"/>
      <c r="AX758" s="234"/>
      <c r="AY758" s="234"/>
      <c r="AZ758" s="234"/>
      <c r="BA758" s="234"/>
      <c r="BB758" s="234"/>
      <c r="BC758" s="234"/>
      <c r="BD758" s="234"/>
      <c r="BE758" s="234"/>
      <c r="BF758" s="234"/>
      <c r="BG758" s="234"/>
      <c r="BH758" s="234"/>
      <c r="BI758" s="234"/>
      <c r="BJ758" s="234"/>
      <c r="BK758" s="234"/>
      <c r="BL758" s="234"/>
      <c r="BM758" s="234"/>
      <c r="BN758" s="234"/>
      <c r="BO758" s="234"/>
      <c r="BP758" s="234"/>
      <c r="BQ758" s="234"/>
      <c r="BR758" s="234"/>
    </row>
    <row r="759" spans="2:70" s="39" customFormat="1" ht="6.75" customHeight="1">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8"/>
      <c r="AQ759" s="48"/>
      <c r="AS759" s="234"/>
      <c r="AT759" s="234"/>
      <c r="AU759" s="234"/>
      <c r="AV759" s="234"/>
      <c r="AW759" s="234"/>
      <c r="AX759" s="234"/>
      <c r="AY759" s="234"/>
      <c r="AZ759" s="234"/>
      <c r="BA759" s="234"/>
      <c r="BB759" s="234"/>
      <c r="BC759" s="234"/>
      <c r="BD759" s="234"/>
      <c r="BE759" s="234"/>
      <c r="BF759" s="234"/>
      <c r="BG759" s="234"/>
      <c r="BH759" s="234"/>
      <c r="BI759" s="234"/>
      <c r="BJ759" s="234"/>
      <c r="BK759" s="234"/>
      <c r="BL759" s="234"/>
      <c r="BM759" s="234"/>
      <c r="BN759" s="234"/>
      <c r="BO759" s="234"/>
      <c r="BP759" s="234"/>
      <c r="BQ759" s="234"/>
      <c r="BR759" s="234"/>
    </row>
    <row r="760" spans="2:70" s="39" customFormat="1" ht="6.75" customHeight="1">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8"/>
      <c r="AQ760" s="48"/>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row>
    <row r="761" spans="2:70" s="39" customFormat="1" ht="6.75" customHeight="1">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8"/>
      <c r="AQ761" s="48"/>
      <c r="AS761" s="234"/>
      <c r="AT761" s="234"/>
      <c r="AU761" s="234"/>
      <c r="AV761" s="234"/>
      <c r="AW761" s="234"/>
      <c r="AX761" s="234"/>
      <c r="AY761" s="234"/>
      <c r="AZ761" s="234"/>
      <c r="BA761" s="234"/>
      <c r="BB761" s="234"/>
      <c r="BC761" s="234"/>
      <c r="BD761" s="234"/>
      <c r="BE761" s="234"/>
      <c r="BF761" s="234"/>
      <c r="BG761" s="234"/>
      <c r="BH761" s="234"/>
      <c r="BI761" s="234"/>
      <c r="BJ761" s="234"/>
      <c r="BK761" s="234"/>
      <c r="BL761" s="234"/>
      <c r="BM761" s="234"/>
      <c r="BN761" s="234"/>
      <c r="BO761" s="234"/>
      <c r="BP761" s="234"/>
      <c r="BQ761" s="234"/>
      <c r="BR761" s="234"/>
    </row>
    <row r="762" spans="2:70" s="39" customFormat="1" ht="6.75" customHeight="1">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8"/>
      <c r="AQ762" s="48"/>
      <c r="AS762" s="234"/>
      <c r="AT762" s="234"/>
      <c r="AU762" s="234"/>
      <c r="AV762" s="234"/>
      <c r="AW762" s="234"/>
      <c r="AX762" s="234"/>
      <c r="AY762" s="234"/>
      <c r="AZ762" s="234"/>
      <c r="BA762" s="234"/>
      <c r="BB762" s="234"/>
      <c r="BC762" s="234"/>
      <c r="BD762" s="234"/>
      <c r="BE762" s="234"/>
      <c r="BF762" s="234"/>
      <c r="BG762" s="234"/>
      <c r="BH762" s="234"/>
      <c r="BI762" s="234"/>
      <c r="BJ762" s="234"/>
      <c r="BK762" s="234"/>
      <c r="BL762" s="234"/>
      <c r="BM762" s="234"/>
      <c r="BN762" s="234"/>
      <c r="BO762" s="234"/>
      <c r="BP762" s="234"/>
      <c r="BQ762" s="234"/>
      <c r="BR762" s="234"/>
    </row>
    <row r="763" spans="2:70" s="39" customFormat="1" ht="6.75" customHeight="1">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8"/>
      <c r="AQ763" s="48"/>
      <c r="AS763" s="234"/>
      <c r="AT763" s="234"/>
      <c r="AU763" s="234"/>
      <c r="AV763" s="234"/>
      <c r="AW763" s="234"/>
      <c r="AX763" s="234"/>
      <c r="AY763" s="234"/>
      <c r="AZ763" s="234"/>
      <c r="BA763" s="234"/>
      <c r="BB763" s="234"/>
      <c r="BC763" s="234"/>
      <c r="BD763" s="234"/>
      <c r="BE763" s="234"/>
      <c r="BF763" s="234"/>
      <c r="BG763" s="234"/>
      <c r="BH763" s="234"/>
      <c r="BI763" s="234"/>
      <c r="BJ763" s="234"/>
      <c r="BK763" s="234"/>
      <c r="BL763" s="234"/>
      <c r="BM763" s="234"/>
      <c r="BN763" s="234"/>
      <c r="BO763" s="234"/>
      <c r="BP763" s="234"/>
      <c r="BQ763" s="234"/>
      <c r="BR763" s="234"/>
    </row>
    <row r="764" spans="2:70" s="39" customFormat="1" ht="6.75" customHeight="1">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8"/>
      <c r="AQ764" s="48"/>
      <c r="AS764" s="234"/>
      <c r="AT764" s="234"/>
      <c r="AU764" s="234"/>
      <c r="AV764" s="234"/>
      <c r="AW764" s="234"/>
      <c r="AX764" s="234"/>
      <c r="AY764" s="234"/>
      <c r="AZ764" s="234"/>
      <c r="BA764" s="234"/>
      <c r="BB764" s="234"/>
      <c r="BC764" s="234"/>
      <c r="BD764" s="234"/>
      <c r="BE764" s="234"/>
      <c r="BF764" s="234"/>
      <c r="BG764" s="234"/>
      <c r="BH764" s="234"/>
      <c r="BI764" s="234"/>
      <c r="BJ764" s="234"/>
      <c r="BK764" s="234"/>
      <c r="BL764" s="234"/>
      <c r="BM764" s="234"/>
      <c r="BN764" s="234"/>
      <c r="BO764" s="234"/>
      <c r="BP764" s="234"/>
      <c r="BQ764" s="234"/>
      <c r="BR764" s="234"/>
    </row>
    <row r="765" spans="2:70" s="39" customFormat="1" ht="6.75" customHeight="1">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8"/>
      <c r="AQ765" s="48"/>
      <c r="AS765" s="234"/>
      <c r="AT765" s="234"/>
      <c r="AU765" s="234"/>
      <c r="AV765" s="234"/>
      <c r="AW765" s="234"/>
      <c r="AX765" s="234"/>
      <c r="AY765" s="234"/>
      <c r="AZ765" s="234"/>
      <c r="BA765" s="234"/>
      <c r="BB765" s="234"/>
      <c r="BC765" s="234"/>
      <c r="BD765" s="234"/>
      <c r="BE765" s="234"/>
      <c r="BF765" s="234"/>
      <c r="BG765" s="234"/>
      <c r="BH765" s="234"/>
      <c r="BI765" s="234"/>
      <c r="BJ765" s="234"/>
      <c r="BK765" s="234"/>
      <c r="BL765" s="234"/>
      <c r="BM765" s="234"/>
      <c r="BN765" s="234"/>
      <c r="BO765" s="234"/>
      <c r="BP765" s="234"/>
      <c r="BQ765" s="234"/>
      <c r="BR765" s="234"/>
    </row>
    <row r="766" spans="2:70" s="39" customFormat="1" ht="6.75" customHeight="1">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8"/>
      <c r="AQ766" s="48"/>
      <c r="AS766" s="234"/>
      <c r="AT766" s="234"/>
      <c r="AU766" s="234"/>
      <c r="AV766" s="234"/>
      <c r="AW766" s="234"/>
      <c r="AX766" s="234"/>
      <c r="AY766" s="234"/>
      <c r="AZ766" s="234"/>
      <c r="BA766" s="234"/>
      <c r="BB766" s="234"/>
      <c r="BC766" s="234"/>
      <c r="BD766" s="234"/>
      <c r="BE766" s="234"/>
      <c r="BF766" s="234"/>
      <c r="BG766" s="234"/>
      <c r="BH766" s="234"/>
      <c r="BI766" s="234"/>
      <c r="BJ766" s="234"/>
      <c r="BK766" s="234"/>
      <c r="BL766" s="234"/>
      <c r="BM766" s="234"/>
      <c r="BN766" s="234"/>
      <c r="BO766" s="234"/>
      <c r="BP766" s="234"/>
      <c r="BQ766" s="234"/>
      <c r="BR766" s="234"/>
    </row>
    <row r="767" spans="2:70" s="39" customFormat="1" ht="6.75" customHeight="1">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8"/>
      <c r="AQ767" s="48"/>
      <c r="AS767" s="234"/>
      <c r="AT767" s="234"/>
      <c r="AU767" s="234"/>
      <c r="AV767" s="234"/>
      <c r="AW767" s="234"/>
      <c r="AX767" s="234"/>
      <c r="AY767" s="234"/>
      <c r="AZ767" s="234"/>
      <c r="BA767" s="234"/>
      <c r="BB767" s="234"/>
      <c r="BC767" s="234"/>
      <c r="BD767" s="234"/>
      <c r="BE767" s="234"/>
      <c r="BF767" s="234"/>
      <c r="BG767" s="234"/>
      <c r="BH767" s="234"/>
      <c r="BI767" s="234"/>
      <c r="BJ767" s="234"/>
      <c r="BK767" s="234"/>
      <c r="BL767" s="234"/>
      <c r="BM767" s="234"/>
      <c r="BN767" s="234"/>
      <c r="BO767" s="234"/>
      <c r="BP767" s="234"/>
      <c r="BQ767" s="234"/>
      <c r="BR767" s="234"/>
    </row>
    <row r="768" spans="2:70" s="39" customFormat="1" ht="6.75" customHeight="1">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8"/>
      <c r="AQ768" s="48"/>
      <c r="AS768" s="234"/>
      <c r="AT768" s="234"/>
      <c r="AU768" s="234"/>
      <c r="AV768" s="234"/>
      <c r="AW768" s="234"/>
      <c r="AX768" s="234"/>
      <c r="AY768" s="234"/>
      <c r="AZ768" s="234"/>
      <c r="BA768" s="234"/>
      <c r="BB768" s="234"/>
      <c r="BC768" s="234"/>
      <c r="BD768" s="234"/>
      <c r="BE768" s="234"/>
      <c r="BF768" s="234"/>
      <c r="BG768" s="234"/>
      <c r="BH768" s="234"/>
      <c r="BI768" s="234"/>
      <c r="BJ768" s="234"/>
      <c r="BK768" s="234"/>
      <c r="BL768" s="234"/>
      <c r="BM768" s="234"/>
      <c r="BN768" s="234"/>
      <c r="BO768" s="234"/>
      <c r="BP768" s="234"/>
      <c r="BQ768" s="234"/>
      <c r="BR768" s="234"/>
    </row>
    <row r="769" spans="2:70" s="39" customFormat="1" ht="6.75" customHeight="1">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8"/>
      <c r="AQ769" s="48"/>
      <c r="AS769" s="234"/>
      <c r="AT769" s="234"/>
      <c r="AU769" s="234"/>
      <c r="AV769" s="234"/>
      <c r="AW769" s="234"/>
      <c r="AX769" s="234"/>
      <c r="AY769" s="234"/>
      <c r="AZ769" s="234"/>
      <c r="BA769" s="234"/>
      <c r="BB769" s="234"/>
      <c r="BC769" s="234"/>
      <c r="BD769" s="234"/>
      <c r="BE769" s="234"/>
      <c r="BF769" s="234"/>
      <c r="BG769" s="234"/>
      <c r="BH769" s="234"/>
      <c r="BI769" s="234"/>
      <c r="BJ769" s="234"/>
      <c r="BK769" s="234"/>
      <c r="BL769" s="234"/>
      <c r="BM769" s="234"/>
      <c r="BN769" s="234"/>
      <c r="BO769" s="234"/>
      <c r="BP769" s="234"/>
      <c r="BQ769" s="234"/>
      <c r="BR769" s="234"/>
    </row>
    <row r="770" spans="2:70" s="39" customFormat="1" ht="6.75" customHeight="1">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8"/>
      <c r="AQ770" s="48"/>
      <c r="AS770" s="234"/>
      <c r="AT770" s="234"/>
      <c r="AU770" s="234"/>
      <c r="AV770" s="234"/>
      <c r="AW770" s="234"/>
      <c r="AX770" s="234"/>
      <c r="AY770" s="234"/>
      <c r="AZ770" s="234"/>
      <c r="BA770" s="234"/>
      <c r="BB770" s="234"/>
      <c r="BC770" s="234"/>
      <c r="BD770" s="234"/>
      <c r="BE770" s="234"/>
      <c r="BF770" s="234"/>
      <c r="BG770" s="234"/>
      <c r="BH770" s="234"/>
      <c r="BI770" s="234"/>
      <c r="BJ770" s="234"/>
      <c r="BK770" s="234"/>
      <c r="BL770" s="234"/>
      <c r="BM770" s="234"/>
      <c r="BN770" s="234"/>
      <c r="BO770" s="234"/>
      <c r="BP770" s="234"/>
      <c r="BQ770" s="234"/>
      <c r="BR770" s="234"/>
    </row>
    <row r="771" spans="2:70" s="39" customFormat="1" ht="6.75" customHeight="1">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8"/>
      <c r="AQ771" s="48"/>
      <c r="AS771" s="234"/>
      <c r="AT771" s="234"/>
      <c r="AU771" s="234"/>
      <c r="AV771" s="234"/>
      <c r="AW771" s="234"/>
      <c r="AX771" s="234"/>
      <c r="AY771" s="234"/>
      <c r="AZ771" s="234"/>
      <c r="BA771" s="234"/>
      <c r="BB771" s="234"/>
      <c r="BC771" s="234"/>
      <c r="BD771" s="234"/>
      <c r="BE771" s="234"/>
      <c r="BF771" s="234"/>
      <c r="BG771" s="234"/>
      <c r="BH771" s="234"/>
      <c r="BI771" s="234"/>
      <c r="BJ771" s="234"/>
      <c r="BK771" s="234"/>
      <c r="BL771" s="234"/>
      <c r="BM771" s="234"/>
      <c r="BN771" s="234"/>
      <c r="BO771" s="234"/>
      <c r="BP771" s="234"/>
      <c r="BQ771" s="234"/>
      <c r="BR771" s="234"/>
    </row>
    <row r="772" spans="2:70" s="39" customFormat="1" ht="6.75" customHeight="1">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8"/>
      <c r="AQ772" s="48"/>
      <c r="AS772" s="234"/>
      <c r="AT772" s="234"/>
      <c r="AU772" s="234"/>
      <c r="AV772" s="234"/>
      <c r="AW772" s="234"/>
      <c r="AX772" s="234"/>
      <c r="AY772" s="234"/>
      <c r="AZ772" s="234"/>
      <c r="BA772" s="234"/>
      <c r="BB772" s="234"/>
      <c r="BC772" s="234"/>
      <c r="BD772" s="234"/>
      <c r="BE772" s="234"/>
      <c r="BF772" s="234"/>
      <c r="BG772" s="234"/>
      <c r="BH772" s="234"/>
      <c r="BI772" s="234"/>
      <c r="BJ772" s="234"/>
      <c r="BK772" s="234"/>
      <c r="BL772" s="234"/>
      <c r="BM772" s="234"/>
      <c r="BN772" s="234"/>
      <c r="BO772" s="234"/>
      <c r="BP772" s="234"/>
      <c r="BQ772" s="234"/>
      <c r="BR772" s="234"/>
    </row>
    <row r="773" spans="2:70" s="39" customFormat="1" ht="6.75" customHeight="1">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8"/>
      <c r="AQ773" s="48"/>
      <c r="AS773" s="234"/>
      <c r="AT773" s="234"/>
      <c r="AU773" s="234"/>
      <c r="AV773" s="234"/>
      <c r="AW773" s="234"/>
      <c r="AX773" s="234"/>
      <c r="AY773" s="234"/>
      <c r="AZ773" s="234"/>
      <c r="BA773" s="234"/>
      <c r="BB773" s="234"/>
      <c r="BC773" s="234"/>
      <c r="BD773" s="234"/>
      <c r="BE773" s="234"/>
      <c r="BF773" s="234"/>
      <c r="BG773" s="234"/>
      <c r="BH773" s="234"/>
      <c r="BI773" s="234"/>
      <c r="BJ773" s="234"/>
      <c r="BK773" s="234"/>
      <c r="BL773" s="234"/>
      <c r="BM773" s="234"/>
      <c r="BN773" s="234"/>
      <c r="BO773" s="234"/>
      <c r="BP773" s="234"/>
      <c r="BQ773" s="234"/>
      <c r="BR773" s="234"/>
    </row>
    <row r="774" spans="2:70" s="39" customFormat="1" ht="6.75" customHeight="1">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8"/>
      <c r="AQ774" s="48"/>
      <c r="AS774" s="234"/>
      <c r="AT774" s="234"/>
      <c r="AU774" s="234"/>
      <c r="AV774" s="234"/>
      <c r="AW774" s="234"/>
      <c r="AX774" s="234"/>
      <c r="AY774" s="234"/>
      <c r="AZ774" s="234"/>
      <c r="BA774" s="234"/>
      <c r="BB774" s="234"/>
      <c r="BC774" s="234"/>
      <c r="BD774" s="234"/>
      <c r="BE774" s="234"/>
      <c r="BF774" s="234"/>
      <c r="BG774" s="234"/>
      <c r="BH774" s="234"/>
      <c r="BI774" s="234"/>
      <c r="BJ774" s="234"/>
      <c r="BK774" s="234"/>
      <c r="BL774" s="234"/>
      <c r="BM774" s="234"/>
      <c r="BN774" s="234"/>
      <c r="BO774" s="234"/>
      <c r="BP774" s="234"/>
      <c r="BQ774" s="234"/>
      <c r="BR774" s="234"/>
    </row>
    <row r="775" spans="2:70" s="39" customFormat="1" ht="6.75" customHeight="1">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8"/>
      <c r="AQ775" s="48"/>
      <c r="AS775" s="234"/>
      <c r="AT775" s="234"/>
      <c r="AU775" s="234"/>
      <c r="AV775" s="234"/>
      <c r="AW775" s="234"/>
      <c r="AX775" s="234"/>
      <c r="AY775" s="234"/>
      <c r="AZ775" s="234"/>
      <c r="BA775" s="234"/>
      <c r="BB775" s="234"/>
      <c r="BC775" s="234"/>
      <c r="BD775" s="234"/>
      <c r="BE775" s="234"/>
      <c r="BF775" s="234"/>
      <c r="BG775" s="234"/>
      <c r="BH775" s="234"/>
      <c r="BI775" s="234"/>
      <c r="BJ775" s="234"/>
      <c r="BK775" s="234"/>
      <c r="BL775" s="234"/>
      <c r="BM775" s="234"/>
      <c r="BN775" s="234"/>
      <c r="BO775" s="234"/>
      <c r="BP775" s="234"/>
      <c r="BQ775" s="234"/>
      <c r="BR775" s="234"/>
    </row>
    <row r="776" spans="2:70" s="39" customFormat="1" ht="6.75" customHeight="1">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8"/>
      <c r="AQ776" s="48"/>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c r="BR776" s="234"/>
    </row>
    <row r="777" spans="2:70" s="39" customFormat="1" ht="6.75" customHeight="1">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8"/>
      <c r="AQ777" s="48"/>
      <c r="AS777" s="234"/>
      <c r="AT777" s="234"/>
      <c r="AU777" s="234"/>
      <c r="AV777" s="234"/>
      <c r="AW777" s="234"/>
      <c r="AX777" s="234"/>
      <c r="AY777" s="234"/>
      <c r="AZ777" s="234"/>
      <c r="BA777" s="234"/>
      <c r="BB777" s="234"/>
      <c r="BC777" s="234"/>
      <c r="BD777" s="234"/>
      <c r="BE777" s="234"/>
      <c r="BF777" s="234"/>
      <c r="BG777" s="234"/>
      <c r="BH777" s="234"/>
      <c r="BI777" s="234"/>
      <c r="BJ777" s="234"/>
      <c r="BK777" s="234"/>
      <c r="BL777" s="234"/>
      <c r="BM777" s="234"/>
      <c r="BN777" s="234"/>
      <c r="BO777" s="234"/>
      <c r="BP777" s="234"/>
      <c r="BQ777" s="234"/>
      <c r="BR777" s="234"/>
    </row>
    <row r="778" spans="2:70" s="39" customFormat="1" ht="6.75" customHeight="1">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8"/>
      <c r="AQ778" s="48"/>
      <c r="AS778" s="234"/>
      <c r="AT778" s="234"/>
      <c r="AU778" s="234"/>
      <c r="AV778" s="234"/>
      <c r="AW778" s="234"/>
      <c r="AX778" s="234"/>
      <c r="AY778" s="234"/>
      <c r="AZ778" s="234"/>
      <c r="BA778" s="234"/>
      <c r="BB778" s="234"/>
      <c r="BC778" s="234"/>
      <c r="BD778" s="234"/>
      <c r="BE778" s="234"/>
      <c r="BF778" s="234"/>
      <c r="BG778" s="234"/>
      <c r="BH778" s="234"/>
      <c r="BI778" s="234"/>
      <c r="BJ778" s="234"/>
      <c r="BK778" s="234"/>
      <c r="BL778" s="234"/>
      <c r="BM778" s="234"/>
      <c r="BN778" s="234"/>
      <c r="BO778" s="234"/>
      <c r="BP778" s="234"/>
      <c r="BQ778" s="234"/>
      <c r="BR778" s="234"/>
    </row>
    <row r="779" spans="2:70" s="39" customFormat="1" ht="6.75" customHeight="1">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8"/>
      <c r="AQ779" s="48"/>
      <c r="AS779" s="234"/>
      <c r="AT779" s="234"/>
      <c r="AU779" s="234"/>
      <c r="AV779" s="234"/>
      <c r="AW779" s="234"/>
      <c r="AX779" s="234"/>
      <c r="AY779" s="234"/>
      <c r="AZ779" s="234"/>
      <c r="BA779" s="234"/>
      <c r="BB779" s="234"/>
      <c r="BC779" s="234"/>
      <c r="BD779" s="234"/>
      <c r="BE779" s="234"/>
      <c r="BF779" s="234"/>
      <c r="BG779" s="234"/>
      <c r="BH779" s="234"/>
      <c r="BI779" s="234"/>
      <c r="BJ779" s="234"/>
      <c r="BK779" s="234"/>
      <c r="BL779" s="234"/>
      <c r="BM779" s="234"/>
      <c r="BN779" s="234"/>
      <c r="BO779" s="234"/>
      <c r="BP779" s="234"/>
      <c r="BQ779" s="234"/>
      <c r="BR779" s="234"/>
    </row>
    <row r="780" spans="2:70" s="39" customFormat="1" ht="6.75" customHeight="1">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8"/>
      <c r="AQ780" s="48"/>
      <c r="AS780" s="234"/>
      <c r="AT780" s="234"/>
      <c r="AU780" s="234"/>
      <c r="AV780" s="234"/>
      <c r="AW780" s="234"/>
      <c r="AX780" s="234"/>
      <c r="AY780" s="234"/>
      <c r="AZ780" s="234"/>
      <c r="BA780" s="234"/>
      <c r="BB780" s="234"/>
      <c r="BC780" s="234"/>
      <c r="BD780" s="234"/>
      <c r="BE780" s="234"/>
      <c r="BF780" s="234"/>
      <c r="BG780" s="234"/>
      <c r="BH780" s="234"/>
      <c r="BI780" s="234"/>
      <c r="BJ780" s="234"/>
      <c r="BK780" s="234"/>
      <c r="BL780" s="234"/>
      <c r="BM780" s="234"/>
      <c r="BN780" s="234"/>
      <c r="BO780" s="234"/>
      <c r="BP780" s="234"/>
      <c r="BQ780" s="234"/>
      <c r="BR780" s="234"/>
    </row>
    <row r="781" spans="2:70" s="39" customFormat="1" ht="6.75" customHeight="1">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8"/>
      <c r="AQ781" s="48"/>
      <c r="AS781" s="234"/>
      <c r="AT781" s="234"/>
      <c r="AU781" s="234"/>
      <c r="AV781" s="234"/>
      <c r="AW781" s="234"/>
      <c r="AX781" s="234"/>
      <c r="AY781" s="234"/>
      <c r="AZ781" s="234"/>
      <c r="BA781" s="234"/>
      <c r="BB781" s="234"/>
      <c r="BC781" s="234"/>
      <c r="BD781" s="234"/>
      <c r="BE781" s="234"/>
      <c r="BF781" s="234"/>
      <c r="BG781" s="234"/>
      <c r="BH781" s="234"/>
      <c r="BI781" s="234"/>
      <c r="BJ781" s="234"/>
      <c r="BK781" s="234"/>
      <c r="BL781" s="234"/>
      <c r="BM781" s="234"/>
      <c r="BN781" s="234"/>
      <c r="BO781" s="234"/>
      <c r="BP781" s="234"/>
      <c r="BQ781" s="234"/>
      <c r="BR781" s="234"/>
    </row>
    <row r="782" spans="2:70" s="39" customFormat="1" ht="6.75" customHeight="1">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8"/>
      <c r="AQ782" s="48"/>
      <c r="AS782" s="234"/>
      <c r="AT782" s="234"/>
      <c r="AU782" s="234"/>
      <c r="AV782" s="234"/>
      <c r="AW782" s="234"/>
      <c r="AX782" s="234"/>
      <c r="AY782" s="234"/>
      <c r="AZ782" s="234"/>
      <c r="BA782" s="234"/>
      <c r="BB782" s="234"/>
      <c r="BC782" s="234"/>
      <c r="BD782" s="234"/>
      <c r="BE782" s="234"/>
      <c r="BF782" s="234"/>
      <c r="BG782" s="234"/>
      <c r="BH782" s="234"/>
      <c r="BI782" s="234"/>
      <c r="BJ782" s="234"/>
      <c r="BK782" s="234"/>
      <c r="BL782" s="234"/>
      <c r="BM782" s="234"/>
      <c r="BN782" s="234"/>
      <c r="BO782" s="234"/>
      <c r="BP782" s="234"/>
      <c r="BQ782" s="234"/>
      <c r="BR782" s="234"/>
    </row>
    <row r="783" spans="2:70" s="39" customFormat="1" ht="6.75" customHeight="1">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8"/>
      <c r="AQ783" s="48"/>
      <c r="AS783" s="234"/>
      <c r="AT783" s="234"/>
      <c r="AU783" s="234"/>
      <c r="AV783" s="234"/>
      <c r="AW783" s="234"/>
      <c r="AX783" s="234"/>
      <c r="AY783" s="234"/>
      <c r="AZ783" s="234"/>
      <c r="BA783" s="234"/>
      <c r="BB783" s="234"/>
      <c r="BC783" s="234"/>
      <c r="BD783" s="234"/>
      <c r="BE783" s="234"/>
      <c r="BF783" s="234"/>
      <c r="BG783" s="234"/>
      <c r="BH783" s="234"/>
      <c r="BI783" s="234"/>
      <c r="BJ783" s="234"/>
      <c r="BK783" s="234"/>
      <c r="BL783" s="234"/>
      <c r="BM783" s="234"/>
      <c r="BN783" s="234"/>
      <c r="BO783" s="234"/>
      <c r="BP783" s="234"/>
      <c r="BQ783" s="234"/>
      <c r="BR783" s="234"/>
    </row>
    <row r="784" spans="2:70" s="39" customFormat="1" ht="6.75" customHeight="1">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8"/>
      <c r="AQ784" s="48"/>
      <c r="AS784" s="234"/>
      <c r="AT784" s="234"/>
      <c r="AU784" s="234"/>
      <c r="AV784" s="234"/>
      <c r="AW784" s="234"/>
      <c r="AX784" s="234"/>
      <c r="AY784" s="234"/>
      <c r="AZ784" s="234"/>
      <c r="BA784" s="234"/>
      <c r="BB784" s="234"/>
      <c r="BC784" s="234"/>
      <c r="BD784" s="234"/>
      <c r="BE784" s="234"/>
      <c r="BF784" s="234"/>
      <c r="BG784" s="234"/>
      <c r="BH784" s="234"/>
      <c r="BI784" s="234"/>
      <c r="BJ784" s="234"/>
      <c r="BK784" s="234"/>
      <c r="BL784" s="234"/>
      <c r="BM784" s="234"/>
      <c r="BN784" s="234"/>
      <c r="BO784" s="234"/>
      <c r="BP784" s="234"/>
      <c r="BQ784" s="234"/>
      <c r="BR784" s="234"/>
    </row>
    <row r="785" spans="2:70" s="39" customFormat="1" ht="6.75" customHeight="1">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8"/>
      <c r="AQ785" s="48"/>
      <c r="AS785" s="234"/>
      <c r="AT785" s="234"/>
      <c r="AU785" s="234"/>
      <c r="AV785" s="234"/>
      <c r="AW785" s="234"/>
      <c r="AX785" s="234"/>
      <c r="AY785" s="234"/>
      <c r="AZ785" s="234"/>
      <c r="BA785" s="234"/>
      <c r="BB785" s="234"/>
      <c r="BC785" s="234"/>
      <c r="BD785" s="234"/>
      <c r="BE785" s="234"/>
      <c r="BF785" s="234"/>
      <c r="BG785" s="234"/>
      <c r="BH785" s="234"/>
      <c r="BI785" s="234"/>
      <c r="BJ785" s="234"/>
      <c r="BK785" s="234"/>
      <c r="BL785" s="234"/>
      <c r="BM785" s="234"/>
      <c r="BN785" s="234"/>
      <c r="BO785" s="234"/>
      <c r="BP785" s="234"/>
      <c r="BQ785" s="234"/>
      <c r="BR785" s="234"/>
    </row>
    <row r="786" spans="2:70" s="39" customFormat="1" ht="6.75" customHeight="1">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8"/>
      <c r="AQ786" s="48"/>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row>
    <row r="787" spans="2:70" s="39" customFormat="1" ht="6.75" customHeight="1">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8"/>
      <c r="AQ787" s="48"/>
      <c r="AS787" s="234"/>
      <c r="AT787" s="234"/>
      <c r="AU787" s="234"/>
      <c r="AV787" s="234"/>
      <c r="AW787" s="234"/>
      <c r="AX787" s="234"/>
      <c r="AY787" s="234"/>
      <c r="AZ787" s="234"/>
      <c r="BA787" s="234"/>
      <c r="BB787" s="234"/>
      <c r="BC787" s="234"/>
      <c r="BD787" s="234"/>
      <c r="BE787" s="234"/>
      <c r="BF787" s="234"/>
      <c r="BG787" s="234"/>
      <c r="BH787" s="234"/>
      <c r="BI787" s="234"/>
      <c r="BJ787" s="234"/>
      <c r="BK787" s="234"/>
      <c r="BL787" s="234"/>
      <c r="BM787" s="234"/>
      <c r="BN787" s="234"/>
      <c r="BO787" s="234"/>
      <c r="BP787" s="234"/>
      <c r="BQ787" s="234"/>
      <c r="BR787" s="234"/>
    </row>
    <row r="788" spans="2:70" s="39" customFormat="1" ht="6.75" customHeight="1">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8"/>
      <c r="AQ788" s="48"/>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row>
    <row r="789" spans="2:70" s="39" customFormat="1" ht="6.75" customHeight="1">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8"/>
      <c r="AQ789" s="48"/>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row>
    <row r="790" spans="2:70" s="39" customFormat="1" ht="6.75" customHeight="1">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8"/>
      <c r="AQ790" s="48"/>
      <c r="AS790" s="234"/>
      <c r="AT790" s="234"/>
      <c r="AU790" s="234"/>
      <c r="AV790" s="234"/>
      <c r="AW790" s="234"/>
      <c r="AX790" s="234"/>
      <c r="AY790" s="234"/>
      <c r="AZ790" s="234"/>
      <c r="BA790" s="234"/>
      <c r="BB790" s="234"/>
      <c r="BC790" s="234"/>
      <c r="BD790" s="234"/>
      <c r="BE790" s="234"/>
      <c r="BF790" s="234"/>
      <c r="BG790" s="234"/>
      <c r="BH790" s="234"/>
      <c r="BI790" s="234"/>
      <c r="BJ790" s="234"/>
      <c r="BK790" s="234"/>
      <c r="BL790" s="234"/>
      <c r="BM790" s="234"/>
      <c r="BN790" s="234"/>
      <c r="BO790" s="234"/>
      <c r="BP790" s="234"/>
      <c r="BQ790" s="234"/>
      <c r="BR790" s="234"/>
    </row>
    <row r="791" spans="2:70" s="39" customFormat="1" ht="6.75" customHeight="1">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8"/>
      <c r="AQ791" s="48"/>
      <c r="AS791" s="234"/>
      <c r="AT791" s="234"/>
      <c r="AU791" s="234"/>
      <c r="AV791" s="234"/>
      <c r="AW791" s="234"/>
      <c r="AX791" s="234"/>
      <c r="AY791" s="234"/>
      <c r="AZ791" s="234"/>
      <c r="BA791" s="234"/>
      <c r="BB791" s="234"/>
      <c r="BC791" s="234"/>
      <c r="BD791" s="234"/>
      <c r="BE791" s="234"/>
      <c r="BF791" s="234"/>
      <c r="BG791" s="234"/>
      <c r="BH791" s="234"/>
      <c r="BI791" s="234"/>
      <c r="BJ791" s="234"/>
      <c r="BK791" s="234"/>
      <c r="BL791" s="234"/>
      <c r="BM791" s="234"/>
      <c r="BN791" s="234"/>
      <c r="BO791" s="234"/>
      <c r="BP791" s="234"/>
      <c r="BQ791" s="234"/>
      <c r="BR791" s="234"/>
    </row>
    <row r="792" spans="2:70" s="39" customFormat="1" ht="6.75" customHeight="1">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8"/>
      <c r="AQ792" s="48"/>
      <c r="AS792" s="234"/>
      <c r="AT792" s="234"/>
      <c r="AU792" s="234"/>
      <c r="AV792" s="234"/>
      <c r="AW792" s="234"/>
      <c r="AX792" s="234"/>
      <c r="AY792" s="234"/>
      <c r="AZ792" s="234"/>
      <c r="BA792" s="234"/>
      <c r="BB792" s="234"/>
      <c r="BC792" s="234"/>
      <c r="BD792" s="234"/>
      <c r="BE792" s="234"/>
      <c r="BF792" s="234"/>
      <c r="BG792" s="234"/>
      <c r="BH792" s="234"/>
      <c r="BI792" s="234"/>
      <c r="BJ792" s="234"/>
      <c r="BK792" s="234"/>
      <c r="BL792" s="234"/>
      <c r="BM792" s="234"/>
      <c r="BN792" s="234"/>
      <c r="BO792" s="234"/>
      <c r="BP792" s="234"/>
      <c r="BQ792" s="234"/>
      <c r="BR792" s="234"/>
    </row>
    <row r="793" spans="2:70" s="39" customFormat="1" ht="6.75" customHeight="1">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8"/>
      <c r="AQ793" s="48"/>
      <c r="AS793" s="234"/>
      <c r="AT793" s="234"/>
      <c r="AU793" s="234"/>
      <c r="AV793" s="234"/>
      <c r="AW793" s="234"/>
      <c r="AX793" s="234"/>
      <c r="AY793" s="234"/>
      <c r="AZ793" s="234"/>
      <c r="BA793" s="234"/>
      <c r="BB793" s="234"/>
      <c r="BC793" s="234"/>
      <c r="BD793" s="234"/>
      <c r="BE793" s="234"/>
      <c r="BF793" s="234"/>
      <c r="BG793" s="234"/>
      <c r="BH793" s="234"/>
      <c r="BI793" s="234"/>
      <c r="BJ793" s="234"/>
      <c r="BK793" s="234"/>
      <c r="BL793" s="234"/>
      <c r="BM793" s="234"/>
      <c r="BN793" s="234"/>
      <c r="BO793" s="234"/>
      <c r="BP793" s="234"/>
      <c r="BQ793" s="234"/>
      <c r="BR793" s="234"/>
    </row>
    <row r="794" spans="2:70" s="39" customFormat="1" ht="6.75" customHeight="1">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8"/>
      <c r="AQ794" s="48"/>
      <c r="AS794" s="234"/>
      <c r="AT794" s="234"/>
      <c r="AU794" s="234"/>
      <c r="AV794" s="234"/>
      <c r="AW794" s="234"/>
      <c r="AX794" s="234"/>
      <c r="AY794" s="234"/>
      <c r="AZ794" s="234"/>
      <c r="BA794" s="234"/>
      <c r="BB794" s="234"/>
      <c r="BC794" s="234"/>
      <c r="BD794" s="234"/>
      <c r="BE794" s="234"/>
      <c r="BF794" s="234"/>
      <c r="BG794" s="234"/>
      <c r="BH794" s="234"/>
      <c r="BI794" s="234"/>
      <c r="BJ794" s="234"/>
      <c r="BK794" s="234"/>
      <c r="BL794" s="234"/>
      <c r="BM794" s="234"/>
      <c r="BN794" s="234"/>
      <c r="BO794" s="234"/>
      <c r="BP794" s="234"/>
      <c r="BQ794" s="234"/>
      <c r="BR794" s="234"/>
    </row>
    <row r="795" spans="2:70" s="39" customFormat="1" ht="6.75" customHeight="1">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8"/>
      <c r="AQ795" s="48"/>
      <c r="AS795" s="234"/>
      <c r="AT795" s="234"/>
      <c r="AU795" s="234"/>
      <c r="AV795" s="234"/>
      <c r="AW795" s="234"/>
      <c r="AX795" s="234"/>
      <c r="AY795" s="234"/>
      <c r="AZ795" s="234"/>
      <c r="BA795" s="234"/>
      <c r="BB795" s="234"/>
      <c r="BC795" s="234"/>
      <c r="BD795" s="234"/>
      <c r="BE795" s="234"/>
      <c r="BF795" s="234"/>
      <c r="BG795" s="234"/>
      <c r="BH795" s="234"/>
      <c r="BI795" s="234"/>
      <c r="BJ795" s="234"/>
      <c r="BK795" s="234"/>
      <c r="BL795" s="234"/>
      <c r="BM795" s="234"/>
      <c r="BN795" s="234"/>
      <c r="BO795" s="234"/>
      <c r="BP795" s="234"/>
      <c r="BQ795" s="234"/>
      <c r="BR795" s="234"/>
    </row>
    <row r="796" spans="2:70" s="39" customFormat="1" ht="6.75" customHeight="1">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8"/>
      <c r="AQ796" s="48"/>
      <c r="AS796" s="234"/>
      <c r="AT796" s="234"/>
      <c r="AU796" s="234"/>
      <c r="AV796" s="234"/>
      <c r="AW796" s="234"/>
      <c r="AX796" s="234"/>
      <c r="AY796" s="234"/>
      <c r="AZ796" s="234"/>
      <c r="BA796" s="234"/>
      <c r="BB796" s="234"/>
      <c r="BC796" s="234"/>
      <c r="BD796" s="234"/>
      <c r="BE796" s="234"/>
      <c r="BF796" s="234"/>
      <c r="BG796" s="234"/>
      <c r="BH796" s="234"/>
      <c r="BI796" s="234"/>
      <c r="BJ796" s="234"/>
      <c r="BK796" s="234"/>
      <c r="BL796" s="234"/>
      <c r="BM796" s="234"/>
      <c r="BN796" s="234"/>
      <c r="BO796" s="234"/>
      <c r="BP796" s="234"/>
      <c r="BQ796" s="234"/>
      <c r="BR796" s="234"/>
    </row>
    <row r="797" spans="2:70" s="39" customFormat="1" ht="6.75" customHeight="1">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8"/>
      <c r="AQ797" s="48"/>
      <c r="AS797" s="234"/>
      <c r="AT797" s="234"/>
      <c r="AU797" s="234"/>
      <c r="AV797" s="234"/>
      <c r="AW797" s="234"/>
      <c r="AX797" s="234"/>
      <c r="AY797" s="234"/>
      <c r="AZ797" s="234"/>
      <c r="BA797" s="234"/>
      <c r="BB797" s="234"/>
      <c r="BC797" s="234"/>
      <c r="BD797" s="234"/>
      <c r="BE797" s="234"/>
      <c r="BF797" s="234"/>
      <c r="BG797" s="234"/>
      <c r="BH797" s="234"/>
      <c r="BI797" s="234"/>
      <c r="BJ797" s="234"/>
      <c r="BK797" s="234"/>
      <c r="BL797" s="234"/>
      <c r="BM797" s="234"/>
      <c r="BN797" s="234"/>
      <c r="BO797" s="234"/>
      <c r="BP797" s="234"/>
      <c r="BQ797" s="234"/>
      <c r="BR797" s="234"/>
    </row>
    <row r="798" spans="2:70" s="39" customFormat="1" ht="6.75" customHeight="1">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8"/>
      <c r="AQ798" s="48"/>
      <c r="AS798" s="234"/>
      <c r="AT798" s="234"/>
      <c r="AU798" s="234"/>
      <c r="AV798" s="234"/>
      <c r="AW798" s="234"/>
      <c r="AX798" s="234"/>
      <c r="AY798" s="234"/>
      <c r="AZ798" s="234"/>
      <c r="BA798" s="234"/>
      <c r="BB798" s="234"/>
      <c r="BC798" s="234"/>
      <c r="BD798" s="234"/>
      <c r="BE798" s="234"/>
      <c r="BF798" s="234"/>
      <c r="BG798" s="234"/>
      <c r="BH798" s="234"/>
      <c r="BI798" s="234"/>
      <c r="BJ798" s="234"/>
      <c r="BK798" s="234"/>
      <c r="BL798" s="234"/>
      <c r="BM798" s="234"/>
      <c r="BN798" s="234"/>
      <c r="BO798" s="234"/>
      <c r="BP798" s="234"/>
      <c r="BQ798" s="234"/>
      <c r="BR798" s="234"/>
    </row>
    <row r="799" spans="2:70" s="39" customFormat="1" ht="6.75" customHeight="1">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8"/>
      <c r="AQ799" s="48"/>
      <c r="AS799" s="234"/>
      <c r="AT799" s="234"/>
      <c r="AU799" s="234"/>
      <c r="AV799" s="234"/>
      <c r="AW799" s="234"/>
      <c r="AX799" s="234"/>
      <c r="AY799" s="234"/>
      <c r="AZ799" s="234"/>
      <c r="BA799" s="234"/>
      <c r="BB799" s="234"/>
      <c r="BC799" s="234"/>
      <c r="BD799" s="234"/>
      <c r="BE799" s="234"/>
      <c r="BF799" s="234"/>
      <c r="BG799" s="234"/>
      <c r="BH799" s="234"/>
      <c r="BI799" s="234"/>
      <c r="BJ799" s="234"/>
      <c r="BK799" s="234"/>
      <c r="BL799" s="234"/>
      <c r="BM799" s="234"/>
      <c r="BN799" s="234"/>
      <c r="BO799" s="234"/>
      <c r="BP799" s="234"/>
      <c r="BQ799" s="234"/>
      <c r="BR799" s="234"/>
    </row>
    <row r="800" spans="2:70" s="39" customFormat="1" ht="6.75" customHeight="1">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8"/>
      <c r="AQ800" s="48"/>
      <c r="AS800" s="234"/>
      <c r="AT800" s="234"/>
      <c r="AU800" s="234"/>
      <c r="AV800" s="234"/>
      <c r="AW800" s="234"/>
      <c r="AX800" s="234"/>
      <c r="AY800" s="234"/>
      <c r="AZ800" s="234"/>
      <c r="BA800" s="234"/>
      <c r="BB800" s="234"/>
      <c r="BC800" s="234"/>
      <c r="BD800" s="234"/>
      <c r="BE800" s="234"/>
      <c r="BF800" s="234"/>
      <c r="BG800" s="234"/>
      <c r="BH800" s="234"/>
      <c r="BI800" s="234"/>
      <c r="BJ800" s="234"/>
      <c r="BK800" s="234"/>
      <c r="BL800" s="234"/>
      <c r="BM800" s="234"/>
      <c r="BN800" s="234"/>
      <c r="BO800" s="234"/>
      <c r="BP800" s="234"/>
      <c r="BQ800" s="234"/>
      <c r="BR800" s="234"/>
    </row>
    <row r="801" spans="2:70" s="39" customFormat="1" ht="6.75" customHeight="1">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8"/>
      <c r="AQ801" s="48"/>
      <c r="AS801" s="234"/>
      <c r="AT801" s="234"/>
      <c r="AU801" s="234"/>
      <c r="AV801" s="234"/>
      <c r="AW801" s="234"/>
      <c r="AX801" s="234"/>
      <c r="AY801" s="234"/>
      <c r="AZ801" s="234"/>
      <c r="BA801" s="234"/>
      <c r="BB801" s="234"/>
      <c r="BC801" s="234"/>
      <c r="BD801" s="234"/>
      <c r="BE801" s="234"/>
      <c r="BF801" s="234"/>
      <c r="BG801" s="234"/>
      <c r="BH801" s="234"/>
      <c r="BI801" s="234"/>
      <c r="BJ801" s="234"/>
      <c r="BK801" s="234"/>
      <c r="BL801" s="234"/>
      <c r="BM801" s="234"/>
      <c r="BN801" s="234"/>
      <c r="BO801" s="234"/>
      <c r="BP801" s="234"/>
      <c r="BQ801" s="234"/>
      <c r="BR801" s="234"/>
    </row>
    <row r="802" spans="2:70" s="39" customFormat="1" ht="6.75" customHeight="1">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8"/>
      <c r="AQ802" s="48"/>
      <c r="AS802" s="234"/>
      <c r="AT802" s="234"/>
      <c r="AU802" s="234"/>
      <c r="AV802" s="234"/>
      <c r="AW802" s="234"/>
      <c r="AX802" s="234"/>
      <c r="AY802" s="234"/>
      <c r="AZ802" s="234"/>
      <c r="BA802" s="234"/>
      <c r="BB802" s="234"/>
      <c r="BC802" s="234"/>
      <c r="BD802" s="234"/>
      <c r="BE802" s="234"/>
      <c r="BF802" s="234"/>
      <c r="BG802" s="234"/>
      <c r="BH802" s="234"/>
      <c r="BI802" s="234"/>
      <c r="BJ802" s="234"/>
      <c r="BK802" s="234"/>
      <c r="BL802" s="234"/>
      <c r="BM802" s="234"/>
      <c r="BN802" s="234"/>
      <c r="BO802" s="234"/>
      <c r="BP802" s="234"/>
      <c r="BQ802" s="234"/>
      <c r="BR802" s="234"/>
    </row>
    <row r="803" spans="2:70" s="39" customFormat="1" ht="6.75" customHeight="1">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8"/>
      <c r="AQ803" s="48"/>
      <c r="AS803" s="234"/>
      <c r="AT803" s="234"/>
      <c r="AU803" s="234"/>
      <c r="AV803" s="234"/>
      <c r="AW803" s="234"/>
      <c r="AX803" s="234"/>
      <c r="AY803" s="234"/>
      <c r="AZ803" s="234"/>
      <c r="BA803" s="234"/>
      <c r="BB803" s="234"/>
      <c r="BC803" s="234"/>
      <c r="BD803" s="234"/>
      <c r="BE803" s="234"/>
      <c r="BF803" s="234"/>
      <c r="BG803" s="234"/>
      <c r="BH803" s="234"/>
      <c r="BI803" s="234"/>
      <c r="BJ803" s="234"/>
      <c r="BK803" s="234"/>
      <c r="BL803" s="234"/>
      <c r="BM803" s="234"/>
      <c r="BN803" s="234"/>
      <c r="BO803" s="234"/>
      <c r="BP803" s="234"/>
      <c r="BQ803" s="234"/>
      <c r="BR803" s="234"/>
    </row>
    <row r="804" spans="2:70" s="39" customFormat="1" ht="6.75" customHeight="1">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8"/>
      <c r="AQ804" s="48"/>
      <c r="AS804" s="234"/>
      <c r="AT804" s="234"/>
      <c r="AU804" s="234"/>
      <c r="AV804" s="234"/>
      <c r="AW804" s="234"/>
      <c r="AX804" s="234"/>
      <c r="AY804" s="234"/>
      <c r="AZ804" s="234"/>
      <c r="BA804" s="234"/>
      <c r="BB804" s="234"/>
      <c r="BC804" s="234"/>
      <c r="BD804" s="234"/>
      <c r="BE804" s="234"/>
      <c r="BF804" s="234"/>
      <c r="BG804" s="234"/>
      <c r="BH804" s="234"/>
      <c r="BI804" s="234"/>
      <c r="BJ804" s="234"/>
      <c r="BK804" s="234"/>
      <c r="BL804" s="234"/>
      <c r="BM804" s="234"/>
      <c r="BN804" s="234"/>
      <c r="BO804" s="234"/>
      <c r="BP804" s="234"/>
      <c r="BQ804" s="234"/>
      <c r="BR804" s="234"/>
    </row>
    <row r="805" spans="2:70" s="39" customFormat="1" ht="6.75" customHeight="1">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8"/>
      <c r="AQ805" s="48"/>
      <c r="AS805" s="234"/>
      <c r="AT805" s="234"/>
      <c r="AU805" s="234"/>
      <c r="AV805" s="234"/>
      <c r="AW805" s="234"/>
      <c r="AX805" s="234"/>
      <c r="AY805" s="234"/>
      <c r="AZ805" s="234"/>
      <c r="BA805" s="234"/>
      <c r="BB805" s="234"/>
      <c r="BC805" s="234"/>
      <c r="BD805" s="234"/>
      <c r="BE805" s="234"/>
      <c r="BF805" s="234"/>
      <c r="BG805" s="234"/>
      <c r="BH805" s="234"/>
      <c r="BI805" s="234"/>
      <c r="BJ805" s="234"/>
      <c r="BK805" s="234"/>
      <c r="BL805" s="234"/>
      <c r="BM805" s="234"/>
      <c r="BN805" s="234"/>
      <c r="BO805" s="234"/>
      <c r="BP805" s="234"/>
      <c r="BQ805" s="234"/>
      <c r="BR805" s="234"/>
    </row>
    <row r="806" spans="2:70" s="39" customFormat="1" ht="6.75" customHeight="1">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8"/>
      <c r="AQ806" s="48"/>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row>
    <row r="807" spans="2:70" s="39" customFormat="1" ht="6.75" customHeight="1">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8"/>
      <c r="AQ807" s="48"/>
      <c r="AS807" s="234"/>
      <c r="AT807" s="234"/>
      <c r="AU807" s="234"/>
      <c r="AV807" s="234"/>
      <c r="AW807" s="234"/>
      <c r="AX807" s="234"/>
      <c r="AY807" s="234"/>
      <c r="AZ807" s="234"/>
      <c r="BA807" s="234"/>
      <c r="BB807" s="234"/>
      <c r="BC807" s="234"/>
      <c r="BD807" s="234"/>
      <c r="BE807" s="234"/>
      <c r="BF807" s="234"/>
      <c r="BG807" s="234"/>
      <c r="BH807" s="234"/>
      <c r="BI807" s="234"/>
      <c r="BJ807" s="234"/>
      <c r="BK807" s="234"/>
      <c r="BL807" s="234"/>
      <c r="BM807" s="234"/>
      <c r="BN807" s="234"/>
      <c r="BO807" s="234"/>
      <c r="BP807" s="234"/>
      <c r="BQ807" s="234"/>
      <c r="BR807" s="234"/>
    </row>
    <row r="808" spans="2:70" s="39" customFormat="1" ht="6.75" customHeight="1">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8"/>
      <c r="AQ808" s="48"/>
      <c r="AS808" s="234"/>
      <c r="AT808" s="234"/>
      <c r="AU808" s="234"/>
      <c r="AV808" s="234"/>
      <c r="AW808" s="234"/>
      <c r="AX808" s="234"/>
      <c r="AY808" s="234"/>
      <c r="AZ808" s="234"/>
      <c r="BA808" s="234"/>
      <c r="BB808" s="234"/>
      <c r="BC808" s="234"/>
      <c r="BD808" s="234"/>
      <c r="BE808" s="234"/>
      <c r="BF808" s="234"/>
      <c r="BG808" s="234"/>
      <c r="BH808" s="234"/>
      <c r="BI808" s="234"/>
      <c r="BJ808" s="234"/>
      <c r="BK808" s="234"/>
      <c r="BL808" s="234"/>
      <c r="BM808" s="234"/>
      <c r="BN808" s="234"/>
      <c r="BO808" s="234"/>
      <c r="BP808" s="234"/>
      <c r="BQ808" s="234"/>
      <c r="BR808" s="234"/>
    </row>
    <row r="809" spans="2:70" s="39" customFormat="1" ht="6.75" customHeight="1">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8"/>
      <c r="AQ809" s="48"/>
      <c r="AS809" s="234"/>
      <c r="AT809" s="234"/>
      <c r="AU809" s="234"/>
      <c r="AV809" s="234"/>
      <c r="AW809" s="234"/>
      <c r="AX809" s="234"/>
      <c r="AY809" s="234"/>
      <c r="AZ809" s="234"/>
      <c r="BA809" s="234"/>
      <c r="BB809" s="234"/>
      <c r="BC809" s="234"/>
      <c r="BD809" s="234"/>
      <c r="BE809" s="234"/>
      <c r="BF809" s="234"/>
      <c r="BG809" s="234"/>
      <c r="BH809" s="234"/>
      <c r="BI809" s="234"/>
      <c r="BJ809" s="234"/>
      <c r="BK809" s="234"/>
      <c r="BL809" s="234"/>
      <c r="BM809" s="234"/>
      <c r="BN809" s="234"/>
      <c r="BO809" s="234"/>
      <c r="BP809" s="234"/>
      <c r="BQ809" s="234"/>
      <c r="BR809" s="234"/>
    </row>
    <row r="810" spans="2:70" s="39" customFormat="1" ht="6.75" customHeight="1">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8"/>
      <c r="AQ810" s="48"/>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row>
    <row r="811" spans="2:70" s="39" customFormat="1" ht="6.75" customHeight="1">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8"/>
      <c r="AQ811" s="48"/>
      <c r="AS811" s="234"/>
      <c r="AT811" s="234"/>
      <c r="AU811" s="234"/>
      <c r="AV811" s="234"/>
      <c r="AW811" s="234"/>
      <c r="AX811" s="234"/>
      <c r="AY811" s="234"/>
      <c r="AZ811" s="234"/>
      <c r="BA811" s="234"/>
      <c r="BB811" s="234"/>
      <c r="BC811" s="234"/>
      <c r="BD811" s="234"/>
      <c r="BE811" s="234"/>
      <c r="BF811" s="234"/>
      <c r="BG811" s="234"/>
      <c r="BH811" s="234"/>
      <c r="BI811" s="234"/>
      <c r="BJ811" s="234"/>
      <c r="BK811" s="234"/>
      <c r="BL811" s="234"/>
      <c r="BM811" s="234"/>
      <c r="BN811" s="234"/>
      <c r="BO811" s="234"/>
      <c r="BP811" s="234"/>
      <c r="BQ811" s="234"/>
      <c r="BR811" s="234"/>
    </row>
    <row r="812" spans="2:70" s="39" customFormat="1" ht="6.75" customHeight="1">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8"/>
      <c r="AQ812" s="48"/>
      <c r="AS812" s="234"/>
      <c r="AT812" s="234"/>
      <c r="AU812" s="234"/>
      <c r="AV812" s="234"/>
      <c r="AW812" s="234"/>
      <c r="AX812" s="234"/>
      <c r="AY812" s="234"/>
      <c r="AZ812" s="234"/>
      <c r="BA812" s="234"/>
      <c r="BB812" s="234"/>
      <c r="BC812" s="234"/>
      <c r="BD812" s="234"/>
      <c r="BE812" s="234"/>
      <c r="BF812" s="234"/>
      <c r="BG812" s="234"/>
      <c r="BH812" s="234"/>
      <c r="BI812" s="234"/>
      <c r="BJ812" s="234"/>
      <c r="BK812" s="234"/>
      <c r="BL812" s="234"/>
      <c r="BM812" s="234"/>
      <c r="BN812" s="234"/>
      <c r="BO812" s="234"/>
      <c r="BP812" s="234"/>
      <c r="BQ812" s="234"/>
      <c r="BR812" s="234"/>
    </row>
    <row r="813" spans="2:70" s="39" customFormat="1" ht="6.75" customHeight="1">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8"/>
      <c r="AQ813" s="48"/>
      <c r="AS813" s="234"/>
      <c r="AT813" s="234"/>
      <c r="AU813" s="234"/>
      <c r="AV813" s="234"/>
      <c r="AW813" s="234"/>
      <c r="AX813" s="234"/>
      <c r="AY813" s="234"/>
      <c r="AZ813" s="234"/>
      <c r="BA813" s="234"/>
      <c r="BB813" s="234"/>
      <c r="BC813" s="234"/>
      <c r="BD813" s="234"/>
      <c r="BE813" s="234"/>
      <c r="BF813" s="234"/>
      <c r="BG813" s="234"/>
      <c r="BH813" s="234"/>
      <c r="BI813" s="234"/>
      <c r="BJ813" s="234"/>
      <c r="BK813" s="234"/>
      <c r="BL813" s="234"/>
      <c r="BM813" s="234"/>
      <c r="BN813" s="234"/>
      <c r="BO813" s="234"/>
      <c r="BP813" s="234"/>
      <c r="BQ813" s="234"/>
      <c r="BR813" s="234"/>
    </row>
    <row r="814" spans="2:70" s="39" customFormat="1" ht="6.75" customHeight="1">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8"/>
      <c r="AQ814" s="48"/>
      <c r="AS814" s="234"/>
      <c r="AT814" s="234"/>
      <c r="AU814" s="234"/>
      <c r="AV814" s="234"/>
      <c r="AW814" s="234"/>
      <c r="AX814" s="234"/>
      <c r="AY814" s="234"/>
      <c r="AZ814" s="234"/>
      <c r="BA814" s="234"/>
      <c r="BB814" s="234"/>
      <c r="BC814" s="234"/>
      <c r="BD814" s="234"/>
      <c r="BE814" s="234"/>
      <c r="BF814" s="234"/>
      <c r="BG814" s="234"/>
      <c r="BH814" s="234"/>
      <c r="BI814" s="234"/>
      <c r="BJ814" s="234"/>
      <c r="BK814" s="234"/>
      <c r="BL814" s="234"/>
      <c r="BM814" s="234"/>
      <c r="BN814" s="234"/>
      <c r="BO814" s="234"/>
      <c r="BP814" s="234"/>
      <c r="BQ814" s="234"/>
      <c r="BR814" s="234"/>
    </row>
    <row r="815" spans="2:70" s="39" customFormat="1" ht="6.75" customHeight="1">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8"/>
      <c r="AQ815" s="48"/>
      <c r="AS815" s="234"/>
      <c r="AT815" s="234"/>
      <c r="AU815" s="234"/>
      <c r="AV815" s="234"/>
      <c r="AW815" s="234"/>
      <c r="AX815" s="234"/>
      <c r="AY815" s="234"/>
      <c r="AZ815" s="234"/>
      <c r="BA815" s="234"/>
      <c r="BB815" s="234"/>
      <c r="BC815" s="234"/>
      <c r="BD815" s="234"/>
      <c r="BE815" s="234"/>
      <c r="BF815" s="234"/>
      <c r="BG815" s="234"/>
      <c r="BH815" s="234"/>
      <c r="BI815" s="234"/>
      <c r="BJ815" s="234"/>
      <c r="BK815" s="234"/>
      <c r="BL815" s="234"/>
      <c r="BM815" s="234"/>
      <c r="BN815" s="234"/>
      <c r="BO815" s="234"/>
      <c r="BP815" s="234"/>
      <c r="BQ815" s="234"/>
      <c r="BR815" s="234"/>
    </row>
    <row r="816" spans="2:70" s="39" customFormat="1" ht="6.75" customHeight="1">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8"/>
      <c r="AQ816" s="48"/>
      <c r="AS816" s="234"/>
      <c r="AT816" s="234"/>
      <c r="AU816" s="234"/>
      <c r="AV816" s="234"/>
      <c r="AW816" s="234"/>
      <c r="AX816" s="234"/>
      <c r="AY816" s="234"/>
      <c r="AZ816" s="234"/>
      <c r="BA816" s="234"/>
      <c r="BB816" s="234"/>
      <c r="BC816" s="234"/>
      <c r="BD816" s="234"/>
      <c r="BE816" s="234"/>
      <c r="BF816" s="234"/>
      <c r="BG816" s="234"/>
      <c r="BH816" s="234"/>
      <c r="BI816" s="234"/>
      <c r="BJ816" s="234"/>
      <c r="BK816" s="234"/>
      <c r="BL816" s="234"/>
      <c r="BM816" s="234"/>
      <c r="BN816" s="234"/>
      <c r="BO816" s="234"/>
      <c r="BP816" s="234"/>
      <c r="BQ816" s="234"/>
      <c r="BR816" s="234"/>
    </row>
    <row r="817" spans="2:70" s="39" customFormat="1" ht="6.75" customHeight="1">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8"/>
      <c r="AQ817" s="48"/>
      <c r="AS817" s="234"/>
      <c r="AT817" s="234"/>
      <c r="AU817" s="234"/>
      <c r="AV817" s="234"/>
      <c r="AW817" s="234"/>
      <c r="AX817" s="234"/>
      <c r="AY817" s="234"/>
      <c r="AZ817" s="234"/>
      <c r="BA817" s="234"/>
      <c r="BB817" s="234"/>
      <c r="BC817" s="234"/>
      <c r="BD817" s="234"/>
      <c r="BE817" s="234"/>
      <c r="BF817" s="234"/>
      <c r="BG817" s="234"/>
      <c r="BH817" s="234"/>
      <c r="BI817" s="234"/>
      <c r="BJ817" s="234"/>
      <c r="BK817" s="234"/>
      <c r="BL817" s="234"/>
      <c r="BM817" s="234"/>
      <c r="BN817" s="234"/>
      <c r="BO817" s="234"/>
      <c r="BP817" s="234"/>
      <c r="BQ817" s="234"/>
      <c r="BR817" s="234"/>
    </row>
    <row r="818" spans="2:70" s="39" customFormat="1" ht="6.75" customHeight="1">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8"/>
      <c r="AQ818" s="48"/>
      <c r="AS818" s="234"/>
      <c r="AT818" s="234"/>
      <c r="AU818" s="234"/>
      <c r="AV818" s="234"/>
      <c r="AW818" s="234"/>
      <c r="AX818" s="234"/>
      <c r="AY818" s="234"/>
      <c r="AZ818" s="234"/>
      <c r="BA818" s="234"/>
      <c r="BB818" s="234"/>
      <c r="BC818" s="234"/>
      <c r="BD818" s="234"/>
      <c r="BE818" s="234"/>
      <c r="BF818" s="234"/>
      <c r="BG818" s="234"/>
      <c r="BH818" s="234"/>
      <c r="BI818" s="234"/>
      <c r="BJ818" s="234"/>
      <c r="BK818" s="234"/>
      <c r="BL818" s="234"/>
      <c r="BM818" s="234"/>
      <c r="BN818" s="234"/>
      <c r="BO818" s="234"/>
      <c r="BP818" s="234"/>
      <c r="BQ818" s="234"/>
      <c r="BR818" s="234"/>
    </row>
    <row r="819" spans="2:70" s="39" customFormat="1" ht="6.75" customHeight="1">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8"/>
      <c r="AQ819" s="48"/>
      <c r="AS819" s="234"/>
      <c r="AT819" s="234"/>
      <c r="AU819" s="234"/>
      <c r="AV819" s="234"/>
      <c r="AW819" s="234"/>
      <c r="AX819" s="234"/>
      <c r="AY819" s="234"/>
      <c r="AZ819" s="234"/>
      <c r="BA819" s="234"/>
      <c r="BB819" s="234"/>
      <c r="BC819" s="234"/>
      <c r="BD819" s="234"/>
      <c r="BE819" s="234"/>
      <c r="BF819" s="234"/>
      <c r="BG819" s="234"/>
      <c r="BH819" s="234"/>
      <c r="BI819" s="234"/>
      <c r="BJ819" s="234"/>
      <c r="BK819" s="234"/>
      <c r="BL819" s="234"/>
      <c r="BM819" s="234"/>
      <c r="BN819" s="234"/>
      <c r="BO819" s="234"/>
      <c r="BP819" s="234"/>
      <c r="BQ819" s="234"/>
      <c r="BR819" s="234"/>
    </row>
    <row r="820" spans="2:70" s="39" customFormat="1" ht="6.75" customHeight="1">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8"/>
      <c r="AQ820" s="48"/>
      <c r="AS820" s="234"/>
      <c r="AT820" s="234"/>
      <c r="AU820" s="234"/>
      <c r="AV820" s="234"/>
      <c r="AW820" s="234"/>
      <c r="AX820" s="234"/>
      <c r="AY820" s="234"/>
      <c r="AZ820" s="234"/>
      <c r="BA820" s="234"/>
      <c r="BB820" s="234"/>
      <c r="BC820" s="234"/>
      <c r="BD820" s="234"/>
      <c r="BE820" s="234"/>
      <c r="BF820" s="234"/>
      <c r="BG820" s="234"/>
      <c r="BH820" s="234"/>
      <c r="BI820" s="234"/>
      <c r="BJ820" s="234"/>
      <c r="BK820" s="234"/>
      <c r="BL820" s="234"/>
      <c r="BM820" s="234"/>
      <c r="BN820" s="234"/>
      <c r="BO820" s="234"/>
      <c r="BP820" s="234"/>
      <c r="BQ820" s="234"/>
      <c r="BR820" s="234"/>
    </row>
    <row r="821" spans="2:70" s="39" customFormat="1" ht="6.75" customHeight="1">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8"/>
      <c r="AQ821" s="48"/>
      <c r="AS821" s="234"/>
      <c r="AT821" s="234"/>
      <c r="AU821" s="234"/>
      <c r="AV821" s="234"/>
      <c r="AW821" s="234"/>
      <c r="AX821" s="234"/>
      <c r="AY821" s="234"/>
      <c r="AZ821" s="234"/>
      <c r="BA821" s="234"/>
      <c r="BB821" s="234"/>
      <c r="BC821" s="234"/>
      <c r="BD821" s="234"/>
      <c r="BE821" s="234"/>
      <c r="BF821" s="234"/>
      <c r="BG821" s="234"/>
      <c r="BH821" s="234"/>
      <c r="BI821" s="234"/>
      <c r="BJ821" s="234"/>
      <c r="BK821" s="234"/>
      <c r="BL821" s="234"/>
      <c r="BM821" s="234"/>
      <c r="BN821" s="234"/>
      <c r="BO821" s="234"/>
      <c r="BP821" s="234"/>
      <c r="BQ821" s="234"/>
      <c r="BR821" s="234"/>
    </row>
    <row r="822" spans="2:70" s="39" customFormat="1" ht="6.75" customHeight="1">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8"/>
      <c r="AQ822" s="48"/>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row>
    <row r="823" spans="2:70" s="39" customFormat="1" ht="6.75" customHeight="1">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8"/>
      <c r="AQ823" s="48"/>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row>
    <row r="824" spans="2:70" s="39" customFormat="1" ht="6.75" customHeight="1">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8"/>
      <c r="AQ824" s="48"/>
      <c r="AS824" s="234"/>
      <c r="AT824" s="234"/>
      <c r="AU824" s="234"/>
      <c r="AV824" s="234"/>
      <c r="AW824" s="234"/>
      <c r="AX824" s="234"/>
      <c r="AY824" s="234"/>
      <c r="AZ824" s="234"/>
      <c r="BA824" s="234"/>
      <c r="BB824" s="234"/>
      <c r="BC824" s="234"/>
      <c r="BD824" s="234"/>
      <c r="BE824" s="234"/>
      <c r="BF824" s="234"/>
      <c r="BG824" s="234"/>
      <c r="BH824" s="234"/>
      <c r="BI824" s="234"/>
      <c r="BJ824" s="234"/>
      <c r="BK824" s="234"/>
      <c r="BL824" s="234"/>
      <c r="BM824" s="234"/>
      <c r="BN824" s="234"/>
      <c r="BO824" s="234"/>
      <c r="BP824" s="234"/>
      <c r="BQ824" s="234"/>
      <c r="BR824" s="234"/>
    </row>
    <row r="825" spans="2:70" s="39" customFormat="1" ht="6.75" customHeight="1">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8"/>
      <c r="AQ825" s="48"/>
      <c r="AS825" s="234"/>
      <c r="AT825" s="234"/>
      <c r="AU825" s="234"/>
      <c r="AV825" s="234"/>
      <c r="AW825" s="234"/>
      <c r="AX825" s="234"/>
      <c r="AY825" s="234"/>
      <c r="AZ825" s="234"/>
      <c r="BA825" s="234"/>
      <c r="BB825" s="234"/>
      <c r="BC825" s="234"/>
      <c r="BD825" s="234"/>
      <c r="BE825" s="234"/>
      <c r="BF825" s="234"/>
      <c r="BG825" s="234"/>
      <c r="BH825" s="234"/>
      <c r="BI825" s="234"/>
      <c r="BJ825" s="234"/>
      <c r="BK825" s="234"/>
      <c r="BL825" s="234"/>
      <c r="BM825" s="234"/>
      <c r="BN825" s="234"/>
      <c r="BO825" s="234"/>
      <c r="BP825" s="234"/>
      <c r="BQ825" s="234"/>
      <c r="BR825" s="234"/>
    </row>
    <row r="826" spans="2:70" s="39" customFormat="1" ht="6.75" customHeight="1">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8"/>
      <c r="AQ826" s="48"/>
      <c r="AS826" s="234"/>
      <c r="AT826" s="234"/>
      <c r="AU826" s="234"/>
      <c r="AV826" s="234"/>
      <c r="AW826" s="234"/>
      <c r="AX826" s="234"/>
      <c r="AY826" s="234"/>
      <c r="AZ826" s="234"/>
      <c r="BA826" s="234"/>
      <c r="BB826" s="234"/>
      <c r="BC826" s="234"/>
      <c r="BD826" s="234"/>
      <c r="BE826" s="234"/>
      <c r="BF826" s="234"/>
      <c r="BG826" s="234"/>
      <c r="BH826" s="234"/>
      <c r="BI826" s="234"/>
      <c r="BJ826" s="234"/>
      <c r="BK826" s="234"/>
      <c r="BL826" s="234"/>
      <c r="BM826" s="234"/>
      <c r="BN826" s="234"/>
      <c r="BO826" s="234"/>
      <c r="BP826" s="234"/>
      <c r="BQ826" s="234"/>
      <c r="BR826" s="234"/>
    </row>
    <row r="827" spans="2:70" s="39" customFormat="1" ht="6.75" customHeight="1">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8"/>
      <c r="AQ827" s="48"/>
      <c r="AS827" s="234"/>
      <c r="AT827" s="234"/>
      <c r="AU827" s="234"/>
      <c r="AV827" s="234"/>
      <c r="AW827" s="234"/>
      <c r="AX827" s="234"/>
      <c r="AY827" s="234"/>
      <c r="AZ827" s="234"/>
      <c r="BA827" s="234"/>
      <c r="BB827" s="234"/>
      <c r="BC827" s="234"/>
      <c r="BD827" s="234"/>
      <c r="BE827" s="234"/>
      <c r="BF827" s="234"/>
      <c r="BG827" s="234"/>
      <c r="BH827" s="234"/>
      <c r="BI827" s="234"/>
      <c r="BJ827" s="234"/>
      <c r="BK827" s="234"/>
      <c r="BL827" s="234"/>
      <c r="BM827" s="234"/>
      <c r="BN827" s="234"/>
      <c r="BO827" s="234"/>
      <c r="BP827" s="234"/>
      <c r="BQ827" s="234"/>
      <c r="BR827" s="234"/>
    </row>
    <row r="828" spans="2:70" s="39" customFormat="1" ht="6.75" customHeight="1">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8"/>
      <c r="AQ828" s="48"/>
      <c r="AS828" s="234"/>
      <c r="AT828" s="234"/>
      <c r="AU828" s="234"/>
      <c r="AV828" s="234"/>
      <c r="AW828" s="234"/>
      <c r="AX828" s="234"/>
      <c r="AY828" s="234"/>
      <c r="AZ828" s="234"/>
      <c r="BA828" s="234"/>
      <c r="BB828" s="234"/>
      <c r="BC828" s="234"/>
      <c r="BD828" s="234"/>
      <c r="BE828" s="234"/>
      <c r="BF828" s="234"/>
      <c r="BG828" s="234"/>
      <c r="BH828" s="234"/>
      <c r="BI828" s="234"/>
      <c r="BJ828" s="234"/>
      <c r="BK828" s="234"/>
      <c r="BL828" s="234"/>
      <c r="BM828" s="234"/>
      <c r="BN828" s="234"/>
      <c r="BO828" s="234"/>
      <c r="BP828" s="234"/>
      <c r="BQ828" s="234"/>
      <c r="BR828" s="234"/>
    </row>
    <row r="829" spans="2:70" s="39" customFormat="1" ht="6.75" customHeight="1">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8"/>
      <c r="AQ829" s="48"/>
      <c r="AS829" s="234"/>
      <c r="AT829" s="234"/>
      <c r="AU829" s="234"/>
      <c r="AV829" s="234"/>
      <c r="AW829" s="234"/>
      <c r="AX829" s="234"/>
      <c r="AY829" s="234"/>
      <c r="AZ829" s="234"/>
      <c r="BA829" s="234"/>
      <c r="BB829" s="234"/>
      <c r="BC829" s="234"/>
      <c r="BD829" s="234"/>
      <c r="BE829" s="234"/>
      <c r="BF829" s="234"/>
      <c r="BG829" s="234"/>
      <c r="BH829" s="234"/>
      <c r="BI829" s="234"/>
      <c r="BJ829" s="234"/>
      <c r="BK829" s="234"/>
      <c r="BL829" s="234"/>
      <c r="BM829" s="234"/>
      <c r="BN829" s="234"/>
      <c r="BO829" s="234"/>
      <c r="BP829" s="234"/>
      <c r="BQ829" s="234"/>
      <c r="BR829" s="234"/>
    </row>
    <row r="830" spans="2:70" s="39" customFormat="1" ht="6.75" customHeight="1">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8"/>
      <c r="AQ830" s="48"/>
      <c r="AS830" s="234"/>
      <c r="AT830" s="234"/>
      <c r="AU830" s="234"/>
      <c r="AV830" s="234"/>
      <c r="AW830" s="234"/>
      <c r="AX830" s="234"/>
      <c r="AY830" s="234"/>
      <c r="AZ830" s="234"/>
      <c r="BA830" s="234"/>
      <c r="BB830" s="234"/>
      <c r="BC830" s="234"/>
      <c r="BD830" s="234"/>
      <c r="BE830" s="234"/>
      <c r="BF830" s="234"/>
      <c r="BG830" s="234"/>
      <c r="BH830" s="234"/>
      <c r="BI830" s="234"/>
      <c r="BJ830" s="234"/>
      <c r="BK830" s="234"/>
      <c r="BL830" s="234"/>
      <c r="BM830" s="234"/>
      <c r="BN830" s="234"/>
      <c r="BO830" s="234"/>
      <c r="BP830" s="234"/>
      <c r="BQ830" s="234"/>
      <c r="BR830" s="234"/>
    </row>
    <row r="831" spans="2:70" s="39" customFormat="1" ht="6.75" customHeight="1">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8"/>
      <c r="AQ831" s="48"/>
      <c r="AS831" s="234"/>
      <c r="AT831" s="234"/>
      <c r="AU831" s="234"/>
      <c r="AV831" s="234"/>
      <c r="AW831" s="234"/>
      <c r="AX831" s="234"/>
      <c r="AY831" s="234"/>
      <c r="AZ831" s="234"/>
      <c r="BA831" s="234"/>
      <c r="BB831" s="234"/>
      <c r="BC831" s="234"/>
      <c r="BD831" s="234"/>
      <c r="BE831" s="234"/>
      <c r="BF831" s="234"/>
      <c r="BG831" s="234"/>
      <c r="BH831" s="234"/>
      <c r="BI831" s="234"/>
      <c r="BJ831" s="234"/>
      <c r="BK831" s="234"/>
      <c r="BL831" s="234"/>
      <c r="BM831" s="234"/>
      <c r="BN831" s="234"/>
      <c r="BO831" s="234"/>
      <c r="BP831" s="234"/>
      <c r="BQ831" s="234"/>
      <c r="BR831" s="234"/>
    </row>
    <row r="832" spans="2:70" s="39" customFormat="1" ht="6.75" customHeight="1">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8"/>
      <c r="AQ832" s="48"/>
      <c r="AS832" s="234"/>
      <c r="AT832" s="234"/>
      <c r="AU832" s="234"/>
      <c r="AV832" s="234"/>
      <c r="AW832" s="234"/>
      <c r="AX832" s="234"/>
      <c r="AY832" s="234"/>
      <c r="AZ832" s="234"/>
      <c r="BA832" s="234"/>
      <c r="BB832" s="234"/>
      <c r="BC832" s="234"/>
      <c r="BD832" s="234"/>
      <c r="BE832" s="234"/>
      <c r="BF832" s="234"/>
      <c r="BG832" s="234"/>
      <c r="BH832" s="234"/>
      <c r="BI832" s="234"/>
      <c r="BJ832" s="234"/>
      <c r="BK832" s="234"/>
      <c r="BL832" s="234"/>
      <c r="BM832" s="234"/>
      <c r="BN832" s="234"/>
      <c r="BO832" s="234"/>
      <c r="BP832" s="234"/>
      <c r="BQ832" s="234"/>
      <c r="BR832" s="234"/>
    </row>
    <row r="833" spans="2:70" s="39" customFormat="1" ht="6.75" customHeight="1">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8"/>
      <c r="AQ833" s="48"/>
      <c r="AS833" s="234"/>
      <c r="AT833" s="234"/>
      <c r="AU833" s="234"/>
      <c r="AV833" s="234"/>
      <c r="AW833" s="234"/>
      <c r="AX833" s="234"/>
      <c r="AY833" s="234"/>
      <c r="AZ833" s="234"/>
      <c r="BA833" s="234"/>
      <c r="BB833" s="234"/>
      <c r="BC833" s="234"/>
      <c r="BD833" s="234"/>
      <c r="BE833" s="234"/>
      <c r="BF833" s="234"/>
      <c r="BG833" s="234"/>
      <c r="BH833" s="234"/>
      <c r="BI833" s="234"/>
      <c r="BJ833" s="234"/>
      <c r="BK833" s="234"/>
      <c r="BL833" s="234"/>
      <c r="BM833" s="234"/>
      <c r="BN833" s="234"/>
      <c r="BO833" s="234"/>
      <c r="BP833" s="234"/>
      <c r="BQ833" s="234"/>
      <c r="BR833" s="234"/>
    </row>
    <row r="834" spans="2:70" s="39" customFormat="1" ht="6.75" customHeight="1">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8"/>
      <c r="AQ834" s="48"/>
      <c r="AS834" s="234"/>
      <c r="AT834" s="234"/>
      <c r="AU834" s="234"/>
      <c r="AV834" s="234"/>
      <c r="AW834" s="234"/>
      <c r="AX834" s="234"/>
      <c r="AY834" s="234"/>
      <c r="AZ834" s="234"/>
      <c r="BA834" s="234"/>
      <c r="BB834" s="234"/>
      <c r="BC834" s="234"/>
      <c r="BD834" s="234"/>
      <c r="BE834" s="234"/>
      <c r="BF834" s="234"/>
      <c r="BG834" s="234"/>
      <c r="BH834" s="234"/>
      <c r="BI834" s="234"/>
      <c r="BJ834" s="234"/>
      <c r="BK834" s="234"/>
      <c r="BL834" s="234"/>
      <c r="BM834" s="234"/>
      <c r="BN834" s="234"/>
      <c r="BO834" s="234"/>
      <c r="BP834" s="234"/>
      <c r="BQ834" s="234"/>
      <c r="BR834" s="234"/>
    </row>
    <row r="835" spans="2:70" s="39" customFormat="1" ht="6.75" customHeight="1">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8"/>
      <c r="AQ835" s="48"/>
      <c r="AS835" s="234"/>
      <c r="AT835" s="234"/>
      <c r="AU835" s="234"/>
      <c r="AV835" s="234"/>
      <c r="AW835" s="234"/>
      <c r="AX835" s="234"/>
      <c r="AY835" s="234"/>
      <c r="AZ835" s="234"/>
      <c r="BA835" s="234"/>
      <c r="BB835" s="234"/>
      <c r="BC835" s="234"/>
      <c r="BD835" s="234"/>
      <c r="BE835" s="234"/>
      <c r="BF835" s="234"/>
      <c r="BG835" s="234"/>
      <c r="BH835" s="234"/>
      <c r="BI835" s="234"/>
      <c r="BJ835" s="234"/>
      <c r="BK835" s="234"/>
      <c r="BL835" s="234"/>
      <c r="BM835" s="234"/>
      <c r="BN835" s="234"/>
      <c r="BO835" s="234"/>
      <c r="BP835" s="234"/>
      <c r="BQ835" s="234"/>
      <c r="BR835" s="234"/>
    </row>
    <row r="836" spans="2:70" s="39" customFormat="1" ht="6.75" customHeight="1">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8"/>
      <c r="AQ836" s="48"/>
      <c r="AS836" s="234"/>
      <c r="AT836" s="234"/>
      <c r="AU836" s="234"/>
      <c r="AV836" s="234"/>
      <c r="AW836" s="234"/>
      <c r="AX836" s="234"/>
      <c r="AY836" s="234"/>
      <c r="AZ836" s="234"/>
      <c r="BA836" s="234"/>
      <c r="BB836" s="234"/>
      <c r="BC836" s="234"/>
      <c r="BD836" s="234"/>
      <c r="BE836" s="234"/>
      <c r="BF836" s="234"/>
      <c r="BG836" s="234"/>
      <c r="BH836" s="234"/>
      <c r="BI836" s="234"/>
      <c r="BJ836" s="234"/>
      <c r="BK836" s="234"/>
      <c r="BL836" s="234"/>
      <c r="BM836" s="234"/>
      <c r="BN836" s="234"/>
      <c r="BO836" s="234"/>
      <c r="BP836" s="234"/>
      <c r="BQ836" s="234"/>
      <c r="BR836" s="234"/>
    </row>
    <row r="837" spans="2:70" s="39" customFormat="1" ht="6.75" customHeight="1">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8"/>
      <c r="AQ837" s="48"/>
      <c r="AS837" s="234"/>
      <c r="AT837" s="234"/>
      <c r="AU837" s="234"/>
      <c r="AV837" s="234"/>
      <c r="AW837" s="234"/>
      <c r="AX837" s="234"/>
      <c r="AY837" s="234"/>
      <c r="AZ837" s="234"/>
      <c r="BA837" s="234"/>
      <c r="BB837" s="234"/>
      <c r="BC837" s="234"/>
      <c r="BD837" s="234"/>
      <c r="BE837" s="234"/>
      <c r="BF837" s="234"/>
      <c r="BG837" s="234"/>
      <c r="BH837" s="234"/>
      <c r="BI837" s="234"/>
      <c r="BJ837" s="234"/>
      <c r="BK837" s="234"/>
      <c r="BL837" s="234"/>
      <c r="BM837" s="234"/>
      <c r="BN837" s="234"/>
      <c r="BO837" s="234"/>
      <c r="BP837" s="234"/>
      <c r="BQ837" s="234"/>
      <c r="BR837" s="234"/>
    </row>
    <row r="838" spans="2:70" s="39" customFormat="1" ht="6.75" customHeight="1">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8"/>
      <c r="AQ838" s="48"/>
      <c r="AS838" s="234"/>
      <c r="AT838" s="234"/>
      <c r="AU838" s="234"/>
      <c r="AV838" s="234"/>
      <c r="AW838" s="234"/>
      <c r="AX838" s="234"/>
      <c r="AY838" s="234"/>
      <c r="AZ838" s="234"/>
      <c r="BA838" s="234"/>
      <c r="BB838" s="234"/>
      <c r="BC838" s="234"/>
      <c r="BD838" s="234"/>
      <c r="BE838" s="234"/>
      <c r="BF838" s="234"/>
      <c r="BG838" s="234"/>
      <c r="BH838" s="234"/>
      <c r="BI838" s="234"/>
      <c r="BJ838" s="234"/>
      <c r="BK838" s="234"/>
      <c r="BL838" s="234"/>
      <c r="BM838" s="234"/>
      <c r="BN838" s="234"/>
      <c r="BO838" s="234"/>
      <c r="BP838" s="234"/>
      <c r="BQ838" s="234"/>
      <c r="BR838" s="234"/>
    </row>
    <row r="839" spans="2:70" s="39" customFormat="1" ht="6.75" customHeight="1">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8"/>
      <c r="AQ839" s="48"/>
      <c r="AS839" s="234"/>
      <c r="AT839" s="234"/>
      <c r="AU839" s="234"/>
      <c r="AV839" s="234"/>
      <c r="AW839" s="234"/>
      <c r="AX839" s="234"/>
      <c r="AY839" s="234"/>
      <c r="AZ839" s="234"/>
      <c r="BA839" s="234"/>
      <c r="BB839" s="234"/>
      <c r="BC839" s="234"/>
      <c r="BD839" s="234"/>
      <c r="BE839" s="234"/>
      <c r="BF839" s="234"/>
      <c r="BG839" s="234"/>
      <c r="BH839" s="234"/>
      <c r="BI839" s="234"/>
      <c r="BJ839" s="234"/>
      <c r="BK839" s="234"/>
      <c r="BL839" s="234"/>
      <c r="BM839" s="234"/>
      <c r="BN839" s="234"/>
      <c r="BO839" s="234"/>
      <c r="BP839" s="234"/>
      <c r="BQ839" s="234"/>
      <c r="BR839" s="234"/>
    </row>
    <row r="840" spans="2:70" s="39" customFormat="1" ht="6.75" customHeight="1">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8"/>
      <c r="AQ840" s="48"/>
      <c r="AS840" s="234"/>
      <c r="AT840" s="234"/>
      <c r="AU840" s="234"/>
      <c r="AV840" s="234"/>
      <c r="AW840" s="234"/>
      <c r="AX840" s="234"/>
      <c r="AY840" s="234"/>
      <c r="AZ840" s="234"/>
      <c r="BA840" s="234"/>
      <c r="BB840" s="234"/>
      <c r="BC840" s="234"/>
      <c r="BD840" s="234"/>
      <c r="BE840" s="234"/>
      <c r="BF840" s="234"/>
      <c r="BG840" s="234"/>
      <c r="BH840" s="234"/>
      <c r="BI840" s="234"/>
      <c r="BJ840" s="234"/>
      <c r="BK840" s="234"/>
      <c r="BL840" s="234"/>
      <c r="BM840" s="234"/>
      <c r="BN840" s="234"/>
      <c r="BO840" s="234"/>
      <c r="BP840" s="234"/>
      <c r="BQ840" s="234"/>
      <c r="BR840" s="234"/>
    </row>
    <row r="841" spans="2:70" s="39" customFormat="1" ht="6.75" customHeight="1">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8"/>
      <c r="AQ841" s="48"/>
      <c r="AS841" s="234"/>
      <c r="AT841" s="234"/>
      <c r="AU841" s="234"/>
      <c r="AV841" s="234"/>
      <c r="AW841" s="234"/>
      <c r="AX841" s="234"/>
      <c r="AY841" s="234"/>
      <c r="AZ841" s="234"/>
      <c r="BA841" s="234"/>
      <c r="BB841" s="234"/>
      <c r="BC841" s="234"/>
      <c r="BD841" s="234"/>
      <c r="BE841" s="234"/>
      <c r="BF841" s="234"/>
      <c r="BG841" s="234"/>
      <c r="BH841" s="234"/>
      <c r="BI841" s="234"/>
      <c r="BJ841" s="234"/>
      <c r="BK841" s="234"/>
      <c r="BL841" s="234"/>
      <c r="BM841" s="234"/>
      <c r="BN841" s="234"/>
      <c r="BO841" s="234"/>
      <c r="BP841" s="234"/>
      <c r="BQ841" s="234"/>
      <c r="BR841" s="234"/>
    </row>
    <row r="842" spans="2:70" s="39" customFormat="1" ht="6.75" customHeight="1">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8"/>
      <c r="AQ842" s="48"/>
      <c r="AS842" s="234"/>
      <c r="AT842" s="234"/>
      <c r="AU842" s="234"/>
      <c r="AV842" s="234"/>
      <c r="AW842" s="234"/>
      <c r="AX842" s="234"/>
      <c r="AY842" s="234"/>
      <c r="AZ842" s="234"/>
      <c r="BA842" s="234"/>
      <c r="BB842" s="234"/>
      <c r="BC842" s="234"/>
      <c r="BD842" s="234"/>
      <c r="BE842" s="234"/>
      <c r="BF842" s="234"/>
      <c r="BG842" s="234"/>
      <c r="BH842" s="234"/>
      <c r="BI842" s="234"/>
      <c r="BJ842" s="234"/>
      <c r="BK842" s="234"/>
      <c r="BL842" s="234"/>
      <c r="BM842" s="234"/>
      <c r="BN842" s="234"/>
      <c r="BO842" s="234"/>
      <c r="BP842" s="234"/>
      <c r="BQ842" s="234"/>
      <c r="BR842" s="234"/>
    </row>
    <row r="843" spans="2:70" s="39" customFormat="1" ht="6.75" customHeight="1">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8"/>
      <c r="AQ843" s="48"/>
      <c r="AS843" s="234"/>
      <c r="AT843" s="234"/>
      <c r="AU843" s="234"/>
      <c r="AV843" s="234"/>
      <c r="AW843" s="234"/>
      <c r="AX843" s="234"/>
      <c r="AY843" s="234"/>
      <c r="AZ843" s="234"/>
      <c r="BA843" s="234"/>
      <c r="BB843" s="234"/>
      <c r="BC843" s="234"/>
      <c r="BD843" s="234"/>
      <c r="BE843" s="234"/>
      <c r="BF843" s="234"/>
      <c r="BG843" s="234"/>
      <c r="BH843" s="234"/>
      <c r="BI843" s="234"/>
      <c r="BJ843" s="234"/>
      <c r="BK843" s="234"/>
      <c r="BL843" s="234"/>
      <c r="BM843" s="234"/>
      <c r="BN843" s="234"/>
      <c r="BO843" s="234"/>
      <c r="BP843" s="234"/>
      <c r="BQ843" s="234"/>
      <c r="BR843" s="234"/>
    </row>
    <row r="844" spans="2:70" s="39" customFormat="1" ht="6.75" customHeight="1">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8"/>
      <c r="AQ844" s="48"/>
      <c r="AS844" s="234"/>
      <c r="AT844" s="234"/>
      <c r="AU844" s="234"/>
      <c r="AV844" s="234"/>
      <c r="AW844" s="234"/>
      <c r="AX844" s="234"/>
      <c r="AY844" s="234"/>
      <c r="AZ844" s="234"/>
      <c r="BA844" s="234"/>
      <c r="BB844" s="234"/>
      <c r="BC844" s="234"/>
      <c r="BD844" s="234"/>
      <c r="BE844" s="234"/>
      <c r="BF844" s="234"/>
      <c r="BG844" s="234"/>
      <c r="BH844" s="234"/>
      <c r="BI844" s="234"/>
      <c r="BJ844" s="234"/>
      <c r="BK844" s="234"/>
      <c r="BL844" s="234"/>
      <c r="BM844" s="234"/>
      <c r="BN844" s="234"/>
      <c r="BO844" s="234"/>
      <c r="BP844" s="234"/>
      <c r="BQ844" s="234"/>
      <c r="BR844" s="234"/>
    </row>
    <row r="845" spans="2:70" s="39" customFormat="1" ht="6.75" customHeight="1">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8"/>
      <c r="AQ845" s="48"/>
      <c r="AS845" s="234"/>
      <c r="AT845" s="234"/>
      <c r="AU845" s="234"/>
      <c r="AV845" s="234"/>
      <c r="AW845" s="234"/>
      <c r="AX845" s="234"/>
      <c r="AY845" s="234"/>
      <c r="AZ845" s="234"/>
      <c r="BA845" s="234"/>
      <c r="BB845" s="234"/>
      <c r="BC845" s="234"/>
      <c r="BD845" s="234"/>
      <c r="BE845" s="234"/>
      <c r="BF845" s="234"/>
      <c r="BG845" s="234"/>
      <c r="BH845" s="234"/>
      <c r="BI845" s="234"/>
      <c r="BJ845" s="234"/>
      <c r="BK845" s="234"/>
      <c r="BL845" s="234"/>
      <c r="BM845" s="234"/>
      <c r="BN845" s="234"/>
      <c r="BO845" s="234"/>
      <c r="BP845" s="234"/>
      <c r="BQ845" s="234"/>
      <c r="BR845" s="234"/>
    </row>
    <row r="846" spans="2:70" s="39" customFormat="1" ht="6.75" customHeight="1">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8"/>
      <c r="AQ846" s="48"/>
      <c r="AS846" s="234"/>
      <c r="AT846" s="234"/>
      <c r="AU846" s="234"/>
      <c r="AV846" s="234"/>
      <c r="AW846" s="234"/>
      <c r="AX846" s="234"/>
      <c r="AY846" s="234"/>
      <c r="AZ846" s="234"/>
      <c r="BA846" s="234"/>
      <c r="BB846" s="234"/>
      <c r="BC846" s="234"/>
      <c r="BD846" s="234"/>
      <c r="BE846" s="234"/>
      <c r="BF846" s="234"/>
      <c r="BG846" s="234"/>
      <c r="BH846" s="234"/>
      <c r="BI846" s="234"/>
      <c r="BJ846" s="234"/>
      <c r="BK846" s="234"/>
      <c r="BL846" s="234"/>
      <c r="BM846" s="234"/>
      <c r="BN846" s="234"/>
      <c r="BO846" s="234"/>
      <c r="BP846" s="234"/>
      <c r="BQ846" s="234"/>
      <c r="BR846" s="234"/>
    </row>
    <row r="847" spans="2:70" s="39" customFormat="1" ht="6.75" customHeight="1">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8"/>
      <c r="AQ847" s="48"/>
      <c r="AS847" s="234"/>
      <c r="AT847" s="234"/>
      <c r="AU847" s="234"/>
      <c r="AV847" s="234"/>
      <c r="AW847" s="234"/>
      <c r="AX847" s="234"/>
      <c r="AY847" s="234"/>
      <c r="AZ847" s="234"/>
      <c r="BA847" s="234"/>
      <c r="BB847" s="234"/>
      <c r="BC847" s="234"/>
      <c r="BD847" s="234"/>
      <c r="BE847" s="234"/>
      <c r="BF847" s="234"/>
      <c r="BG847" s="234"/>
      <c r="BH847" s="234"/>
      <c r="BI847" s="234"/>
      <c r="BJ847" s="234"/>
      <c r="BK847" s="234"/>
      <c r="BL847" s="234"/>
      <c r="BM847" s="234"/>
      <c r="BN847" s="234"/>
      <c r="BO847" s="234"/>
      <c r="BP847" s="234"/>
      <c r="BQ847" s="234"/>
      <c r="BR847" s="234"/>
    </row>
    <row r="848" spans="2:70" s="39" customFormat="1" ht="6.75" customHeight="1">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8"/>
      <c r="AQ848" s="48"/>
      <c r="AS848" s="234"/>
      <c r="AT848" s="234"/>
      <c r="AU848" s="234"/>
      <c r="AV848" s="234"/>
      <c r="AW848" s="234"/>
      <c r="AX848" s="234"/>
      <c r="AY848" s="234"/>
      <c r="AZ848" s="234"/>
      <c r="BA848" s="234"/>
      <c r="BB848" s="234"/>
      <c r="BC848" s="234"/>
      <c r="BD848" s="234"/>
      <c r="BE848" s="234"/>
      <c r="BF848" s="234"/>
      <c r="BG848" s="234"/>
      <c r="BH848" s="234"/>
      <c r="BI848" s="234"/>
      <c r="BJ848" s="234"/>
      <c r="BK848" s="234"/>
      <c r="BL848" s="234"/>
      <c r="BM848" s="234"/>
      <c r="BN848" s="234"/>
      <c r="BO848" s="234"/>
      <c r="BP848" s="234"/>
      <c r="BQ848" s="234"/>
      <c r="BR848" s="234"/>
    </row>
    <row r="849" spans="2:70" s="39" customFormat="1" ht="6.75" customHeight="1">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8"/>
      <c r="AQ849" s="48"/>
      <c r="AS849" s="234"/>
      <c r="AT849" s="234"/>
      <c r="AU849" s="234"/>
      <c r="AV849" s="234"/>
      <c r="AW849" s="234"/>
      <c r="AX849" s="234"/>
      <c r="AY849" s="234"/>
      <c r="AZ849" s="234"/>
      <c r="BA849" s="234"/>
      <c r="BB849" s="234"/>
      <c r="BC849" s="234"/>
      <c r="BD849" s="234"/>
      <c r="BE849" s="234"/>
      <c r="BF849" s="234"/>
      <c r="BG849" s="234"/>
      <c r="BH849" s="234"/>
      <c r="BI849" s="234"/>
      <c r="BJ849" s="234"/>
      <c r="BK849" s="234"/>
      <c r="BL849" s="234"/>
      <c r="BM849" s="234"/>
      <c r="BN849" s="234"/>
      <c r="BO849" s="234"/>
      <c r="BP849" s="234"/>
      <c r="BQ849" s="234"/>
      <c r="BR849" s="234"/>
    </row>
    <row r="850" spans="2:70" s="39" customFormat="1" ht="6.75" customHeight="1">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8"/>
      <c r="AQ850" s="48"/>
      <c r="AS850" s="234"/>
      <c r="AT850" s="234"/>
      <c r="AU850" s="234"/>
      <c r="AV850" s="234"/>
      <c r="AW850" s="234"/>
      <c r="AX850" s="234"/>
      <c r="AY850" s="234"/>
      <c r="AZ850" s="234"/>
      <c r="BA850" s="234"/>
      <c r="BB850" s="234"/>
      <c r="BC850" s="234"/>
      <c r="BD850" s="234"/>
      <c r="BE850" s="234"/>
      <c r="BF850" s="234"/>
      <c r="BG850" s="234"/>
      <c r="BH850" s="234"/>
      <c r="BI850" s="234"/>
      <c r="BJ850" s="234"/>
      <c r="BK850" s="234"/>
      <c r="BL850" s="234"/>
      <c r="BM850" s="234"/>
      <c r="BN850" s="234"/>
      <c r="BO850" s="234"/>
      <c r="BP850" s="234"/>
      <c r="BQ850" s="234"/>
      <c r="BR850" s="234"/>
    </row>
    <row r="851" spans="2:70" s="39" customFormat="1" ht="6.75" customHeight="1">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8"/>
      <c r="AQ851" s="48"/>
      <c r="AS851" s="234"/>
      <c r="AT851" s="234"/>
      <c r="AU851" s="234"/>
      <c r="AV851" s="234"/>
      <c r="AW851" s="234"/>
      <c r="AX851" s="234"/>
      <c r="AY851" s="234"/>
      <c r="AZ851" s="234"/>
      <c r="BA851" s="234"/>
      <c r="BB851" s="234"/>
      <c r="BC851" s="234"/>
      <c r="BD851" s="234"/>
      <c r="BE851" s="234"/>
      <c r="BF851" s="234"/>
      <c r="BG851" s="234"/>
      <c r="BH851" s="234"/>
      <c r="BI851" s="234"/>
      <c r="BJ851" s="234"/>
      <c r="BK851" s="234"/>
      <c r="BL851" s="234"/>
      <c r="BM851" s="234"/>
      <c r="BN851" s="234"/>
      <c r="BO851" s="234"/>
      <c r="BP851" s="234"/>
      <c r="BQ851" s="234"/>
      <c r="BR851" s="234"/>
    </row>
    <row r="852" spans="2:70" s="39" customFormat="1" ht="6.75" customHeight="1">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8"/>
      <c r="AQ852" s="48"/>
      <c r="AS852" s="234"/>
      <c r="AT852" s="234"/>
      <c r="AU852" s="234"/>
      <c r="AV852" s="234"/>
      <c r="AW852" s="234"/>
      <c r="AX852" s="234"/>
      <c r="AY852" s="234"/>
      <c r="AZ852" s="234"/>
      <c r="BA852" s="234"/>
      <c r="BB852" s="234"/>
      <c r="BC852" s="234"/>
      <c r="BD852" s="234"/>
      <c r="BE852" s="234"/>
      <c r="BF852" s="234"/>
      <c r="BG852" s="234"/>
      <c r="BH852" s="234"/>
      <c r="BI852" s="234"/>
      <c r="BJ852" s="234"/>
      <c r="BK852" s="234"/>
      <c r="BL852" s="234"/>
      <c r="BM852" s="234"/>
      <c r="BN852" s="234"/>
      <c r="BO852" s="234"/>
      <c r="BP852" s="234"/>
      <c r="BQ852" s="234"/>
      <c r="BR852" s="234"/>
    </row>
    <row r="853" spans="2:70" s="39" customFormat="1" ht="6.75" customHeight="1">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8"/>
      <c r="AQ853" s="48"/>
      <c r="AS853" s="234"/>
      <c r="AT853" s="234"/>
      <c r="AU853" s="234"/>
      <c r="AV853" s="234"/>
      <c r="AW853" s="234"/>
      <c r="AX853" s="234"/>
      <c r="AY853" s="234"/>
      <c r="AZ853" s="234"/>
      <c r="BA853" s="234"/>
      <c r="BB853" s="234"/>
      <c r="BC853" s="234"/>
      <c r="BD853" s="234"/>
      <c r="BE853" s="234"/>
      <c r="BF853" s="234"/>
      <c r="BG853" s="234"/>
      <c r="BH853" s="234"/>
      <c r="BI853" s="234"/>
      <c r="BJ853" s="234"/>
      <c r="BK853" s="234"/>
      <c r="BL853" s="234"/>
      <c r="BM853" s="234"/>
      <c r="BN853" s="234"/>
      <c r="BO853" s="234"/>
      <c r="BP853" s="234"/>
      <c r="BQ853" s="234"/>
      <c r="BR853" s="234"/>
    </row>
    <row r="854" spans="2:70" s="39" customFormat="1" ht="6.75" customHeight="1">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c r="AM854" s="47"/>
      <c r="AN854" s="47"/>
      <c r="AO854" s="48"/>
      <c r="AQ854" s="48"/>
      <c r="AS854" s="234"/>
      <c r="AT854" s="234"/>
      <c r="AU854" s="234"/>
      <c r="AV854" s="234"/>
      <c r="AW854" s="234"/>
      <c r="AX854" s="234"/>
      <c r="AY854" s="234"/>
      <c r="AZ854" s="234"/>
      <c r="BA854" s="234"/>
      <c r="BB854" s="234"/>
      <c r="BC854" s="234"/>
      <c r="BD854" s="234"/>
      <c r="BE854" s="234"/>
      <c r="BF854" s="234"/>
      <c r="BG854" s="234"/>
      <c r="BH854" s="234"/>
      <c r="BI854" s="234"/>
      <c r="BJ854" s="234"/>
      <c r="BK854" s="234"/>
      <c r="BL854" s="234"/>
      <c r="BM854" s="234"/>
      <c r="BN854" s="234"/>
      <c r="BO854" s="234"/>
      <c r="BP854" s="234"/>
      <c r="BQ854" s="234"/>
      <c r="BR854" s="234"/>
    </row>
    <row r="855" spans="2:70" s="39" customFormat="1" ht="6.75" customHeight="1">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8"/>
      <c r="AQ855" s="48"/>
      <c r="AS855" s="234"/>
      <c r="AT855" s="234"/>
      <c r="AU855" s="234"/>
      <c r="AV855" s="234"/>
      <c r="AW855" s="234"/>
      <c r="AX855" s="234"/>
      <c r="AY855" s="234"/>
      <c r="AZ855" s="234"/>
      <c r="BA855" s="234"/>
      <c r="BB855" s="234"/>
      <c r="BC855" s="234"/>
      <c r="BD855" s="234"/>
      <c r="BE855" s="234"/>
      <c r="BF855" s="234"/>
      <c r="BG855" s="234"/>
      <c r="BH855" s="234"/>
      <c r="BI855" s="234"/>
      <c r="BJ855" s="234"/>
      <c r="BK855" s="234"/>
      <c r="BL855" s="234"/>
      <c r="BM855" s="234"/>
      <c r="BN855" s="234"/>
      <c r="BO855" s="234"/>
      <c r="BP855" s="234"/>
      <c r="BQ855" s="234"/>
      <c r="BR855" s="234"/>
    </row>
    <row r="856" spans="2:70" s="39" customFormat="1" ht="6.75" customHeight="1">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8"/>
      <c r="AQ856" s="48"/>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row>
    <row r="857" spans="2:70" s="39" customFormat="1" ht="6.75" customHeight="1">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8"/>
      <c r="AQ857" s="48"/>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row>
    <row r="858" spans="2:70" s="39" customFormat="1" ht="6.75" customHeight="1">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c r="AM858" s="47"/>
      <c r="AN858" s="47"/>
      <c r="AO858" s="48"/>
      <c r="AQ858" s="48"/>
      <c r="AS858" s="234"/>
      <c r="AT858" s="234"/>
      <c r="AU858" s="234"/>
      <c r="AV858" s="234"/>
      <c r="AW858" s="234"/>
      <c r="AX858" s="234"/>
      <c r="AY858" s="234"/>
      <c r="AZ858" s="234"/>
      <c r="BA858" s="234"/>
      <c r="BB858" s="234"/>
      <c r="BC858" s="234"/>
      <c r="BD858" s="234"/>
      <c r="BE858" s="234"/>
      <c r="BF858" s="234"/>
      <c r="BG858" s="234"/>
      <c r="BH858" s="234"/>
      <c r="BI858" s="234"/>
      <c r="BJ858" s="234"/>
      <c r="BK858" s="234"/>
      <c r="BL858" s="234"/>
      <c r="BM858" s="234"/>
      <c r="BN858" s="234"/>
      <c r="BO858" s="234"/>
      <c r="BP858" s="234"/>
      <c r="BQ858" s="234"/>
      <c r="BR858" s="234"/>
    </row>
    <row r="859" spans="2:70" s="39" customFormat="1" ht="6.75" customHeight="1">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8"/>
      <c r="AQ859" s="48"/>
      <c r="AS859" s="234"/>
      <c r="AT859" s="234"/>
      <c r="AU859" s="234"/>
      <c r="AV859" s="234"/>
      <c r="AW859" s="234"/>
      <c r="AX859" s="234"/>
      <c r="AY859" s="234"/>
      <c r="AZ859" s="234"/>
      <c r="BA859" s="234"/>
      <c r="BB859" s="234"/>
      <c r="BC859" s="234"/>
      <c r="BD859" s="234"/>
      <c r="BE859" s="234"/>
      <c r="BF859" s="234"/>
      <c r="BG859" s="234"/>
      <c r="BH859" s="234"/>
      <c r="BI859" s="234"/>
      <c r="BJ859" s="234"/>
      <c r="BK859" s="234"/>
      <c r="BL859" s="234"/>
      <c r="BM859" s="234"/>
      <c r="BN859" s="234"/>
      <c r="BO859" s="234"/>
      <c r="BP859" s="234"/>
      <c r="BQ859" s="234"/>
      <c r="BR859" s="234"/>
    </row>
    <row r="860" spans="2:70" s="39" customFormat="1" ht="6.75" customHeight="1">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8"/>
      <c r="AQ860" s="48"/>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row>
    <row r="861" spans="2:70" s="39" customFormat="1" ht="6.75" customHeight="1">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8"/>
      <c r="AQ861" s="48"/>
      <c r="AS861" s="234"/>
      <c r="AT861" s="234"/>
      <c r="AU861" s="234"/>
      <c r="AV861" s="234"/>
      <c r="AW861" s="234"/>
      <c r="AX861" s="234"/>
      <c r="AY861" s="234"/>
      <c r="AZ861" s="234"/>
      <c r="BA861" s="234"/>
      <c r="BB861" s="234"/>
      <c r="BC861" s="234"/>
      <c r="BD861" s="234"/>
      <c r="BE861" s="234"/>
      <c r="BF861" s="234"/>
      <c r="BG861" s="234"/>
      <c r="BH861" s="234"/>
      <c r="BI861" s="234"/>
      <c r="BJ861" s="234"/>
      <c r="BK861" s="234"/>
      <c r="BL861" s="234"/>
      <c r="BM861" s="234"/>
      <c r="BN861" s="234"/>
      <c r="BO861" s="234"/>
      <c r="BP861" s="234"/>
      <c r="BQ861" s="234"/>
      <c r="BR861" s="234"/>
    </row>
    <row r="862" spans="2:70" s="39" customFormat="1" ht="6.75" customHeight="1">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c r="AM862" s="47"/>
      <c r="AN862" s="47"/>
      <c r="AO862" s="48"/>
      <c r="AQ862" s="48"/>
      <c r="AS862" s="234"/>
      <c r="AT862" s="234"/>
      <c r="AU862" s="234"/>
      <c r="AV862" s="234"/>
      <c r="AW862" s="234"/>
      <c r="AX862" s="234"/>
      <c r="AY862" s="234"/>
      <c r="AZ862" s="234"/>
      <c r="BA862" s="234"/>
      <c r="BB862" s="234"/>
      <c r="BC862" s="234"/>
      <c r="BD862" s="234"/>
      <c r="BE862" s="234"/>
      <c r="BF862" s="234"/>
      <c r="BG862" s="234"/>
      <c r="BH862" s="234"/>
      <c r="BI862" s="234"/>
      <c r="BJ862" s="234"/>
      <c r="BK862" s="234"/>
      <c r="BL862" s="234"/>
      <c r="BM862" s="234"/>
      <c r="BN862" s="234"/>
      <c r="BO862" s="234"/>
      <c r="BP862" s="234"/>
      <c r="BQ862" s="234"/>
      <c r="BR862" s="234"/>
    </row>
    <row r="863" spans="2:70" s="39" customFormat="1" ht="6.75" customHeight="1">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8"/>
      <c r="AQ863" s="48"/>
      <c r="AS863" s="234"/>
      <c r="AT863" s="234"/>
      <c r="AU863" s="234"/>
      <c r="AV863" s="234"/>
      <c r="AW863" s="234"/>
      <c r="AX863" s="234"/>
      <c r="AY863" s="234"/>
      <c r="AZ863" s="234"/>
      <c r="BA863" s="234"/>
      <c r="BB863" s="234"/>
      <c r="BC863" s="234"/>
      <c r="BD863" s="234"/>
      <c r="BE863" s="234"/>
      <c r="BF863" s="234"/>
      <c r="BG863" s="234"/>
      <c r="BH863" s="234"/>
      <c r="BI863" s="234"/>
      <c r="BJ863" s="234"/>
      <c r="BK863" s="234"/>
      <c r="BL863" s="234"/>
      <c r="BM863" s="234"/>
      <c r="BN863" s="234"/>
      <c r="BO863" s="234"/>
      <c r="BP863" s="234"/>
      <c r="BQ863" s="234"/>
      <c r="BR863" s="234"/>
    </row>
    <row r="864" spans="2:70" s="39" customFormat="1" ht="6.75" customHeight="1">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8"/>
      <c r="AQ864" s="48"/>
      <c r="AS864" s="234"/>
      <c r="AT864" s="234"/>
      <c r="AU864" s="234"/>
      <c r="AV864" s="234"/>
      <c r="AW864" s="234"/>
      <c r="AX864" s="234"/>
      <c r="AY864" s="234"/>
      <c r="AZ864" s="234"/>
      <c r="BA864" s="234"/>
      <c r="BB864" s="234"/>
      <c r="BC864" s="234"/>
      <c r="BD864" s="234"/>
      <c r="BE864" s="234"/>
      <c r="BF864" s="234"/>
      <c r="BG864" s="234"/>
      <c r="BH864" s="234"/>
      <c r="BI864" s="234"/>
      <c r="BJ864" s="234"/>
      <c r="BK864" s="234"/>
      <c r="BL864" s="234"/>
      <c r="BM864" s="234"/>
      <c r="BN864" s="234"/>
      <c r="BO864" s="234"/>
      <c r="BP864" s="234"/>
      <c r="BQ864" s="234"/>
      <c r="BR864" s="234"/>
    </row>
    <row r="865" spans="2:70" s="39" customFormat="1" ht="6.75" customHeight="1">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8"/>
      <c r="AQ865" s="48"/>
      <c r="AS865" s="234"/>
      <c r="AT865" s="234"/>
      <c r="AU865" s="234"/>
      <c r="AV865" s="234"/>
      <c r="AW865" s="234"/>
      <c r="AX865" s="234"/>
      <c r="AY865" s="234"/>
      <c r="AZ865" s="234"/>
      <c r="BA865" s="234"/>
      <c r="BB865" s="234"/>
      <c r="BC865" s="234"/>
      <c r="BD865" s="234"/>
      <c r="BE865" s="234"/>
      <c r="BF865" s="234"/>
      <c r="BG865" s="234"/>
      <c r="BH865" s="234"/>
      <c r="BI865" s="234"/>
      <c r="BJ865" s="234"/>
      <c r="BK865" s="234"/>
      <c r="BL865" s="234"/>
      <c r="BM865" s="234"/>
      <c r="BN865" s="234"/>
      <c r="BO865" s="234"/>
      <c r="BP865" s="234"/>
      <c r="BQ865" s="234"/>
      <c r="BR865" s="234"/>
    </row>
    <row r="866" spans="2:70" s="39" customFormat="1" ht="6.75" customHeight="1">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8"/>
      <c r="AQ866" s="48"/>
      <c r="AS866" s="234"/>
      <c r="AT866" s="234"/>
      <c r="AU866" s="234"/>
      <c r="AV866" s="234"/>
      <c r="AW866" s="234"/>
      <c r="AX866" s="234"/>
      <c r="AY866" s="234"/>
      <c r="AZ866" s="234"/>
      <c r="BA866" s="234"/>
      <c r="BB866" s="234"/>
      <c r="BC866" s="234"/>
      <c r="BD866" s="234"/>
      <c r="BE866" s="234"/>
      <c r="BF866" s="234"/>
      <c r="BG866" s="234"/>
      <c r="BH866" s="234"/>
      <c r="BI866" s="234"/>
      <c r="BJ866" s="234"/>
      <c r="BK866" s="234"/>
      <c r="BL866" s="234"/>
      <c r="BM866" s="234"/>
      <c r="BN866" s="234"/>
      <c r="BO866" s="234"/>
      <c r="BP866" s="234"/>
      <c r="BQ866" s="234"/>
      <c r="BR866" s="234"/>
    </row>
    <row r="867" spans="2:70" s="39" customFormat="1" ht="6.75" customHeight="1">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8"/>
      <c r="AQ867" s="48"/>
      <c r="AS867" s="234"/>
      <c r="AT867" s="234"/>
      <c r="AU867" s="234"/>
      <c r="AV867" s="234"/>
      <c r="AW867" s="234"/>
      <c r="AX867" s="234"/>
      <c r="AY867" s="234"/>
      <c r="AZ867" s="234"/>
      <c r="BA867" s="234"/>
      <c r="BB867" s="234"/>
      <c r="BC867" s="234"/>
      <c r="BD867" s="234"/>
      <c r="BE867" s="234"/>
      <c r="BF867" s="234"/>
      <c r="BG867" s="234"/>
      <c r="BH867" s="234"/>
      <c r="BI867" s="234"/>
      <c r="BJ867" s="234"/>
      <c r="BK867" s="234"/>
      <c r="BL867" s="234"/>
      <c r="BM867" s="234"/>
      <c r="BN867" s="234"/>
      <c r="BO867" s="234"/>
      <c r="BP867" s="234"/>
      <c r="BQ867" s="234"/>
      <c r="BR867" s="234"/>
    </row>
    <row r="868" spans="2:70" s="39" customFormat="1" ht="6.75" customHeight="1">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8"/>
      <c r="AQ868" s="48"/>
      <c r="AS868" s="234"/>
      <c r="AT868" s="234"/>
      <c r="AU868" s="234"/>
      <c r="AV868" s="234"/>
      <c r="AW868" s="234"/>
      <c r="AX868" s="234"/>
      <c r="AY868" s="234"/>
      <c r="AZ868" s="234"/>
      <c r="BA868" s="234"/>
      <c r="BB868" s="234"/>
      <c r="BC868" s="234"/>
      <c r="BD868" s="234"/>
      <c r="BE868" s="234"/>
      <c r="BF868" s="234"/>
      <c r="BG868" s="234"/>
      <c r="BH868" s="234"/>
      <c r="BI868" s="234"/>
      <c r="BJ868" s="234"/>
      <c r="BK868" s="234"/>
      <c r="BL868" s="234"/>
      <c r="BM868" s="234"/>
      <c r="BN868" s="234"/>
      <c r="BO868" s="234"/>
      <c r="BP868" s="234"/>
      <c r="BQ868" s="234"/>
      <c r="BR868" s="234"/>
    </row>
    <row r="869" spans="2:70" s="39" customFormat="1" ht="6.75" customHeight="1">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8"/>
      <c r="AQ869" s="48"/>
      <c r="AS869" s="234"/>
      <c r="AT869" s="234"/>
      <c r="AU869" s="234"/>
      <c r="AV869" s="234"/>
      <c r="AW869" s="234"/>
      <c r="AX869" s="234"/>
      <c r="AY869" s="234"/>
      <c r="AZ869" s="234"/>
      <c r="BA869" s="234"/>
      <c r="BB869" s="234"/>
      <c r="BC869" s="234"/>
      <c r="BD869" s="234"/>
      <c r="BE869" s="234"/>
      <c r="BF869" s="234"/>
      <c r="BG869" s="234"/>
      <c r="BH869" s="234"/>
      <c r="BI869" s="234"/>
      <c r="BJ869" s="234"/>
      <c r="BK869" s="234"/>
      <c r="BL869" s="234"/>
      <c r="BM869" s="234"/>
      <c r="BN869" s="234"/>
      <c r="BO869" s="234"/>
      <c r="BP869" s="234"/>
      <c r="BQ869" s="234"/>
      <c r="BR869" s="234"/>
    </row>
    <row r="870" spans="2:70" s="39" customFormat="1" ht="6.75" customHeight="1">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8"/>
      <c r="AQ870" s="48"/>
      <c r="AS870" s="234"/>
      <c r="AT870" s="234"/>
      <c r="AU870" s="234"/>
      <c r="AV870" s="234"/>
      <c r="AW870" s="234"/>
      <c r="AX870" s="234"/>
      <c r="AY870" s="234"/>
      <c r="AZ870" s="234"/>
      <c r="BA870" s="234"/>
      <c r="BB870" s="234"/>
      <c r="BC870" s="234"/>
      <c r="BD870" s="234"/>
      <c r="BE870" s="234"/>
      <c r="BF870" s="234"/>
      <c r="BG870" s="234"/>
      <c r="BH870" s="234"/>
      <c r="BI870" s="234"/>
      <c r="BJ870" s="234"/>
      <c r="BK870" s="234"/>
      <c r="BL870" s="234"/>
      <c r="BM870" s="234"/>
      <c r="BN870" s="234"/>
      <c r="BO870" s="234"/>
      <c r="BP870" s="234"/>
      <c r="BQ870" s="234"/>
      <c r="BR870" s="234"/>
    </row>
    <row r="871" spans="2:70" s="39" customFormat="1" ht="6.75" customHeight="1">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8"/>
      <c r="AQ871" s="48"/>
      <c r="AS871" s="234"/>
      <c r="AT871" s="234"/>
      <c r="AU871" s="234"/>
      <c r="AV871" s="234"/>
      <c r="AW871" s="234"/>
      <c r="AX871" s="234"/>
      <c r="AY871" s="234"/>
      <c r="AZ871" s="234"/>
      <c r="BA871" s="234"/>
      <c r="BB871" s="234"/>
      <c r="BC871" s="234"/>
      <c r="BD871" s="234"/>
      <c r="BE871" s="234"/>
      <c r="BF871" s="234"/>
      <c r="BG871" s="234"/>
      <c r="BH871" s="234"/>
      <c r="BI871" s="234"/>
      <c r="BJ871" s="234"/>
      <c r="BK871" s="234"/>
      <c r="BL871" s="234"/>
      <c r="BM871" s="234"/>
      <c r="BN871" s="234"/>
      <c r="BO871" s="234"/>
      <c r="BP871" s="234"/>
      <c r="BQ871" s="234"/>
      <c r="BR871" s="234"/>
    </row>
    <row r="872" spans="2:70" s="39" customFormat="1" ht="6.75" customHeight="1">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8"/>
      <c r="AQ872" s="48"/>
      <c r="AS872" s="234"/>
      <c r="AT872" s="234"/>
      <c r="AU872" s="234"/>
      <c r="AV872" s="234"/>
      <c r="AW872" s="234"/>
      <c r="AX872" s="234"/>
      <c r="AY872" s="234"/>
      <c r="AZ872" s="234"/>
      <c r="BA872" s="234"/>
      <c r="BB872" s="234"/>
      <c r="BC872" s="234"/>
      <c r="BD872" s="234"/>
      <c r="BE872" s="234"/>
      <c r="BF872" s="234"/>
      <c r="BG872" s="234"/>
      <c r="BH872" s="234"/>
      <c r="BI872" s="234"/>
      <c r="BJ872" s="234"/>
      <c r="BK872" s="234"/>
      <c r="BL872" s="234"/>
      <c r="BM872" s="234"/>
      <c r="BN872" s="234"/>
      <c r="BO872" s="234"/>
      <c r="BP872" s="234"/>
      <c r="BQ872" s="234"/>
      <c r="BR872" s="234"/>
    </row>
    <row r="873" spans="2:70" s="39" customFormat="1" ht="6.75" customHeight="1">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8"/>
      <c r="AQ873" s="48"/>
      <c r="AS873" s="234"/>
      <c r="AT873" s="234"/>
      <c r="AU873" s="234"/>
      <c r="AV873" s="234"/>
      <c r="AW873" s="234"/>
      <c r="AX873" s="234"/>
      <c r="AY873" s="234"/>
      <c r="AZ873" s="234"/>
      <c r="BA873" s="234"/>
      <c r="BB873" s="234"/>
      <c r="BC873" s="234"/>
      <c r="BD873" s="234"/>
      <c r="BE873" s="234"/>
      <c r="BF873" s="234"/>
      <c r="BG873" s="234"/>
      <c r="BH873" s="234"/>
      <c r="BI873" s="234"/>
      <c r="BJ873" s="234"/>
      <c r="BK873" s="234"/>
      <c r="BL873" s="234"/>
      <c r="BM873" s="234"/>
      <c r="BN873" s="234"/>
      <c r="BO873" s="234"/>
      <c r="BP873" s="234"/>
      <c r="BQ873" s="234"/>
      <c r="BR873" s="234"/>
    </row>
    <row r="874" spans="2:70" s="39" customFormat="1" ht="6.75" customHeight="1">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c r="AM874" s="47"/>
      <c r="AN874" s="47"/>
      <c r="AO874" s="48"/>
      <c r="AQ874" s="48"/>
      <c r="AS874" s="234"/>
      <c r="AT874" s="234"/>
      <c r="AU874" s="234"/>
      <c r="AV874" s="234"/>
      <c r="AW874" s="234"/>
      <c r="AX874" s="234"/>
      <c r="AY874" s="234"/>
      <c r="AZ874" s="234"/>
      <c r="BA874" s="234"/>
      <c r="BB874" s="234"/>
      <c r="BC874" s="234"/>
      <c r="BD874" s="234"/>
      <c r="BE874" s="234"/>
      <c r="BF874" s="234"/>
      <c r="BG874" s="234"/>
      <c r="BH874" s="234"/>
      <c r="BI874" s="234"/>
      <c r="BJ874" s="234"/>
      <c r="BK874" s="234"/>
      <c r="BL874" s="234"/>
      <c r="BM874" s="234"/>
      <c r="BN874" s="234"/>
      <c r="BO874" s="234"/>
      <c r="BP874" s="234"/>
      <c r="BQ874" s="234"/>
      <c r="BR874" s="234"/>
    </row>
    <row r="875" spans="2:70" s="39" customFormat="1" ht="6.75" customHeight="1">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8"/>
      <c r="AQ875" s="48"/>
      <c r="AS875" s="234"/>
      <c r="AT875" s="234"/>
      <c r="AU875" s="234"/>
      <c r="AV875" s="234"/>
      <c r="AW875" s="234"/>
      <c r="AX875" s="234"/>
      <c r="AY875" s="234"/>
      <c r="AZ875" s="234"/>
      <c r="BA875" s="234"/>
      <c r="BB875" s="234"/>
      <c r="BC875" s="234"/>
      <c r="BD875" s="234"/>
      <c r="BE875" s="234"/>
      <c r="BF875" s="234"/>
      <c r="BG875" s="234"/>
      <c r="BH875" s="234"/>
      <c r="BI875" s="234"/>
      <c r="BJ875" s="234"/>
      <c r="BK875" s="234"/>
      <c r="BL875" s="234"/>
      <c r="BM875" s="234"/>
      <c r="BN875" s="234"/>
      <c r="BO875" s="234"/>
      <c r="BP875" s="234"/>
      <c r="BQ875" s="234"/>
      <c r="BR875" s="234"/>
    </row>
    <row r="876" spans="2:70" s="39" customFormat="1" ht="6.75" customHeight="1">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8"/>
      <c r="AQ876" s="48"/>
      <c r="AS876" s="234"/>
      <c r="AT876" s="234"/>
      <c r="AU876" s="234"/>
      <c r="AV876" s="234"/>
      <c r="AW876" s="234"/>
      <c r="AX876" s="234"/>
      <c r="AY876" s="234"/>
      <c r="AZ876" s="234"/>
      <c r="BA876" s="234"/>
      <c r="BB876" s="234"/>
      <c r="BC876" s="234"/>
      <c r="BD876" s="234"/>
      <c r="BE876" s="234"/>
      <c r="BF876" s="234"/>
      <c r="BG876" s="234"/>
      <c r="BH876" s="234"/>
      <c r="BI876" s="234"/>
      <c r="BJ876" s="234"/>
      <c r="BK876" s="234"/>
      <c r="BL876" s="234"/>
      <c r="BM876" s="234"/>
      <c r="BN876" s="234"/>
      <c r="BO876" s="234"/>
      <c r="BP876" s="234"/>
      <c r="BQ876" s="234"/>
      <c r="BR876" s="234"/>
    </row>
    <row r="877" spans="2:70" s="39" customFormat="1" ht="6.75" customHeight="1">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8"/>
      <c r="AQ877" s="48"/>
      <c r="AS877" s="234"/>
      <c r="AT877" s="234"/>
      <c r="AU877" s="234"/>
      <c r="AV877" s="234"/>
      <c r="AW877" s="234"/>
      <c r="AX877" s="234"/>
      <c r="AY877" s="234"/>
      <c r="AZ877" s="234"/>
      <c r="BA877" s="234"/>
      <c r="BB877" s="234"/>
      <c r="BC877" s="234"/>
      <c r="BD877" s="234"/>
      <c r="BE877" s="234"/>
      <c r="BF877" s="234"/>
      <c r="BG877" s="234"/>
      <c r="BH877" s="234"/>
      <c r="BI877" s="234"/>
      <c r="BJ877" s="234"/>
      <c r="BK877" s="234"/>
      <c r="BL877" s="234"/>
      <c r="BM877" s="234"/>
      <c r="BN877" s="234"/>
      <c r="BO877" s="234"/>
      <c r="BP877" s="234"/>
      <c r="BQ877" s="234"/>
      <c r="BR877" s="234"/>
    </row>
    <row r="878" spans="2:70" s="39" customFormat="1" ht="6.75" customHeight="1">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8"/>
      <c r="AQ878" s="48"/>
      <c r="AS878" s="234"/>
      <c r="AT878" s="234"/>
      <c r="AU878" s="234"/>
      <c r="AV878" s="234"/>
      <c r="AW878" s="234"/>
      <c r="AX878" s="234"/>
      <c r="AY878" s="234"/>
      <c r="AZ878" s="234"/>
      <c r="BA878" s="234"/>
      <c r="BB878" s="234"/>
      <c r="BC878" s="234"/>
      <c r="BD878" s="234"/>
      <c r="BE878" s="234"/>
      <c r="BF878" s="234"/>
      <c r="BG878" s="234"/>
      <c r="BH878" s="234"/>
      <c r="BI878" s="234"/>
      <c r="BJ878" s="234"/>
      <c r="BK878" s="234"/>
      <c r="BL878" s="234"/>
      <c r="BM878" s="234"/>
      <c r="BN878" s="234"/>
      <c r="BO878" s="234"/>
      <c r="BP878" s="234"/>
      <c r="BQ878" s="234"/>
      <c r="BR878" s="234"/>
    </row>
    <row r="879" spans="2:70" s="39" customFormat="1" ht="6.75" customHeight="1">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8"/>
      <c r="AQ879" s="48"/>
      <c r="AS879" s="234"/>
      <c r="AT879" s="234"/>
      <c r="AU879" s="234"/>
      <c r="AV879" s="234"/>
      <c r="AW879" s="234"/>
      <c r="AX879" s="234"/>
      <c r="AY879" s="234"/>
      <c r="AZ879" s="234"/>
      <c r="BA879" s="234"/>
      <c r="BB879" s="234"/>
      <c r="BC879" s="234"/>
      <c r="BD879" s="234"/>
      <c r="BE879" s="234"/>
      <c r="BF879" s="234"/>
      <c r="BG879" s="234"/>
      <c r="BH879" s="234"/>
      <c r="BI879" s="234"/>
      <c r="BJ879" s="234"/>
      <c r="BK879" s="234"/>
      <c r="BL879" s="234"/>
      <c r="BM879" s="234"/>
      <c r="BN879" s="234"/>
      <c r="BO879" s="234"/>
      <c r="BP879" s="234"/>
      <c r="BQ879" s="234"/>
      <c r="BR879" s="234"/>
    </row>
    <row r="880" spans="2:70" s="39" customFormat="1" ht="6.75" customHeight="1">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8"/>
      <c r="AQ880" s="48"/>
      <c r="AS880" s="234"/>
      <c r="AT880" s="234"/>
      <c r="AU880" s="234"/>
      <c r="AV880" s="234"/>
      <c r="AW880" s="234"/>
      <c r="AX880" s="234"/>
      <c r="AY880" s="234"/>
      <c r="AZ880" s="234"/>
      <c r="BA880" s="234"/>
      <c r="BB880" s="234"/>
      <c r="BC880" s="234"/>
      <c r="BD880" s="234"/>
      <c r="BE880" s="234"/>
      <c r="BF880" s="234"/>
      <c r="BG880" s="234"/>
      <c r="BH880" s="234"/>
      <c r="BI880" s="234"/>
      <c r="BJ880" s="234"/>
      <c r="BK880" s="234"/>
      <c r="BL880" s="234"/>
      <c r="BM880" s="234"/>
      <c r="BN880" s="234"/>
      <c r="BO880" s="234"/>
      <c r="BP880" s="234"/>
      <c r="BQ880" s="234"/>
      <c r="BR880" s="234"/>
    </row>
    <row r="881" spans="2:70" s="39" customFormat="1" ht="6.75" customHeight="1">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8"/>
      <c r="AQ881" s="48"/>
      <c r="AS881" s="234"/>
      <c r="AT881" s="234"/>
      <c r="AU881" s="234"/>
      <c r="AV881" s="234"/>
      <c r="AW881" s="234"/>
      <c r="AX881" s="234"/>
      <c r="AY881" s="234"/>
      <c r="AZ881" s="234"/>
      <c r="BA881" s="234"/>
      <c r="BB881" s="234"/>
      <c r="BC881" s="234"/>
      <c r="BD881" s="234"/>
      <c r="BE881" s="234"/>
      <c r="BF881" s="234"/>
      <c r="BG881" s="234"/>
      <c r="BH881" s="234"/>
      <c r="BI881" s="234"/>
      <c r="BJ881" s="234"/>
      <c r="BK881" s="234"/>
      <c r="BL881" s="234"/>
      <c r="BM881" s="234"/>
      <c r="BN881" s="234"/>
      <c r="BO881" s="234"/>
      <c r="BP881" s="234"/>
      <c r="BQ881" s="234"/>
      <c r="BR881" s="234"/>
    </row>
    <row r="882" spans="2:70" s="39" customFormat="1" ht="6.75" customHeight="1">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8"/>
      <c r="AQ882" s="48"/>
      <c r="AS882" s="234"/>
      <c r="AT882" s="234"/>
      <c r="AU882" s="234"/>
      <c r="AV882" s="234"/>
      <c r="AW882" s="234"/>
      <c r="AX882" s="234"/>
      <c r="AY882" s="234"/>
      <c r="AZ882" s="234"/>
      <c r="BA882" s="234"/>
      <c r="BB882" s="234"/>
      <c r="BC882" s="234"/>
      <c r="BD882" s="234"/>
      <c r="BE882" s="234"/>
      <c r="BF882" s="234"/>
      <c r="BG882" s="234"/>
      <c r="BH882" s="234"/>
      <c r="BI882" s="234"/>
      <c r="BJ882" s="234"/>
      <c r="BK882" s="234"/>
      <c r="BL882" s="234"/>
      <c r="BM882" s="234"/>
      <c r="BN882" s="234"/>
      <c r="BO882" s="234"/>
      <c r="BP882" s="234"/>
      <c r="BQ882" s="234"/>
      <c r="BR882" s="234"/>
    </row>
    <row r="883" spans="2:70" s="39" customFormat="1" ht="6.75" customHeight="1">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8"/>
      <c r="AQ883" s="48"/>
      <c r="AS883" s="234"/>
      <c r="AT883" s="234"/>
      <c r="AU883" s="234"/>
      <c r="AV883" s="234"/>
      <c r="AW883" s="234"/>
      <c r="AX883" s="234"/>
      <c r="AY883" s="234"/>
      <c r="AZ883" s="234"/>
      <c r="BA883" s="234"/>
      <c r="BB883" s="234"/>
      <c r="BC883" s="234"/>
      <c r="BD883" s="234"/>
      <c r="BE883" s="234"/>
      <c r="BF883" s="234"/>
      <c r="BG883" s="234"/>
      <c r="BH883" s="234"/>
      <c r="BI883" s="234"/>
      <c r="BJ883" s="234"/>
      <c r="BK883" s="234"/>
      <c r="BL883" s="234"/>
      <c r="BM883" s="234"/>
      <c r="BN883" s="234"/>
      <c r="BO883" s="234"/>
      <c r="BP883" s="234"/>
      <c r="BQ883" s="234"/>
      <c r="BR883" s="234"/>
    </row>
    <row r="884" spans="2:70" s="39" customFormat="1" ht="6.75" customHeight="1">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8"/>
      <c r="AQ884" s="48"/>
      <c r="AS884" s="234"/>
      <c r="AT884" s="234"/>
      <c r="AU884" s="234"/>
      <c r="AV884" s="234"/>
      <c r="AW884" s="234"/>
      <c r="AX884" s="234"/>
      <c r="AY884" s="234"/>
      <c r="AZ884" s="234"/>
      <c r="BA884" s="234"/>
      <c r="BB884" s="234"/>
      <c r="BC884" s="234"/>
      <c r="BD884" s="234"/>
      <c r="BE884" s="234"/>
      <c r="BF884" s="234"/>
      <c r="BG884" s="234"/>
      <c r="BH884" s="234"/>
      <c r="BI884" s="234"/>
      <c r="BJ884" s="234"/>
      <c r="BK884" s="234"/>
      <c r="BL884" s="234"/>
      <c r="BM884" s="234"/>
      <c r="BN884" s="234"/>
      <c r="BO884" s="234"/>
      <c r="BP884" s="234"/>
      <c r="BQ884" s="234"/>
      <c r="BR884" s="234"/>
    </row>
    <row r="885" spans="2:70" s="39" customFormat="1" ht="6.75" customHeight="1">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8"/>
      <c r="AQ885" s="48"/>
      <c r="AS885" s="234"/>
      <c r="AT885" s="234"/>
      <c r="AU885" s="234"/>
      <c r="AV885" s="234"/>
      <c r="AW885" s="234"/>
      <c r="AX885" s="234"/>
      <c r="AY885" s="234"/>
      <c r="AZ885" s="234"/>
      <c r="BA885" s="234"/>
      <c r="BB885" s="234"/>
      <c r="BC885" s="234"/>
      <c r="BD885" s="234"/>
      <c r="BE885" s="234"/>
      <c r="BF885" s="234"/>
      <c r="BG885" s="234"/>
      <c r="BH885" s="234"/>
      <c r="BI885" s="234"/>
      <c r="BJ885" s="234"/>
      <c r="BK885" s="234"/>
      <c r="BL885" s="234"/>
      <c r="BM885" s="234"/>
      <c r="BN885" s="234"/>
      <c r="BO885" s="234"/>
      <c r="BP885" s="234"/>
      <c r="BQ885" s="234"/>
      <c r="BR885" s="234"/>
    </row>
    <row r="886" spans="2:70" s="39" customFormat="1" ht="6.75" customHeight="1">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c r="AM886" s="47"/>
      <c r="AN886" s="47"/>
      <c r="AO886" s="48"/>
      <c r="AQ886" s="48"/>
      <c r="AS886" s="234"/>
      <c r="AT886" s="234"/>
      <c r="AU886" s="234"/>
      <c r="AV886" s="234"/>
      <c r="AW886" s="234"/>
      <c r="AX886" s="234"/>
      <c r="AY886" s="234"/>
      <c r="AZ886" s="234"/>
      <c r="BA886" s="234"/>
      <c r="BB886" s="234"/>
      <c r="BC886" s="234"/>
      <c r="BD886" s="234"/>
      <c r="BE886" s="234"/>
      <c r="BF886" s="234"/>
      <c r="BG886" s="234"/>
      <c r="BH886" s="234"/>
      <c r="BI886" s="234"/>
      <c r="BJ886" s="234"/>
      <c r="BK886" s="234"/>
      <c r="BL886" s="234"/>
      <c r="BM886" s="234"/>
      <c r="BN886" s="234"/>
      <c r="BO886" s="234"/>
      <c r="BP886" s="234"/>
      <c r="BQ886" s="234"/>
      <c r="BR886" s="234"/>
    </row>
    <row r="887" spans="2:70" s="39" customFormat="1" ht="6.75" customHeight="1">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8"/>
      <c r="AQ887" s="48"/>
      <c r="AS887" s="234"/>
      <c r="AT887" s="234"/>
      <c r="AU887" s="234"/>
      <c r="AV887" s="234"/>
      <c r="AW887" s="234"/>
      <c r="AX887" s="234"/>
      <c r="AY887" s="234"/>
      <c r="AZ887" s="234"/>
      <c r="BA887" s="234"/>
      <c r="BB887" s="234"/>
      <c r="BC887" s="234"/>
      <c r="BD887" s="234"/>
      <c r="BE887" s="234"/>
      <c r="BF887" s="234"/>
      <c r="BG887" s="234"/>
      <c r="BH887" s="234"/>
      <c r="BI887" s="234"/>
      <c r="BJ887" s="234"/>
      <c r="BK887" s="234"/>
      <c r="BL887" s="234"/>
      <c r="BM887" s="234"/>
      <c r="BN887" s="234"/>
      <c r="BO887" s="234"/>
      <c r="BP887" s="234"/>
      <c r="BQ887" s="234"/>
      <c r="BR887" s="234"/>
    </row>
    <row r="888" spans="2:70" s="39" customFormat="1" ht="6.75" customHeight="1">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8"/>
      <c r="AQ888" s="48"/>
      <c r="AS888" s="234"/>
      <c r="AT888" s="234"/>
      <c r="AU888" s="234"/>
      <c r="AV888" s="234"/>
      <c r="AW888" s="234"/>
      <c r="AX888" s="234"/>
      <c r="AY888" s="234"/>
      <c r="AZ888" s="234"/>
      <c r="BA888" s="234"/>
      <c r="BB888" s="234"/>
      <c r="BC888" s="234"/>
      <c r="BD888" s="234"/>
      <c r="BE888" s="234"/>
      <c r="BF888" s="234"/>
      <c r="BG888" s="234"/>
      <c r="BH888" s="234"/>
      <c r="BI888" s="234"/>
      <c r="BJ888" s="234"/>
      <c r="BK888" s="234"/>
      <c r="BL888" s="234"/>
      <c r="BM888" s="234"/>
      <c r="BN888" s="234"/>
      <c r="BO888" s="234"/>
      <c r="BP888" s="234"/>
      <c r="BQ888" s="234"/>
      <c r="BR888" s="234"/>
    </row>
    <row r="889" spans="2:70" s="39" customFormat="1" ht="6.75" customHeight="1">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8"/>
      <c r="AQ889" s="48"/>
      <c r="AS889" s="234"/>
      <c r="AT889" s="234"/>
      <c r="AU889" s="234"/>
      <c r="AV889" s="234"/>
      <c r="AW889" s="234"/>
      <c r="AX889" s="234"/>
      <c r="AY889" s="234"/>
      <c r="AZ889" s="234"/>
      <c r="BA889" s="234"/>
      <c r="BB889" s="234"/>
      <c r="BC889" s="234"/>
      <c r="BD889" s="234"/>
      <c r="BE889" s="234"/>
      <c r="BF889" s="234"/>
      <c r="BG889" s="234"/>
      <c r="BH889" s="234"/>
      <c r="BI889" s="234"/>
      <c r="BJ889" s="234"/>
      <c r="BK889" s="234"/>
      <c r="BL889" s="234"/>
      <c r="BM889" s="234"/>
      <c r="BN889" s="234"/>
      <c r="BO889" s="234"/>
      <c r="BP889" s="234"/>
      <c r="BQ889" s="234"/>
      <c r="BR889" s="234"/>
    </row>
    <row r="890" spans="2:70" s="39" customFormat="1" ht="6.75" customHeight="1">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8"/>
      <c r="AQ890" s="48"/>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row>
    <row r="891" spans="2:70" s="39" customFormat="1" ht="6.75" customHeight="1">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8"/>
      <c r="AQ891" s="48"/>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row>
    <row r="892" spans="2:70" s="39" customFormat="1" ht="6.75" customHeight="1">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c r="AM892" s="47"/>
      <c r="AN892" s="47"/>
      <c r="AO892" s="48"/>
      <c r="AQ892" s="48"/>
      <c r="AS892" s="234"/>
      <c r="AT892" s="234"/>
      <c r="AU892" s="234"/>
      <c r="AV892" s="234"/>
      <c r="AW892" s="234"/>
      <c r="AX892" s="234"/>
      <c r="AY892" s="234"/>
      <c r="AZ892" s="234"/>
      <c r="BA892" s="234"/>
      <c r="BB892" s="234"/>
      <c r="BC892" s="234"/>
      <c r="BD892" s="234"/>
      <c r="BE892" s="234"/>
      <c r="BF892" s="234"/>
      <c r="BG892" s="234"/>
      <c r="BH892" s="234"/>
      <c r="BI892" s="234"/>
      <c r="BJ892" s="234"/>
      <c r="BK892" s="234"/>
      <c r="BL892" s="234"/>
      <c r="BM892" s="234"/>
      <c r="BN892" s="234"/>
      <c r="BO892" s="234"/>
      <c r="BP892" s="234"/>
      <c r="BQ892" s="234"/>
      <c r="BR892" s="234"/>
    </row>
    <row r="893" spans="2:70" s="39" customFormat="1" ht="6.75" customHeight="1">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c r="AM893" s="47"/>
      <c r="AN893" s="47"/>
      <c r="AO893" s="48"/>
      <c r="AQ893" s="48"/>
      <c r="AS893" s="234"/>
      <c r="AT893" s="234"/>
      <c r="AU893" s="234"/>
      <c r="AV893" s="234"/>
      <c r="AW893" s="234"/>
      <c r="AX893" s="234"/>
      <c r="AY893" s="234"/>
      <c r="AZ893" s="234"/>
      <c r="BA893" s="234"/>
      <c r="BB893" s="234"/>
      <c r="BC893" s="234"/>
      <c r="BD893" s="234"/>
      <c r="BE893" s="234"/>
      <c r="BF893" s="234"/>
      <c r="BG893" s="234"/>
      <c r="BH893" s="234"/>
      <c r="BI893" s="234"/>
      <c r="BJ893" s="234"/>
      <c r="BK893" s="234"/>
      <c r="BL893" s="234"/>
      <c r="BM893" s="234"/>
      <c r="BN893" s="234"/>
      <c r="BO893" s="234"/>
      <c r="BP893" s="234"/>
      <c r="BQ893" s="234"/>
      <c r="BR893" s="234"/>
    </row>
    <row r="894" spans="2:70" s="39" customFormat="1" ht="6.75" customHeight="1">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c r="AM894" s="47"/>
      <c r="AN894" s="47"/>
      <c r="AO894" s="48"/>
      <c r="AQ894" s="48"/>
      <c r="AS894" s="234"/>
      <c r="AT894" s="234"/>
      <c r="AU894" s="234"/>
      <c r="AV894" s="234"/>
      <c r="AW894" s="234"/>
      <c r="AX894" s="234"/>
      <c r="AY894" s="234"/>
      <c r="AZ894" s="234"/>
      <c r="BA894" s="234"/>
      <c r="BB894" s="234"/>
      <c r="BC894" s="234"/>
      <c r="BD894" s="234"/>
      <c r="BE894" s="234"/>
      <c r="BF894" s="234"/>
      <c r="BG894" s="234"/>
      <c r="BH894" s="234"/>
      <c r="BI894" s="234"/>
      <c r="BJ894" s="234"/>
      <c r="BK894" s="234"/>
      <c r="BL894" s="234"/>
      <c r="BM894" s="234"/>
      <c r="BN894" s="234"/>
      <c r="BO894" s="234"/>
      <c r="BP894" s="234"/>
      <c r="BQ894" s="234"/>
      <c r="BR894" s="234"/>
    </row>
    <row r="895" spans="2:70" s="39" customFormat="1" ht="6.75" customHeight="1">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c r="AM895" s="47"/>
      <c r="AN895" s="47"/>
      <c r="AO895" s="48"/>
      <c r="AQ895" s="48"/>
      <c r="AS895" s="234"/>
      <c r="AT895" s="234"/>
      <c r="AU895" s="234"/>
      <c r="AV895" s="234"/>
      <c r="AW895" s="234"/>
      <c r="AX895" s="234"/>
      <c r="AY895" s="234"/>
      <c r="AZ895" s="234"/>
      <c r="BA895" s="234"/>
      <c r="BB895" s="234"/>
      <c r="BC895" s="234"/>
      <c r="BD895" s="234"/>
      <c r="BE895" s="234"/>
      <c r="BF895" s="234"/>
      <c r="BG895" s="234"/>
      <c r="BH895" s="234"/>
      <c r="BI895" s="234"/>
      <c r="BJ895" s="234"/>
      <c r="BK895" s="234"/>
      <c r="BL895" s="234"/>
      <c r="BM895" s="234"/>
      <c r="BN895" s="234"/>
      <c r="BO895" s="234"/>
      <c r="BP895" s="234"/>
      <c r="BQ895" s="234"/>
      <c r="BR895" s="234"/>
    </row>
    <row r="896" spans="2:70" s="39" customFormat="1" ht="6.75" customHeight="1">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c r="AM896" s="47"/>
      <c r="AN896" s="47"/>
      <c r="AO896" s="48"/>
      <c r="AQ896" s="48"/>
      <c r="AS896" s="234"/>
      <c r="AT896" s="234"/>
      <c r="AU896" s="234"/>
      <c r="AV896" s="234"/>
      <c r="AW896" s="234"/>
      <c r="AX896" s="234"/>
      <c r="AY896" s="234"/>
      <c r="AZ896" s="234"/>
      <c r="BA896" s="234"/>
      <c r="BB896" s="234"/>
      <c r="BC896" s="234"/>
      <c r="BD896" s="234"/>
      <c r="BE896" s="234"/>
      <c r="BF896" s="234"/>
      <c r="BG896" s="234"/>
      <c r="BH896" s="234"/>
      <c r="BI896" s="234"/>
      <c r="BJ896" s="234"/>
      <c r="BK896" s="234"/>
      <c r="BL896" s="234"/>
      <c r="BM896" s="234"/>
      <c r="BN896" s="234"/>
      <c r="BO896" s="234"/>
      <c r="BP896" s="234"/>
      <c r="BQ896" s="234"/>
      <c r="BR896" s="234"/>
    </row>
    <row r="897" spans="2:70" s="39" customFormat="1" ht="6.75" customHeight="1">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8"/>
      <c r="AQ897" s="48"/>
      <c r="AS897" s="234"/>
      <c r="AT897" s="234"/>
      <c r="AU897" s="234"/>
      <c r="AV897" s="234"/>
      <c r="AW897" s="234"/>
      <c r="AX897" s="234"/>
      <c r="AY897" s="234"/>
      <c r="AZ897" s="234"/>
      <c r="BA897" s="234"/>
      <c r="BB897" s="234"/>
      <c r="BC897" s="234"/>
      <c r="BD897" s="234"/>
      <c r="BE897" s="234"/>
      <c r="BF897" s="234"/>
      <c r="BG897" s="234"/>
      <c r="BH897" s="234"/>
      <c r="BI897" s="234"/>
      <c r="BJ897" s="234"/>
      <c r="BK897" s="234"/>
      <c r="BL897" s="234"/>
      <c r="BM897" s="234"/>
      <c r="BN897" s="234"/>
      <c r="BO897" s="234"/>
      <c r="BP897" s="234"/>
      <c r="BQ897" s="234"/>
      <c r="BR897" s="234"/>
    </row>
    <row r="898" spans="2:70" s="39" customFormat="1" ht="6.75" customHeight="1">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c r="AM898" s="47"/>
      <c r="AN898" s="47"/>
      <c r="AO898" s="48"/>
      <c r="AQ898" s="48"/>
      <c r="AS898" s="234"/>
      <c r="AT898" s="234"/>
      <c r="AU898" s="234"/>
      <c r="AV898" s="234"/>
      <c r="AW898" s="234"/>
      <c r="AX898" s="234"/>
      <c r="AY898" s="234"/>
      <c r="AZ898" s="234"/>
      <c r="BA898" s="234"/>
      <c r="BB898" s="234"/>
      <c r="BC898" s="234"/>
      <c r="BD898" s="234"/>
      <c r="BE898" s="234"/>
      <c r="BF898" s="234"/>
      <c r="BG898" s="234"/>
      <c r="BH898" s="234"/>
      <c r="BI898" s="234"/>
      <c r="BJ898" s="234"/>
      <c r="BK898" s="234"/>
      <c r="BL898" s="234"/>
      <c r="BM898" s="234"/>
      <c r="BN898" s="234"/>
      <c r="BO898" s="234"/>
      <c r="BP898" s="234"/>
      <c r="BQ898" s="234"/>
      <c r="BR898" s="234"/>
    </row>
    <row r="899" spans="2:70" s="39" customFormat="1" ht="6.75" customHeight="1">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c r="AM899" s="47"/>
      <c r="AN899" s="47"/>
      <c r="AO899" s="48"/>
      <c r="AQ899" s="48"/>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c r="BR899" s="234"/>
    </row>
    <row r="900" spans="2:70" s="39" customFormat="1" ht="6.75" customHeight="1">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c r="AM900" s="47"/>
      <c r="AN900" s="47"/>
      <c r="AO900" s="48"/>
      <c r="AQ900" s="48"/>
      <c r="AS900" s="234"/>
      <c r="AT900" s="234"/>
      <c r="AU900" s="234"/>
      <c r="AV900" s="234"/>
      <c r="AW900" s="234"/>
      <c r="AX900" s="234"/>
      <c r="AY900" s="234"/>
      <c r="AZ900" s="234"/>
      <c r="BA900" s="234"/>
      <c r="BB900" s="234"/>
      <c r="BC900" s="234"/>
      <c r="BD900" s="234"/>
      <c r="BE900" s="234"/>
      <c r="BF900" s="234"/>
      <c r="BG900" s="234"/>
      <c r="BH900" s="234"/>
      <c r="BI900" s="234"/>
      <c r="BJ900" s="234"/>
      <c r="BK900" s="234"/>
      <c r="BL900" s="234"/>
      <c r="BM900" s="234"/>
      <c r="BN900" s="234"/>
      <c r="BO900" s="234"/>
      <c r="BP900" s="234"/>
      <c r="BQ900" s="234"/>
      <c r="BR900" s="234"/>
    </row>
    <row r="901" spans="2:70" s="39" customFormat="1" ht="6.75" customHeight="1">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c r="AM901" s="47"/>
      <c r="AN901" s="47"/>
      <c r="AO901" s="48"/>
      <c r="AQ901" s="48"/>
      <c r="AS901" s="234"/>
      <c r="AT901" s="234"/>
      <c r="AU901" s="234"/>
      <c r="AV901" s="234"/>
      <c r="AW901" s="234"/>
      <c r="AX901" s="234"/>
      <c r="AY901" s="234"/>
      <c r="AZ901" s="234"/>
      <c r="BA901" s="234"/>
      <c r="BB901" s="234"/>
      <c r="BC901" s="234"/>
      <c r="BD901" s="234"/>
      <c r="BE901" s="234"/>
      <c r="BF901" s="234"/>
      <c r="BG901" s="234"/>
      <c r="BH901" s="234"/>
      <c r="BI901" s="234"/>
      <c r="BJ901" s="234"/>
      <c r="BK901" s="234"/>
      <c r="BL901" s="234"/>
      <c r="BM901" s="234"/>
      <c r="BN901" s="234"/>
      <c r="BO901" s="234"/>
      <c r="BP901" s="234"/>
      <c r="BQ901" s="234"/>
      <c r="BR901" s="234"/>
    </row>
    <row r="902" spans="2:70" s="39" customFormat="1" ht="6.75" customHeight="1">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c r="AM902" s="47"/>
      <c r="AN902" s="47"/>
      <c r="AO902" s="48"/>
      <c r="AQ902" s="48"/>
      <c r="AS902" s="234"/>
      <c r="AT902" s="234"/>
      <c r="AU902" s="234"/>
      <c r="AV902" s="234"/>
      <c r="AW902" s="234"/>
      <c r="AX902" s="234"/>
      <c r="AY902" s="234"/>
      <c r="AZ902" s="234"/>
      <c r="BA902" s="234"/>
      <c r="BB902" s="234"/>
      <c r="BC902" s="234"/>
      <c r="BD902" s="234"/>
      <c r="BE902" s="234"/>
      <c r="BF902" s="234"/>
      <c r="BG902" s="234"/>
      <c r="BH902" s="234"/>
      <c r="BI902" s="234"/>
      <c r="BJ902" s="234"/>
      <c r="BK902" s="234"/>
      <c r="BL902" s="234"/>
      <c r="BM902" s="234"/>
      <c r="BN902" s="234"/>
      <c r="BO902" s="234"/>
      <c r="BP902" s="234"/>
      <c r="BQ902" s="234"/>
      <c r="BR902" s="234"/>
    </row>
    <row r="903" spans="2:70" s="39" customFormat="1" ht="6.75" customHeight="1">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c r="AM903" s="47"/>
      <c r="AN903" s="47"/>
      <c r="AO903" s="48"/>
      <c r="AQ903" s="48"/>
      <c r="AS903" s="234"/>
      <c r="AT903" s="234"/>
      <c r="AU903" s="234"/>
      <c r="AV903" s="234"/>
      <c r="AW903" s="234"/>
      <c r="AX903" s="234"/>
      <c r="AY903" s="234"/>
      <c r="AZ903" s="234"/>
      <c r="BA903" s="234"/>
      <c r="BB903" s="234"/>
      <c r="BC903" s="234"/>
      <c r="BD903" s="234"/>
      <c r="BE903" s="234"/>
      <c r="BF903" s="234"/>
      <c r="BG903" s="234"/>
      <c r="BH903" s="234"/>
      <c r="BI903" s="234"/>
      <c r="BJ903" s="234"/>
      <c r="BK903" s="234"/>
      <c r="BL903" s="234"/>
      <c r="BM903" s="234"/>
      <c r="BN903" s="234"/>
      <c r="BO903" s="234"/>
      <c r="BP903" s="234"/>
      <c r="BQ903" s="234"/>
      <c r="BR903" s="234"/>
    </row>
    <row r="904" spans="2:70" s="39" customFormat="1" ht="6.75" customHeight="1">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c r="AM904" s="47"/>
      <c r="AN904" s="47"/>
      <c r="AO904" s="48"/>
      <c r="AQ904" s="48"/>
      <c r="AS904" s="234"/>
      <c r="AT904" s="234"/>
      <c r="AU904" s="234"/>
      <c r="AV904" s="234"/>
      <c r="AW904" s="234"/>
      <c r="AX904" s="234"/>
      <c r="AY904" s="234"/>
      <c r="AZ904" s="234"/>
      <c r="BA904" s="234"/>
      <c r="BB904" s="234"/>
      <c r="BC904" s="234"/>
      <c r="BD904" s="234"/>
      <c r="BE904" s="234"/>
      <c r="BF904" s="234"/>
      <c r="BG904" s="234"/>
      <c r="BH904" s="234"/>
      <c r="BI904" s="234"/>
      <c r="BJ904" s="234"/>
      <c r="BK904" s="234"/>
      <c r="BL904" s="234"/>
      <c r="BM904" s="234"/>
      <c r="BN904" s="234"/>
      <c r="BO904" s="234"/>
      <c r="BP904" s="234"/>
      <c r="BQ904" s="234"/>
      <c r="BR904" s="234"/>
    </row>
    <row r="905" spans="2:70" s="39" customFormat="1" ht="6.75" customHeight="1">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8"/>
      <c r="AQ905" s="48"/>
      <c r="AS905" s="234"/>
      <c r="AT905" s="234"/>
      <c r="AU905" s="234"/>
      <c r="AV905" s="234"/>
      <c r="AW905" s="234"/>
      <c r="AX905" s="234"/>
      <c r="AY905" s="234"/>
      <c r="AZ905" s="234"/>
      <c r="BA905" s="234"/>
      <c r="BB905" s="234"/>
      <c r="BC905" s="234"/>
      <c r="BD905" s="234"/>
      <c r="BE905" s="234"/>
      <c r="BF905" s="234"/>
      <c r="BG905" s="234"/>
      <c r="BH905" s="234"/>
      <c r="BI905" s="234"/>
      <c r="BJ905" s="234"/>
      <c r="BK905" s="234"/>
      <c r="BL905" s="234"/>
      <c r="BM905" s="234"/>
      <c r="BN905" s="234"/>
      <c r="BO905" s="234"/>
      <c r="BP905" s="234"/>
      <c r="BQ905" s="234"/>
      <c r="BR905" s="234"/>
    </row>
    <row r="906" spans="2:70" s="39" customFormat="1" ht="6.75" customHeight="1">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c r="AM906" s="47"/>
      <c r="AN906" s="47"/>
      <c r="AO906" s="48"/>
      <c r="AQ906" s="48"/>
      <c r="AS906" s="234"/>
      <c r="AT906" s="234"/>
      <c r="AU906" s="234"/>
      <c r="AV906" s="234"/>
      <c r="AW906" s="234"/>
      <c r="AX906" s="234"/>
      <c r="AY906" s="234"/>
      <c r="AZ906" s="234"/>
      <c r="BA906" s="234"/>
      <c r="BB906" s="234"/>
      <c r="BC906" s="234"/>
      <c r="BD906" s="234"/>
      <c r="BE906" s="234"/>
      <c r="BF906" s="234"/>
      <c r="BG906" s="234"/>
      <c r="BH906" s="234"/>
      <c r="BI906" s="234"/>
      <c r="BJ906" s="234"/>
      <c r="BK906" s="234"/>
      <c r="BL906" s="234"/>
      <c r="BM906" s="234"/>
      <c r="BN906" s="234"/>
      <c r="BO906" s="234"/>
      <c r="BP906" s="234"/>
      <c r="BQ906" s="234"/>
      <c r="BR906" s="234"/>
    </row>
    <row r="907" spans="2:70" s="39" customFormat="1" ht="6.75" customHeight="1">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c r="AM907" s="47"/>
      <c r="AN907" s="47"/>
      <c r="AO907" s="48"/>
      <c r="AQ907" s="48"/>
      <c r="AS907" s="234"/>
      <c r="AT907" s="234"/>
      <c r="AU907" s="234"/>
      <c r="AV907" s="234"/>
      <c r="AW907" s="234"/>
      <c r="AX907" s="234"/>
      <c r="AY907" s="234"/>
      <c r="AZ907" s="234"/>
      <c r="BA907" s="234"/>
      <c r="BB907" s="234"/>
      <c r="BC907" s="234"/>
      <c r="BD907" s="234"/>
      <c r="BE907" s="234"/>
      <c r="BF907" s="234"/>
      <c r="BG907" s="234"/>
      <c r="BH907" s="234"/>
      <c r="BI907" s="234"/>
      <c r="BJ907" s="234"/>
      <c r="BK907" s="234"/>
      <c r="BL907" s="234"/>
      <c r="BM907" s="234"/>
      <c r="BN907" s="234"/>
      <c r="BO907" s="234"/>
      <c r="BP907" s="234"/>
      <c r="BQ907" s="234"/>
      <c r="BR907" s="234"/>
    </row>
    <row r="908" spans="2:70" s="39" customFormat="1" ht="6.75" customHeight="1">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8"/>
      <c r="AQ908" s="48"/>
      <c r="AS908" s="234"/>
      <c r="AT908" s="234"/>
      <c r="AU908" s="234"/>
      <c r="AV908" s="234"/>
      <c r="AW908" s="234"/>
      <c r="AX908" s="234"/>
      <c r="AY908" s="234"/>
      <c r="AZ908" s="234"/>
      <c r="BA908" s="234"/>
      <c r="BB908" s="234"/>
      <c r="BC908" s="234"/>
      <c r="BD908" s="234"/>
      <c r="BE908" s="234"/>
      <c r="BF908" s="234"/>
      <c r="BG908" s="234"/>
      <c r="BH908" s="234"/>
      <c r="BI908" s="234"/>
      <c r="BJ908" s="234"/>
      <c r="BK908" s="234"/>
      <c r="BL908" s="234"/>
      <c r="BM908" s="234"/>
      <c r="BN908" s="234"/>
      <c r="BO908" s="234"/>
      <c r="BP908" s="234"/>
      <c r="BQ908" s="234"/>
      <c r="BR908" s="234"/>
    </row>
    <row r="909" spans="2:70" s="39" customFormat="1" ht="6.75" customHeight="1">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c r="AM909" s="47"/>
      <c r="AN909" s="47"/>
      <c r="AO909" s="48"/>
      <c r="AQ909" s="48"/>
      <c r="AS909" s="234"/>
      <c r="AT909" s="234"/>
      <c r="AU909" s="234"/>
      <c r="AV909" s="234"/>
      <c r="AW909" s="234"/>
      <c r="AX909" s="234"/>
      <c r="AY909" s="234"/>
      <c r="AZ909" s="234"/>
      <c r="BA909" s="234"/>
      <c r="BB909" s="234"/>
      <c r="BC909" s="234"/>
      <c r="BD909" s="234"/>
      <c r="BE909" s="234"/>
      <c r="BF909" s="234"/>
      <c r="BG909" s="234"/>
      <c r="BH909" s="234"/>
      <c r="BI909" s="234"/>
      <c r="BJ909" s="234"/>
      <c r="BK909" s="234"/>
      <c r="BL909" s="234"/>
      <c r="BM909" s="234"/>
      <c r="BN909" s="234"/>
      <c r="BO909" s="234"/>
      <c r="BP909" s="234"/>
      <c r="BQ909" s="234"/>
      <c r="BR909" s="234"/>
    </row>
    <row r="910" spans="2:70" s="39" customFormat="1" ht="6.75" customHeight="1">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c r="AM910" s="47"/>
      <c r="AN910" s="47"/>
      <c r="AO910" s="48"/>
      <c r="AQ910" s="48"/>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row>
    <row r="911" spans="2:70" s="39" customFormat="1" ht="6.75" customHeight="1">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c r="AM911" s="47"/>
      <c r="AN911" s="47"/>
      <c r="AO911" s="48"/>
      <c r="AQ911" s="48"/>
      <c r="AS911" s="234"/>
      <c r="AT911" s="234"/>
      <c r="AU911" s="234"/>
      <c r="AV911" s="234"/>
      <c r="AW911" s="234"/>
      <c r="AX911" s="234"/>
      <c r="AY911" s="234"/>
      <c r="AZ911" s="234"/>
      <c r="BA911" s="234"/>
      <c r="BB911" s="234"/>
      <c r="BC911" s="234"/>
      <c r="BD911" s="234"/>
      <c r="BE911" s="234"/>
      <c r="BF911" s="234"/>
      <c r="BG911" s="234"/>
      <c r="BH911" s="234"/>
      <c r="BI911" s="234"/>
      <c r="BJ911" s="234"/>
      <c r="BK911" s="234"/>
      <c r="BL911" s="234"/>
      <c r="BM911" s="234"/>
      <c r="BN911" s="234"/>
      <c r="BO911" s="234"/>
      <c r="BP911" s="234"/>
      <c r="BQ911" s="234"/>
      <c r="BR911" s="234"/>
    </row>
    <row r="912" spans="2:70" s="39" customFormat="1" ht="6.75" customHeight="1">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c r="AM912" s="47"/>
      <c r="AN912" s="47"/>
      <c r="AO912" s="48"/>
      <c r="AQ912" s="48"/>
      <c r="AS912" s="234"/>
      <c r="AT912" s="234"/>
      <c r="AU912" s="234"/>
      <c r="AV912" s="234"/>
      <c r="AW912" s="234"/>
      <c r="AX912" s="234"/>
      <c r="AY912" s="234"/>
      <c r="AZ912" s="234"/>
      <c r="BA912" s="234"/>
      <c r="BB912" s="234"/>
      <c r="BC912" s="234"/>
      <c r="BD912" s="234"/>
      <c r="BE912" s="234"/>
      <c r="BF912" s="234"/>
      <c r="BG912" s="234"/>
      <c r="BH912" s="234"/>
      <c r="BI912" s="234"/>
      <c r="BJ912" s="234"/>
      <c r="BK912" s="234"/>
      <c r="BL912" s="234"/>
      <c r="BM912" s="234"/>
      <c r="BN912" s="234"/>
      <c r="BO912" s="234"/>
      <c r="BP912" s="234"/>
      <c r="BQ912" s="234"/>
      <c r="BR912" s="234"/>
    </row>
    <row r="913" spans="2:70" s="39" customFormat="1" ht="6.75" customHeight="1">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8"/>
      <c r="AQ913" s="48"/>
      <c r="AS913" s="234"/>
      <c r="AT913" s="234"/>
      <c r="AU913" s="234"/>
      <c r="AV913" s="234"/>
      <c r="AW913" s="234"/>
      <c r="AX913" s="234"/>
      <c r="AY913" s="234"/>
      <c r="AZ913" s="234"/>
      <c r="BA913" s="234"/>
      <c r="BB913" s="234"/>
      <c r="BC913" s="234"/>
      <c r="BD913" s="234"/>
      <c r="BE913" s="234"/>
      <c r="BF913" s="234"/>
      <c r="BG913" s="234"/>
      <c r="BH913" s="234"/>
      <c r="BI913" s="234"/>
      <c r="BJ913" s="234"/>
      <c r="BK913" s="234"/>
      <c r="BL913" s="234"/>
      <c r="BM913" s="234"/>
      <c r="BN913" s="234"/>
      <c r="BO913" s="234"/>
      <c r="BP913" s="234"/>
      <c r="BQ913" s="234"/>
      <c r="BR913" s="234"/>
    </row>
    <row r="914" spans="2:70" s="39" customFormat="1" ht="6.75" customHeight="1">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c r="AM914" s="47"/>
      <c r="AN914" s="47"/>
      <c r="AO914" s="48"/>
      <c r="AQ914" s="48"/>
      <c r="AS914" s="234"/>
      <c r="AT914" s="234"/>
      <c r="AU914" s="234"/>
      <c r="AV914" s="234"/>
      <c r="AW914" s="234"/>
      <c r="AX914" s="234"/>
      <c r="AY914" s="234"/>
      <c r="AZ914" s="234"/>
      <c r="BA914" s="234"/>
      <c r="BB914" s="234"/>
      <c r="BC914" s="234"/>
      <c r="BD914" s="234"/>
      <c r="BE914" s="234"/>
      <c r="BF914" s="234"/>
      <c r="BG914" s="234"/>
      <c r="BH914" s="234"/>
      <c r="BI914" s="234"/>
      <c r="BJ914" s="234"/>
      <c r="BK914" s="234"/>
      <c r="BL914" s="234"/>
      <c r="BM914" s="234"/>
      <c r="BN914" s="234"/>
      <c r="BO914" s="234"/>
      <c r="BP914" s="234"/>
      <c r="BQ914" s="234"/>
      <c r="BR914" s="234"/>
    </row>
    <row r="915" spans="2:70" s="39" customFormat="1" ht="6.75" customHeight="1">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c r="AM915" s="47"/>
      <c r="AN915" s="47"/>
      <c r="AO915" s="48"/>
      <c r="AQ915" s="48"/>
      <c r="AS915" s="234"/>
      <c r="AT915" s="234"/>
      <c r="AU915" s="234"/>
      <c r="AV915" s="234"/>
      <c r="AW915" s="234"/>
      <c r="AX915" s="234"/>
      <c r="AY915" s="234"/>
      <c r="AZ915" s="234"/>
      <c r="BA915" s="234"/>
      <c r="BB915" s="234"/>
      <c r="BC915" s="234"/>
      <c r="BD915" s="234"/>
      <c r="BE915" s="234"/>
      <c r="BF915" s="234"/>
      <c r="BG915" s="234"/>
      <c r="BH915" s="234"/>
      <c r="BI915" s="234"/>
      <c r="BJ915" s="234"/>
      <c r="BK915" s="234"/>
      <c r="BL915" s="234"/>
      <c r="BM915" s="234"/>
      <c r="BN915" s="234"/>
      <c r="BO915" s="234"/>
      <c r="BP915" s="234"/>
      <c r="BQ915" s="234"/>
      <c r="BR915" s="234"/>
    </row>
    <row r="916" spans="2:70" s="39" customFormat="1" ht="6.75" customHeight="1">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c r="AM916" s="47"/>
      <c r="AN916" s="47"/>
      <c r="AO916" s="48"/>
      <c r="AQ916" s="48"/>
      <c r="AS916" s="234"/>
      <c r="AT916" s="234"/>
      <c r="AU916" s="234"/>
      <c r="AV916" s="234"/>
      <c r="AW916" s="234"/>
      <c r="AX916" s="234"/>
      <c r="AY916" s="234"/>
      <c r="AZ916" s="234"/>
      <c r="BA916" s="234"/>
      <c r="BB916" s="234"/>
      <c r="BC916" s="234"/>
      <c r="BD916" s="234"/>
      <c r="BE916" s="234"/>
      <c r="BF916" s="234"/>
      <c r="BG916" s="234"/>
      <c r="BH916" s="234"/>
      <c r="BI916" s="234"/>
      <c r="BJ916" s="234"/>
      <c r="BK916" s="234"/>
      <c r="BL916" s="234"/>
      <c r="BM916" s="234"/>
      <c r="BN916" s="234"/>
      <c r="BO916" s="234"/>
      <c r="BP916" s="234"/>
      <c r="BQ916" s="234"/>
      <c r="BR916" s="234"/>
    </row>
    <row r="917" spans="2:70" s="39" customFormat="1" ht="6.75" customHeight="1">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8"/>
      <c r="AQ917" s="48"/>
      <c r="AS917" s="234"/>
      <c r="AT917" s="234"/>
      <c r="AU917" s="234"/>
      <c r="AV917" s="234"/>
      <c r="AW917" s="234"/>
      <c r="AX917" s="234"/>
      <c r="AY917" s="234"/>
      <c r="AZ917" s="234"/>
      <c r="BA917" s="234"/>
      <c r="BB917" s="234"/>
      <c r="BC917" s="234"/>
      <c r="BD917" s="234"/>
      <c r="BE917" s="234"/>
      <c r="BF917" s="234"/>
      <c r="BG917" s="234"/>
      <c r="BH917" s="234"/>
      <c r="BI917" s="234"/>
      <c r="BJ917" s="234"/>
      <c r="BK917" s="234"/>
      <c r="BL917" s="234"/>
      <c r="BM917" s="234"/>
      <c r="BN917" s="234"/>
      <c r="BO917" s="234"/>
      <c r="BP917" s="234"/>
      <c r="BQ917" s="234"/>
      <c r="BR917" s="234"/>
    </row>
    <row r="918" spans="2:70" s="39" customFormat="1" ht="6.75" customHeight="1">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c r="AM918" s="47"/>
      <c r="AN918" s="47"/>
      <c r="AO918" s="48"/>
      <c r="AQ918" s="48"/>
      <c r="AS918" s="234"/>
      <c r="AT918" s="234"/>
      <c r="AU918" s="234"/>
      <c r="AV918" s="234"/>
      <c r="AW918" s="234"/>
      <c r="AX918" s="234"/>
      <c r="AY918" s="234"/>
      <c r="AZ918" s="234"/>
      <c r="BA918" s="234"/>
      <c r="BB918" s="234"/>
      <c r="BC918" s="234"/>
      <c r="BD918" s="234"/>
      <c r="BE918" s="234"/>
      <c r="BF918" s="234"/>
      <c r="BG918" s="234"/>
      <c r="BH918" s="234"/>
      <c r="BI918" s="234"/>
      <c r="BJ918" s="234"/>
      <c r="BK918" s="234"/>
      <c r="BL918" s="234"/>
      <c r="BM918" s="234"/>
      <c r="BN918" s="234"/>
      <c r="BO918" s="234"/>
      <c r="BP918" s="234"/>
      <c r="BQ918" s="234"/>
      <c r="BR918" s="234"/>
    </row>
    <row r="919" spans="2:70" s="39" customFormat="1" ht="6.75" customHeight="1">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c r="AM919" s="47"/>
      <c r="AN919" s="47"/>
      <c r="AO919" s="48"/>
      <c r="AQ919" s="48"/>
      <c r="AS919" s="234"/>
      <c r="AT919" s="234"/>
      <c r="AU919" s="234"/>
      <c r="AV919" s="234"/>
      <c r="AW919" s="234"/>
      <c r="AX919" s="234"/>
      <c r="AY919" s="234"/>
      <c r="AZ919" s="234"/>
      <c r="BA919" s="234"/>
      <c r="BB919" s="234"/>
      <c r="BC919" s="234"/>
      <c r="BD919" s="234"/>
      <c r="BE919" s="234"/>
      <c r="BF919" s="234"/>
      <c r="BG919" s="234"/>
      <c r="BH919" s="234"/>
      <c r="BI919" s="234"/>
      <c r="BJ919" s="234"/>
      <c r="BK919" s="234"/>
      <c r="BL919" s="234"/>
      <c r="BM919" s="234"/>
      <c r="BN919" s="234"/>
      <c r="BO919" s="234"/>
      <c r="BP919" s="234"/>
      <c r="BQ919" s="234"/>
      <c r="BR919" s="234"/>
    </row>
    <row r="920" spans="2:70" s="39" customFormat="1" ht="6.75" customHeight="1">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8"/>
      <c r="AQ920" s="48"/>
      <c r="AS920" s="234"/>
      <c r="AT920" s="234"/>
      <c r="AU920" s="234"/>
      <c r="AV920" s="234"/>
      <c r="AW920" s="234"/>
      <c r="AX920" s="234"/>
      <c r="AY920" s="234"/>
      <c r="AZ920" s="234"/>
      <c r="BA920" s="234"/>
      <c r="BB920" s="234"/>
      <c r="BC920" s="234"/>
      <c r="BD920" s="234"/>
      <c r="BE920" s="234"/>
      <c r="BF920" s="234"/>
      <c r="BG920" s="234"/>
      <c r="BH920" s="234"/>
      <c r="BI920" s="234"/>
      <c r="BJ920" s="234"/>
      <c r="BK920" s="234"/>
      <c r="BL920" s="234"/>
      <c r="BM920" s="234"/>
      <c r="BN920" s="234"/>
      <c r="BO920" s="234"/>
      <c r="BP920" s="234"/>
      <c r="BQ920" s="234"/>
      <c r="BR920" s="234"/>
    </row>
    <row r="921" spans="2:70" s="39" customFormat="1" ht="6.75" customHeight="1">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c r="AM921" s="47"/>
      <c r="AN921" s="47"/>
      <c r="AO921" s="48"/>
      <c r="AQ921" s="48"/>
      <c r="AS921" s="234"/>
      <c r="AT921" s="234"/>
      <c r="AU921" s="234"/>
      <c r="AV921" s="234"/>
      <c r="AW921" s="234"/>
      <c r="AX921" s="234"/>
      <c r="AY921" s="234"/>
      <c r="AZ921" s="234"/>
      <c r="BA921" s="234"/>
      <c r="BB921" s="234"/>
      <c r="BC921" s="234"/>
      <c r="BD921" s="234"/>
      <c r="BE921" s="234"/>
      <c r="BF921" s="234"/>
      <c r="BG921" s="234"/>
      <c r="BH921" s="234"/>
      <c r="BI921" s="234"/>
      <c r="BJ921" s="234"/>
      <c r="BK921" s="234"/>
      <c r="BL921" s="234"/>
      <c r="BM921" s="234"/>
      <c r="BN921" s="234"/>
      <c r="BO921" s="234"/>
      <c r="BP921" s="234"/>
      <c r="BQ921" s="234"/>
      <c r="BR921" s="234"/>
    </row>
    <row r="922" spans="2:70" s="39" customFormat="1" ht="6.75" customHeight="1">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c r="AM922" s="47"/>
      <c r="AN922" s="47"/>
      <c r="AO922" s="48"/>
      <c r="AQ922" s="48"/>
      <c r="AS922" s="234"/>
      <c r="AT922" s="234"/>
      <c r="AU922" s="234"/>
      <c r="AV922" s="234"/>
      <c r="AW922" s="234"/>
      <c r="AX922" s="234"/>
      <c r="AY922" s="234"/>
      <c r="AZ922" s="234"/>
      <c r="BA922" s="234"/>
      <c r="BB922" s="234"/>
      <c r="BC922" s="234"/>
      <c r="BD922" s="234"/>
      <c r="BE922" s="234"/>
      <c r="BF922" s="234"/>
      <c r="BG922" s="234"/>
      <c r="BH922" s="234"/>
      <c r="BI922" s="234"/>
      <c r="BJ922" s="234"/>
      <c r="BK922" s="234"/>
      <c r="BL922" s="234"/>
      <c r="BM922" s="234"/>
      <c r="BN922" s="234"/>
      <c r="BO922" s="234"/>
      <c r="BP922" s="234"/>
      <c r="BQ922" s="234"/>
      <c r="BR922" s="234"/>
    </row>
    <row r="923" spans="2:70" s="39" customFormat="1" ht="6.75" customHeight="1">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c r="AM923" s="47"/>
      <c r="AN923" s="47"/>
      <c r="AO923" s="48"/>
      <c r="AQ923" s="48"/>
      <c r="AS923" s="234"/>
      <c r="AT923" s="234"/>
      <c r="AU923" s="234"/>
      <c r="AV923" s="234"/>
      <c r="AW923" s="234"/>
      <c r="AX923" s="234"/>
      <c r="AY923" s="234"/>
      <c r="AZ923" s="234"/>
      <c r="BA923" s="234"/>
      <c r="BB923" s="234"/>
      <c r="BC923" s="234"/>
      <c r="BD923" s="234"/>
      <c r="BE923" s="234"/>
      <c r="BF923" s="234"/>
      <c r="BG923" s="234"/>
      <c r="BH923" s="234"/>
      <c r="BI923" s="234"/>
      <c r="BJ923" s="234"/>
      <c r="BK923" s="234"/>
      <c r="BL923" s="234"/>
      <c r="BM923" s="234"/>
      <c r="BN923" s="234"/>
      <c r="BO923" s="234"/>
      <c r="BP923" s="234"/>
      <c r="BQ923" s="234"/>
      <c r="BR923" s="234"/>
    </row>
    <row r="924" spans="2:70" s="39" customFormat="1" ht="6.75" customHeight="1">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c r="AM924" s="47"/>
      <c r="AN924" s="47"/>
      <c r="AO924" s="48"/>
      <c r="AQ924" s="48"/>
      <c r="AS924" s="234"/>
      <c r="AT924" s="234"/>
      <c r="AU924" s="234"/>
      <c r="AV924" s="234"/>
      <c r="AW924" s="234"/>
      <c r="AX924" s="234"/>
      <c r="AY924" s="234"/>
      <c r="AZ924" s="234"/>
      <c r="BA924" s="234"/>
      <c r="BB924" s="234"/>
      <c r="BC924" s="234"/>
      <c r="BD924" s="234"/>
      <c r="BE924" s="234"/>
      <c r="BF924" s="234"/>
      <c r="BG924" s="234"/>
      <c r="BH924" s="234"/>
      <c r="BI924" s="234"/>
      <c r="BJ924" s="234"/>
      <c r="BK924" s="234"/>
      <c r="BL924" s="234"/>
      <c r="BM924" s="234"/>
      <c r="BN924" s="234"/>
      <c r="BO924" s="234"/>
      <c r="BP924" s="234"/>
      <c r="BQ924" s="234"/>
      <c r="BR924" s="234"/>
    </row>
    <row r="925" spans="2:70" s="39" customFormat="1" ht="6.75" customHeight="1">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8"/>
      <c r="AQ925" s="48"/>
      <c r="AS925" s="234"/>
      <c r="AT925" s="234"/>
      <c r="AU925" s="234"/>
      <c r="AV925" s="234"/>
      <c r="AW925" s="234"/>
      <c r="AX925" s="234"/>
      <c r="AY925" s="234"/>
      <c r="AZ925" s="234"/>
      <c r="BA925" s="234"/>
      <c r="BB925" s="234"/>
      <c r="BC925" s="234"/>
      <c r="BD925" s="234"/>
      <c r="BE925" s="234"/>
      <c r="BF925" s="234"/>
      <c r="BG925" s="234"/>
      <c r="BH925" s="234"/>
      <c r="BI925" s="234"/>
      <c r="BJ925" s="234"/>
      <c r="BK925" s="234"/>
      <c r="BL925" s="234"/>
      <c r="BM925" s="234"/>
      <c r="BN925" s="234"/>
      <c r="BO925" s="234"/>
      <c r="BP925" s="234"/>
      <c r="BQ925" s="234"/>
      <c r="BR925" s="234"/>
    </row>
    <row r="926" spans="2:70" s="39" customFormat="1" ht="6.75" customHeight="1">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c r="AM926" s="47"/>
      <c r="AN926" s="47"/>
      <c r="AO926" s="48"/>
      <c r="AQ926" s="48"/>
      <c r="AS926" s="234"/>
      <c r="AT926" s="234"/>
      <c r="AU926" s="234"/>
      <c r="AV926" s="234"/>
      <c r="AW926" s="234"/>
      <c r="AX926" s="234"/>
      <c r="AY926" s="234"/>
      <c r="AZ926" s="234"/>
      <c r="BA926" s="234"/>
      <c r="BB926" s="234"/>
      <c r="BC926" s="234"/>
      <c r="BD926" s="234"/>
      <c r="BE926" s="234"/>
      <c r="BF926" s="234"/>
      <c r="BG926" s="234"/>
      <c r="BH926" s="234"/>
      <c r="BI926" s="234"/>
      <c r="BJ926" s="234"/>
      <c r="BK926" s="234"/>
      <c r="BL926" s="234"/>
      <c r="BM926" s="234"/>
      <c r="BN926" s="234"/>
      <c r="BO926" s="234"/>
      <c r="BP926" s="234"/>
      <c r="BQ926" s="234"/>
      <c r="BR926" s="234"/>
    </row>
    <row r="927" spans="2:70" s="39" customFormat="1" ht="6.75" customHeight="1">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c r="AM927" s="47"/>
      <c r="AN927" s="47"/>
      <c r="AO927" s="48"/>
      <c r="AQ927" s="48"/>
      <c r="AS927" s="234"/>
      <c r="AT927" s="234"/>
      <c r="AU927" s="234"/>
      <c r="AV927" s="234"/>
      <c r="AW927" s="234"/>
      <c r="AX927" s="234"/>
      <c r="AY927" s="234"/>
      <c r="AZ927" s="234"/>
      <c r="BA927" s="234"/>
      <c r="BB927" s="234"/>
      <c r="BC927" s="234"/>
      <c r="BD927" s="234"/>
      <c r="BE927" s="234"/>
      <c r="BF927" s="234"/>
      <c r="BG927" s="234"/>
      <c r="BH927" s="234"/>
      <c r="BI927" s="234"/>
      <c r="BJ927" s="234"/>
      <c r="BK927" s="234"/>
      <c r="BL927" s="234"/>
      <c r="BM927" s="234"/>
      <c r="BN927" s="234"/>
      <c r="BO927" s="234"/>
      <c r="BP927" s="234"/>
      <c r="BQ927" s="234"/>
      <c r="BR927" s="234"/>
    </row>
    <row r="928" spans="2:70" s="39" customFormat="1" ht="6.75" customHeight="1">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c r="AM928" s="47"/>
      <c r="AN928" s="47"/>
      <c r="AO928" s="48"/>
      <c r="AQ928" s="48"/>
      <c r="AS928" s="234"/>
      <c r="AT928" s="234"/>
      <c r="AU928" s="234"/>
      <c r="AV928" s="234"/>
      <c r="AW928" s="234"/>
      <c r="AX928" s="234"/>
      <c r="AY928" s="234"/>
      <c r="AZ928" s="234"/>
      <c r="BA928" s="234"/>
      <c r="BB928" s="234"/>
      <c r="BC928" s="234"/>
      <c r="BD928" s="234"/>
      <c r="BE928" s="234"/>
      <c r="BF928" s="234"/>
      <c r="BG928" s="234"/>
      <c r="BH928" s="234"/>
      <c r="BI928" s="234"/>
      <c r="BJ928" s="234"/>
      <c r="BK928" s="234"/>
      <c r="BL928" s="234"/>
      <c r="BM928" s="234"/>
      <c r="BN928" s="234"/>
      <c r="BO928" s="234"/>
      <c r="BP928" s="234"/>
      <c r="BQ928" s="234"/>
      <c r="BR928" s="234"/>
    </row>
    <row r="929" spans="2:70" s="39" customFormat="1" ht="6.75" customHeight="1">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c r="AM929" s="47"/>
      <c r="AN929" s="47"/>
      <c r="AO929" s="48"/>
      <c r="AQ929" s="48"/>
      <c r="AS929" s="234"/>
      <c r="AT929" s="234"/>
      <c r="AU929" s="234"/>
      <c r="AV929" s="234"/>
      <c r="AW929" s="234"/>
      <c r="AX929" s="234"/>
      <c r="AY929" s="234"/>
      <c r="AZ929" s="234"/>
      <c r="BA929" s="234"/>
      <c r="BB929" s="234"/>
      <c r="BC929" s="234"/>
      <c r="BD929" s="234"/>
      <c r="BE929" s="234"/>
      <c r="BF929" s="234"/>
      <c r="BG929" s="234"/>
      <c r="BH929" s="234"/>
      <c r="BI929" s="234"/>
      <c r="BJ929" s="234"/>
      <c r="BK929" s="234"/>
      <c r="BL929" s="234"/>
      <c r="BM929" s="234"/>
      <c r="BN929" s="234"/>
      <c r="BO929" s="234"/>
      <c r="BP929" s="234"/>
      <c r="BQ929" s="234"/>
      <c r="BR929" s="234"/>
    </row>
    <row r="930" spans="2:70" s="39" customFormat="1" ht="6.75" customHeight="1">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8"/>
      <c r="AQ930" s="48"/>
      <c r="AS930" s="234"/>
      <c r="AT930" s="234"/>
      <c r="AU930" s="234"/>
      <c r="AV930" s="234"/>
      <c r="AW930" s="234"/>
      <c r="AX930" s="234"/>
      <c r="AY930" s="234"/>
      <c r="AZ930" s="234"/>
      <c r="BA930" s="234"/>
      <c r="BB930" s="234"/>
      <c r="BC930" s="234"/>
      <c r="BD930" s="234"/>
      <c r="BE930" s="234"/>
      <c r="BF930" s="234"/>
      <c r="BG930" s="234"/>
      <c r="BH930" s="234"/>
      <c r="BI930" s="234"/>
      <c r="BJ930" s="234"/>
      <c r="BK930" s="234"/>
      <c r="BL930" s="234"/>
      <c r="BM930" s="234"/>
      <c r="BN930" s="234"/>
      <c r="BO930" s="234"/>
      <c r="BP930" s="234"/>
      <c r="BQ930" s="234"/>
      <c r="BR930" s="234"/>
    </row>
    <row r="931" spans="2:70" s="39" customFormat="1" ht="6.75" customHeight="1">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c r="AM931" s="47"/>
      <c r="AN931" s="47"/>
      <c r="AO931" s="48"/>
      <c r="AQ931" s="48"/>
      <c r="AS931" s="234"/>
      <c r="AT931" s="234"/>
      <c r="AU931" s="234"/>
      <c r="AV931" s="234"/>
      <c r="AW931" s="234"/>
      <c r="AX931" s="234"/>
      <c r="AY931" s="234"/>
      <c r="AZ931" s="234"/>
      <c r="BA931" s="234"/>
      <c r="BB931" s="234"/>
      <c r="BC931" s="234"/>
      <c r="BD931" s="234"/>
      <c r="BE931" s="234"/>
      <c r="BF931" s="234"/>
      <c r="BG931" s="234"/>
      <c r="BH931" s="234"/>
      <c r="BI931" s="234"/>
      <c r="BJ931" s="234"/>
      <c r="BK931" s="234"/>
      <c r="BL931" s="234"/>
      <c r="BM931" s="234"/>
      <c r="BN931" s="234"/>
      <c r="BO931" s="234"/>
      <c r="BP931" s="234"/>
      <c r="BQ931" s="234"/>
      <c r="BR931" s="234"/>
    </row>
    <row r="932" spans="2:70" s="39" customFormat="1" ht="6.75" customHeight="1">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8"/>
      <c r="AQ932" s="48"/>
      <c r="AS932" s="234"/>
      <c r="AT932" s="234"/>
      <c r="AU932" s="234"/>
      <c r="AV932" s="234"/>
      <c r="AW932" s="234"/>
      <c r="AX932" s="234"/>
      <c r="AY932" s="234"/>
      <c r="AZ932" s="234"/>
      <c r="BA932" s="234"/>
      <c r="BB932" s="234"/>
      <c r="BC932" s="234"/>
      <c r="BD932" s="234"/>
      <c r="BE932" s="234"/>
      <c r="BF932" s="234"/>
      <c r="BG932" s="234"/>
      <c r="BH932" s="234"/>
      <c r="BI932" s="234"/>
      <c r="BJ932" s="234"/>
      <c r="BK932" s="234"/>
      <c r="BL932" s="234"/>
      <c r="BM932" s="234"/>
      <c r="BN932" s="234"/>
      <c r="BO932" s="234"/>
      <c r="BP932" s="234"/>
      <c r="BQ932" s="234"/>
      <c r="BR932" s="234"/>
    </row>
    <row r="933" spans="2:70" s="39" customFormat="1" ht="6.75" customHeight="1">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c r="AM933" s="47"/>
      <c r="AN933" s="47"/>
      <c r="AO933" s="48"/>
      <c r="AQ933" s="48"/>
      <c r="AS933" s="234"/>
      <c r="AT933" s="234"/>
      <c r="AU933" s="234"/>
      <c r="AV933" s="234"/>
      <c r="AW933" s="234"/>
      <c r="AX933" s="234"/>
      <c r="AY933" s="234"/>
      <c r="AZ933" s="234"/>
      <c r="BA933" s="234"/>
      <c r="BB933" s="234"/>
      <c r="BC933" s="234"/>
      <c r="BD933" s="234"/>
      <c r="BE933" s="234"/>
      <c r="BF933" s="234"/>
      <c r="BG933" s="234"/>
      <c r="BH933" s="234"/>
      <c r="BI933" s="234"/>
      <c r="BJ933" s="234"/>
      <c r="BK933" s="234"/>
      <c r="BL933" s="234"/>
      <c r="BM933" s="234"/>
      <c r="BN933" s="234"/>
      <c r="BO933" s="234"/>
      <c r="BP933" s="234"/>
      <c r="BQ933" s="234"/>
      <c r="BR933" s="234"/>
    </row>
    <row r="934" spans="2:70" s="39" customFormat="1" ht="6.75" customHeight="1">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8"/>
      <c r="AQ934" s="48"/>
      <c r="AS934" s="234"/>
      <c r="AT934" s="234"/>
      <c r="AU934" s="234"/>
      <c r="AV934" s="234"/>
      <c r="AW934" s="234"/>
      <c r="AX934" s="234"/>
      <c r="AY934" s="234"/>
      <c r="AZ934" s="234"/>
      <c r="BA934" s="234"/>
      <c r="BB934" s="234"/>
      <c r="BC934" s="234"/>
      <c r="BD934" s="234"/>
      <c r="BE934" s="234"/>
      <c r="BF934" s="234"/>
      <c r="BG934" s="234"/>
      <c r="BH934" s="234"/>
      <c r="BI934" s="234"/>
      <c r="BJ934" s="234"/>
      <c r="BK934" s="234"/>
      <c r="BL934" s="234"/>
      <c r="BM934" s="234"/>
      <c r="BN934" s="234"/>
      <c r="BO934" s="234"/>
      <c r="BP934" s="234"/>
      <c r="BQ934" s="234"/>
      <c r="BR934" s="234"/>
    </row>
    <row r="935" spans="2:70" s="39" customFormat="1" ht="6.75" customHeight="1">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c r="AM935" s="47"/>
      <c r="AN935" s="47"/>
      <c r="AO935" s="48"/>
      <c r="AQ935" s="48"/>
      <c r="AS935" s="234"/>
      <c r="AT935" s="234"/>
      <c r="AU935" s="234"/>
      <c r="AV935" s="234"/>
      <c r="AW935" s="234"/>
      <c r="AX935" s="234"/>
      <c r="AY935" s="234"/>
      <c r="AZ935" s="234"/>
      <c r="BA935" s="234"/>
      <c r="BB935" s="234"/>
      <c r="BC935" s="234"/>
      <c r="BD935" s="234"/>
      <c r="BE935" s="234"/>
      <c r="BF935" s="234"/>
      <c r="BG935" s="234"/>
      <c r="BH935" s="234"/>
      <c r="BI935" s="234"/>
      <c r="BJ935" s="234"/>
      <c r="BK935" s="234"/>
      <c r="BL935" s="234"/>
      <c r="BM935" s="234"/>
      <c r="BN935" s="234"/>
      <c r="BO935" s="234"/>
      <c r="BP935" s="234"/>
      <c r="BQ935" s="234"/>
      <c r="BR935" s="234"/>
    </row>
    <row r="936" spans="2:70" s="39" customFormat="1" ht="6.75" customHeight="1">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8"/>
      <c r="AQ936" s="48"/>
      <c r="AS936" s="234"/>
      <c r="AT936" s="234"/>
      <c r="AU936" s="234"/>
      <c r="AV936" s="234"/>
      <c r="AW936" s="234"/>
      <c r="AX936" s="234"/>
      <c r="AY936" s="234"/>
      <c r="AZ936" s="234"/>
      <c r="BA936" s="234"/>
      <c r="BB936" s="234"/>
      <c r="BC936" s="234"/>
      <c r="BD936" s="234"/>
      <c r="BE936" s="234"/>
      <c r="BF936" s="234"/>
      <c r="BG936" s="234"/>
      <c r="BH936" s="234"/>
      <c r="BI936" s="234"/>
      <c r="BJ936" s="234"/>
      <c r="BK936" s="234"/>
      <c r="BL936" s="234"/>
      <c r="BM936" s="234"/>
      <c r="BN936" s="234"/>
      <c r="BO936" s="234"/>
      <c r="BP936" s="234"/>
      <c r="BQ936" s="234"/>
      <c r="BR936" s="234"/>
    </row>
    <row r="937" spans="2:70" s="39" customFormat="1" ht="6.75" customHeight="1">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c r="AM937" s="47"/>
      <c r="AN937" s="47"/>
      <c r="AO937" s="48"/>
      <c r="AQ937" s="48"/>
      <c r="AS937" s="234"/>
      <c r="AT937" s="234"/>
      <c r="AU937" s="234"/>
      <c r="AV937" s="234"/>
      <c r="AW937" s="234"/>
      <c r="AX937" s="234"/>
      <c r="AY937" s="234"/>
      <c r="AZ937" s="234"/>
      <c r="BA937" s="234"/>
      <c r="BB937" s="234"/>
      <c r="BC937" s="234"/>
      <c r="BD937" s="234"/>
      <c r="BE937" s="234"/>
      <c r="BF937" s="234"/>
      <c r="BG937" s="234"/>
      <c r="BH937" s="234"/>
      <c r="BI937" s="234"/>
      <c r="BJ937" s="234"/>
      <c r="BK937" s="234"/>
      <c r="BL937" s="234"/>
      <c r="BM937" s="234"/>
      <c r="BN937" s="234"/>
      <c r="BO937" s="234"/>
      <c r="BP937" s="234"/>
      <c r="BQ937" s="234"/>
      <c r="BR937" s="234"/>
    </row>
    <row r="938" spans="2:70" s="39" customFormat="1" ht="6.75" customHeight="1">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c r="AM938" s="47"/>
      <c r="AN938" s="47"/>
      <c r="AO938" s="48"/>
      <c r="AQ938" s="48"/>
      <c r="AS938" s="234"/>
      <c r="AT938" s="234"/>
      <c r="AU938" s="234"/>
      <c r="AV938" s="234"/>
      <c r="AW938" s="234"/>
      <c r="AX938" s="234"/>
      <c r="AY938" s="234"/>
      <c r="AZ938" s="234"/>
      <c r="BA938" s="234"/>
      <c r="BB938" s="234"/>
      <c r="BC938" s="234"/>
      <c r="BD938" s="234"/>
      <c r="BE938" s="234"/>
      <c r="BF938" s="234"/>
      <c r="BG938" s="234"/>
      <c r="BH938" s="234"/>
      <c r="BI938" s="234"/>
      <c r="BJ938" s="234"/>
      <c r="BK938" s="234"/>
      <c r="BL938" s="234"/>
      <c r="BM938" s="234"/>
      <c r="BN938" s="234"/>
      <c r="BO938" s="234"/>
      <c r="BP938" s="234"/>
      <c r="BQ938" s="234"/>
      <c r="BR938" s="234"/>
    </row>
    <row r="939" spans="2:70" s="39" customFormat="1" ht="6.75" customHeight="1">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c r="AM939" s="47"/>
      <c r="AN939" s="47"/>
      <c r="AO939" s="48"/>
      <c r="AQ939" s="48"/>
      <c r="AS939" s="234"/>
      <c r="AT939" s="234"/>
      <c r="AU939" s="234"/>
      <c r="AV939" s="234"/>
      <c r="AW939" s="234"/>
      <c r="AX939" s="234"/>
      <c r="AY939" s="234"/>
      <c r="AZ939" s="234"/>
      <c r="BA939" s="234"/>
      <c r="BB939" s="234"/>
      <c r="BC939" s="234"/>
      <c r="BD939" s="234"/>
      <c r="BE939" s="234"/>
      <c r="BF939" s="234"/>
      <c r="BG939" s="234"/>
      <c r="BH939" s="234"/>
      <c r="BI939" s="234"/>
      <c r="BJ939" s="234"/>
      <c r="BK939" s="234"/>
      <c r="BL939" s="234"/>
      <c r="BM939" s="234"/>
      <c r="BN939" s="234"/>
      <c r="BO939" s="234"/>
      <c r="BP939" s="234"/>
      <c r="BQ939" s="234"/>
      <c r="BR939" s="234"/>
    </row>
    <row r="940" spans="2:70" s="39" customFormat="1" ht="6.75" customHeight="1">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c r="AM940" s="47"/>
      <c r="AN940" s="47"/>
      <c r="AO940" s="48"/>
      <c r="AQ940" s="48"/>
      <c r="AS940" s="234"/>
      <c r="AT940" s="234"/>
      <c r="AU940" s="234"/>
      <c r="AV940" s="234"/>
      <c r="AW940" s="234"/>
      <c r="AX940" s="234"/>
      <c r="AY940" s="234"/>
      <c r="AZ940" s="234"/>
      <c r="BA940" s="234"/>
      <c r="BB940" s="234"/>
      <c r="BC940" s="234"/>
      <c r="BD940" s="234"/>
      <c r="BE940" s="234"/>
      <c r="BF940" s="234"/>
      <c r="BG940" s="234"/>
      <c r="BH940" s="234"/>
      <c r="BI940" s="234"/>
      <c r="BJ940" s="234"/>
      <c r="BK940" s="234"/>
      <c r="BL940" s="234"/>
      <c r="BM940" s="234"/>
      <c r="BN940" s="234"/>
      <c r="BO940" s="234"/>
      <c r="BP940" s="234"/>
      <c r="BQ940" s="234"/>
      <c r="BR940" s="234"/>
    </row>
    <row r="941" spans="2:70" s="39" customFormat="1" ht="6.75" customHeight="1">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c r="AM941" s="47"/>
      <c r="AN941" s="47"/>
      <c r="AO941" s="48"/>
      <c r="AQ941" s="48"/>
      <c r="AS941" s="234"/>
      <c r="AT941" s="234"/>
      <c r="AU941" s="234"/>
      <c r="AV941" s="234"/>
      <c r="AW941" s="234"/>
      <c r="AX941" s="234"/>
      <c r="AY941" s="234"/>
      <c r="AZ941" s="234"/>
      <c r="BA941" s="234"/>
      <c r="BB941" s="234"/>
      <c r="BC941" s="234"/>
      <c r="BD941" s="234"/>
      <c r="BE941" s="234"/>
      <c r="BF941" s="234"/>
      <c r="BG941" s="234"/>
      <c r="BH941" s="234"/>
      <c r="BI941" s="234"/>
      <c r="BJ941" s="234"/>
      <c r="BK941" s="234"/>
      <c r="BL941" s="234"/>
      <c r="BM941" s="234"/>
      <c r="BN941" s="234"/>
      <c r="BO941" s="234"/>
      <c r="BP941" s="234"/>
      <c r="BQ941" s="234"/>
      <c r="BR941" s="234"/>
    </row>
    <row r="942" spans="2:70" s="39" customFormat="1" ht="6.75" customHeight="1">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8"/>
      <c r="AQ942" s="48"/>
      <c r="AS942" s="234"/>
      <c r="AT942" s="234"/>
      <c r="AU942" s="234"/>
      <c r="AV942" s="234"/>
      <c r="AW942" s="234"/>
      <c r="AX942" s="234"/>
      <c r="AY942" s="234"/>
      <c r="AZ942" s="234"/>
      <c r="BA942" s="234"/>
      <c r="BB942" s="234"/>
      <c r="BC942" s="234"/>
      <c r="BD942" s="234"/>
      <c r="BE942" s="234"/>
      <c r="BF942" s="234"/>
      <c r="BG942" s="234"/>
      <c r="BH942" s="234"/>
      <c r="BI942" s="234"/>
      <c r="BJ942" s="234"/>
      <c r="BK942" s="234"/>
      <c r="BL942" s="234"/>
      <c r="BM942" s="234"/>
      <c r="BN942" s="234"/>
      <c r="BO942" s="234"/>
      <c r="BP942" s="234"/>
      <c r="BQ942" s="234"/>
      <c r="BR942" s="234"/>
    </row>
    <row r="943" spans="2:70" s="39" customFormat="1" ht="6.75" customHeight="1">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c r="AM943" s="47"/>
      <c r="AN943" s="47"/>
      <c r="AO943" s="48"/>
      <c r="AQ943" s="48"/>
      <c r="AS943" s="234"/>
      <c r="AT943" s="234"/>
      <c r="AU943" s="234"/>
      <c r="AV943" s="234"/>
      <c r="AW943" s="234"/>
      <c r="AX943" s="234"/>
      <c r="AY943" s="234"/>
      <c r="AZ943" s="234"/>
      <c r="BA943" s="234"/>
      <c r="BB943" s="234"/>
      <c r="BC943" s="234"/>
      <c r="BD943" s="234"/>
      <c r="BE943" s="234"/>
      <c r="BF943" s="234"/>
      <c r="BG943" s="234"/>
      <c r="BH943" s="234"/>
      <c r="BI943" s="234"/>
      <c r="BJ943" s="234"/>
      <c r="BK943" s="234"/>
      <c r="BL943" s="234"/>
      <c r="BM943" s="234"/>
      <c r="BN943" s="234"/>
      <c r="BO943" s="234"/>
      <c r="BP943" s="234"/>
      <c r="BQ943" s="234"/>
      <c r="BR943" s="234"/>
    </row>
    <row r="944" spans="2:70" s="39" customFormat="1" ht="6.75" customHeight="1">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c r="AM944" s="47"/>
      <c r="AN944" s="47"/>
      <c r="AO944" s="48"/>
      <c r="AQ944" s="48"/>
      <c r="AS944" s="234"/>
      <c r="AT944" s="234"/>
      <c r="AU944" s="234"/>
      <c r="AV944" s="234"/>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4"/>
      <c r="BR944" s="234"/>
    </row>
    <row r="945" spans="2:70" s="39" customFormat="1" ht="6.75" customHeight="1">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c r="AM945" s="47"/>
      <c r="AN945" s="47"/>
      <c r="AO945" s="48"/>
      <c r="AQ945" s="48"/>
      <c r="AS945" s="234"/>
      <c r="AT945" s="234"/>
      <c r="AU945" s="234"/>
      <c r="AV945" s="234"/>
      <c r="AW945" s="234"/>
      <c r="AX945" s="234"/>
      <c r="AY945" s="234"/>
      <c r="AZ945" s="234"/>
      <c r="BA945" s="234"/>
      <c r="BB945" s="234"/>
      <c r="BC945" s="234"/>
      <c r="BD945" s="234"/>
      <c r="BE945" s="234"/>
      <c r="BF945" s="234"/>
      <c r="BG945" s="234"/>
      <c r="BH945" s="234"/>
      <c r="BI945" s="234"/>
      <c r="BJ945" s="234"/>
      <c r="BK945" s="234"/>
      <c r="BL945" s="234"/>
      <c r="BM945" s="234"/>
      <c r="BN945" s="234"/>
      <c r="BO945" s="234"/>
      <c r="BP945" s="234"/>
      <c r="BQ945" s="234"/>
      <c r="BR945" s="234"/>
    </row>
    <row r="946" spans="2:70" s="39" customFormat="1" ht="6.75" customHeight="1">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c r="AM946" s="47"/>
      <c r="AN946" s="47"/>
      <c r="AO946" s="48"/>
      <c r="AQ946" s="48"/>
      <c r="AS946" s="234"/>
      <c r="AT946" s="234"/>
      <c r="AU946" s="234"/>
      <c r="AV946" s="234"/>
      <c r="AW946" s="234"/>
      <c r="AX946" s="234"/>
      <c r="AY946" s="234"/>
      <c r="AZ946" s="234"/>
      <c r="BA946" s="234"/>
      <c r="BB946" s="234"/>
      <c r="BC946" s="234"/>
      <c r="BD946" s="234"/>
      <c r="BE946" s="234"/>
      <c r="BF946" s="234"/>
      <c r="BG946" s="234"/>
      <c r="BH946" s="234"/>
      <c r="BI946" s="234"/>
      <c r="BJ946" s="234"/>
      <c r="BK946" s="234"/>
      <c r="BL946" s="234"/>
      <c r="BM946" s="234"/>
      <c r="BN946" s="234"/>
      <c r="BO946" s="234"/>
      <c r="BP946" s="234"/>
      <c r="BQ946" s="234"/>
      <c r="BR946" s="234"/>
    </row>
    <row r="947" spans="2:70" s="39" customFormat="1" ht="6.75" customHeight="1">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8"/>
      <c r="AQ947" s="48"/>
      <c r="AS947" s="234"/>
      <c r="AT947" s="234"/>
      <c r="AU947" s="234"/>
      <c r="AV947" s="234"/>
      <c r="AW947" s="234"/>
      <c r="AX947" s="234"/>
      <c r="AY947" s="234"/>
      <c r="AZ947" s="234"/>
      <c r="BA947" s="234"/>
      <c r="BB947" s="234"/>
      <c r="BC947" s="234"/>
      <c r="BD947" s="234"/>
      <c r="BE947" s="234"/>
      <c r="BF947" s="234"/>
      <c r="BG947" s="234"/>
      <c r="BH947" s="234"/>
      <c r="BI947" s="234"/>
      <c r="BJ947" s="234"/>
      <c r="BK947" s="234"/>
      <c r="BL947" s="234"/>
      <c r="BM947" s="234"/>
      <c r="BN947" s="234"/>
      <c r="BO947" s="234"/>
      <c r="BP947" s="234"/>
      <c r="BQ947" s="234"/>
      <c r="BR947" s="234"/>
    </row>
    <row r="948" spans="2:70" s="39" customFormat="1" ht="6.75" customHeight="1">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c r="AM948" s="47"/>
      <c r="AN948" s="47"/>
      <c r="AO948" s="48"/>
      <c r="AQ948" s="48"/>
      <c r="AS948" s="234"/>
      <c r="AT948" s="234"/>
      <c r="AU948" s="234"/>
      <c r="AV948" s="234"/>
      <c r="AW948" s="234"/>
      <c r="AX948" s="234"/>
      <c r="AY948" s="234"/>
      <c r="AZ948" s="234"/>
      <c r="BA948" s="234"/>
      <c r="BB948" s="234"/>
      <c r="BC948" s="234"/>
      <c r="BD948" s="234"/>
      <c r="BE948" s="234"/>
      <c r="BF948" s="234"/>
      <c r="BG948" s="234"/>
      <c r="BH948" s="234"/>
      <c r="BI948" s="234"/>
      <c r="BJ948" s="234"/>
      <c r="BK948" s="234"/>
      <c r="BL948" s="234"/>
      <c r="BM948" s="234"/>
      <c r="BN948" s="234"/>
      <c r="BO948" s="234"/>
      <c r="BP948" s="234"/>
      <c r="BQ948" s="234"/>
      <c r="BR948" s="234"/>
    </row>
    <row r="949" spans="2:70" s="39" customFormat="1" ht="6.75" customHeight="1">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c r="AM949" s="47"/>
      <c r="AN949" s="47"/>
      <c r="AO949" s="48"/>
      <c r="AQ949" s="48"/>
      <c r="AS949" s="234"/>
      <c r="AT949" s="234"/>
      <c r="AU949" s="234"/>
      <c r="AV949" s="234"/>
      <c r="AW949" s="234"/>
      <c r="AX949" s="234"/>
      <c r="AY949" s="234"/>
      <c r="AZ949" s="234"/>
      <c r="BA949" s="234"/>
      <c r="BB949" s="234"/>
      <c r="BC949" s="234"/>
      <c r="BD949" s="234"/>
      <c r="BE949" s="234"/>
      <c r="BF949" s="234"/>
      <c r="BG949" s="234"/>
      <c r="BH949" s="234"/>
      <c r="BI949" s="234"/>
      <c r="BJ949" s="234"/>
      <c r="BK949" s="234"/>
      <c r="BL949" s="234"/>
      <c r="BM949" s="234"/>
      <c r="BN949" s="234"/>
      <c r="BO949" s="234"/>
      <c r="BP949" s="234"/>
      <c r="BQ949" s="234"/>
      <c r="BR949" s="234"/>
    </row>
    <row r="950" spans="2:70" s="39" customFormat="1" ht="6.75" customHeight="1">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c r="AM950" s="47"/>
      <c r="AN950" s="47"/>
      <c r="AO950" s="48"/>
      <c r="AQ950" s="48"/>
      <c r="AS950" s="234"/>
      <c r="AT950" s="234"/>
      <c r="AU950" s="234"/>
      <c r="AV950" s="234"/>
      <c r="AW950" s="234"/>
      <c r="AX950" s="234"/>
      <c r="AY950" s="234"/>
      <c r="AZ950" s="234"/>
      <c r="BA950" s="234"/>
      <c r="BB950" s="234"/>
      <c r="BC950" s="234"/>
      <c r="BD950" s="234"/>
      <c r="BE950" s="234"/>
      <c r="BF950" s="234"/>
      <c r="BG950" s="234"/>
      <c r="BH950" s="234"/>
      <c r="BI950" s="234"/>
      <c r="BJ950" s="234"/>
      <c r="BK950" s="234"/>
      <c r="BL950" s="234"/>
      <c r="BM950" s="234"/>
      <c r="BN950" s="234"/>
      <c r="BO950" s="234"/>
      <c r="BP950" s="234"/>
      <c r="BQ950" s="234"/>
      <c r="BR950" s="234"/>
    </row>
    <row r="951" spans="2:70" s="39" customFormat="1" ht="6.75" customHeight="1">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c r="AM951" s="47"/>
      <c r="AN951" s="47"/>
      <c r="AO951" s="48"/>
      <c r="AQ951" s="48"/>
      <c r="AS951" s="234"/>
      <c r="AT951" s="234"/>
      <c r="AU951" s="234"/>
      <c r="AV951" s="234"/>
      <c r="AW951" s="234"/>
      <c r="AX951" s="234"/>
      <c r="AY951" s="234"/>
      <c r="AZ951" s="234"/>
      <c r="BA951" s="234"/>
      <c r="BB951" s="234"/>
      <c r="BC951" s="234"/>
      <c r="BD951" s="234"/>
      <c r="BE951" s="234"/>
      <c r="BF951" s="234"/>
      <c r="BG951" s="234"/>
      <c r="BH951" s="234"/>
      <c r="BI951" s="234"/>
      <c r="BJ951" s="234"/>
      <c r="BK951" s="234"/>
      <c r="BL951" s="234"/>
      <c r="BM951" s="234"/>
      <c r="BN951" s="234"/>
      <c r="BO951" s="234"/>
      <c r="BP951" s="234"/>
      <c r="BQ951" s="234"/>
      <c r="BR951" s="234"/>
    </row>
    <row r="952" spans="2:70" s="39" customFormat="1" ht="6.75" customHeight="1">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c r="AM952" s="47"/>
      <c r="AN952" s="47"/>
      <c r="AO952" s="48"/>
      <c r="AQ952" s="48"/>
      <c r="AS952" s="234"/>
      <c r="AT952" s="234"/>
      <c r="AU952" s="234"/>
      <c r="AV952" s="234"/>
      <c r="AW952" s="234"/>
      <c r="AX952" s="234"/>
      <c r="AY952" s="234"/>
      <c r="AZ952" s="234"/>
      <c r="BA952" s="234"/>
      <c r="BB952" s="234"/>
      <c r="BC952" s="234"/>
      <c r="BD952" s="234"/>
      <c r="BE952" s="234"/>
      <c r="BF952" s="234"/>
      <c r="BG952" s="234"/>
      <c r="BH952" s="234"/>
      <c r="BI952" s="234"/>
      <c r="BJ952" s="234"/>
      <c r="BK952" s="234"/>
      <c r="BL952" s="234"/>
      <c r="BM952" s="234"/>
      <c r="BN952" s="234"/>
      <c r="BO952" s="234"/>
      <c r="BP952" s="234"/>
      <c r="BQ952" s="234"/>
      <c r="BR952" s="234"/>
    </row>
    <row r="953" spans="2:70" s="39" customFormat="1" ht="6.75" customHeight="1">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c r="AM953" s="47"/>
      <c r="AN953" s="47"/>
      <c r="AO953" s="48"/>
      <c r="AQ953" s="48"/>
      <c r="AS953" s="234"/>
      <c r="AT953" s="234"/>
      <c r="AU953" s="234"/>
      <c r="AV953" s="234"/>
      <c r="AW953" s="234"/>
      <c r="AX953" s="234"/>
      <c r="AY953" s="234"/>
      <c r="AZ953" s="234"/>
      <c r="BA953" s="234"/>
      <c r="BB953" s="234"/>
      <c r="BC953" s="234"/>
      <c r="BD953" s="234"/>
      <c r="BE953" s="234"/>
      <c r="BF953" s="234"/>
      <c r="BG953" s="234"/>
      <c r="BH953" s="234"/>
      <c r="BI953" s="234"/>
      <c r="BJ953" s="234"/>
      <c r="BK953" s="234"/>
      <c r="BL953" s="234"/>
      <c r="BM953" s="234"/>
      <c r="BN953" s="234"/>
      <c r="BO953" s="234"/>
      <c r="BP953" s="234"/>
      <c r="BQ953" s="234"/>
      <c r="BR953" s="234"/>
    </row>
    <row r="954" spans="2:70" s="39" customFormat="1" ht="6.75" customHeight="1">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c r="AM954" s="47"/>
      <c r="AN954" s="47"/>
      <c r="AO954" s="48"/>
      <c r="AQ954" s="48"/>
      <c r="AS954" s="234"/>
      <c r="AT954" s="234"/>
      <c r="AU954" s="234"/>
      <c r="AV954" s="234"/>
      <c r="AW954" s="234"/>
      <c r="AX954" s="234"/>
      <c r="AY954" s="234"/>
      <c r="AZ954" s="234"/>
      <c r="BA954" s="234"/>
      <c r="BB954" s="234"/>
      <c r="BC954" s="234"/>
      <c r="BD954" s="234"/>
      <c r="BE954" s="234"/>
      <c r="BF954" s="234"/>
      <c r="BG954" s="234"/>
      <c r="BH954" s="234"/>
      <c r="BI954" s="234"/>
      <c r="BJ954" s="234"/>
      <c r="BK954" s="234"/>
      <c r="BL954" s="234"/>
      <c r="BM954" s="234"/>
      <c r="BN954" s="234"/>
      <c r="BO954" s="234"/>
      <c r="BP954" s="234"/>
      <c r="BQ954" s="234"/>
      <c r="BR954" s="234"/>
    </row>
    <row r="955" spans="2:70" s="39" customFormat="1" ht="6.75" customHeight="1">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8"/>
      <c r="AQ955" s="48"/>
      <c r="AS955" s="234"/>
      <c r="AT955" s="234"/>
      <c r="AU955" s="234"/>
      <c r="AV955" s="234"/>
      <c r="AW955" s="234"/>
      <c r="AX955" s="234"/>
      <c r="AY955" s="234"/>
      <c r="AZ955" s="234"/>
      <c r="BA955" s="234"/>
      <c r="BB955" s="234"/>
      <c r="BC955" s="234"/>
      <c r="BD955" s="234"/>
      <c r="BE955" s="234"/>
      <c r="BF955" s="234"/>
      <c r="BG955" s="234"/>
      <c r="BH955" s="234"/>
      <c r="BI955" s="234"/>
      <c r="BJ955" s="234"/>
      <c r="BK955" s="234"/>
      <c r="BL955" s="234"/>
      <c r="BM955" s="234"/>
      <c r="BN955" s="234"/>
      <c r="BO955" s="234"/>
      <c r="BP955" s="234"/>
      <c r="BQ955" s="234"/>
      <c r="BR955" s="234"/>
    </row>
    <row r="956" spans="2:70" s="39" customFormat="1" ht="6.75" customHeight="1">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c r="AM956" s="47"/>
      <c r="AN956" s="47"/>
      <c r="AO956" s="48"/>
      <c r="AQ956" s="48"/>
      <c r="AS956" s="234"/>
      <c r="AT956" s="234"/>
      <c r="AU956" s="234"/>
      <c r="AV956" s="234"/>
      <c r="AW956" s="234"/>
      <c r="AX956" s="234"/>
      <c r="AY956" s="234"/>
      <c r="AZ956" s="234"/>
      <c r="BA956" s="234"/>
      <c r="BB956" s="234"/>
      <c r="BC956" s="234"/>
      <c r="BD956" s="234"/>
      <c r="BE956" s="234"/>
      <c r="BF956" s="234"/>
      <c r="BG956" s="234"/>
      <c r="BH956" s="234"/>
      <c r="BI956" s="234"/>
      <c r="BJ956" s="234"/>
      <c r="BK956" s="234"/>
      <c r="BL956" s="234"/>
      <c r="BM956" s="234"/>
      <c r="BN956" s="234"/>
      <c r="BO956" s="234"/>
      <c r="BP956" s="234"/>
      <c r="BQ956" s="234"/>
      <c r="BR956" s="234"/>
    </row>
    <row r="957" spans="2:70" s="39" customFormat="1" ht="6.75" customHeight="1">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c r="AM957" s="47"/>
      <c r="AN957" s="47"/>
      <c r="AO957" s="48"/>
      <c r="AQ957" s="48"/>
      <c r="AS957" s="234"/>
      <c r="AT957" s="234"/>
      <c r="AU957" s="234"/>
      <c r="AV957" s="234"/>
      <c r="AW957" s="234"/>
      <c r="AX957" s="234"/>
      <c r="AY957" s="234"/>
      <c r="AZ957" s="234"/>
      <c r="BA957" s="234"/>
      <c r="BB957" s="234"/>
      <c r="BC957" s="234"/>
      <c r="BD957" s="234"/>
      <c r="BE957" s="234"/>
      <c r="BF957" s="234"/>
      <c r="BG957" s="234"/>
      <c r="BH957" s="234"/>
      <c r="BI957" s="234"/>
      <c r="BJ957" s="234"/>
      <c r="BK957" s="234"/>
      <c r="BL957" s="234"/>
      <c r="BM957" s="234"/>
      <c r="BN957" s="234"/>
      <c r="BO957" s="234"/>
      <c r="BP957" s="234"/>
      <c r="BQ957" s="234"/>
      <c r="BR957" s="234"/>
    </row>
    <row r="958" spans="2:70" s="39" customFormat="1" ht="6.75" customHeight="1">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c r="AM958" s="47"/>
      <c r="AN958" s="47"/>
      <c r="AO958" s="48"/>
      <c r="AQ958" s="48"/>
      <c r="AS958" s="234"/>
      <c r="AT958" s="234"/>
      <c r="AU958" s="234"/>
      <c r="AV958" s="234"/>
      <c r="AW958" s="234"/>
      <c r="AX958" s="234"/>
      <c r="AY958" s="234"/>
      <c r="AZ958" s="234"/>
      <c r="BA958" s="234"/>
      <c r="BB958" s="234"/>
      <c r="BC958" s="234"/>
      <c r="BD958" s="234"/>
      <c r="BE958" s="234"/>
      <c r="BF958" s="234"/>
      <c r="BG958" s="234"/>
      <c r="BH958" s="234"/>
      <c r="BI958" s="234"/>
      <c r="BJ958" s="234"/>
      <c r="BK958" s="234"/>
      <c r="BL958" s="234"/>
      <c r="BM958" s="234"/>
      <c r="BN958" s="234"/>
      <c r="BO958" s="234"/>
      <c r="BP958" s="234"/>
      <c r="BQ958" s="234"/>
      <c r="BR958" s="234"/>
    </row>
    <row r="959" spans="2:70" s="39" customFormat="1" ht="6.75" customHeight="1">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c r="AM959" s="47"/>
      <c r="AN959" s="47"/>
      <c r="AO959" s="48"/>
      <c r="AQ959" s="48"/>
      <c r="AS959" s="234"/>
      <c r="AT959" s="234"/>
      <c r="AU959" s="234"/>
      <c r="AV959" s="234"/>
      <c r="AW959" s="234"/>
      <c r="AX959" s="234"/>
      <c r="AY959" s="234"/>
      <c r="AZ959" s="234"/>
      <c r="BA959" s="234"/>
      <c r="BB959" s="234"/>
      <c r="BC959" s="234"/>
      <c r="BD959" s="234"/>
      <c r="BE959" s="234"/>
      <c r="BF959" s="234"/>
      <c r="BG959" s="234"/>
      <c r="BH959" s="234"/>
      <c r="BI959" s="234"/>
      <c r="BJ959" s="234"/>
      <c r="BK959" s="234"/>
      <c r="BL959" s="234"/>
      <c r="BM959" s="234"/>
      <c r="BN959" s="234"/>
      <c r="BO959" s="234"/>
      <c r="BP959" s="234"/>
      <c r="BQ959" s="234"/>
      <c r="BR959" s="234"/>
    </row>
    <row r="960" spans="2:70" s="39" customFormat="1" ht="6.75" customHeight="1">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c r="AM960" s="47"/>
      <c r="AN960" s="47"/>
      <c r="AO960" s="48"/>
      <c r="AQ960" s="48"/>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row>
    <row r="961" spans="2:70" s="39" customFormat="1" ht="6.75" customHeight="1">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c r="AM961" s="47"/>
      <c r="AN961" s="47"/>
      <c r="AO961" s="48"/>
      <c r="AQ961" s="48"/>
      <c r="AS961" s="234"/>
      <c r="AT961" s="234"/>
      <c r="AU961" s="234"/>
      <c r="AV961" s="234"/>
      <c r="AW961" s="234"/>
      <c r="AX961" s="234"/>
      <c r="AY961" s="234"/>
      <c r="AZ961" s="234"/>
      <c r="BA961" s="234"/>
      <c r="BB961" s="234"/>
      <c r="BC961" s="234"/>
      <c r="BD961" s="234"/>
      <c r="BE961" s="234"/>
      <c r="BF961" s="234"/>
      <c r="BG961" s="234"/>
      <c r="BH961" s="234"/>
      <c r="BI961" s="234"/>
      <c r="BJ961" s="234"/>
      <c r="BK961" s="234"/>
      <c r="BL961" s="234"/>
      <c r="BM961" s="234"/>
      <c r="BN961" s="234"/>
      <c r="BO961" s="234"/>
      <c r="BP961" s="234"/>
      <c r="BQ961" s="234"/>
      <c r="BR961" s="234"/>
    </row>
    <row r="962" spans="2:70" s="39" customFormat="1" ht="6.75" customHeight="1">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c r="AM962" s="47"/>
      <c r="AN962" s="47"/>
      <c r="AO962" s="48"/>
      <c r="AQ962" s="48"/>
      <c r="AS962" s="234"/>
      <c r="AT962" s="234"/>
      <c r="AU962" s="234"/>
      <c r="AV962" s="234"/>
      <c r="AW962" s="234"/>
      <c r="AX962" s="234"/>
      <c r="AY962" s="234"/>
      <c r="AZ962" s="234"/>
      <c r="BA962" s="234"/>
      <c r="BB962" s="234"/>
      <c r="BC962" s="234"/>
      <c r="BD962" s="234"/>
      <c r="BE962" s="234"/>
      <c r="BF962" s="234"/>
      <c r="BG962" s="234"/>
      <c r="BH962" s="234"/>
      <c r="BI962" s="234"/>
      <c r="BJ962" s="234"/>
      <c r="BK962" s="234"/>
      <c r="BL962" s="234"/>
      <c r="BM962" s="234"/>
      <c r="BN962" s="234"/>
      <c r="BO962" s="234"/>
      <c r="BP962" s="234"/>
      <c r="BQ962" s="234"/>
      <c r="BR962" s="234"/>
    </row>
    <row r="963" spans="2:70" s="39" customFormat="1" ht="6.75" customHeight="1">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c r="AM963" s="47"/>
      <c r="AN963" s="47"/>
      <c r="AO963" s="48"/>
      <c r="AQ963" s="48"/>
      <c r="AS963" s="234"/>
      <c r="AT963" s="234"/>
      <c r="AU963" s="234"/>
      <c r="AV963" s="234"/>
      <c r="AW963" s="234"/>
      <c r="AX963" s="234"/>
      <c r="AY963" s="234"/>
      <c r="AZ963" s="234"/>
      <c r="BA963" s="234"/>
      <c r="BB963" s="234"/>
      <c r="BC963" s="234"/>
      <c r="BD963" s="234"/>
      <c r="BE963" s="234"/>
      <c r="BF963" s="234"/>
      <c r="BG963" s="234"/>
      <c r="BH963" s="234"/>
      <c r="BI963" s="234"/>
      <c r="BJ963" s="234"/>
      <c r="BK963" s="234"/>
      <c r="BL963" s="234"/>
      <c r="BM963" s="234"/>
      <c r="BN963" s="234"/>
      <c r="BO963" s="234"/>
      <c r="BP963" s="234"/>
      <c r="BQ963" s="234"/>
      <c r="BR963" s="234"/>
    </row>
    <row r="964" spans="2:70" s="39" customFormat="1" ht="6.75" customHeight="1">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c r="AM964" s="47"/>
      <c r="AN964" s="47"/>
      <c r="AO964" s="48"/>
      <c r="AQ964" s="48"/>
      <c r="AS964" s="234"/>
      <c r="AT964" s="234"/>
      <c r="AU964" s="234"/>
      <c r="AV964" s="234"/>
      <c r="AW964" s="234"/>
      <c r="AX964" s="234"/>
      <c r="AY964" s="234"/>
      <c r="AZ964" s="234"/>
      <c r="BA964" s="234"/>
      <c r="BB964" s="234"/>
      <c r="BC964" s="234"/>
      <c r="BD964" s="234"/>
      <c r="BE964" s="234"/>
      <c r="BF964" s="234"/>
      <c r="BG964" s="234"/>
      <c r="BH964" s="234"/>
      <c r="BI964" s="234"/>
      <c r="BJ964" s="234"/>
      <c r="BK964" s="234"/>
      <c r="BL964" s="234"/>
      <c r="BM964" s="234"/>
      <c r="BN964" s="234"/>
      <c r="BO964" s="234"/>
      <c r="BP964" s="234"/>
      <c r="BQ964" s="234"/>
      <c r="BR964" s="234"/>
    </row>
    <row r="965" spans="2:70" s="39" customFormat="1" ht="6.75" customHeight="1">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8"/>
      <c r="AQ965" s="48"/>
      <c r="AS965" s="234"/>
      <c r="AT965" s="234"/>
      <c r="AU965" s="234"/>
      <c r="AV965" s="234"/>
      <c r="AW965" s="234"/>
      <c r="AX965" s="234"/>
      <c r="AY965" s="234"/>
      <c r="AZ965" s="234"/>
      <c r="BA965" s="234"/>
      <c r="BB965" s="234"/>
      <c r="BC965" s="234"/>
      <c r="BD965" s="234"/>
      <c r="BE965" s="234"/>
      <c r="BF965" s="234"/>
      <c r="BG965" s="234"/>
      <c r="BH965" s="234"/>
      <c r="BI965" s="234"/>
      <c r="BJ965" s="234"/>
      <c r="BK965" s="234"/>
      <c r="BL965" s="234"/>
      <c r="BM965" s="234"/>
      <c r="BN965" s="234"/>
      <c r="BO965" s="234"/>
      <c r="BP965" s="234"/>
      <c r="BQ965" s="234"/>
      <c r="BR965" s="234"/>
    </row>
    <row r="966" spans="2:70" s="39" customFormat="1" ht="6.75" customHeight="1">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8"/>
      <c r="AQ966" s="48"/>
      <c r="AS966" s="234"/>
      <c r="AT966" s="234"/>
      <c r="AU966" s="234"/>
      <c r="AV966" s="234"/>
      <c r="AW966" s="234"/>
      <c r="AX966" s="234"/>
      <c r="AY966" s="234"/>
      <c r="AZ966" s="234"/>
      <c r="BA966" s="234"/>
      <c r="BB966" s="234"/>
      <c r="BC966" s="234"/>
      <c r="BD966" s="234"/>
      <c r="BE966" s="234"/>
      <c r="BF966" s="234"/>
      <c r="BG966" s="234"/>
      <c r="BH966" s="234"/>
      <c r="BI966" s="234"/>
      <c r="BJ966" s="234"/>
      <c r="BK966" s="234"/>
      <c r="BL966" s="234"/>
      <c r="BM966" s="234"/>
      <c r="BN966" s="234"/>
      <c r="BO966" s="234"/>
      <c r="BP966" s="234"/>
      <c r="BQ966" s="234"/>
      <c r="BR966" s="234"/>
    </row>
    <row r="967" spans="2:70" s="39" customFormat="1" ht="6.75" customHeight="1">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c r="AM967" s="47"/>
      <c r="AN967" s="47"/>
      <c r="AO967" s="48"/>
      <c r="AQ967" s="48"/>
      <c r="AS967" s="234"/>
      <c r="AT967" s="234"/>
      <c r="AU967" s="234"/>
      <c r="AV967" s="234"/>
      <c r="AW967" s="234"/>
      <c r="AX967" s="234"/>
      <c r="AY967" s="234"/>
      <c r="AZ967" s="234"/>
      <c r="BA967" s="234"/>
      <c r="BB967" s="234"/>
      <c r="BC967" s="234"/>
      <c r="BD967" s="234"/>
      <c r="BE967" s="234"/>
      <c r="BF967" s="234"/>
      <c r="BG967" s="234"/>
      <c r="BH967" s="234"/>
      <c r="BI967" s="234"/>
      <c r="BJ967" s="234"/>
      <c r="BK967" s="234"/>
      <c r="BL967" s="234"/>
      <c r="BM967" s="234"/>
      <c r="BN967" s="234"/>
      <c r="BO967" s="234"/>
      <c r="BP967" s="234"/>
      <c r="BQ967" s="234"/>
      <c r="BR967" s="234"/>
    </row>
    <row r="968" spans="2:70" s="39" customFormat="1" ht="6.75" customHeight="1">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8"/>
      <c r="AQ968" s="48"/>
      <c r="AS968" s="234"/>
      <c r="AT968" s="234"/>
      <c r="AU968" s="234"/>
      <c r="AV968" s="234"/>
      <c r="AW968" s="234"/>
      <c r="AX968" s="234"/>
      <c r="AY968" s="234"/>
      <c r="AZ968" s="234"/>
      <c r="BA968" s="234"/>
      <c r="BB968" s="234"/>
      <c r="BC968" s="234"/>
      <c r="BD968" s="234"/>
      <c r="BE968" s="234"/>
      <c r="BF968" s="234"/>
      <c r="BG968" s="234"/>
      <c r="BH968" s="234"/>
      <c r="BI968" s="234"/>
      <c r="BJ968" s="234"/>
      <c r="BK968" s="234"/>
      <c r="BL968" s="234"/>
      <c r="BM968" s="234"/>
      <c r="BN968" s="234"/>
      <c r="BO968" s="234"/>
      <c r="BP968" s="234"/>
      <c r="BQ968" s="234"/>
      <c r="BR968" s="234"/>
    </row>
    <row r="969" spans="2:70" s="39" customFormat="1" ht="6.75" customHeight="1">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c r="AM969" s="47"/>
      <c r="AN969" s="47"/>
      <c r="AO969" s="48"/>
      <c r="AQ969" s="48"/>
      <c r="AS969" s="234"/>
      <c r="AT969" s="234"/>
      <c r="AU969" s="234"/>
      <c r="AV969" s="234"/>
      <c r="AW969" s="234"/>
      <c r="AX969" s="234"/>
      <c r="AY969" s="234"/>
      <c r="AZ969" s="234"/>
      <c r="BA969" s="234"/>
      <c r="BB969" s="234"/>
      <c r="BC969" s="234"/>
      <c r="BD969" s="234"/>
      <c r="BE969" s="234"/>
      <c r="BF969" s="234"/>
      <c r="BG969" s="234"/>
      <c r="BH969" s="234"/>
      <c r="BI969" s="234"/>
      <c r="BJ969" s="234"/>
      <c r="BK969" s="234"/>
      <c r="BL969" s="234"/>
      <c r="BM969" s="234"/>
      <c r="BN969" s="234"/>
      <c r="BO969" s="234"/>
      <c r="BP969" s="234"/>
      <c r="BQ969" s="234"/>
      <c r="BR969" s="234"/>
    </row>
    <row r="970" spans="2:70" s="39" customFormat="1" ht="6.75" customHeight="1">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c r="AM970" s="47"/>
      <c r="AN970" s="47"/>
      <c r="AO970" s="48"/>
      <c r="AQ970" s="48"/>
      <c r="AS970" s="234"/>
      <c r="AT970" s="234"/>
      <c r="AU970" s="234"/>
      <c r="AV970" s="234"/>
      <c r="AW970" s="234"/>
      <c r="AX970" s="234"/>
      <c r="AY970" s="234"/>
      <c r="AZ970" s="234"/>
      <c r="BA970" s="234"/>
      <c r="BB970" s="234"/>
      <c r="BC970" s="234"/>
      <c r="BD970" s="234"/>
      <c r="BE970" s="234"/>
      <c r="BF970" s="234"/>
      <c r="BG970" s="234"/>
      <c r="BH970" s="234"/>
      <c r="BI970" s="234"/>
      <c r="BJ970" s="234"/>
      <c r="BK970" s="234"/>
      <c r="BL970" s="234"/>
      <c r="BM970" s="234"/>
      <c r="BN970" s="234"/>
      <c r="BO970" s="234"/>
      <c r="BP970" s="234"/>
      <c r="BQ970" s="234"/>
      <c r="BR970" s="234"/>
    </row>
    <row r="971" spans="2:70" s="39" customFormat="1" ht="6.75" customHeight="1">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c r="AM971" s="47"/>
      <c r="AN971" s="47"/>
      <c r="AO971" s="48"/>
      <c r="AQ971" s="48"/>
      <c r="AS971" s="234"/>
      <c r="AT971" s="234"/>
      <c r="AU971" s="234"/>
      <c r="AV971" s="234"/>
      <c r="AW971" s="234"/>
      <c r="AX971" s="234"/>
      <c r="AY971" s="234"/>
      <c r="AZ971" s="234"/>
      <c r="BA971" s="234"/>
      <c r="BB971" s="234"/>
      <c r="BC971" s="234"/>
      <c r="BD971" s="234"/>
      <c r="BE971" s="234"/>
      <c r="BF971" s="234"/>
      <c r="BG971" s="234"/>
      <c r="BH971" s="234"/>
      <c r="BI971" s="234"/>
      <c r="BJ971" s="234"/>
      <c r="BK971" s="234"/>
      <c r="BL971" s="234"/>
      <c r="BM971" s="234"/>
      <c r="BN971" s="234"/>
      <c r="BO971" s="234"/>
      <c r="BP971" s="234"/>
      <c r="BQ971" s="234"/>
      <c r="BR971" s="234"/>
    </row>
    <row r="972" spans="2:70" s="39" customFormat="1" ht="6.75" customHeight="1">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c r="AM972" s="47"/>
      <c r="AN972" s="47"/>
      <c r="AO972" s="48"/>
      <c r="AQ972" s="48"/>
      <c r="AS972" s="234"/>
      <c r="AT972" s="234"/>
      <c r="AU972" s="234"/>
      <c r="AV972" s="234"/>
      <c r="AW972" s="234"/>
      <c r="AX972" s="234"/>
      <c r="AY972" s="234"/>
      <c r="AZ972" s="234"/>
      <c r="BA972" s="234"/>
      <c r="BB972" s="234"/>
      <c r="BC972" s="234"/>
      <c r="BD972" s="234"/>
      <c r="BE972" s="234"/>
      <c r="BF972" s="234"/>
      <c r="BG972" s="234"/>
      <c r="BH972" s="234"/>
      <c r="BI972" s="234"/>
      <c r="BJ972" s="234"/>
      <c r="BK972" s="234"/>
      <c r="BL972" s="234"/>
      <c r="BM972" s="234"/>
      <c r="BN972" s="234"/>
      <c r="BO972" s="234"/>
      <c r="BP972" s="234"/>
      <c r="BQ972" s="234"/>
      <c r="BR972" s="234"/>
    </row>
    <row r="973" spans="2:70" s="39" customFormat="1" ht="6.75" customHeight="1">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c r="AM973" s="47"/>
      <c r="AN973" s="47"/>
      <c r="AO973" s="48"/>
      <c r="AQ973" s="48"/>
      <c r="AS973" s="234"/>
      <c r="AT973" s="234"/>
      <c r="AU973" s="234"/>
      <c r="AV973" s="234"/>
      <c r="AW973" s="234"/>
      <c r="AX973" s="234"/>
      <c r="AY973" s="234"/>
      <c r="AZ973" s="234"/>
      <c r="BA973" s="234"/>
      <c r="BB973" s="234"/>
      <c r="BC973" s="234"/>
      <c r="BD973" s="234"/>
      <c r="BE973" s="234"/>
      <c r="BF973" s="234"/>
      <c r="BG973" s="234"/>
      <c r="BH973" s="234"/>
      <c r="BI973" s="234"/>
      <c r="BJ973" s="234"/>
      <c r="BK973" s="234"/>
      <c r="BL973" s="234"/>
      <c r="BM973" s="234"/>
      <c r="BN973" s="234"/>
      <c r="BO973" s="234"/>
      <c r="BP973" s="234"/>
      <c r="BQ973" s="234"/>
      <c r="BR973" s="234"/>
    </row>
    <row r="974" spans="2:70" s="39" customFormat="1" ht="6.75" customHeight="1">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c r="AM974" s="47"/>
      <c r="AN974" s="47"/>
      <c r="AO974" s="48"/>
      <c r="AQ974" s="48"/>
      <c r="AS974" s="234"/>
      <c r="AT974" s="234"/>
      <c r="AU974" s="234"/>
      <c r="AV974" s="234"/>
      <c r="AW974" s="234"/>
      <c r="AX974" s="234"/>
      <c r="AY974" s="234"/>
      <c r="AZ974" s="234"/>
      <c r="BA974" s="234"/>
      <c r="BB974" s="234"/>
      <c r="BC974" s="234"/>
      <c r="BD974" s="234"/>
      <c r="BE974" s="234"/>
      <c r="BF974" s="234"/>
      <c r="BG974" s="234"/>
      <c r="BH974" s="234"/>
      <c r="BI974" s="234"/>
      <c r="BJ974" s="234"/>
      <c r="BK974" s="234"/>
      <c r="BL974" s="234"/>
      <c r="BM974" s="234"/>
      <c r="BN974" s="234"/>
      <c r="BO974" s="234"/>
      <c r="BP974" s="234"/>
      <c r="BQ974" s="234"/>
      <c r="BR974" s="234"/>
    </row>
    <row r="975" spans="2:70" s="39" customFormat="1" ht="6.75" customHeight="1">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c r="AM975" s="47"/>
      <c r="AN975" s="47"/>
      <c r="AO975" s="48"/>
      <c r="AQ975" s="48"/>
      <c r="AS975" s="234"/>
      <c r="AT975" s="234"/>
      <c r="AU975" s="234"/>
      <c r="AV975" s="234"/>
      <c r="AW975" s="234"/>
      <c r="AX975" s="234"/>
      <c r="AY975" s="234"/>
      <c r="AZ975" s="234"/>
      <c r="BA975" s="234"/>
      <c r="BB975" s="234"/>
      <c r="BC975" s="234"/>
      <c r="BD975" s="234"/>
      <c r="BE975" s="234"/>
      <c r="BF975" s="234"/>
      <c r="BG975" s="234"/>
      <c r="BH975" s="234"/>
      <c r="BI975" s="234"/>
      <c r="BJ975" s="234"/>
      <c r="BK975" s="234"/>
      <c r="BL975" s="234"/>
      <c r="BM975" s="234"/>
      <c r="BN975" s="234"/>
      <c r="BO975" s="234"/>
      <c r="BP975" s="234"/>
      <c r="BQ975" s="234"/>
      <c r="BR975" s="234"/>
    </row>
    <row r="976" spans="2:70" s="39" customFormat="1" ht="6.75" customHeight="1">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c r="AM976" s="47"/>
      <c r="AN976" s="47"/>
      <c r="AO976" s="48"/>
      <c r="AQ976" s="48"/>
      <c r="AS976" s="234"/>
      <c r="AT976" s="234"/>
      <c r="AU976" s="234"/>
      <c r="AV976" s="234"/>
      <c r="AW976" s="234"/>
      <c r="AX976" s="234"/>
      <c r="AY976" s="234"/>
      <c r="AZ976" s="234"/>
      <c r="BA976" s="234"/>
      <c r="BB976" s="234"/>
      <c r="BC976" s="234"/>
      <c r="BD976" s="234"/>
      <c r="BE976" s="234"/>
      <c r="BF976" s="234"/>
      <c r="BG976" s="234"/>
      <c r="BH976" s="234"/>
      <c r="BI976" s="234"/>
      <c r="BJ976" s="234"/>
      <c r="BK976" s="234"/>
      <c r="BL976" s="234"/>
      <c r="BM976" s="234"/>
      <c r="BN976" s="234"/>
      <c r="BO976" s="234"/>
      <c r="BP976" s="234"/>
      <c r="BQ976" s="234"/>
      <c r="BR976" s="234"/>
    </row>
    <row r="977" spans="2:70" s="39" customFormat="1" ht="6.75" customHeight="1">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8"/>
      <c r="AQ977" s="48"/>
      <c r="AS977" s="234"/>
      <c r="AT977" s="234"/>
      <c r="AU977" s="234"/>
      <c r="AV977" s="234"/>
      <c r="AW977" s="234"/>
      <c r="AX977" s="234"/>
      <c r="AY977" s="234"/>
      <c r="AZ977" s="234"/>
      <c r="BA977" s="234"/>
      <c r="BB977" s="234"/>
      <c r="BC977" s="234"/>
      <c r="BD977" s="234"/>
      <c r="BE977" s="234"/>
      <c r="BF977" s="234"/>
      <c r="BG977" s="234"/>
      <c r="BH977" s="234"/>
      <c r="BI977" s="234"/>
      <c r="BJ977" s="234"/>
      <c r="BK977" s="234"/>
      <c r="BL977" s="234"/>
      <c r="BM977" s="234"/>
      <c r="BN977" s="234"/>
      <c r="BO977" s="234"/>
      <c r="BP977" s="234"/>
      <c r="BQ977" s="234"/>
      <c r="BR977" s="234"/>
    </row>
    <row r="978" spans="2:70" s="39" customFormat="1" ht="6.75" customHeight="1">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c r="AM978" s="47"/>
      <c r="AN978" s="47"/>
      <c r="AO978" s="48"/>
      <c r="AQ978" s="48"/>
      <c r="AS978" s="234"/>
      <c r="AT978" s="234"/>
      <c r="AU978" s="234"/>
      <c r="AV978" s="234"/>
      <c r="AW978" s="234"/>
      <c r="AX978" s="234"/>
      <c r="AY978" s="234"/>
      <c r="AZ978" s="234"/>
      <c r="BA978" s="234"/>
      <c r="BB978" s="234"/>
      <c r="BC978" s="234"/>
      <c r="BD978" s="234"/>
      <c r="BE978" s="234"/>
      <c r="BF978" s="234"/>
      <c r="BG978" s="234"/>
      <c r="BH978" s="234"/>
      <c r="BI978" s="234"/>
      <c r="BJ978" s="234"/>
      <c r="BK978" s="234"/>
      <c r="BL978" s="234"/>
      <c r="BM978" s="234"/>
      <c r="BN978" s="234"/>
      <c r="BO978" s="234"/>
      <c r="BP978" s="234"/>
      <c r="BQ978" s="234"/>
      <c r="BR978" s="234"/>
    </row>
    <row r="979" spans="2:70" s="39" customFormat="1" ht="6.75" customHeight="1">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c r="AM979" s="47"/>
      <c r="AN979" s="47"/>
      <c r="AO979" s="48"/>
      <c r="AQ979" s="48"/>
      <c r="AS979" s="234"/>
      <c r="AT979" s="234"/>
      <c r="AU979" s="234"/>
      <c r="AV979" s="234"/>
      <c r="AW979" s="234"/>
      <c r="AX979" s="234"/>
      <c r="AY979" s="234"/>
      <c r="AZ979" s="234"/>
      <c r="BA979" s="234"/>
      <c r="BB979" s="234"/>
      <c r="BC979" s="234"/>
      <c r="BD979" s="234"/>
      <c r="BE979" s="234"/>
      <c r="BF979" s="234"/>
      <c r="BG979" s="234"/>
      <c r="BH979" s="234"/>
      <c r="BI979" s="234"/>
      <c r="BJ979" s="234"/>
      <c r="BK979" s="234"/>
      <c r="BL979" s="234"/>
      <c r="BM979" s="234"/>
      <c r="BN979" s="234"/>
      <c r="BO979" s="234"/>
      <c r="BP979" s="234"/>
      <c r="BQ979" s="234"/>
      <c r="BR979" s="234"/>
    </row>
    <row r="980" spans="2:70" s="39" customFormat="1" ht="6.75" customHeight="1">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8"/>
      <c r="AQ980" s="48"/>
      <c r="AS980" s="234"/>
      <c r="AT980" s="234"/>
      <c r="AU980" s="234"/>
      <c r="AV980" s="234"/>
      <c r="AW980" s="234"/>
      <c r="AX980" s="234"/>
      <c r="AY980" s="234"/>
      <c r="AZ980" s="234"/>
      <c r="BA980" s="234"/>
      <c r="BB980" s="234"/>
      <c r="BC980" s="234"/>
      <c r="BD980" s="234"/>
      <c r="BE980" s="234"/>
      <c r="BF980" s="234"/>
      <c r="BG980" s="234"/>
      <c r="BH980" s="234"/>
      <c r="BI980" s="234"/>
      <c r="BJ980" s="234"/>
      <c r="BK980" s="234"/>
      <c r="BL980" s="234"/>
      <c r="BM980" s="234"/>
      <c r="BN980" s="234"/>
      <c r="BO980" s="234"/>
      <c r="BP980" s="234"/>
      <c r="BQ980" s="234"/>
      <c r="BR980" s="234"/>
    </row>
    <row r="981" spans="2:70" s="39" customFormat="1" ht="6.75" customHeight="1">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c r="AM981" s="47"/>
      <c r="AN981" s="47"/>
      <c r="AO981" s="48"/>
      <c r="AQ981" s="48"/>
      <c r="AS981" s="234"/>
      <c r="AT981" s="234"/>
      <c r="AU981" s="234"/>
      <c r="AV981" s="234"/>
      <c r="AW981" s="234"/>
      <c r="AX981" s="234"/>
      <c r="AY981" s="234"/>
      <c r="AZ981" s="234"/>
      <c r="BA981" s="234"/>
      <c r="BB981" s="234"/>
      <c r="BC981" s="234"/>
      <c r="BD981" s="234"/>
      <c r="BE981" s="234"/>
      <c r="BF981" s="234"/>
      <c r="BG981" s="234"/>
      <c r="BH981" s="234"/>
      <c r="BI981" s="234"/>
      <c r="BJ981" s="234"/>
      <c r="BK981" s="234"/>
      <c r="BL981" s="234"/>
      <c r="BM981" s="234"/>
      <c r="BN981" s="234"/>
      <c r="BO981" s="234"/>
      <c r="BP981" s="234"/>
      <c r="BQ981" s="234"/>
      <c r="BR981" s="234"/>
    </row>
    <row r="982" spans="2:70" s="39" customFormat="1" ht="6.75" customHeight="1">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8"/>
      <c r="AQ982" s="48"/>
      <c r="AS982" s="234"/>
      <c r="AT982" s="234"/>
      <c r="AU982" s="234"/>
      <c r="AV982" s="234"/>
      <c r="AW982" s="234"/>
      <c r="AX982" s="234"/>
      <c r="AY982" s="234"/>
      <c r="AZ982" s="234"/>
      <c r="BA982" s="234"/>
      <c r="BB982" s="234"/>
      <c r="BC982" s="234"/>
      <c r="BD982" s="234"/>
      <c r="BE982" s="234"/>
      <c r="BF982" s="234"/>
      <c r="BG982" s="234"/>
      <c r="BH982" s="234"/>
      <c r="BI982" s="234"/>
      <c r="BJ982" s="234"/>
      <c r="BK982" s="234"/>
      <c r="BL982" s="234"/>
      <c r="BM982" s="234"/>
      <c r="BN982" s="234"/>
      <c r="BO982" s="234"/>
      <c r="BP982" s="234"/>
      <c r="BQ982" s="234"/>
      <c r="BR982" s="234"/>
    </row>
    <row r="983" spans="2:70" s="39" customFormat="1" ht="6.75" customHeight="1">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c r="AM983" s="47"/>
      <c r="AN983" s="47"/>
      <c r="AO983" s="48"/>
      <c r="AQ983" s="48"/>
      <c r="AS983" s="234"/>
      <c r="AT983" s="234"/>
      <c r="AU983" s="234"/>
      <c r="AV983" s="234"/>
      <c r="AW983" s="234"/>
      <c r="AX983" s="234"/>
      <c r="AY983" s="234"/>
      <c r="AZ983" s="234"/>
      <c r="BA983" s="234"/>
      <c r="BB983" s="234"/>
      <c r="BC983" s="234"/>
      <c r="BD983" s="234"/>
      <c r="BE983" s="234"/>
      <c r="BF983" s="234"/>
      <c r="BG983" s="234"/>
      <c r="BH983" s="234"/>
      <c r="BI983" s="234"/>
      <c r="BJ983" s="234"/>
      <c r="BK983" s="234"/>
      <c r="BL983" s="234"/>
      <c r="BM983" s="234"/>
      <c r="BN983" s="234"/>
      <c r="BO983" s="234"/>
      <c r="BP983" s="234"/>
      <c r="BQ983" s="234"/>
      <c r="BR983" s="234"/>
    </row>
    <row r="984" spans="2:70" s="39" customFormat="1" ht="6.75" customHeight="1">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c r="AM984" s="47"/>
      <c r="AN984" s="47"/>
      <c r="AO984" s="48"/>
      <c r="AQ984" s="48"/>
      <c r="AS984" s="234"/>
      <c r="AT984" s="234"/>
      <c r="AU984" s="234"/>
      <c r="AV984" s="234"/>
      <c r="AW984" s="234"/>
      <c r="AX984" s="234"/>
      <c r="AY984" s="234"/>
      <c r="AZ984" s="234"/>
      <c r="BA984" s="234"/>
      <c r="BB984" s="234"/>
      <c r="BC984" s="234"/>
      <c r="BD984" s="234"/>
      <c r="BE984" s="234"/>
      <c r="BF984" s="234"/>
      <c r="BG984" s="234"/>
      <c r="BH984" s="234"/>
      <c r="BI984" s="234"/>
      <c r="BJ984" s="234"/>
      <c r="BK984" s="234"/>
      <c r="BL984" s="234"/>
      <c r="BM984" s="234"/>
      <c r="BN984" s="234"/>
      <c r="BO984" s="234"/>
      <c r="BP984" s="234"/>
      <c r="BQ984" s="234"/>
      <c r="BR984" s="234"/>
    </row>
    <row r="985" spans="2:70" s="39" customFormat="1" ht="6.75" customHeight="1">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8"/>
      <c r="AQ985" s="48"/>
      <c r="AS985" s="234"/>
      <c r="AT985" s="234"/>
      <c r="AU985" s="234"/>
      <c r="AV985" s="234"/>
      <c r="AW985" s="234"/>
      <c r="AX985" s="234"/>
      <c r="AY985" s="234"/>
      <c r="AZ985" s="234"/>
      <c r="BA985" s="234"/>
      <c r="BB985" s="234"/>
      <c r="BC985" s="234"/>
      <c r="BD985" s="234"/>
      <c r="BE985" s="234"/>
      <c r="BF985" s="234"/>
      <c r="BG985" s="234"/>
      <c r="BH985" s="234"/>
      <c r="BI985" s="234"/>
      <c r="BJ985" s="234"/>
      <c r="BK985" s="234"/>
      <c r="BL985" s="234"/>
      <c r="BM985" s="234"/>
      <c r="BN985" s="234"/>
      <c r="BO985" s="234"/>
      <c r="BP985" s="234"/>
      <c r="BQ985" s="234"/>
      <c r="BR985" s="234"/>
    </row>
    <row r="986" spans="2:70" s="39" customFormat="1" ht="6.75" customHeight="1">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c r="AM986" s="47"/>
      <c r="AN986" s="47"/>
      <c r="AO986" s="48"/>
      <c r="AQ986" s="48"/>
      <c r="AS986" s="234"/>
      <c r="AT986" s="234"/>
      <c r="AU986" s="234"/>
      <c r="AV986" s="234"/>
      <c r="AW986" s="234"/>
      <c r="AX986" s="234"/>
      <c r="AY986" s="234"/>
      <c r="AZ986" s="234"/>
      <c r="BA986" s="234"/>
      <c r="BB986" s="234"/>
      <c r="BC986" s="234"/>
      <c r="BD986" s="234"/>
      <c r="BE986" s="234"/>
      <c r="BF986" s="234"/>
      <c r="BG986" s="234"/>
      <c r="BH986" s="234"/>
      <c r="BI986" s="234"/>
      <c r="BJ986" s="234"/>
      <c r="BK986" s="234"/>
      <c r="BL986" s="234"/>
      <c r="BM986" s="234"/>
      <c r="BN986" s="234"/>
      <c r="BO986" s="234"/>
      <c r="BP986" s="234"/>
      <c r="BQ986" s="234"/>
      <c r="BR986" s="234"/>
    </row>
    <row r="987" spans="2:70" s="39" customFormat="1" ht="6.75" customHeight="1">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c r="AM987" s="47"/>
      <c r="AN987" s="47"/>
      <c r="AO987" s="48"/>
      <c r="AQ987" s="48"/>
      <c r="AS987" s="234"/>
      <c r="AT987" s="234"/>
      <c r="AU987" s="234"/>
      <c r="AV987" s="234"/>
      <c r="AW987" s="234"/>
      <c r="AX987" s="234"/>
      <c r="AY987" s="234"/>
      <c r="AZ987" s="234"/>
      <c r="BA987" s="234"/>
      <c r="BB987" s="234"/>
      <c r="BC987" s="234"/>
      <c r="BD987" s="234"/>
      <c r="BE987" s="234"/>
      <c r="BF987" s="234"/>
      <c r="BG987" s="234"/>
      <c r="BH987" s="234"/>
      <c r="BI987" s="234"/>
      <c r="BJ987" s="234"/>
      <c r="BK987" s="234"/>
      <c r="BL987" s="234"/>
      <c r="BM987" s="234"/>
      <c r="BN987" s="234"/>
      <c r="BO987" s="234"/>
      <c r="BP987" s="234"/>
      <c r="BQ987" s="234"/>
      <c r="BR987" s="234"/>
    </row>
    <row r="988" spans="2:70" s="39" customFormat="1" ht="6.75" customHeight="1">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c r="AM988" s="47"/>
      <c r="AN988" s="47"/>
      <c r="AO988" s="48"/>
      <c r="AQ988" s="48"/>
      <c r="AS988" s="234"/>
      <c r="AT988" s="234"/>
      <c r="AU988" s="234"/>
      <c r="AV988" s="234"/>
      <c r="AW988" s="234"/>
      <c r="AX988" s="234"/>
      <c r="AY988" s="234"/>
      <c r="AZ988" s="234"/>
      <c r="BA988" s="234"/>
      <c r="BB988" s="234"/>
      <c r="BC988" s="234"/>
      <c r="BD988" s="234"/>
      <c r="BE988" s="234"/>
      <c r="BF988" s="234"/>
      <c r="BG988" s="234"/>
      <c r="BH988" s="234"/>
      <c r="BI988" s="234"/>
      <c r="BJ988" s="234"/>
      <c r="BK988" s="234"/>
      <c r="BL988" s="234"/>
      <c r="BM988" s="234"/>
      <c r="BN988" s="234"/>
      <c r="BO988" s="234"/>
      <c r="BP988" s="234"/>
      <c r="BQ988" s="234"/>
      <c r="BR988" s="234"/>
    </row>
    <row r="989" spans="2:70" s="39" customFormat="1" ht="6.75" customHeight="1">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c r="AM989" s="47"/>
      <c r="AN989" s="47"/>
      <c r="AO989" s="48"/>
      <c r="AQ989" s="48"/>
      <c r="AS989" s="234"/>
      <c r="AT989" s="234"/>
      <c r="AU989" s="234"/>
      <c r="AV989" s="234"/>
      <c r="AW989" s="234"/>
      <c r="AX989" s="234"/>
      <c r="AY989" s="234"/>
      <c r="AZ989" s="234"/>
      <c r="BA989" s="234"/>
      <c r="BB989" s="234"/>
      <c r="BC989" s="234"/>
      <c r="BD989" s="234"/>
      <c r="BE989" s="234"/>
      <c r="BF989" s="234"/>
      <c r="BG989" s="234"/>
      <c r="BH989" s="234"/>
      <c r="BI989" s="234"/>
      <c r="BJ989" s="234"/>
      <c r="BK989" s="234"/>
      <c r="BL989" s="234"/>
      <c r="BM989" s="234"/>
      <c r="BN989" s="234"/>
      <c r="BO989" s="234"/>
      <c r="BP989" s="234"/>
      <c r="BQ989" s="234"/>
      <c r="BR989" s="234"/>
    </row>
    <row r="990" spans="2:70" s="39" customFormat="1" ht="6.75" customHeight="1">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c r="AM990" s="47"/>
      <c r="AN990" s="47"/>
      <c r="AO990" s="48"/>
      <c r="AQ990" s="48"/>
      <c r="AS990" s="234"/>
      <c r="AT990" s="234"/>
      <c r="AU990" s="234"/>
      <c r="AV990" s="234"/>
      <c r="AW990" s="234"/>
      <c r="AX990" s="234"/>
      <c r="AY990" s="234"/>
      <c r="AZ990" s="234"/>
      <c r="BA990" s="234"/>
      <c r="BB990" s="234"/>
      <c r="BC990" s="234"/>
      <c r="BD990" s="234"/>
      <c r="BE990" s="234"/>
      <c r="BF990" s="234"/>
      <c r="BG990" s="234"/>
      <c r="BH990" s="234"/>
      <c r="BI990" s="234"/>
      <c r="BJ990" s="234"/>
      <c r="BK990" s="234"/>
      <c r="BL990" s="234"/>
      <c r="BM990" s="234"/>
      <c r="BN990" s="234"/>
      <c r="BO990" s="234"/>
      <c r="BP990" s="234"/>
      <c r="BQ990" s="234"/>
      <c r="BR990" s="234"/>
    </row>
    <row r="991" spans="2:70" s="39" customFormat="1" ht="6.75" customHeight="1">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47"/>
      <c r="AM991" s="47"/>
      <c r="AN991" s="47"/>
      <c r="AO991" s="48"/>
      <c r="AQ991" s="48"/>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row>
    <row r="992" spans="2:70" s="39" customFormat="1" ht="6.75" customHeight="1">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47"/>
      <c r="AM992" s="47"/>
      <c r="AN992" s="47"/>
      <c r="AO992" s="48"/>
      <c r="AQ992" s="48"/>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row>
    <row r="993" spans="2:70" s="39" customFormat="1" ht="6.75" customHeight="1">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47"/>
      <c r="AM993" s="47"/>
      <c r="AN993" s="47"/>
      <c r="AO993" s="48"/>
      <c r="AQ993" s="48"/>
      <c r="AS993" s="234"/>
      <c r="AT993" s="234"/>
      <c r="AU993" s="234"/>
      <c r="AV993" s="234"/>
      <c r="AW993" s="234"/>
      <c r="AX993" s="234"/>
      <c r="AY993" s="234"/>
      <c r="AZ993" s="234"/>
      <c r="BA993" s="234"/>
      <c r="BB993" s="234"/>
      <c r="BC993" s="234"/>
      <c r="BD993" s="234"/>
      <c r="BE993" s="234"/>
      <c r="BF993" s="234"/>
      <c r="BG993" s="234"/>
      <c r="BH993" s="234"/>
      <c r="BI993" s="234"/>
      <c r="BJ993" s="234"/>
      <c r="BK993" s="234"/>
      <c r="BL993" s="234"/>
      <c r="BM993" s="234"/>
      <c r="BN993" s="234"/>
      <c r="BO993" s="234"/>
      <c r="BP993" s="234"/>
      <c r="BQ993" s="234"/>
      <c r="BR993" s="234"/>
    </row>
    <row r="994" spans="2:70" s="39" customFormat="1" ht="6.75" customHeight="1">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47"/>
      <c r="AM994" s="47"/>
      <c r="AN994" s="47"/>
      <c r="AO994" s="48"/>
      <c r="AQ994" s="48"/>
      <c r="AS994" s="234"/>
      <c r="AT994" s="234"/>
      <c r="AU994" s="234"/>
      <c r="AV994" s="234"/>
      <c r="AW994" s="234"/>
      <c r="AX994" s="234"/>
      <c r="AY994" s="234"/>
      <c r="AZ994" s="234"/>
      <c r="BA994" s="234"/>
      <c r="BB994" s="234"/>
      <c r="BC994" s="234"/>
      <c r="BD994" s="234"/>
      <c r="BE994" s="234"/>
      <c r="BF994" s="234"/>
      <c r="BG994" s="234"/>
      <c r="BH994" s="234"/>
      <c r="BI994" s="234"/>
      <c r="BJ994" s="234"/>
      <c r="BK994" s="234"/>
      <c r="BL994" s="234"/>
      <c r="BM994" s="234"/>
      <c r="BN994" s="234"/>
      <c r="BO994" s="234"/>
      <c r="BP994" s="234"/>
      <c r="BQ994" s="234"/>
      <c r="BR994" s="234"/>
    </row>
    <row r="995" spans="2:70" s="39" customFormat="1" ht="6.75" customHeight="1">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8"/>
      <c r="AQ995" s="48"/>
      <c r="AS995" s="234"/>
      <c r="AT995" s="234"/>
      <c r="AU995" s="234"/>
      <c r="AV995" s="234"/>
      <c r="AW995" s="234"/>
      <c r="AX995" s="234"/>
      <c r="AY995" s="234"/>
      <c r="AZ995" s="234"/>
      <c r="BA995" s="234"/>
      <c r="BB995" s="234"/>
      <c r="BC995" s="234"/>
      <c r="BD995" s="234"/>
      <c r="BE995" s="234"/>
      <c r="BF995" s="234"/>
      <c r="BG995" s="234"/>
      <c r="BH995" s="234"/>
      <c r="BI995" s="234"/>
      <c r="BJ995" s="234"/>
      <c r="BK995" s="234"/>
      <c r="BL995" s="234"/>
      <c r="BM995" s="234"/>
      <c r="BN995" s="234"/>
      <c r="BO995" s="234"/>
      <c r="BP995" s="234"/>
      <c r="BQ995" s="234"/>
      <c r="BR995" s="234"/>
    </row>
    <row r="996" spans="2:70" s="39" customFormat="1" ht="6.75" customHeight="1">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c r="AM996" s="47"/>
      <c r="AN996" s="47"/>
      <c r="AO996" s="48"/>
      <c r="AQ996" s="48"/>
      <c r="AS996" s="234"/>
      <c r="AT996" s="234"/>
      <c r="AU996" s="234"/>
      <c r="AV996" s="234"/>
      <c r="AW996" s="234"/>
      <c r="AX996" s="234"/>
      <c r="AY996" s="234"/>
      <c r="AZ996" s="234"/>
      <c r="BA996" s="234"/>
      <c r="BB996" s="234"/>
      <c r="BC996" s="234"/>
      <c r="BD996" s="234"/>
      <c r="BE996" s="234"/>
      <c r="BF996" s="234"/>
      <c r="BG996" s="234"/>
      <c r="BH996" s="234"/>
      <c r="BI996" s="234"/>
      <c r="BJ996" s="234"/>
      <c r="BK996" s="234"/>
      <c r="BL996" s="234"/>
      <c r="BM996" s="234"/>
      <c r="BN996" s="234"/>
      <c r="BO996" s="234"/>
      <c r="BP996" s="234"/>
      <c r="BQ996" s="234"/>
      <c r="BR996" s="234"/>
    </row>
    <row r="997" spans="2:70" s="39" customFormat="1" ht="6.75" customHeight="1">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47"/>
      <c r="AM997" s="47"/>
      <c r="AN997" s="47"/>
      <c r="AO997" s="48"/>
      <c r="AQ997" s="48"/>
      <c r="AS997" s="234"/>
      <c r="AT997" s="234"/>
      <c r="AU997" s="234"/>
      <c r="AV997" s="234"/>
      <c r="AW997" s="234"/>
      <c r="AX997" s="234"/>
      <c r="AY997" s="234"/>
      <c r="AZ997" s="234"/>
      <c r="BA997" s="234"/>
      <c r="BB997" s="234"/>
      <c r="BC997" s="234"/>
      <c r="BD997" s="234"/>
      <c r="BE997" s="234"/>
      <c r="BF997" s="234"/>
      <c r="BG997" s="234"/>
      <c r="BH997" s="234"/>
      <c r="BI997" s="234"/>
      <c r="BJ997" s="234"/>
      <c r="BK997" s="234"/>
      <c r="BL997" s="234"/>
      <c r="BM997" s="234"/>
      <c r="BN997" s="234"/>
      <c r="BO997" s="234"/>
      <c r="BP997" s="234"/>
      <c r="BQ997" s="234"/>
      <c r="BR997" s="234"/>
    </row>
    <row r="998" spans="2:70" s="39" customFormat="1" ht="6.75" customHeight="1">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47"/>
      <c r="AM998" s="47"/>
      <c r="AN998" s="47"/>
      <c r="AO998" s="48"/>
      <c r="AQ998" s="48"/>
      <c r="AS998" s="234"/>
      <c r="AT998" s="234"/>
      <c r="AU998" s="234"/>
      <c r="AV998" s="234"/>
      <c r="AW998" s="234"/>
      <c r="AX998" s="234"/>
      <c r="AY998" s="234"/>
      <c r="AZ998" s="234"/>
      <c r="BA998" s="234"/>
      <c r="BB998" s="234"/>
      <c r="BC998" s="234"/>
      <c r="BD998" s="234"/>
      <c r="BE998" s="234"/>
      <c r="BF998" s="234"/>
      <c r="BG998" s="234"/>
      <c r="BH998" s="234"/>
      <c r="BI998" s="234"/>
      <c r="BJ998" s="234"/>
      <c r="BK998" s="234"/>
      <c r="BL998" s="234"/>
      <c r="BM998" s="234"/>
      <c r="BN998" s="234"/>
      <c r="BO998" s="234"/>
      <c r="BP998" s="234"/>
      <c r="BQ998" s="234"/>
      <c r="BR998" s="234"/>
    </row>
    <row r="999" spans="2:70" s="39" customFormat="1" ht="6.75" customHeight="1">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47"/>
      <c r="AM999" s="47"/>
      <c r="AN999" s="47"/>
      <c r="AO999" s="48"/>
      <c r="AQ999" s="48"/>
      <c r="AS999" s="234"/>
      <c r="AT999" s="234"/>
      <c r="AU999" s="234"/>
      <c r="AV999" s="234"/>
      <c r="AW999" s="234"/>
      <c r="AX999" s="234"/>
      <c r="AY999" s="234"/>
      <c r="AZ999" s="234"/>
      <c r="BA999" s="234"/>
      <c r="BB999" s="234"/>
      <c r="BC999" s="234"/>
      <c r="BD999" s="234"/>
      <c r="BE999" s="234"/>
      <c r="BF999" s="234"/>
      <c r="BG999" s="234"/>
      <c r="BH999" s="234"/>
      <c r="BI999" s="234"/>
      <c r="BJ999" s="234"/>
      <c r="BK999" s="234"/>
      <c r="BL999" s="234"/>
      <c r="BM999" s="234"/>
      <c r="BN999" s="234"/>
      <c r="BO999" s="234"/>
      <c r="BP999" s="234"/>
      <c r="BQ999" s="234"/>
      <c r="BR999" s="234"/>
    </row>
    <row r="1000" spans="2:70" s="39" customFormat="1" ht="6.75" customHeight="1">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47"/>
      <c r="AM1000" s="47"/>
      <c r="AN1000" s="47"/>
      <c r="AO1000" s="48"/>
      <c r="AQ1000" s="48"/>
      <c r="AS1000" s="234"/>
      <c r="AT1000" s="234"/>
      <c r="AU1000" s="234"/>
      <c r="AV1000" s="234"/>
      <c r="AW1000" s="234"/>
      <c r="AX1000" s="234"/>
      <c r="AY1000" s="234"/>
      <c r="AZ1000" s="234"/>
      <c r="BA1000" s="234"/>
      <c r="BB1000" s="234"/>
      <c r="BC1000" s="234"/>
      <c r="BD1000" s="234"/>
      <c r="BE1000" s="234"/>
      <c r="BF1000" s="234"/>
      <c r="BG1000" s="234"/>
      <c r="BH1000" s="234"/>
      <c r="BI1000" s="234"/>
      <c r="BJ1000" s="234"/>
      <c r="BK1000" s="234"/>
      <c r="BL1000" s="234"/>
      <c r="BM1000" s="234"/>
      <c r="BN1000" s="234"/>
      <c r="BO1000" s="234"/>
      <c r="BP1000" s="234"/>
      <c r="BQ1000" s="234"/>
      <c r="BR1000" s="234"/>
    </row>
    <row r="1001" spans="2:70" s="39" customFormat="1" ht="6.75" customHeight="1">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c r="AJ1001" s="47"/>
      <c r="AK1001" s="47"/>
      <c r="AL1001" s="47"/>
      <c r="AM1001" s="47"/>
      <c r="AN1001" s="47"/>
      <c r="AO1001" s="48"/>
      <c r="AQ1001" s="48"/>
      <c r="AS1001" s="234"/>
      <c r="AT1001" s="234"/>
      <c r="AU1001" s="234"/>
      <c r="AV1001" s="234"/>
      <c r="AW1001" s="234"/>
      <c r="AX1001" s="234"/>
      <c r="AY1001" s="234"/>
      <c r="AZ1001" s="234"/>
      <c r="BA1001" s="234"/>
      <c r="BB1001" s="234"/>
      <c r="BC1001" s="234"/>
      <c r="BD1001" s="234"/>
      <c r="BE1001" s="234"/>
      <c r="BF1001" s="234"/>
      <c r="BG1001" s="234"/>
      <c r="BH1001" s="234"/>
      <c r="BI1001" s="234"/>
      <c r="BJ1001" s="234"/>
      <c r="BK1001" s="234"/>
      <c r="BL1001" s="234"/>
      <c r="BM1001" s="234"/>
      <c r="BN1001" s="234"/>
      <c r="BO1001" s="234"/>
      <c r="BP1001" s="234"/>
      <c r="BQ1001" s="234"/>
      <c r="BR1001" s="234"/>
    </row>
    <row r="1002" spans="2:70" s="39" customFormat="1" ht="6.75" customHeight="1">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7"/>
      <c r="AI1002" s="47"/>
      <c r="AJ1002" s="47"/>
      <c r="AK1002" s="47"/>
      <c r="AL1002" s="47"/>
      <c r="AM1002" s="47"/>
      <c r="AN1002" s="47"/>
      <c r="AO1002" s="48"/>
      <c r="AQ1002" s="48"/>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4"/>
      <c r="BQ1002" s="234"/>
      <c r="BR1002" s="234"/>
    </row>
    <row r="1003" spans="2:70" s="39" customFormat="1" ht="6.75" customHeight="1">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7"/>
      <c r="AI1003" s="47"/>
      <c r="AJ1003" s="47"/>
      <c r="AK1003" s="47"/>
      <c r="AL1003" s="47"/>
      <c r="AM1003" s="47"/>
      <c r="AN1003" s="47"/>
      <c r="AO1003" s="48"/>
      <c r="AQ1003" s="48"/>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4"/>
      <c r="BL1003" s="234"/>
      <c r="BM1003" s="234"/>
      <c r="BN1003" s="234"/>
      <c r="BO1003" s="234"/>
      <c r="BP1003" s="234"/>
      <c r="BQ1003" s="234"/>
      <c r="BR1003" s="234"/>
    </row>
    <row r="1004" spans="2:70" s="39" customFormat="1" ht="6.75" customHeight="1">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c r="AI1004" s="47"/>
      <c r="AJ1004" s="47"/>
      <c r="AK1004" s="47"/>
      <c r="AL1004" s="47"/>
      <c r="AM1004" s="47"/>
      <c r="AN1004" s="47"/>
      <c r="AO1004" s="48"/>
      <c r="AQ1004" s="48"/>
      <c r="AS1004" s="234"/>
      <c r="AT1004" s="234"/>
      <c r="AU1004" s="234"/>
      <c r="AV1004" s="234"/>
      <c r="AW1004" s="234"/>
      <c r="AX1004" s="234"/>
      <c r="AY1004" s="234"/>
      <c r="AZ1004" s="234"/>
      <c r="BA1004" s="234"/>
      <c r="BB1004" s="234"/>
      <c r="BC1004" s="234"/>
      <c r="BD1004" s="234"/>
      <c r="BE1004" s="234"/>
      <c r="BF1004" s="234"/>
      <c r="BG1004" s="234"/>
      <c r="BH1004" s="234"/>
      <c r="BI1004" s="234"/>
      <c r="BJ1004" s="234"/>
      <c r="BK1004" s="234"/>
      <c r="BL1004" s="234"/>
      <c r="BM1004" s="234"/>
      <c r="BN1004" s="234"/>
      <c r="BO1004" s="234"/>
      <c r="BP1004" s="234"/>
      <c r="BQ1004" s="234"/>
      <c r="BR1004" s="234"/>
    </row>
    <row r="1005" spans="2:70" s="39" customFormat="1" ht="6.75" customHeight="1">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c r="AI1005" s="47"/>
      <c r="AJ1005" s="47"/>
      <c r="AK1005" s="47"/>
      <c r="AL1005" s="47"/>
      <c r="AM1005" s="47"/>
      <c r="AN1005" s="47"/>
      <c r="AO1005" s="48"/>
      <c r="AQ1005" s="48"/>
      <c r="AS1005" s="234"/>
      <c r="AT1005" s="234"/>
      <c r="AU1005" s="234"/>
      <c r="AV1005" s="234"/>
      <c r="AW1005" s="234"/>
      <c r="AX1005" s="234"/>
      <c r="AY1005" s="234"/>
      <c r="AZ1005" s="234"/>
      <c r="BA1005" s="234"/>
      <c r="BB1005" s="234"/>
      <c r="BC1005" s="234"/>
      <c r="BD1005" s="234"/>
      <c r="BE1005" s="234"/>
      <c r="BF1005" s="234"/>
      <c r="BG1005" s="234"/>
      <c r="BH1005" s="234"/>
      <c r="BI1005" s="234"/>
      <c r="BJ1005" s="234"/>
      <c r="BK1005" s="234"/>
      <c r="BL1005" s="234"/>
      <c r="BM1005" s="234"/>
      <c r="BN1005" s="234"/>
      <c r="BO1005" s="234"/>
      <c r="BP1005" s="234"/>
      <c r="BQ1005" s="234"/>
      <c r="BR1005" s="234"/>
    </row>
    <row r="1006" spans="2:70" s="39" customFormat="1" ht="6.75" customHeight="1">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47"/>
      <c r="AM1006" s="47"/>
      <c r="AN1006" s="47"/>
      <c r="AO1006" s="48"/>
      <c r="AQ1006" s="48"/>
      <c r="AS1006" s="234"/>
      <c r="AT1006" s="234"/>
      <c r="AU1006" s="234"/>
      <c r="AV1006" s="234"/>
      <c r="AW1006" s="234"/>
      <c r="AX1006" s="234"/>
      <c r="AY1006" s="234"/>
      <c r="AZ1006" s="234"/>
      <c r="BA1006" s="234"/>
      <c r="BB1006" s="234"/>
      <c r="BC1006" s="234"/>
      <c r="BD1006" s="234"/>
      <c r="BE1006" s="234"/>
      <c r="BF1006" s="234"/>
      <c r="BG1006" s="234"/>
      <c r="BH1006" s="234"/>
      <c r="BI1006" s="234"/>
      <c r="BJ1006" s="234"/>
      <c r="BK1006" s="234"/>
      <c r="BL1006" s="234"/>
      <c r="BM1006" s="234"/>
      <c r="BN1006" s="234"/>
      <c r="BO1006" s="234"/>
      <c r="BP1006" s="234"/>
      <c r="BQ1006" s="234"/>
      <c r="BR1006" s="234"/>
    </row>
    <row r="1007" spans="2:70" s="39" customFormat="1" ht="6.75" customHeight="1">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47"/>
      <c r="AM1007" s="47"/>
      <c r="AN1007" s="47"/>
      <c r="AO1007" s="48"/>
      <c r="AQ1007" s="48"/>
      <c r="AS1007" s="234"/>
      <c r="AT1007" s="234"/>
      <c r="AU1007" s="234"/>
      <c r="AV1007" s="234"/>
      <c r="AW1007" s="234"/>
      <c r="AX1007" s="234"/>
      <c r="AY1007" s="234"/>
      <c r="AZ1007" s="234"/>
      <c r="BA1007" s="234"/>
      <c r="BB1007" s="234"/>
      <c r="BC1007" s="234"/>
      <c r="BD1007" s="234"/>
      <c r="BE1007" s="234"/>
      <c r="BF1007" s="234"/>
      <c r="BG1007" s="234"/>
      <c r="BH1007" s="234"/>
      <c r="BI1007" s="234"/>
      <c r="BJ1007" s="234"/>
      <c r="BK1007" s="234"/>
      <c r="BL1007" s="234"/>
      <c r="BM1007" s="234"/>
      <c r="BN1007" s="234"/>
      <c r="BO1007" s="234"/>
      <c r="BP1007" s="234"/>
      <c r="BQ1007" s="234"/>
      <c r="BR1007" s="234"/>
    </row>
    <row r="1008" spans="2:70" s="39" customFormat="1" ht="6.75" customHeight="1">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7"/>
      <c r="AI1008" s="47"/>
      <c r="AJ1008" s="47"/>
      <c r="AK1008" s="47"/>
      <c r="AL1008" s="47"/>
      <c r="AM1008" s="47"/>
      <c r="AN1008" s="47"/>
      <c r="AO1008" s="48"/>
      <c r="AQ1008" s="48"/>
      <c r="AS1008" s="234"/>
      <c r="AT1008" s="234"/>
      <c r="AU1008" s="234"/>
      <c r="AV1008" s="234"/>
      <c r="AW1008" s="234"/>
      <c r="AX1008" s="234"/>
      <c r="AY1008" s="234"/>
      <c r="AZ1008" s="234"/>
      <c r="BA1008" s="234"/>
      <c r="BB1008" s="234"/>
      <c r="BC1008" s="234"/>
      <c r="BD1008" s="234"/>
      <c r="BE1008" s="234"/>
      <c r="BF1008" s="234"/>
      <c r="BG1008" s="234"/>
      <c r="BH1008" s="234"/>
      <c r="BI1008" s="234"/>
      <c r="BJ1008" s="234"/>
      <c r="BK1008" s="234"/>
      <c r="BL1008" s="234"/>
      <c r="BM1008" s="234"/>
      <c r="BN1008" s="234"/>
      <c r="BO1008" s="234"/>
      <c r="BP1008" s="234"/>
      <c r="BQ1008" s="234"/>
      <c r="BR1008" s="234"/>
    </row>
    <row r="1009" spans="2:70" s="39" customFormat="1" ht="6.75" customHeight="1">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7"/>
      <c r="AI1009" s="47"/>
      <c r="AJ1009" s="47"/>
      <c r="AK1009" s="47"/>
      <c r="AL1009" s="47"/>
      <c r="AM1009" s="47"/>
      <c r="AN1009" s="47"/>
      <c r="AO1009" s="48"/>
      <c r="AQ1009" s="48"/>
      <c r="AS1009" s="234"/>
      <c r="AT1009" s="234"/>
      <c r="AU1009" s="234"/>
      <c r="AV1009" s="234"/>
      <c r="AW1009" s="234"/>
      <c r="AX1009" s="234"/>
      <c r="AY1009" s="234"/>
      <c r="AZ1009" s="234"/>
      <c r="BA1009" s="234"/>
      <c r="BB1009" s="234"/>
      <c r="BC1009" s="234"/>
      <c r="BD1009" s="234"/>
      <c r="BE1009" s="234"/>
      <c r="BF1009" s="234"/>
      <c r="BG1009" s="234"/>
      <c r="BH1009" s="234"/>
      <c r="BI1009" s="234"/>
      <c r="BJ1009" s="234"/>
      <c r="BK1009" s="234"/>
      <c r="BL1009" s="234"/>
      <c r="BM1009" s="234"/>
      <c r="BN1009" s="234"/>
      <c r="BO1009" s="234"/>
      <c r="BP1009" s="234"/>
      <c r="BQ1009" s="234"/>
      <c r="BR1009" s="234"/>
    </row>
    <row r="1010" spans="2:70" s="39" customFormat="1" ht="6.75" customHeight="1">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7"/>
      <c r="AI1010" s="47"/>
      <c r="AJ1010" s="47"/>
      <c r="AK1010" s="47"/>
      <c r="AL1010" s="47"/>
      <c r="AM1010" s="47"/>
      <c r="AN1010" s="47"/>
      <c r="AO1010" s="48"/>
      <c r="AQ1010" s="48"/>
      <c r="AS1010" s="234"/>
      <c r="AT1010" s="234"/>
      <c r="AU1010" s="234"/>
      <c r="AV1010" s="234"/>
      <c r="AW1010" s="234"/>
      <c r="AX1010" s="234"/>
      <c r="AY1010" s="234"/>
      <c r="AZ1010" s="234"/>
      <c r="BA1010" s="234"/>
      <c r="BB1010" s="234"/>
      <c r="BC1010" s="234"/>
      <c r="BD1010" s="234"/>
      <c r="BE1010" s="234"/>
      <c r="BF1010" s="234"/>
      <c r="BG1010" s="234"/>
      <c r="BH1010" s="234"/>
      <c r="BI1010" s="234"/>
      <c r="BJ1010" s="234"/>
      <c r="BK1010" s="234"/>
      <c r="BL1010" s="234"/>
      <c r="BM1010" s="234"/>
      <c r="BN1010" s="234"/>
      <c r="BO1010" s="234"/>
      <c r="BP1010" s="234"/>
      <c r="BQ1010" s="234"/>
      <c r="BR1010" s="234"/>
    </row>
    <row r="1011" spans="2:70" s="39" customFormat="1" ht="6.75" customHeight="1">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7"/>
      <c r="AI1011" s="47"/>
      <c r="AJ1011" s="47"/>
      <c r="AK1011" s="47"/>
      <c r="AL1011" s="47"/>
      <c r="AM1011" s="47"/>
      <c r="AN1011" s="47"/>
      <c r="AO1011" s="48"/>
      <c r="AQ1011" s="48"/>
      <c r="AS1011" s="234"/>
      <c r="AT1011" s="234"/>
      <c r="AU1011" s="234"/>
      <c r="AV1011" s="234"/>
      <c r="AW1011" s="234"/>
      <c r="AX1011" s="234"/>
      <c r="AY1011" s="234"/>
      <c r="AZ1011" s="234"/>
      <c r="BA1011" s="234"/>
      <c r="BB1011" s="234"/>
      <c r="BC1011" s="234"/>
      <c r="BD1011" s="234"/>
      <c r="BE1011" s="234"/>
      <c r="BF1011" s="234"/>
      <c r="BG1011" s="234"/>
      <c r="BH1011" s="234"/>
      <c r="BI1011" s="234"/>
      <c r="BJ1011" s="234"/>
      <c r="BK1011" s="234"/>
      <c r="BL1011" s="234"/>
      <c r="BM1011" s="234"/>
      <c r="BN1011" s="234"/>
      <c r="BO1011" s="234"/>
      <c r="BP1011" s="234"/>
      <c r="BQ1011" s="234"/>
      <c r="BR1011" s="234"/>
    </row>
    <row r="1012" spans="2:70" s="39" customFormat="1" ht="6.75" customHeight="1">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7"/>
      <c r="AI1012" s="47"/>
      <c r="AJ1012" s="47"/>
      <c r="AK1012" s="47"/>
      <c r="AL1012" s="47"/>
      <c r="AM1012" s="47"/>
      <c r="AN1012" s="47"/>
      <c r="AO1012" s="48"/>
      <c r="AQ1012" s="48"/>
      <c r="AS1012" s="234"/>
      <c r="AT1012" s="234"/>
      <c r="AU1012" s="234"/>
      <c r="AV1012" s="234"/>
      <c r="AW1012" s="234"/>
      <c r="AX1012" s="234"/>
      <c r="AY1012" s="234"/>
      <c r="AZ1012" s="234"/>
      <c r="BA1012" s="234"/>
      <c r="BB1012" s="234"/>
      <c r="BC1012" s="234"/>
      <c r="BD1012" s="234"/>
      <c r="BE1012" s="234"/>
      <c r="BF1012" s="234"/>
      <c r="BG1012" s="234"/>
      <c r="BH1012" s="234"/>
      <c r="BI1012" s="234"/>
      <c r="BJ1012" s="234"/>
      <c r="BK1012" s="234"/>
      <c r="BL1012" s="234"/>
      <c r="BM1012" s="234"/>
      <c r="BN1012" s="234"/>
      <c r="BO1012" s="234"/>
      <c r="BP1012" s="234"/>
      <c r="BQ1012" s="234"/>
      <c r="BR1012" s="234"/>
    </row>
    <row r="1013" spans="2:70" s="39" customFormat="1" ht="6.75" customHeight="1">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7"/>
      <c r="AI1013" s="47"/>
      <c r="AJ1013" s="47"/>
      <c r="AK1013" s="47"/>
      <c r="AL1013" s="47"/>
      <c r="AM1013" s="47"/>
      <c r="AN1013" s="47"/>
      <c r="AO1013" s="48"/>
      <c r="AQ1013" s="48"/>
      <c r="AS1013" s="234"/>
      <c r="AT1013" s="234"/>
      <c r="AU1013" s="234"/>
      <c r="AV1013" s="234"/>
      <c r="AW1013" s="234"/>
      <c r="AX1013" s="234"/>
      <c r="AY1013" s="234"/>
      <c r="AZ1013" s="234"/>
      <c r="BA1013" s="234"/>
      <c r="BB1013" s="234"/>
      <c r="BC1013" s="234"/>
      <c r="BD1013" s="234"/>
      <c r="BE1013" s="234"/>
      <c r="BF1013" s="234"/>
      <c r="BG1013" s="234"/>
      <c r="BH1013" s="234"/>
      <c r="BI1013" s="234"/>
      <c r="BJ1013" s="234"/>
      <c r="BK1013" s="234"/>
      <c r="BL1013" s="234"/>
      <c r="BM1013" s="234"/>
      <c r="BN1013" s="234"/>
      <c r="BO1013" s="234"/>
      <c r="BP1013" s="234"/>
      <c r="BQ1013" s="234"/>
      <c r="BR1013" s="234"/>
    </row>
    <row r="1014" spans="2:70" s="39" customFormat="1" ht="6.75" customHeight="1">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7"/>
      <c r="AI1014" s="47"/>
      <c r="AJ1014" s="47"/>
      <c r="AK1014" s="47"/>
      <c r="AL1014" s="47"/>
      <c r="AM1014" s="47"/>
      <c r="AN1014" s="47"/>
      <c r="AO1014" s="48"/>
      <c r="AQ1014" s="48"/>
      <c r="AS1014" s="234"/>
      <c r="AT1014" s="234"/>
      <c r="AU1014" s="234"/>
      <c r="AV1014" s="234"/>
      <c r="AW1014" s="234"/>
      <c r="AX1014" s="234"/>
      <c r="AY1014" s="234"/>
      <c r="AZ1014" s="234"/>
      <c r="BA1014" s="234"/>
      <c r="BB1014" s="234"/>
      <c r="BC1014" s="234"/>
      <c r="BD1014" s="234"/>
      <c r="BE1014" s="234"/>
      <c r="BF1014" s="234"/>
      <c r="BG1014" s="234"/>
      <c r="BH1014" s="234"/>
      <c r="BI1014" s="234"/>
      <c r="BJ1014" s="234"/>
      <c r="BK1014" s="234"/>
      <c r="BL1014" s="234"/>
      <c r="BM1014" s="234"/>
      <c r="BN1014" s="234"/>
      <c r="BO1014" s="234"/>
      <c r="BP1014" s="234"/>
      <c r="BQ1014" s="234"/>
      <c r="BR1014" s="234"/>
    </row>
    <row r="1015" spans="2:70" s="39" customFormat="1" ht="6.75" customHeight="1">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8"/>
      <c r="AQ1015" s="48"/>
      <c r="AS1015" s="234"/>
      <c r="AT1015" s="234"/>
      <c r="AU1015" s="234"/>
      <c r="AV1015" s="234"/>
      <c r="AW1015" s="234"/>
      <c r="AX1015" s="234"/>
      <c r="AY1015" s="234"/>
      <c r="AZ1015" s="234"/>
      <c r="BA1015" s="234"/>
      <c r="BB1015" s="234"/>
      <c r="BC1015" s="234"/>
      <c r="BD1015" s="234"/>
      <c r="BE1015" s="234"/>
      <c r="BF1015" s="234"/>
      <c r="BG1015" s="234"/>
      <c r="BH1015" s="234"/>
      <c r="BI1015" s="234"/>
      <c r="BJ1015" s="234"/>
      <c r="BK1015" s="234"/>
      <c r="BL1015" s="234"/>
      <c r="BM1015" s="234"/>
      <c r="BN1015" s="234"/>
      <c r="BO1015" s="234"/>
      <c r="BP1015" s="234"/>
      <c r="BQ1015" s="234"/>
      <c r="BR1015" s="234"/>
    </row>
    <row r="1016" spans="2:70" s="39" customFormat="1" ht="6.75" customHeight="1">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7"/>
      <c r="AI1016" s="47"/>
      <c r="AJ1016" s="47"/>
      <c r="AK1016" s="47"/>
      <c r="AL1016" s="47"/>
      <c r="AM1016" s="47"/>
      <c r="AN1016" s="47"/>
      <c r="AO1016" s="48"/>
      <c r="AQ1016" s="48"/>
      <c r="AS1016" s="234"/>
      <c r="AT1016" s="234"/>
      <c r="AU1016" s="234"/>
      <c r="AV1016" s="234"/>
      <c r="AW1016" s="234"/>
      <c r="AX1016" s="234"/>
      <c r="AY1016" s="234"/>
      <c r="AZ1016" s="234"/>
      <c r="BA1016" s="234"/>
      <c r="BB1016" s="234"/>
      <c r="BC1016" s="234"/>
      <c r="BD1016" s="234"/>
      <c r="BE1016" s="234"/>
      <c r="BF1016" s="234"/>
      <c r="BG1016" s="234"/>
      <c r="BH1016" s="234"/>
      <c r="BI1016" s="234"/>
      <c r="BJ1016" s="234"/>
      <c r="BK1016" s="234"/>
      <c r="BL1016" s="234"/>
      <c r="BM1016" s="234"/>
      <c r="BN1016" s="234"/>
      <c r="BO1016" s="234"/>
      <c r="BP1016" s="234"/>
      <c r="BQ1016" s="234"/>
      <c r="BR1016" s="234"/>
    </row>
    <row r="1017" spans="2:70" s="39" customFormat="1" ht="6.75" customHeight="1">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7"/>
      <c r="AI1017" s="47"/>
      <c r="AJ1017" s="47"/>
      <c r="AK1017" s="47"/>
      <c r="AL1017" s="47"/>
      <c r="AM1017" s="47"/>
      <c r="AN1017" s="47"/>
      <c r="AO1017" s="48"/>
      <c r="AQ1017" s="48"/>
      <c r="AS1017" s="234"/>
      <c r="AT1017" s="234"/>
      <c r="AU1017" s="234"/>
      <c r="AV1017" s="234"/>
      <c r="AW1017" s="234"/>
      <c r="AX1017" s="234"/>
      <c r="AY1017" s="234"/>
      <c r="AZ1017" s="234"/>
      <c r="BA1017" s="234"/>
      <c r="BB1017" s="234"/>
      <c r="BC1017" s="234"/>
      <c r="BD1017" s="234"/>
      <c r="BE1017" s="234"/>
      <c r="BF1017" s="234"/>
      <c r="BG1017" s="234"/>
      <c r="BH1017" s="234"/>
      <c r="BI1017" s="234"/>
      <c r="BJ1017" s="234"/>
      <c r="BK1017" s="234"/>
      <c r="BL1017" s="234"/>
      <c r="BM1017" s="234"/>
      <c r="BN1017" s="234"/>
      <c r="BO1017" s="234"/>
      <c r="BP1017" s="234"/>
      <c r="BQ1017" s="234"/>
      <c r="BR1017" s="234"/>
    </row>
    <row r="1018" spans="2:70" s="39" customFormat="1" ht="6.75" customHeight="1">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7"/>
      <c r="AI1018" s="47"/>
      <c r="AJ1018" s="47"/>
      <c r="AK1018" s="47"/>
      <c r="AL1018" s="47"/>
      <c r="AM1018" s="47"/>
      <c r="AN1018" s="47"/>
      <c r="AO1018" s="48"/>
      <c r="AQ1018" s="48"/>
      <c r="AS1018" s="234"/>
      <c r="AT1018" s="234"/>
      <c r="AU1018" s="234"/>
      <c r="AV1018" s="234"/>
      <c r="AW1018" s="234"/>
      <c r="AX1018" s="234"/>
      <c r="AY1018" s="234"/>
      <c r="AZ1018" s="234"/>
      <c r="BA1018" s="234"/>
      <c r="BB1018" s="234"/>
      <c r="BC1018" s="234"/>
      <c r="BD1018" s="234"/>
      <c r="BE1018" s="234"/>
      <c r="BF1018" s="234"/>
      <c r="BG1018" s="234"/>
      <c r="BH1018" s="234"/>
      <c r="BI1018" s="234"/>
      <c r="BJ1018" s="234"/>
      <c r="BK1018" s="234"/>
      <c r="BL1018" s="234"/>
      <c r="BM1018" s="234"/>
      <c r="BN1018" s="234"/>
      <c r="BO1018" s="234"/>
      <c r="BP1018" s="234"/>
      <c r="BQ1018" s="234"/>
      <c r="BR1018" s="234"/>
    </row>
    <row r="1019" spans="2:70" s="39" customFormat="1" ht="6.75" customHeight="1">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7"/>
      <c r="AI1019" s="47"/>
      <c r="AJ1019" s="47"/>
      <c r="AK1019" s="47"/>
      <c r="AL1019" s="47"/>
      <c r="AM1019" s="47"/>
      <c r="AN1019" s="47"/>
      <c r="AO1019" s="48"/>
      <c r="AQ1019" s="48"/>
      <c r="AS1019" s="234"/>
      <c r="AT1019" s="234"/>
      <c r="AU1019" s="234"/>
      <c r="AV1019" s="234"/>
      <c r="AW1019" s="234"/>
      <c r="AX1019" s="234"/>
      <c r="AY1019" s="234"/>
      <c r="AZ1019" s="234"/>
      <c r="BA1019" s="234"/>
      <c r="BB1019" s="234"/>
      <c r="BC1019" s="234"/>
      <c r="BD1019" s="234"/>
      <c r="BE1019" s="234"/>
      <c r="BF1019" s="234"/>
      <c r="BG1019" s="234"/>
      <c r="BH1019" s="234"/>
      <c r="BI1019" s="234"/>
      <c r="BJ1019" s="234"/>
      <c r="BK1019" s="234"/>
      <c r="BL1019" s="234"/>
      <c r="BM1019" s="234"/>
      <c r="BN1019" s="234"/>
      <c r="BO1019" s="234"/>
      <c r="BP1019" s="234"/>
      <c r="BQ1019" s="234"/>
      <c r="BR1019" s="234"/>
    </row>
    <row r="1020" spans="2:70" s="39" customFormat="1" ht="6.75" customHeight="1">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7"/>
      <c r="AI1020" s="47"/>
      <c r="AJ1020" s="47"/>
      <c r="AK1020" s="47"/>
      <c r="AL1020" s="47"/>
      <c r="AM1020" s="47"/>
      <c r="AN1020" s="47"/>
      <c r="AO1020" s="48"/>
      <c r="AQ1020" s="48"/>
      <c r="AS1020" s="234"/>
      <c r="AT1020" s="234"/>
      <c r="AU1020" s="234"/>
      <c r="AV1020" s="234"/>
      <c r="AW1020" s="234"/>
      <c r="AX1020" s="234"/>
      <c r="AY1020" s="234"/>
      <c r="AZ1020" s="234"/>
      <c r="BA1020" s="234"/>
      <c r="BB1020" s="234"/>
      <c r="BC1020" s="234"/>
      <c r="BD1020" s="234"/>
      <c r="BE1020" s="234"/>
      <c r="BF1020" s="234"/>
      <c r="BG1020" s="234"/>
      <c r="BH1020" s="234"/>
      <c r="BI1020" s="234"/>
      <c r="BJ1020" s="234"/>
      <c r="BK1020" s="234"/>
      <c r="BL1020" s="234"/>
      <c r="BM1020" s="234"/>
      <c r="BN1020" s="234"/>
      <c r="BO1020" s="234"/>
      <c r="BP1020" s="234"/>
      <c r="BQ1020" s="234"/>
      <c r="BR1020" s="234"/>
    </row>
    <row r="1021" spans="2:70" s="39" customFormat="1" ht="6.75" customHeight="1">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7"/>
      <c r="AI1021" s="47"/>
      <c r="AJ1021" s="47"/>
      <c r="AK1021" s="47"/>
      <c r="AL1021" s="47"/>
      <c r="AM1021" s="47"/>
      <c r="AN1021" s="47"/>
      <c r="AO1021" s="48"/>
      <c r="AQ1021" s="48"/>
      <c r="AS1021" s="234"/>
      <c r="AT1021" s="234"/>
      <c r="AU1021" s="234"/>
      <c r="AV1021" s="234"/>
      <c r="AW1021" s="234"/>
      <c r="AX1021" s="234"/>
      <c r="AY1021" s="234"/>
      <c r="AZ1021" s="234"/>
      <c r="BA1021" s="234"/>
      <c r="BB1021" s="234"/>
      <c r="BC1021" s="234"/>
      <c r="BD1021" s="234"/>
      <c r="BE1021" s="234"/>
      <c r="BF1021" s="234"/>
      <c r="BG1021" s="234"/>
      <c r="BH1021" s="234"/>
      <c r="BI1021" s="234"/>
      <c r="BJ1021" s="234"/>
      <c r="BK1021" s="234"/>
      <c r="BL1021" s="234"/>
      <c r="BM1021" s="234"/>
      <c r="BN1021" s="234"/>
      <c r="BO1021" s="234"/>
      <c r="BP1021" s="234"/>
      <c r="BQ1021" s="234"/>
      <c r="BR1021" s="234"/>
    </row>
    <row r="1022" spans="2:70" s="39" customFormat="1" ht="6.75" customHeight="1">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7"/>
      <c r="AI1022" s="47"/>
      <c r="AJ1022" s="47"/>
      <c r="AK1022" s="47"/>
      <c r="AL1022" s="47"/>
      <c r="AM1022" s="47"/>
      <c r="AN1022" s="47"/>
      <c r="AO1022" s="48"/>
      <c r="AQ1022" s="48"/>
      <c r="AS1022" s="234"/>
      <c r="AT1022" s="234"/>
      <c r="AU1022" s="234"/>
      <c r="AV1022" s="234"/>
      <c r="AW1022" s="234"/>
      <c r="AX1022" s="234"/>
      <c r="AY1022" s="234"/>
      <c r="AZ1022" s="234"/>
      <c r="BA1022" s="234"/>
      <c r="BB1022" s="234"/>
      <c r="BC1022" s="234"/>
      <c r="BD1022" s="234"/>
      <c r="BE1022" s="234"/>
      <c r="BF1022" s="234"/>
      <c r="BG1022" s="234"/>
      <c r="BH1022" s="234"/>
      <c r="BI1022" s="234"/>
      <c r="BJ1022" s="234"/>
      <c r="BK1022" s="234"/>
      <c r="BL1022" s="234"/>
      <c r="BM1022" s="234"/>
      <c r="BN1022" s="234"/>
      <c r="BO1022" s="234"/>
      <c r="BP1022" s="234"/>
      <c r="BQ1022" s="234"/>
      <c r="BR1022" s="234"/>
    </row>
    <row r="1023" spans="2:70" s="39" customFormat="1" ht="6.75" customHeight="1">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7"/>
      <c r="AI1023" s="47"/>
      <c r="AJ1023" s="47"/>
      <c r="AK1023" s="47"/>
      <c r="AL1023" s="47"/>
      <c r="AM1023" s="47"/>
      <c r="AN1023" s="47"/>
      <c r="AO1023" s="48"/>
      <c r="AQ1023" s="48"/>
      <c r="AS1023" s="234"/>
      <c r="AT1023" s="234"/>
      <c r="AU1023" s="234"/>
      <c r="AV1023" s="234"/>
      <c r="AW1023" s="234"/>
      <c r="AX1023" s="234"/>
      <c r="AY1023" s="234"/>
      <c r="AZ1023" s="234"/>
      <c r="BA1023" s="234"/>
      <c r="BB1023" s="234"/>
      <c r="BC1023" s="234"/>
      <c r="BD1023" s="234"/>
      <c r="BE1023" s="234"/>
      <c r="BF1023" s="234"/>
      <c r="BG1023" s="234"/>
      <c r="BH1023" s="234"/>
      <c r="BI1023" s="234"/>
      <c r="BJ1023" s="234"/>
      <c r="BK1023" s="234"/>
      <c r="BL1023" s="234"/>
      <c r="BM1023" s="234"/>
      <c r="BN1023" s="234"/>
      <c r="BO1023" s="234"/>
      <c r="BP1023" s="234"/>
      <c r="BQ1023" s="234"/>
      <c r="BR1023" s="234"/>
    </row>
    <row r="1024" spans="2:70" s="39" customFormat="1" ht="6.75" customHeight="1">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7"/>
      <c r="AI1024" s="47"/>
      <c r="AJ1024" s="47"/>
      <c r="AK1024" s="47"/>
      <c r="AL1024" s="47"/>
      <c r="AM1024" s="47"/>
      <c r="AN1024" s="47"/>
      <c r="AO1024" s="48"/>
      <c r="AQ1024" s="48"/>
      <c r="AS1024" s="234"/>
      <c r="AT1024" s="234"/>
      <c r="AU1024" s="234"/>
      <c r="AV1024" s="234"/>
      <c r="AW1024" s="234"/>
      <c r="AX1024" s="234"/>
      <c r="AY1024" s="234"/>
      <c r="AZ1024" s="234"/>
      <c r="BA1024" s="234"/>
      <c r="BB1024" s="234"/>
      <c r="BC1024" s="234"/>
      <c r="BD1024" s="234"/>
      <c r="BE1024" s="234"/>
      <c r="BF1024" s="234"/>
      <c r="BG1024" s="234"/>
      <c r="BH1024" s="234"/>
      <c r="BI1024" s="234"/>
      <c r="BJ1024" s="234"/>
      <c r="BK1024" s="234"/>
      <c r="BL1024" s="234"/>
      <c r="BM1024" s="234"/>
      <c r="BN1024" s="234"/>
      <c r="BO1024" s="234"/>
      <c r="BP1024" s="234"/>
      <c r="BQ1024" s="234"/>
      <c r="BR1024" s="234"/>
    </row>
    <row r="1025" spans="2:70" s="39" customFormat="1" ht="6.75" customHeight="1">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7"/>
      <c r="AI1025" s="47"/>
      <c r="AJ1025" s="47"/>
      <c r="AK1025" s="47"/>
      <c r="AL1025" s="47"/>
      <c r="AM1025" s="47"/>
      <c r="AN1025" s="47"/>
      <c r="AO1025" s="48"/>
      <c r="AQ1025" s="48"/>
      <c r="AS1025" s="234"/>
      <c r="AT1025" s="234"/>
      <c r="AU1025" s="234"/>
      <c r="AV1025" s="234"/>
      <c r="AW1025" s="234"/>
      <c r="AX1025" s="234"/>
      <c r="AY1025" s="234"/>
      <c r="AZ1025" s="234"/>
      <c r="BA1025" s="234"/>
      <c r="BB1025" s="234"/>
      <c r="BC1025" s="234"/>
      <c r="BD1025" s="234"/>
      <c r="BE1025" s="234"/>
      <c r="BF1025" s="234"/>
      <c r="BG1025" s="234"/>
      <c r="BH1025" s="234"/>
      <c r="BI1025" s="234"/>
      <c r="BJ1025" s="234"/>
      <c r="BK1025" s="234"/>
      <c r="BL1025" s="234"/>
      <c r="BM1025" s="234"/>
      <c r="BN1025" s="234"/>
      <c r="BO1025" s="234"/>
      <c r="BP1025" s="234"/>
      <c r="BQ1025" s="234"/>
      <c r="BR1025" s="234"/>
    </row>
    <row r="1026" spans="2:70" s="39" customFormat="1" ht="6.75" customHeight="1">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c r="AJ1026" s="47"/>
      <c r="AK1026" s="47"/>
      <c r="AL1026" s="47"/>
      <c r="AM1026" s="47"/>
      <c r="AN1026" s="47"/>
      <c r="AO1026" s="48"/>
      <c r="AQ1026" s="48"/>
      <c r="AS1026" s="234"/>
      <c r="AT1026" s="234"/>
      <c r="AU1026" s="234"/>
      <c r="AV1026" s="234"/>
      <c r="AW1026" s="234"/>
      <c r="AX1026" s="234"/>
      <c r="AY1026" s="234"/>
      <c r="AZ1026" s="234"/>
      <c r="BA1026" s="234"/>
      <c r="BB1026" s="234"/>
      <c r="BC1026" s="234"/>
      <c r="BD1026" s="234"/>
      <c r="BE1026" s="234"/>
      <c r="BF1026" s="234"/>
      <c r="BG1026" s="234"/>
      <c r="BH1026" s="234"/>
      <c r="BI1026" s="234"/>
      <c r="BJ1026" s="234"/>
      <c r="BK1026" s="234"/>
      <c r="BL1026" s="234"/>
      <c r="BM1026" s="234"/>
      <c r="BN1026" s="234"/>
      <c r="BO1026" s="234"/>
      <c r="BP1026" s="234"/>
      <c r="BQ1026" s="234"/>
      <c r="BR1026" s="234"/>
    </row>
    <row r="1027" spans="2:70" s="39" customFormat="1" ht="6.75" customHeight="1">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7"/>
      <c r="AI1027" s="47"/>
      <c r="AJ1027" s="47"/>
      <c r="AK1027" s="47"/>
      <c r="AL1027" s="47"/>
      <c r="AM1027" s="47"/>
      <c r="AN1027" s="47"/>
      <c r="AO1027" s="48"/>
      <c r="AQ1027" s="48"/>
      <c r="AS1027" s="234"/>
      <c r="AT1027" s="234"/>
      <c r="AU1027" s="234"/>
      <c r="AV1027" s="234"/>
      <c r="AW1027" s="234"/>
      <c r="AX1027" s="234"/>
      <c r="AY1027" s="234"/>
      <c r="AZ1027" s="234"/>
      <c r="BA1027" s="234"/>
      <c r="BB1027" s="234"/>
      <c r="BC1027" s="234"/>
      <c r="BD1027" s="234"/>
      <c r="BE1027" s="234"/>
      <c r="BF1027" s="234"/>
      <c r="BG1027" s="234"/>
      <c r="BH1027" s="234"/>
      <c r="BI1027" s="234"/>
      <c r="BJ1027" s="234"/>
      <c r="BK1027" s="234"/>
      <c r="BL1027" s="234"/>
      <c r="BM1027" s="234"/>
      <c r="BN1027" s="234"/>
      <c r="BO1027" s="234"/>
      <c r="BP1027" s="234"/>
      <c r="BQ1027" s="234"/>
      <c r="BR1027" s="234"/>
    </row>
    <row r="1028" spans="2:70" s="39" customFormat="1" ht="6.75" customHeight="1">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7"/>
      <c r="AI1028" s="47"/>
      <c r="AJ1028" s="47"/>
      <c r="AK1028" s="47"/>
      <c r="AL1028" s="47"/>
      <c r="AM1028" s="47"/>
      <c r="AN1028" s="47"/>
      <c r="AO1028" s="48"/>
      <c r="AQ1028" s="48"/>
      <c r="AS1028" s="234"/>
      <c r="AT1028" s="234"/>
      <c r="AU1028" s="234"/>
      <c r="AV1028" s="234"/>
      <c r="AW1028" s="234"/>
      <c r="AX1028" s="234"/>
      <c r="AY1028" s="234"/>
      <c r="AZ1028" s="234"/>
      <c r="BA1028" s="234"/>
      <c r="BB1028" s="234"/>
      <c r="BC1028" s="234"/>
      <c r="BD1028" s="234"/>
      <c r="BE1028" s="234"/>
      <c r="BF1028" s="234"/>
      <c r="BG1028" s="234"/>
      <c r="BH1028" s="234"/>
      <c r="BI1028" s="234"/>
      <c r="BJ1028" s="234"/>
      <c r="BK1028" s="234"/>
      <c r="BL1028" s="234"/>
      <c r="BM1028" s="234"/>
      <c r="BN1028" s="234"/>
      <c r="BO1028" s="234"/>
      <c r="BP1028" s="234"/>
      <c r="BQ1028" s="234"/>
      <c r="BR1028" s="234"/>
    </row>
    <row r="1029" spans="2:70" s="39" customFormat="1" ht="6.75" customHeight="1">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7"/>
      <c r="AI1029" s="47"/>
      <c r="AJ1029" s="47"/>
      <c r="AK1029" s="47"/>
      <c r="AL1029" s="47"/>
      <c r="AM1029" s="47"/>
      <c r="AN1029" s="47"/>
      <c r="AO1029" s="48"/>
      <c r="AQ1029" s="48"/>
      <c r="AS1029" s="234"/>
      <c r="AT1029" s="234"/>
      <c r="AU1029" s="234"/>
      <c r="AV1029" s="234"/>
      <c r="AW1029" s="234"/>
      <c r="AX1029" s="234"/>
      <c r="AY1029" s="234"/>
      <c r="AZ1029" s="234"/>
      <c r="BA1029" s="234"/>
      <c r="BB1029" s="234"/>
      <c r="BC1029" s="234"/>
      <c r="BD1029" s="234"/>
      <c r="BE1029" s="234"/>
      <c r="BF1029" s="234"/>
      <c r="BG1029" s="234"/>
      <c r="BH1029" s="234"/>
      <c r="BI1029" s="234"/>
      <c r="BJ1029" s="234"/>
      <c r="BK1029" s="234"/>
      <c r="BL1029" s="234"/>
      <c r="BM1029" s="234"/>
      <c r="BN1029" s="234"/>
      <c r="BO1029" s="234"/>
      <c r="BP1029" s="234"/>
      <c r="BQ1029" s="234"/>
      <c r="BR1029" s="234"/>
    </row>
    <row r="1030" spans="2:70" s="39" customFormat="1" ht="6.75" customHeight="1">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7"/>
      <c r="AI1030" s="47"/>
      <c r="AJ1030" s="47"/>
      <c r="AK1030" s="47"/>
      <c r="AL1030" s="47"/>
      <c r="AM1030" s="47"/>
      <c r="AN1030" s="47"/>
      <c r="AO1030" s="48"/>
      <c r="AQ1030" s="48"/>
      <c r="AS1030" s="234"/>
      <c r="AT1030" s="234"/>
      <c r="AU1030" s="234"/>
      <c r="AV1030" s="234"/>
      <c r="AW1030" s="234"/>
      <c r="AX1030" s="234"/>
      <c r="AY1030" s="234"/>
      <c r="AZ1030" s="234"/>
      <c r="BA1030" s="234"/>
      <c r="BB1030" s="234"/>
      <c r="BC1030" s="234"/>
      <c r="BD1030" s="234"/>
      <c r="BE1030" s="234"/>
      <c r="BF1030" s="234"/>
      <c r="BG1030" s="234"/>
      <c r="BH1030" s="234"/>
      <c r="BI1030" s="234"/>
      <c r="BJ1030" s="234"/>
      <c r="BK1030" s="234"/>
      <c r="BL1030" s="234"/>
      <c r="BM1030" s="234"/>
      <c r="BN1030" s="234"/>
      <c r="BO1030" s="234"/>
      <c r="BP1030" s="234"/>
      <c r="BQ1030" s="234"/>
      <c r="BR1030" s="234"/>
    </row>
    <row r="1031" spans="2:70" s="39" customFormat="1" ht="6.75" customHeight="1">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7"/>
      <c r="AI1031" s="47"/>
      <c r="AJ1031" s="47"/>
      <c r="AK1031" s="47"/>
      <c r="AL1031" s="47"/>
      <c r="AM1031" s="47"/>
      <c r="AN1031" s="47"/>
      <c r="AO1031" s="48"/>
      <c r="AQ1031" s="48"/>
      <c r="AS1031" s="234"/>
      <c r="AT1031" s="234"/>
      <c r="AU1031" s="234"/>
      <c r="AV1031" s="234"/>
      <c r="AW1031" s="234"/>
      <c r="AX1031" s="234"/>
      <c r="AY1031" s="234"/>
      <c r="AZ1031" s="234"/>
      <c r="BA1031" s="234"/>
      <c r="BB1031" s="234"/>
      <c r="BC1031" s="234"/>
      <c r="BD1031" s="234"/>
      <c r="BE1031" s="234"/>
      <c r="BF1031" s="234"/>
      <c r="BG1031" s="234"/>
      <c r="BH1031" s="234"/>
      <c r="BI1031" s="234"/>
      <c r="BJ1031" s="234"/>
      <c r="BK1031" s="234"/>
      <c r="BL1031" s="234"/>
      <c r="BM1031" s="234"/>
      <c r="BN1031" s="234"/>
      <c r="BO1031" s="234"/>
      <c r="BP1031" s="234"/>
      <c r="BQ1031" s="234"/>
      <c r="BR1031" s="234"/>
    </row>
    <row r="1032" spans="2:70" s="39" customFormat="1" ht="6.75" customHeight="1">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7"/>
      <c r="AI1032" s="47"/>
      <c r="AJ1032" s="47"/>
      <c r="AK1032" s="47"/>
      <c r="AL1032" s="47"/>
      <c r="AM1032" s="47"/>
      <c r="AN1032" s="47"/>
      <c r="AO1032" s="48"/>
      <c r="AQ1032" s="48"/>
      <c r="AS1032" s="234"/>
      <c r="AT1032" s="234"/>
      <c r="AU1032" s="234"/>
      <c r="AV1032" s="234"/>
      <c r="AW1032" s="234"/>
      <c r="AX1032" s="234"/>
      <c r="AY1032" s="234"/>
      <c r="AZ1032" s="234"/>
      <c r="BA1032" s="234"/>
      <c r="BB1032" s="234"/>
      <c r="BC1032" s="234"/>
      <c r="BD1032" s="234"/>
      <c r="BE1032" s="234"/>
      <c r="BF1032" s="234"/>
      <c r="BG1032" s="234"/>
      <c r="BH1032" s="234"/>
      <c r="BI1032" s="234"/>
      <c r="BJ1032" s="234"/>
      <c r="BK1032" s="234"/>
      <c r="BL1032" s="234"/>
      <c r="BM1032" s="234"/>
      <c r="BN1032" s="234"/>
      <c r="BO1032" s="234"/>
      <c r="BP1032" s="234"/>
      <c r="BQ1032" s="234"/>
      <c r="BR1032" s="234"/>
    </row>
    <row r="1033" spans="2:70" s="39" customFormat="1" ht="6.75" customHeight="1">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7"/>
      <c r="AI1033" s="47"/>
      <c r="AJ1033" s="47"/>
      <c r="AK1033" s="47"/>
      <c r="AL1033" s="47"/>
      <c r="AM1033" s="47"/>
      <c r="AN1033" s="47"/>
      <c r="AO1033" s="48"/>
      <c r="AQ1033" s="48"/>
      <c r="AS1033" s="234"/>
      <c r="AT1033" s="234"/>
      <c r="AU1033" s="234"/>
      <c r="AV1033" s="234"/>
      <c r="AW1033" s="234"/>
      <c r="AX1033" s="234"/>
      <c r="AY1033" s="234"/>
      <c r="AZ1033" s="234"/>
      <c r="BA1033" s="234"/>
      <c r="BB1033" s="234"/>
      <c r="BC1033" s="234"/>
      <c r="BD1033" s="234"/>
      <c r="BE1033" s="234"/>
      <c r="BF1033" s="234"/>
      <c r="BG1033" s="234"/>
      <c r="BH1033" s="234"/>
      <c r="BI1033" s="234"/>
      <c r="BJ1033" s="234"/>
      <c r="BK1033" s="234"/>
      <c r="BL1033" s="234"/>
      <c r="BM1033" s="234"/>
      <c r="BN1033" s="234"/>
      <c r="BO1033" s="234"/>
      <c r="BP1033" s="234"/>
      <c r="BQ1033" s="234"/>
      <c r="BR1033" s="234"/>
    </row>
    <row r="1034" spans="2:70" s="39" customFormat="1" ht="6.75" customHeight="1">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7"/>
      <c r="AI1034" s="47"/>
      <c r="AJ1034" s="47"/>
      <c r="AK1034" s="47"/>
      <c r="AL1034" s="47"/>
      <c r="AM1034" s="47"/>
      <c r="AN1034" s="47"/>
      <c r="AO1034" s="48"/>
      <c r="AQ1034" s="48"/>
      <c r="AS1034" s="234"/>
      <c r="AT1034" s="234"/>
      <c r="AU1034" s="234"/>
      <c r="AV1034" s="234"/>
      <c r="AW1034" s="234"/>
      <c r="AX1034" s="234"/>
      <c r="AY1034" s="234"/>
      <c r="AZ1034" s="234"/>
      <c r="BA1034" s="234"/>
      <c r="BB1034" s="234"/>
      <c r="BC1034" s="234"/>
      <c r="BD1034" s="234"/>
      <c r="BE1034" s="234"/>
      <c r="BF1034" s="234"/>
      <c r="BG1034" s="234"/>
      <c r="BH1034" s="234"/>
      <c r="BI1034" s="234"/>
      <c r="BJ1034" s="234"/>
      <c r="BK1034" s="234"/>
      <c r="BL1034" s="234"/>
      <c r="BM1034" s="234"/>
      <c r="BN1034" s="234"/>
      <c r="BO1034" s="234"/>
      <c r="BP1034" s="234"/>
      <c r="BQ1034" s="234"/>
      <c r="BR1034" s="234"/>
    </row>
    <row r="1035" spans="2:70" s="39" customFormat="1" ht="6.75" customHeight="1">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7"/>
      <c r="AI1035" s="47"/>
      <c r="AJ1035" s="47"/>
      <c r="AK1035" s="47"/>
      <c r="AL1035" s="47"/>
      <c r="AM1035" s="47"/>
      <c r="AN1035" s="47"/>
      <c r="AO1035" s="48"/>
      <c r="AQ1035" s="48"/>
      <c r="AS1035" s="234"/>
      <c r="AT1035" s="234"/>
      <c r="AU1035" s="234"/>
      <c r="AV1035" s="234"/>
      <c r="AW1035" s="234"/>
      <c r="AX1035" s="234"/>
      <c r="AY1035" s="234"/>
      <c r="AZ1035" s="234"/>
      <c r="BA1035" s="234"/>
      <c r="BB1035" s="234"/>
      <c r="BC1035" s="234"/>
      <c r="BD1035" s="234"/>
      <c r="BE1035" s="234"/>
      <c r="BF1035" s="234"/>
      <c r="BG1035" s="234"/>
      <c r="BH1035" s="234"/>
      <c r="BI1035" s="234"/>
      <c r="BJ1035" s="234"/>
      <c r="BK1035" s="234"/>
      <c r="BL1035" s="234"/>
      <c r="BM1035" s="234"/>
      <c r="BN1035" s="234"/>
      <c r="BO1035" s="234"/>
      <c r="BP1035" s="234"/>
      <c r="BQ1035" s="234"/>
      <c r="BR1035" s="234"/>
    </row>
    <row r="1036" spans="2:70" s="39" customFormat="1" ht="6.75" customHeight="1">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7"/>
      <c r="AI1036" s="47"/>
      <c r="AJ1036" s="47"/>
      <c r="AK1036" s="47"/>
      <c r="AL1036" s="47"/>
      <c r="AM1036" s="47"/>
      <c r="AN1036" s="47"/>
      <c r="AO1036" s="48"/>
      <c r="AQ1036" s="48"/>
      <c r="AS1036" s="234"/>
      <c r="AT1036" s="234"/>
      <c r="AU1036" s="234"/>
      <c r="AV1036" s="234"/>
      <c r="AW1036" s="234"/>
      <c r="AX1036" s="234"/>
      <c r="AY1036" s="234"/>
      <c r="AZ1036" s="234"/>
      <c r="BA1036" s="234"/>
      <c r="BB1036" s="234"/>
      <c r="BC1036" s="234"/>
      <c r="BD1036" s="234"/>
      <c r="BE1036" s="234"/>
      <c r="BF1036" s="234"/>
      <c r="BG1036" s="234"/>
      <c r="BH1036" s="234"/>
      <c r="BI1036" s="234"/>
      <c r="BJ1036" s="234"/>
      <c r="BK1036" s="234"/>
      <c r="BL1036" s="234"/>
      <c r="BM1036" s="234"/>
      <c r="BN1036" s="234"/>
      <c r="BO1036" s="234"/>
      <c r="BP1036" s="234"/>
      <c r="BQ1036" s="234"/>
      <c r="BR1036" s="234"/>
    </row>
    <row r="1037" spans="2:70" s="39" customFormat="1" ht="6.75" customHeight="1">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c r="AI1037" s="47"/>
      <c r="AJ1037" s="47"/>
      <c r="AK1037" s="47"/>
      <c r="AL1037" s="47"/>
      <c r="AM1037" s="47"/>
      <c r="AN1037" s="47"/>
      <c r="AO1037" s="48"/>
      <c r="AQ1037" s="48"/>
      <c r="AS1037" s="234"/>
      <c r="AT1037" s="234"/>
      <c r="AU1037" s="234"/>
      <c r="AV1037" s="234"/>
      <c r="AW1037" s="234"/>
      <c r="AX1037" s="234"/>
      <c r="AY1037" s="234"/>
      <c r="AZ1037" s="234"/>
      <c r="BA1037" s="234"/>
      <c r="BB1037" s="234"/>
      <c r="BC1037" s="234"/>
      <c r="BD1037" s="234"/>
      <c r="BE1037" s="234"/>
      <c r="BF1037" s="234"/>
      <c r="BG1037" s="234"/>
      <c r="BH1037" s="234"/>
      <c r="BI1037" s="234"/>
      <c r="BJ1037" s="234"/>
      <c r="BK1037" s="234"/>
      <c r="BL1037" s="234"/>
      <c r="BM1037" s="234"/>
      <c r="BN1037" s="234"/>
      <c r="BO1037" s="234"/>
      <c r="BP1037" s="234"/>
      <c r="BQ1037" s="234"/>
      <c r="BR1037" s="234"/>
    </row>
    <row r="1038" spans="2:70" s="39" customFormat="1" ht="6.75" customHeight="1">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c r="AI1038" s="47"/>
      <c r="AJ1038" s="47"/>
      <c r="AK1038" s="47"/>
      <c r="AL1038" s="47"/>
      <c r="AM1038" s="47"/>
      <c r="AN1038" s="47"/>
      <c r="AO1038" s="48"/>
      <c r="AQ1038" s="48"/>
      <c r="AS1038" s="234"/>
      <c r="AT1038" s="234"/>
      <c r="AU1038" s="234"/>
      <c r="AV1038" s="234"/>
      <c r="AW1038" s="234"/>
      <c r="AX1038" s="234"/>
      <c r="AY1038" s="234"/>
      <c r="AZ1038" s="234"/>
      <c r="BA1038" s="234"/>
      <c r="BB1038" s="234"/>
      <c r="BC1038" s="234"/>
      <c r="BD1038" s="234"/>
      <c r="BE1038" s="234"/>
      <c r="BF1038" s="234"/>
      <c r="BG1038" s="234"/>
      <c r="BH1038" s="234"/>
      <c r="BI1038" s="234"/>
      <c r="BJ1038" s="234"/>
      <c r="BK1038" s="234"/>
      <c r="BL1038" s="234"/>
      <c r="BM1038" s="234"/>
      <c r="BN1038" s="234"/>
      <c r="BO1038" s="234"/>
      <c r="BP1038" s="234"/>
      <c r="BQ1038" s="234"/>
      <c r="BR1038" s="234"/>
    </row>
    <row r="1039" spans="2:70" s="39" customFormat="1" ht="6.75" customHeight="1">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7"/>
      <c r="AI1039" s="47"/>
      <c r="AJ1039" s="47"/>
      <c r="AK1039" s="47"/>
      <c r="AL1039" s="47"/>
      <c r="AM1039" s="47"/>
      <c r="AN1039" s="47"/>
      <c r="AO1039" s="48"/>
      <c r="AQ1039" s="48"/>
      <c r="AS1039" s="234"/>
      <c r="AT1039" s="234"/>
      <c r="AU1039" s="234"/>
      <c r="AV1039" s="234"/>
      <c r="AW1039" s="234"/>
      <c r="AX1039" s="234"/>
      <c r="AY1039" s="234"/>
      <c r="AZ1039" s="234"/>
      <c r="BA1039" s="234"/>
      <c r="BB1039" s="234"/>
      <c r="BC1039" s="234"/>
      <c r="BD1039" s="234"/>
      <c r="BE1039" s="234"/>
      <c r="BF1039" s="234"/>
      <c r="BG1039" s="234"/>
      <c r="BH1039" s="234"/>
      <c r="BI1039" s="234"/>
      <c r="BJ1039" s="234"/>
      <c r="BK1039" s="234"/>
      <c r="BL1039" s="234"/>
      <c r="BM1039" s="234"/>
      <c r="BN1039" s="234"/>
      <c r="BO1039" s="234"/>
      <c r="BP1039" s="234"/>
      <c r="BQ1039" s="234"/>
      <c r="BR1039" s="234"/>
    </row>
    <row r="1040" spans="2:70" s="39" customFormat="1" ht="6.75" customHeight="1">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7"/>
      <c r="AI1040" s="47"/>
      <c r="AJ1040" s="47"/>
      <c r="AK1040" s="47"/>
      <c r="AL1040" s="47"/>
      <c r="AM1040" s="47"/>
      <c r="AN1040" s="47"/>
      <c r="AO1040" s="48"/>
      <c r="AQ1040" s="48"/>
      <c r="AS1040" s="234"/>
      <c r="AT1040" s="234"/>
      <c r="AU1040" s="234"/>
      <c r="AV1040" s="234"/>
      <c r="AW1040" s="234"/>
      <c r="AX1040" s="234"/>
      <c r="AY1040" s="234"/>
      <c r="AZ1040" s="234"/>
      <c r="BA1040" s="234"/>
      <c r="BB1040" s="234"/>
      <c r="BC1040" s="234"/>
      <c r="BD1040" s="234"/>
      <c r="BE1040" s="234"/>
      <c r="BF1040" s="234"/>
      <c r="BG1040" s="234"/>
      <c r="BH1040" s="234"/>
      <c r="BI1040" s="234"/>
      <c r="BJ1040" s="234"/>
      <c r="BK1040" s="234"/>
      <c r="BL1040" s="234"/>
      <c r="BM1040" s="234"/>
      <c r="BN1040" s="234"/>
      <c r="BO1040" s="234"/>
      <c r="BP1040" s="234"/>
      <c r="BQ1040" s="234"/>
      <c r="BR1040" s="234"/>
    </row>
    <row r="1041" spans="2:70" s="39" customFormat="1" ht="6.75" customHeight="1">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7"/>
      <c r="AI1041" s="47"/>
      <c r="AJ1041" s="47"/>
      <c r="AK1041" s="47"/>
      <c r="AL1041" s="47"/>
      <c r="AM1041" s="47"/>
      <c r="AN1041" s="47"/>
      <c r="AO1041" s="48"/>
      <c r="AQ1041" s="48"/>
      <c r="AS1041" s="234"/>
      <c r="AT1041" s="234"/>
      <c r="AU1041" s="234"/>
      <c r="AV1041" s="234"/>
      <c r="AW1041" s="234"/>
      <c r="AX1041" s="234"/>
      <c r="AY1041" s="234"/>
      <c r="AZ1041" s="234"/>
      <c r="BA1041" s="234"/>
      <c r="BB1041" s="234"/>
      <c r="BC1041" s="234"/>
      <c r="BD1041" s="234"/>
      <c r="BE1041" s="234"/>
      <c r="BF1041" s="234"/>
      <c r="BG1041" s="234"/>
      <c r="BH1041" s="234"/>
      <c r="BI1041" s="234"/>
      <c r="BJ1041" s="234"/>
      <c r="BK1041" s="234"/>
      <c r="BL1041" s="234"/>
      <c r="BM1041" s="234"/>
      <c r="BN1041" s="234"/>
      <c r="BO1041" s="234"/>
      <c r="BP1041" s="234"/>
      <c r="BQ1041" s="234"/>
      <c r="BR1041" s="234"/>
    </row>
    <row r="1042" spans="2:70" s="39" customFormat="1" ht="6.75" customHeight="1">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7"/>
      <c r="AI1042" s="47"/>
      <c r="AJ1042" s="47"/>
      <c r="AK1042" s="47"/>
      <c r="AL1042" s="47"/>
      <c r="AM1042" s="47"/>
      <c r="AN1042" s="47"/>
      <c r="AO1042" s="48"/>
      <c r="AQ1042" s="48"/>
      <c r="AS1042" s="234"/>
      <c r="AT1042" s="234"/>
      <c r="AU1042" s="234"/>
      <c r="AV1042" s="234"/>
      <c r="AW1042" s="234"/>
      <c r="AX1042" s="234"/>
      <c r="AY1042" s="234"/>
      <c r="AZ1042" s="234"/>
      <c r="BA1042" s="234"/>
      <c r="BB1042" s="234"/>
      <c r="BC1042" s="234"/>
      <c r="BD1042" s="234"/>
      <c r="BE1042" s="234"/>
      <c r="BF1042" s="234"/>
      <c r="BG1042" s="234"/>
      <c r="BH1042" s="234"/>
      <c r="BI1042" s="234"/>
      <c r="BJ1042" s="234"/>
      <c r="BK1042" s="234"/>
      <c r="BL1042" s="234"/>
      <c r="BM1042" s="234"/>
      <c r="BN1042" s="234"/>
      <c r="BO1042" s="234"/>
      <c r="BP1042" s="234"/>
      <c r="BQ1042" s="234"/>
      <c r="BR1042" s="234"/>
    </row>
    <row r="1043" spans="2:70" s="39" customFormat="1" ht="6.75" customHeight="1">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7"/>
      <c r="AI1043" s="47"/>
      <c r="AJ1043" s="47"/>
      <c r="AK1043" s="47"/>
      <c r="AL1043" s="47"/>
      <c r="AM1043" s="47"/>
      <c r="AN1043" s="47"/>
      <c r="AO1043" s="48"/>
      <c r="AQ1043" s="48"/>
      <c r="AS1043" s="234"/>
      <c r="AT1043" s="234"/>
      <c r="AU1043" s="234"/>
      <c r="AV1043" s="234"/>
      <c r="AW1043" s="234"/>
      <c r="AX1043" s="234"/>
      <c r="AY1043" s="234"/>
      <c r="AZ1043" s="234"/>
      <c r="BA1043" s="234"/>
      <c r="BB1043" s="234"/>
      <c r="BC1043" s="234"/>
      <c r="BD1043" s="234"/>
      <c r="BE1043" s="234"/>
      <c r="BF1043" s="234"/>
      <c r="BG1043" s="234"/>
      <c r="BH1043" s="234"/>
      <c r="BI1043" s="234"/>
      <c r="BJ1043" s="234"/>
      <c r="BK1043" s="234"/>
      <c r="BL1043" s="234"/>
      <c r="BM1043" s="234"/>
      <c r="BN1043" s="234"/>
      <c r="BO1043" s="234"/>
      <c r="BP1043" s="234"/>
      <c r="BQ1043" s="234"/>
      <c r="BR1043" s="234"/>
    </row>
    <row r="1044" spans="2:70" s="39" customFormat="1" ht="6.75" customHeight="1">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7"/>
      <c r="AI1044" s="47"/>
      <c r="AJ1044" s="47"/>
      <c r="AK1044" s="47"/>
      <c r="AL1044" s="47"/>
      <c r="AM1044" s="47"/>
      <c r="AN1044" s="47"/>
      <c r="AO1044" s="48"/>
      <c r="AQ1044" s="48"/>
      <c r="AS1044" s="234"/>
      <c r="AT1044" s="234"/>
      <c r="AU1044" s="234"/>
      <c r="AV1044" s="234"/>
      <c r="AW1044" s="234"/>
      <c r="AX1044" s="234"/>
      <c r="AY1044" s="234"/>
      <c r="AZ1044" s="234"/>
      <c r="BA1044" s="234"/>
      <c r="BB1044" s="234"/>
      <c r="BC1044" s="234"/>
      <c r="BD1044" s="234"/>
      <c r="BE1044" s="234"/>
      <c r="BF1044" s="234"/>
      <c r="BG1044" s="234"/>
      <c r="BH1044" s="234"/>
      <c r="BI1044" s="234"/>
      <c r="BJ1044" s="234"/>
      <c r="BK1044" s="234"/>
      <c r="BL1044" s="234"/>
      <c r="BM1044" s="234"/>
      <c r="BN1044" s="234"/>
      <c r="BO1044" s="234"/>
      <c r="BP1044" s="234"/>
      <c r="BQ1044" s="234"/>
      <c r="BR1044" s="234"/>
    </row>
    <row r="1045" spans="2:70" s="39" customFormat="1" ht="6.75" customHeight="1">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c r="AM1045" s="47"/>
      <c r="AN1045" s="47"/>
      <c r="AO1045" s="48"/>
      <c r="AQ1045" s="48"/>
      <c r="AS1045" s="234"/>
      <c r="AT1045" s="234"/>
      <c r="AU1045" s="234"/>
      <c r="AV1045" s="234"/>
      <c r="AW1045" s="234"/>
      <c r="AX1045" s="234"/>
      <c r="AY1045" s="234"/>
      <c r="AZ1045" s="234"/>
      <c r="BA1045" s="234"/>
      <c r="BB1045" s="234"/>
      <c r="BC1045" s="234"/>
      <c r="BD1045" s="234"/>
      <c r="BE1045" s="234"/>
      <c r="BF1045" s="234"/>
      <c r="BG1045" s="234"/>
      <c r="BH1045" s="234"/>
      <c r="BI1045" s="234"/>
      <c r="BJ1045" s="234"/>
      <c r="BK1045" s="234"/>
      <c r="BL1045" s="234"/>
      <c r="BM1045" s="234"/>
      <c r="BN1045" s="234"/>
      <c r="BO1045" s="234"/>
      <c r="BP1045" s="234"/>
      <c r="BQ1045" s="234"/>
      <c r="BR1045" s="234"/>
    </row>
    <row r="1046" spans="2:70" s="39" customFormat="1" ht="6.75" customHeight="1">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7"/>
      <c r="AI1046" s="47"/>
      <c r="AJ1046" s="47"/>
      <c r="AK1046" s="47"/>
      <c r="AL1046" s="47"/>
      <c r="AM1046" s="47"/>
      <c r="AN1046" s="47"/>
      <c r="AO1046" s="48"/>
      <c r="AQ1046" s="48"/>
      <c r="AS1046" s="234"/>
      <c r="AT1046" s="234"/>
      <c r="AU1046" s="234"/>
      <c r="AV1046" s="234"/>
      <c r="AW1046" s="234"/>
      <c r="AX1046" s="234"/>
      <c r="AY1046" s="234"/>
      <c r="AZ1046" s="234"/>
      <c r="BA1046" s="234"/>
      <c r="BB1046" s="234"/>
      <c r="BC1046" s="234"/>
      <c r="BD1046" s="234"/>
      <c r="BE1046" s="234"/>
      <c r="BF1046" s="234"/>
      <c r="BG1046" s="234"/>
      <c r="BH1046" s="234"/>
      <c r="BI1046" s="234"/>
      <c r="BJ1046" s="234"/>
      <c r="BK1046" s="234"/>
      <c r="BL1046" s="234"/>
      <c r="BM1046" s="234"/>
      <c r="BN1046" s="234"/>
      <c r="BO1046" s="234"/>
      <c r="BP1046" s="234"/>
      <c r="BQ1046" s="234"/>
      <c r="BR1046" s="234"/>
    </row>
    <row r="1047" spans="2:70" s="39" customFormat="1" ht="6.75" customHeight="1">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7"/>
      <c r="AI1047" s="47"/>
      <c r="AJ1047" s="47"/>
      <c r="AK1047" s="47"/>
      <c r="AL1047" s="47"/>
      <c r="AM1047" s="47"/>
      <c r="AN1047" s="47"/>
      <c r="AO1047" s="48"/>
      <c r="AQ1047" s="48"/>
      <c r="AS1047" s="234"/>
      <c r="AT1047" s="234"/>
      <c r="AU1047" s="234"/>
      <c r="AV1047" s="234"/>
      <c r="AW1047" s="234"/>
      <c r="AX1047" s="234"/>
      <c r="AY1047" s="234"/>
      <c r="AZ1047" s="234"/>
      <c r="BA1047" s="234"/>
      <c r="BB1047" s="234"/>
      <c r="BC1047" s="234"/>
      <c r="BD1047" s="234"/>
      <c r="BE1047" s="234"/>
      <c r="BF1047" s="234"/>
      <c r="BG1047" s="234"/>
      <c r="BH1047" s="234"/>
      <c r="BI1047" s="234"/>
      <c r="BJ1047" s="234"/>
      <c r="BK1047" s="234"/>
      <c r="BL1047" s="234"/>
      <c r="BM1047" s="234"/>
      <c r="BN1047" s="234"/>
      <c r="BO1047" s="234"/>
      <c r="BP1047" s="234"/>
      <c r="BQ1047" s="234"/>
      <c r="BR1047" s="234"/>
    </row>
    <row r="1048" spans="2:70" s="39" customFormat="1" ht="6.75" customHeight="1">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7"/>
      <c r="AI1048" s="47"/>
      <c r="AJ1048" s="47"/>
      <c r="AK1048" s="47"/>
      <c r="AL1048" s="47"/>
      <c r="AM1048" s="47"/>
      <c r="AN1048" s="47"/>
      <c r="AO1048" s="48"/>
      <c r="AQ1048" s="48"/>
      <c r="AS1048" s="234"/>
      <c r="AT1048" s="234"/>
      <c r="AU1048" s="234"/>
      <c r="AV1048" s="234"/>
      <c r="AW1048" s="234"/>
      <c r="AX1048" s="234"/>
      <c r="AY1048" s="234"/>
      <c r="AZ1048" s="234"/>
      <c r="BA1048" s="234"/>
      <c r="BB1048" s="234"/>
      <c r="BC1048" s="234"/>
      <c r="BD1048" s="234"/>
      <c r="BE1048" s="234"/>
      <c r="BF1048" s="234"/>
      <c r="BG1048" s="234"/>
      <c r="BH1048" s="234"/>
      <c r="BI1048" s="234"/>
      <c r="BJ1048" s="234"/>
      <c r="BK1048" s="234"/>
      <c r="BL1048" s="234"/>
      <c r="BM1048" s="234"/>
      <c r="BN1048" s="234"/>
      <c r="BO1048" s="234"/>
      <c r="BP1048" s="234"/>
      <c r="BQ1048" s="234"/>
      <c r="BR1048" s="234"/>
    </row>
    <row r="1049" spans="2:70" s="39" customFormat="1" ht="6.75" customHeight="1">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7"/>
      <c r="AI1049" s="47"/>
      <c r="AJ1049" s="47"/>
      <c r="AK1049" s="47"/>
      <c r="AL1049" s="47"/>
      <c r="AM1049" s="47"/>
      <c r="AN1049" s="47"/>
      <c r="AO1049" s="48"/>
      <c r="AQ1049" s="48"/>
      <c r="AS1049" s="234"/>
      <c r="AT1049" s="234"/>
      <c r="AU1049" s="234"/>
      <c r="AV1049" s="234"/>
      <c r="AW1049" s="234"/>
      <c r="AX1049" s="234"/>
      <c r="AY1049" s="234"/>
      <c r="AZ1049" s="234"/>
      <c r="BA1049" s="234"/>
      <c r="BB1049" s="234"/>
      <c r="BC1049" s="234"/>
      <c r="BD1049" s="234"/>
      <c r="BE1049" s="234"/>
      <c r="BF1049" s="234"/>
      <c r="BG1049" s="234"/>
      <c r="BH1049" s="234"/>
      <c r="BI1049" s="234"/>
      <c r="BJ1049" s="234"/>
      <c r="BK1049" s="234"/>
      <c r="BL1049" s="234"/>
      <c r="BM1049" s="234"/>
      <c r="BN1049" s="234"/>
      <c r="BO1049" s="234"/>
      <c r="BP1049" s="234"/>
      <c r="BQ1049" s="234"/>
      <c r="BR1049" s="234"/>
    </row>
    <row r="1050" spans="2:70" s="39" customFormat="1" ht="6.75" customHeight="1">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7"/>
      <c r="AI1050" s="47"/>
      <c r="AJ1050" s="47"/>
      <c r="AK1050" s="47"/>
      <c r="AL1050" s="47"/>
      <c r="AM1050" s="47"/>
      <c r="AN1050" s="47"/>
      <c r="AO1050" s="48"/>
      <c r="AQ1050" s="48"/>
      <c r="AS1050" s="234"/>
      <c r="AT1050" s="234"/>
      <c r="AU1050" s="234"/>
      <c r="AV1050" s="234"/>
      <c r="AW1050" s="234"/>
      <c r="AX1050" s="234"/>
      <c r="AY1050" s="234"/>
      <c r="AZ1050" s="234"/>
      <c r="BA1050" s="234"/>
      <c r="BB1050" s="234"/>
      <c r="BC1050" s="234"/>
      <c r="BD1050" s="234"/>
      <c r="BE1050" s="234"/>
      <c r="BF1050" s="234"/>
      <c r="BG1050" s="234"/>
      <c r="BH1050" s="234"/>
      <c r="BI1050" s="234"/>
      <c r="BJ1050" s="234"/>
      <c r="BK1050" s="234"/>
      <c r="BL1050" s="234"/>
      <c r="BM1050" s="234"/>
      <c r="BN1050" s="234"/>
      <c r="BO1050" s="234"/>
      <c r="BP1050" s="234"/>
      <c r="BQ1050" s="234"/>
      <c r="BR1050" s="234"/>
    </row>
    <row r="1051" spans="2:70" s="39" customFormat="1" ht="6.75" customHeight="1">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7"/>
      <c r="AI1051" s="47"/>
      <c r="AJ1051" s="47"/>
      <c r="AK1051" s="47"/>
      <c r="AL1051" s="47"/>
      <c r="AM1051" s="47"/>
      <c r="AN1051" s="47"/>
      <c r="AO1051" s="48"/>
      <c r="AQ1051" s="48"/>
      <c r="AS1051" s="234"/>
      <c r="AT1051" s="234"/>
      <c r="AU1051" s="234"/>
      <c r="AV1051" s="234"/>
      <c r="AW1051" s="234"/>
      <c r="AX1051" s="234"/>
      <c r="AY1051" s="234"/>
      <c r="AZ1051" s="234"/>
      <c r="BA1051" s="234"/>
      <c r="BB1051" s="234"/>
      <c r="BC1051" s="234"/>
      <c r="BD1051" s="234"/>
      <c r="BE1051" s="234"/>
      <c r="BF1051" s="234"/>
      <c r="BG1051" s="234"/>
      <c r="BH1051" s="234"/>
      <c r="BI1051" s="234"/>
      <c r="BJ1051" s="234"/>
      <c r="BK1051" s="234"/>
      <c r="BL1051" s="234"/>
      <c r="BM1051" s="234"/>
      <c r="BN1051" s="234"/>
      <c r="BO1051" s="234"/>
      <c r="BP1051" s="234"/>
      <c r="BQ1051" s="234"/>
      <c r="BR1051" s="234"/>
    </row>
    <row r="1052" spans="2:70" s="39" customFormat="1" ht="6.75" customHeight="1">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7"/>
      <c r="AI1052" s="47"/>
      <c r="AJ1052" s="47"/>
      <c r="AK1052" s="47"/>
      <c r="AL1052" s="47"/>
      <c r="AM1052" s="47"/>
      <c r="AN1052" s="47"/>
      <c r="AO1052" s="48"/>
      <c r="AQ1052" s="48"/>
      <c r="AS1052" s="234"/>
      <c r="AT1052" s="234"/>
      <c r="AU1052" s="234"/>
      <c r="AV1052" s="234"/>
      <c r="AW1052" s="234"/>
      <c r="AX1052" s="234"/>
      <c r="AY1052" s="234"/>
      <c r="AZ1052" s="234"/>
      <c r="BA1052" s="234"/>
      <c r="BB1052" s="234"/>
      <c r="BC1052" s="234"/>
      <c r="BD1052" s="234"/>
      <c r="BE1052" s="234"/>
      <c r="BF1052" s="234"/>
      <c r="BG1052" s="234"/>
      <c r="BH1052" s="234"/>
      <c r="BI1052" s="234"/>
      <c r="BJ1052" s="234"/>
      <c r="BK1052" s="234"/>
      <c r="BL1052" s="234"/>
      <c r="BM1052" s="234"/>
      <c r="BN1052" s="234"/>
      <c r="BO1052" s="234"/>
      <c r="BP1052" s="234"/>
      <c r="BQ1052" s="234"/>
      <c r="BR1052" s="234"/>
    </row>
    <row r="1053" spans="2:70" s="39" customFormat="1" ht="6.75" customHeight="1">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7"/>
      <c r="AI1053" s="47"/>
      <c r="AJ1053" s="47"/>
      <c r="AK1053" s="47"/>
      <c r="AL1053" s="47"/>
      <c r="AM1053" s="47"/>
      <c r="AN1053" s="47"/>
      <c r="AO1053" s="48"/>
      <c r="AQ1053" s="48"/>
      <c r="AS1053" s="234"/>
      <c r="AT1053" s="234"/>
      <c r="AU1053" s="234"/>
      <c r="AV1053" s="234"/>
      <c r="AW1053" s="234"/>
      <c r="AX1053" s="234"/>
      <c r="AY1053" s="234"/>
      <c r="AZ1053" s="234"/>
      <c r="BA1053" s="234"/>
      <c r="BB1053" s="234"/>
      <c r="BC1053" s="234"/>
      <c r="BD1053" s="234"/>
      <c r="BE1053" s="234"/>
      <c r="BF1053" s="234"/>
      <c r="BG1053" s="234"/>
      <c r="BH1053" s="234"/>
      <c r="BI1053" s="234"/>
      <c r="BJ1053" s="234"/>
      <c r="BK1053" s="234"/>
      <c r="BL1053" s="234"/>
      <c r="BM1053" s="234"/>
      <c r="BN1053" s="234"/>
      <c r="BO1053" s="234"/>
      <c r="BP1053" s="234"/>
      <c r="BQ1053" s="234"/>
      <c r="BR1053" s="234"/>
    </row>
    <row r="1054" spans="2:70" s="39" customFormat="1" ht="6.75" customHeight="1">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7"/>
      <c r="AI1054" s="47"/>
      <c r="AJ1054" s="47"/>
      <c r="AK1054" s="47"/>
      <c r="AL1054" s="47"/>
      <c r="AM1054" s="47"/>
      <c r="AN1054" s="47"/>
      <c r="AO1054" s="48"/>
      <c r="AQ1054" s="48"/>
      <c r="AS1054" s="234"/>
      <c r="AT1054" s="234"/>
      <c r="AU1054" s="234"/>
      <c r="AV1054" s="234"/>
      <c r="AW1054" s="234"/>
      <c r="AX1054" s="234"/>
      <c r="AY1054" s="234"/>
      <c r="AZ1054" s="234"/>
      <c r="BA1054" s="234"/>
      <c r="BB1054" s="234"/>
      <c r="BC1054" s="234"/>
      <c r="BD1054" s="234"/>
      <c r="BE1054" s="234"/>
      <c r="BF1054" s="234"/>
      <c r="BG1054" s="234"/>
      <c r="BH1054" s="234"/>
      <c r="BI1054" s="234"/>
      <c r="BJ1054" s="234"/>
      <c r="BK1054" s="234"/>
      <c r="BL1054" s="234"/>
      <c r="BM1054" s="234"/>
      <c r="BN1054" s="234"/>
      <c r="BO1054" s="234"/>
      <c r="BP1054" s="234"/>
      <c r="BQ1054" s="234"/>
      <c r="BR1054" s="234"/>
    </row>
    <row r="1055" spans="2:70" s="39" customFormat="1" ht="6.75" customHeight="1">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7"/>
      <c r="AI1055" s="47"/>
      <c r="AJ1055" s="47"/>
      <c r="AK1055" s="47"/>
      <c r="AL1055" s="47"/>
      <c r="AM1055" s="47"/>
      <c r="AN1055" s="47"/>
      <c r="AO1055" s="48"/>
      <c r="AQ1055" s="48"/>
      <c r="AS1055" s="234"/>
      <c r="AT1055" s="234"/>
      <c r="AU1055" s="234"/>
      <c r="AV1055" s="234"/>
      <c r="AW1055" s="234"/>
      <c r="AX1055" s="234"/>
      <c r="AY1055" s="234"/>
      <c r="AZ1055" s="234"/>
      <c r="BA1055" s="234"/>
      <c r="BB1055" s="234"/>
      <c r="BC1055" s="234"/>
      <c r="BD1055" s="234"/>
      <c r="BE1055" s="234"/>
      <c r="BF1055" s="234"/>
      <c r="BG1055" s="234"/>
      <c r="BH1055" s="234"/>
      <c r="BI1055" s="234"/>
      <c r="BJ1055" s="234"/>
      <c r="BK1055" s="234"/>
      <c r="BL1055" s="234"/>
      <c r="BM1055" s="234"/>
      <c r="BN1055" s="234"/>
      <c r="BO1055" s="234"/>
      <c r="BP1055" s="234"/>
      <c r="BQ1055" s="234"/>
      <c r="BR1055" s="234"/>
    </row>
    <row r="1056" spans="2:70" s="39" customFormat="1" ht="6.75" customHeight="1">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47"/>
      <c r="AM1056" s="47"/>
      <c r="AN1056" s="47"/>
      <c r="AO1056" s="48"/>
      <c r="AQ1056" s="48"/>
      <c r="AS1056" s="234"/>
      <c r="AT1056" s="234"/>
      <c r="AU1056" s="234"/>
      <c r="AV1056" s="234"/>
      <c r="AW1056" s="234"/>
      <c r="AX1056" s="234"/>
      <c r="AY1056" s="234"/>
      <c r="AZ1056" s="234"/>
      <c r="BA1056" s="234"/>
      <c r="BB1056" s="234"/>
      <c r="BC1056" s="234"/>
      <c r="BD1056" s="234"/>
      <c r="BE1056" s="234"/>
      <c r="BF1056" s="234"/>
      <c r="BG1056" s="234"/>
      <c r="BH1056" s="234"/>
      <c r="BI1056" s="234"/>
      <c r="BJ1056" s="234"/>
      <c r="BK1056" s="234"/>
      <c r="BL1056" s="234"/>
      <c r="BM1056" s="234"/>
      <c r="BN1056" s="234"/>
      <c r="BO1056" s="234"/>
      <c r="BP1056" s="234"/>
      <c r="BQ1056" s="234"/>
      <c r="BR1056" s="234"/>
    </row>
    <row r="1057" spans="2:70" s="39" customFormat="1" ht="6.75" customHeight="1">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7"/>
      <c r="AI1057" s="47"/>
      <c r="AJ1057" s="47"/>
      <c r="AK1057" s="47"/>
      <c r="AL1057" s="47"/>
      <c r="AM1057" s="47"/>
      <c r="AN1057" s="47"/>
      <c r="AO1057" s="48"/>
      <c r="AQ1057" s="48"/>
      <c r="AS1057" s="234"/>
      <c r="AT1057" s="234"/>
      <c r="AU1057" s="234"/>
      <c r="AV1057" s="234"/>
      <c r="AW1057" s="234"/>
      <c r="AX1057" s="234"/>
      <c r="AY1057" s="234"/>
      <c r="AZ1057" s="234"/>
      <c r="BA1057" s="234"/>
      <c r="BB1057" s="234"/>
      <c r="BC1057" s="234"/>
      <c r="BD1057" s="234"/>
      <c r="BE1057" s="234"/>
      <c r="BF1057" s="234"/>
      <c r="BG1057" s="234"/>
      <c r="BH1057" s="234"/>
      <c r="BI1057" s="234"/>
      <c r="BJ1057" s="234"/>
      <c r="BK1057" s="234"/>
      <c r="BL1057" s="234"/>
      <c r="BM1057" s="234"/>
      <c r="BN1057" s="234"/>
      <c r="BO1057" s="234"/>
      <c r="BP1057" s="234"/>
      <c r="BQ1057" s="234"/>
      <c r="BR1057" s="234"/>
    </row>
    <row r="1058" spans="2:70" s="39" customFormat="1" ht="6.75" customHeight="1">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c r="AM1058" s="47"/>
      <c r="AN1058" s="47"/>
      <c r="AO1058" s="48"/>
      <c r="AQ1058" s="48"/>
      <c r="AS1058" s="234"/>
      <c r="AT1058" s="234"/>
      <c r="AU1058" s="234"/>
      <c r="AV1058" s="234"/>
      <c r="AW1058" s="234"/>
      <c r="AX1058" s="234"/>
      <c r="AY1058" s="234"/>
      <c r="AZ1058" s="234"/>
      <c r="BA1058" s="234"/>
      <c r="BB1058" s="234"/>
      <c r="BC1058" s="234"/>
      <c r="BD1058" s="234"/>
      <c r="BE1058" s="234"/>
      <c r="BF1058" s="234"/>
      <c r="BG1058" s="234"/>
      <c r="BH1058" s="234"/>
      <c r="BI1058" s="234"/>
      <c r="BJ1058" s="234"/>
      <c r="BK1058" s="234"/>
      <c r="BL1058" s="234"/>
      <c r="BM1058" s="234"/>
      <c r="BN1058" s="234"/>
      <c r="BO1058" s="234"/>
      <c r="BP1058" s="234"/>
      <c r="BQ1058" s="234"/>
      <c r="BR1058" s="234"/>
    </row>
    <row r="1059" spans="2:70" s="39" customFormat="1" ht="6.75" customHeight="1">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7"/>
      <c r="AI1059" s="47"/>
      <c r="AJ1059" s="47"/>
      <c r="AK1059" s="47"/>
      <c r="AL1059" s="47"/>
      <c r="AM1059" s="47"/>
      <c r="AN1059" s="47"/>
      <c r="AO1059" s="48"/>
      <c r="AQ1059" s="48"/>
      <c r="AS1059" s="234"/>
      <c r="AT1059" s="234"/>
      <c r="AU1059" s="234"/>
      <c r="AV1059" s="234"/>
      <c r="AW1059" s="234"/>
      <c r="AX1059" s="234"/>
      <c r="AY1059" s="234"/>
      <c r="AZ1059" s="234"/>
      <c r="BA1059" s="234"/>
      <c r="BB1059" s="234"/>
      <c r="BC1059" s="234"/>
      <c r="BD1059" s="234"/>
      <c r="BE1059" s="234"/>
      <c r="BF1059" s="234"/>
      <c r="BG1059" s="234"/>
      <c r="BH1059" s="234"/>
      <c r="BI1059" s="234"/>
      <c r="BJ1059" s="234"/>
      <c r="BK1059" s="234"/>
      <c r="BL1059" s="234"/>
      <c r="BM1059" s="234"/>
      <c r="BN1059" s="234"/>
      <c r="BO1059" s="234"/>
      <c r="BP1059" s="234"/>
      <c r="BQ1059" s="234"/>
      <c r="BR1059" s="234"/>
    </row>
    <row r="1060" spans="2:70" s="39" customFormat="1" ht="6.75" customHeight="1">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7"/>
      <c r="AI1060" s="47"/>
      <c r="AJ1060" s="47"/>
      <c r="AK1060" s="47"/>
      <c r="AL1060" s="47"/>
      <c r="AM1060" s="47"/>
      <c r="AN1060" s="47"/>
      <c r="AO1060" s="48"/>
      <c r="AQ1060" s="48"/>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c r="BR1060" s="234"/>
    </row>
    <row r="1061" spans="2:70" s="39" customFormat="1" ht="6.75" customHeight="1">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7"/>
      <c r="AI1061" s="47"/>
      <c r="AJ1061" s="47"/>
      <c r="AK1061" s="47"/>
      <c r="AL1061" s="47"/>
      <c r="AM1061" s="47"/>
      <c r="AN1061" s="47"/>
      <c r="AO1061" s="48"/>
      <c r="AQ1061" s="48"/>
      <c r="AS1061" s="234"/>
      <c r="AT1061" s="234"/>
      <c r="AU1061" s="234"/>
      <c r="AV1061" s="234"/>
      <c r="AW1061" s="234"/>
      <c r="AX1061" s="234"/>
      <c r="AY1061" s="234"/>
      <c r="AZ1061" s="234"/>
      <c r="BA1061" s="234"/>
      <c r="BB1061" s="234"/>
      <c r="BC1061" s="234"/>
      <c r="BD1061" s="234"/>
      <c r="BE1061" s="234"/>
      <c r="BF1061" s="234"/>
      <c r="BG1061" s="234"/>
      <c r="BH1061" s="234"/>
      <c r="BI1061" s="234"/>
      <c r="BJ1061" s="234"/>
      <c r="BK1061" s="234"/>
      <c r="BL1061" s="234"/>
      <c r="BM1061" s="234"/>
      <c r="BN1061" s="234"/>
      <c r="BO1061" s="234"/>
      <c r="BP1061" s="234"/>
      <c r="BQ1061" s="234"/>
      <c r="BR1061" s="234"/>
    </row>
    <row r="1062" spans="2:70" s="39" customFormat="1" ht="6.75" customHeight="1">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7"/>
      <c r="AI1062" s="47"/>
      <c r="AJ1062" s="47"/>
      <c r="AK1062" s="47"/>
      <c r="AL1062" s="47"/>
      <c r="AM1062" s="47"/>
      <c r="AN1062" s="47"/>
      <c r="AO1062" s="48"/>
      <c r="AQ1062" s="48"/>
      <c r="AS1062" s="234"/>
      <c r="AT1062" s="234"/>
      <c r="AU1062" s="234"/>
      <c r="AV1062" s="234"/>
      <c r="AW1062" s="234"/>
      <c r="AX1062" s="234"/>
      <c r="AY1062" s="234"/>
      <c r="AZ1062" s="234"/>
      <c r="BA1062" s="234"/>
      <c r="BB1062" s="234"/>
      <c r="BC1062" s="234"/>
      <c r="BD1062" s="234"/>
      <c r="BE1062" s="234"/>
      <c r="BF1062" s="234"/>
      <c r="BG1062" s="234"/>
      <c r="BH1062" s="234"/>
      <c r="BI1062" s="234"/>
      <c r="BJ1062" s="234"/>
      <c r="BK1062" s="234"/>
      <c r="BL1062" s="234"/>
      <c r="BM1062" s="234"/>
      <c r="BN1062" s="234"/>
      <c r="BO1062" s="234"/>
      <c r="BP1062" s="234"/>
      <c r="BQ1062" s="234"/>
      <c r="BR1062" s="234"/>
    </row>
    <row r="1063" spans="2:70" s="39" customFormat="1" ht="6.75" customHeight="1">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7"/>
      <c r="AI1063" s="47"/>
      <c r="AJ1063" s="47"/>
      <c r="AK1063" s="47"/>
      <c r="AL1063" s="47"/>
      <c r="AM1063" s="47"/>
      <c r="AN1063" s="47"/>
      <c r="AO1063" s="48"/>
      <c r="AQ1063" s="48"/>
      <c r="AS1063" s="234"/>
      <c r="AT1063" s="234"/>
      <c r="AU1063" s="234"/>
      <c r="AV1063" s="234"/>
      <c r="AW1063" s="234"/>
      <c r="AX1063" s="234"/>
      <c r="AY1063" s="234"/>
      <c r="AZ1063" s="234"/>
      <c r="BA1063" s="234"/>
      <c r="BB1063" s="234"/>
      <c r="BC1063" s="234"/>
      <c r="BD1063" s="234"/>
      <c r="BE1063" s="234"/>
      <c r="BF1063" s="234"/>
      <c r="BG1063" s="234"/>
      <c r="BH1063" s="234"/>
      <c r="BI1063" s="234"/>
      <c r="BJ1063" s="234"/>
      <c r="BK1063" s="234"/>
      <c r="BL1063" s="234"/>
      <c r="BM1063" s="234"/>
      <c r="BN1063" s="234"/>
      <c r="BO1063" s="234"/>
      <c r="BP1063" s="234"/>
      <c r="BQ1063" s="234"/>
      <c r="BR1063" s="234"/>
    </row>
    <row r="1064" spans="2:70" s="39" customFormat="1" ht="6.75" customHeight="1">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7"/>
      <c r="AI1064" s="47"/>
      <c r="AJ1064" s="47"/>
      <c r="AK1064" s="47"/>
      <c r="AL1064" s="47"/>
      <c r="AM1064" s="47"/>
      <c r="AN1064" s="47"/>
      <c r="AO1064" s="48"/>
      <c r="AQ1064" s="48"/>
      <c r="AS1064" s="234"/>
      <c r="AT1064" s="234"/>
      <c r="AU1064" s="234"/>
      <c r="AV1064" s="234"/>
      <c r="AW1064" s="234"/>
      <c r="AX1064" s="234"/>
      <c r="AY1064" s="234"/>
      <c r="AZ1064" s="234"/>
      <c r="BA1064" s="234"/>
      <c r="BB1064" s="234"/>
      <c r="BC1064" s="234"/>
      <c r="BD1064" s="234"/>
      <c r="BE1064" s="234"/>
      <c r="BF1064" s="234"/>
      <c r="BG1064" s="234"/>
      <c r="BH1064" s="234"/>
      <c r="BI1064" s="234"/>
      <c r="BJ1064" s="234"/>
      <c r="BK1064" s="234"/>
      <c r="BL1064" s="234"/>
      <c r="BM1064" s="234"/>
      <c r="BN1064" s="234"/>
      <c r="BO1064" s="234"/>
      <c r="BP1064" s="234"/>
      <c r="BQ1064" s="234"/>
      <c r="BR1064" s="234"/>
    </row>
    <row r="1065" spans="2:70" s="39" customFormat="1" ht="6.75" customHeight="1">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7"/>
      <c r="AI1065" s="47"/>
      <c r="AJ1065" s="47"/>
      <c r="AK1065" s="47"/>
      <c r="AL1065" s="47"/>
      <c r="AM1065" s="47"/>
      <c r="AN1065" s="47"/>
      <c r="AO1065" s="48"/>
      <c r="AQ1065" s="48"/>
      <c r="AS1065" s="234"/>
      <c r="AT1065" s="234"/>
      <c r="AU1065" s="234"/>
      <c r="AV1065" s="234"/>
      <c r="AW1065" s="234"/>
      <c r="AX1065" s="234"/>
      <c r="AY1065" s="234"/>
      <c r="AZ1065" s="234"/>
      <c r="BA1065" s="234"/>
      <c r="BB1065" s="234"/>
      <c r="BC1065" s="234"/>
      <c r="BD1065" s="234"/>
      <c r="BE1065" s="234"/>
      <c r="BF1065" s="234"/>
      <c r="BG1065" s="234"/>
      <c r="BH1065" s="234"/>
      <c r="BI1065" s="234"/>
      <c r="BJ1065" s="234"/>
      <c r="BK1065" s="234"/>
      <c r="BL1065" s="234"/>
      <c r="BM1065" s="234"/>
      <c r="BN1065" s="234"/>
      <c r="BO1065" s="234"/>
      <c r="BP1065" s="234"/>
      <c r="BQ1065" s="234"/>
      <c r="BR1065" s="234"/>
    </row>
    <row r="1066" spans="2:70" s="39" customFormat="1" ht="6.75" customHeight="1">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7"/>
      <c r="AI1066" s="47"/>
      <c r="AJ1066" s="47"/>
      <c r="AK1066" s="47"/>
      <c r="AL1066" s="47"/>
      <c r="AM1066" s="47"/>
      <c r="AN1066" s="47"/>
      <c r="AO1066" s="48"/>
      <c r="AQ1066" s="48"/>
      <c r="AS1066" s="234"/>
      <c r="AT1066" s="234"/>
      <c r="AU1066" s="234"/>
      <c r="AV1066" s="234"/>
      <c r="AW1066" s="234"/>
      <c r="AX1066" s="234"/>
      <c r="AY1066" s="234"/>
      <c r="AZ1066" s="234"/>
      <c r="BA1066" s="234"/>
      <c r="BB1066" s="234"/>
      <c r="BC1066" s="234"/>
      <c r="BD1066" s="234"/>
      <c r="BE1066" s="234"/>
      <c r="BF1066" s="234"/>
      <c r="BG1066" s="234"/>
      <c r="BH1066" s="234"/>
      <c r="BI1066" s="234"/>
      <c r="BJ1066" s="234"/>
      <c r="BK1066" s="234"/>
      <c r="BL1066" s="234"/>
      <c r="BM1066" s="234"/>
      <c r="BN1066" s="234"/>
      <c r="BO1066" s="234"/>
      <c r="BP1066" s="234"/>
      <c r="BQ1066" s="234"/>
      <c r="BR1066" s="234"/>
    </row>
    <row r="1067" spans="2:70" s="39" customFormat="1" ht="6.75" customHeight="1">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7"/>
      <c r="AI1067" s="47"/>
      <c r="AJ1067" s="47"/>
      <c r="AK1067" s="47"/>
      <c r="AL1067" s="47"/>
      <c r="AM1067" s="47"/>
      <c r="AN1067" s="47"/>
      <c r="AO1067" s="48"/>
      <c r="AQ1067" s="48"/>
      <c r="AS1067" s="234"/>
      <c r="AT1067" s="234"/>
      <c r="AU1067" s="234"/>
      <c r="AV1067" s="234"/>
      <c r="AW1067" s="234"/>
      <c r="AX1067" s="234"/>
      <c r="AY1067" s="234"/>
      <c r="AZ1067" s="234"/>
      <c r="BA1067" s="234"/>
      <c r="BB1067" s="234"/>
      <c r="BC1067" s="234"/>
      <c r="BD1067" s="234"/>
      <c r="BE1067" s="234"/>
      <c r="BF1067" s="234"/>
      <c r="BG1067" s="234"/>
      <c r="BH1067" s="234"/>
      <c r="BI1067" s="234"/>
      <c r="BJ1067" s="234"/>
      <c r="BK1067" s="234"/>
      <c r="BL1067" s="234"/>
      <c r="BM1067" s="234"/>
      <c r="BN1067" s="234"/>
      <c r="BO1067" s="234"/>
      <c r="BP1067" s="234"/>
      <c r="BQ1067" s="234"/>
      <c r="BR1067" s="234"/>
    </row>
    <row r="1068" spans="2:70" s="39" customFormat="1" ht="6.75" customHeight="1">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7"/>
      <c r="AI1068" s="47"/>
      <c r="AJ1068" s="47"/>
      <c r="AK1068" s="47"/>
      <c r="AL1068" s="47"/>
      <c r="AM1068" s="47"/>
      <c r="AN1068" s="47"/>
      <c r="AO1068" s="48"/>
      <c r="AQ1068" s="48"/>
      <c r="AS1068" s="234"/>
      <c r="AT1068" s="234"/>
      <c r="AU1068" s="234"/>
      <c r="AV1068" s="234"/>
      <c r="AW1068" s="234"/>
      <c r="AX1068" s="234"/>
      <c r="AY1068" s="234"/>
      <c r="AZ1068" s="234"/>
      <c r="BA1068" s="234"/>
      <c r="BB1068" s="234"/>
      <c r="BC1068" s="234"/>
      <c r="BD1068" s="234"/>
      <c r="BE1068" s="234"/>
      <c r="BF1068" s="234"/>
      <c r="BG1068" s="234"/>
      <c r="BH1068" s="234"/>
      <c r="BI1068" s="234"/>
      <c r="BJ1068" s="234"/>
      <c r="BK1068" s="234"/>
      <c r="BL1068" s="234"/>
      <c r="BM1068" s="234"/>
      <c r="BN1068" s="234"/>
      <c r="BO1068" s="234"/>
      <c r="BP1068" s="234"/>
      <c r="BQ1068" s="234"/>
      <c r="BR1068" s="234"/>
    </row>
    <row r="1069" spans="2:70" s="39" customFormat="1" ht="6.75" customHeight="1">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7"/>
      <c r="AI1069" s="47"/>
      <c r="AJ1069" s="47"/>
      <c r="AK1069" s="47"/>
      <c r="AL1069" s="47"/>
      <c r="AM1069" s="47"/>
      <c r="AN1069" s="47"/>
      <c r="AO1069" s="48"/>
      <c r="AQ1069" s="48"/>
      <c r="AS1069" s="234"/>
      <c r="AT1069" s="234"/>
      <c r="AU1069" s="234"/>
      <c r="AV1069" s="234"/>
      <c r="AW1069" s="234"/>
      <c r="AX1069" s="234"/>
      <c r="AY1069" s="234"/>
      <c r="AZ1069" s="234"/>
      <c r="BA1069" s="234"/>
      <c r="BB1069" s="234"/>
      <c r="BC1069" s="234"/>
      <c r="BD1069" s="234"/>
      <c r="BE1069" s="234"/>
      <c r="BF1069" s="234"/>
      <c r="BG1069" s="234"/>
      <c r="BH1069" s="234"/>
      <c r="BI1069" s="234"/>
      <c r="BJ1069" s="234"/>
      <c r="BK1069" s="234"/>
      <c r="BL1069" s="234"/>
      <c r="BM1069" s="234"/>
      <c r="BN1069" s="234"/>
      <c r="BO1069" s="234"/>
      <c r="BP1069" s="234"/>
      <c r="BQ1069" s="234"/>
      <c r="BR1069" s="234"/>
    </row>
    <row r="1070" spans="2:70" s="39" customFormat="1" ht="6.75" customHeight="1">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7"/>
      <c r="AI1070" s="47"/>
      <c r="AJ1070" s="47"/>
      <c r="AK1070" s="47"/>
      <c r="AL1070" s="47"/>
      <c r="AM1070" s="47"/>
      <c r="AN1070" s="47"/>
      <c r="AO1070" s="48"/>
      <c r="AQ1070" s="48"/>
      <c r="AS1070" s="234"/>
      <c r="AT1070" s="234"/>
      <c r="AU1070" s="234"/>
      <c r="AV1070" s="234"/>
      <c r="AW1070" s="234"/>
      <c r="AX1070" s="234"/>
      <c r="AY1070" s="234"/>
      <c r="AZ1070" s="234"/>
      <c r="BA1070" s="234"/>
      <c r="BB1070" s="234"/>
      <c r="BC1070" s="234"/>
      <c r="BD1070" s="234"/>
      <c r="BE1070" s="234"/>
      <c r="BF1070" s="234"/>
      <c r="BG1070" s="234"/>
      <c r="BH1070" s="234"/>
      <c r="BI1070" s="234"/>
      <c r="BJ1070" s="234"/>
      <c r="BK1070" s="234"/>
      <c r="BL1070" s="234"/>
      <c r="BM1070" s="234"/>
      <c r="BN1070" s="234"/>
      <c r="BO1070" s="234"/>
      <c r="BP1070" s="234"/>
      <c r="BQ1070" s="234"/>
      <c r="BR1070" s="234"/>
    </row>
    <row r="1071" spans="2:70" s="39" customFormat="1" ht="6.75" customHeight="1">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7"/>
      <c r="AI1071" s="47"/>
      <c r="AJ1071" s="47"/>
      <c r="AK1071" s="47"/>
      <c r="AL1071" s="47"/>
      <c r="AM1071" s="47"/>
      <c r="AN1071" s="47"/>
      <c r="AO1071" s="48"/>
      <c r="AQ1071" s="48"/>
      <c r="AS1071" s="234"/>
      <c r="AT1071" s="234"/>
      <c r="AU1071" s="234"/>
      <c r="AV1071" s="234"/>
      <c r="AW1071" s="234"/>
      <c r="AX1071" s="234"/>
      <c r="AY1071" s="234"/>
      <c r="AZ1071" s="234"/>
      <c r="BA1071" s="234"/>
      <c r="BB1071" s="234"/>
      <c r="BC1071" s="234"/>
      <c r="BD1071" s="234"/>
      <c r="BE1071" s="234"/>
      <c r="BF1071" s="234"/>
      <c r="BG1071" s="234"/>
      <c r="BH1071" s="234"/>
      <c r="BI1071" s="234"/>
      <c r="BJ1071" s="234"/>
      <c r="BK1071" s="234"/>
      <c r="BL1071" s="234"/>
      <c r="BM1071" s="234"/>
      <c r="BN1071" s="234"/>
      <c r="BO1071" s="234"/>
      <c r="BP1071" s="234"/>
      <c r="BQ1071" s="234"/>
      <c r="BR1071" s="234"/>
    </row>
    <row r="1072" spans="2:70" s="39" customFormat="1" ht="6.75" customHeight="1">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7"/>
      <c r="AI1072" s="47"/>
      <c r="AJ1072" s="47"/>
      <c r="AK1072" s="47"/>
      <c r="AL1072" s="47"/>
      <c r="AM1072" s="47"/>
      <c r="AN1072" s="47"/>
      <c r="AO1072" s="48"/>
      <c r="AQ1072" s="48"/>
      <c r="AS1072" s="234"/>
      <c r="AT1072" s="234"/>
      <c r="AU1072" s="234"/>
      <c r="AV1072" s="234"/>
      <c r="AW1072" s="234"/>
      <c r="AX1072" s="234"/>
      <c r="AY1072" s="234"/>
      <c r="AZ1072" s="234"/>
      <c r="BA1072" s="234"/>
      <c r="BB1072" s="234"/>
      <c r="BC1072" s="234"/>
      <c r="BD1072" s="234"/>
      <c r="BE1072" s="234"/>
      <c r="BF1072" s="234"/>
      <c r="BG1072" s="234"/>
      <c r="BH1072" s="234"/>
      <c r="BI1072" s="234"/>
      <c r="BJ1072" s="234"/>
      <c r="BK1072" s="234"/>
      <c r="BL1072" s="234"/>
      <c r="BM1072" s="234"/>
      <c r="BN1072" s="234"/>
      <c r="BO1072" s="234"/>
      <c r="BP1072" s="234"/>
      <c r="BQ1072" s="234"/>
      <c r="BR1072" s="234"/>
    </row>
    <row r="1073" spans="2:70" s="39" customFormat="1" ht="6.75" customHeight="1">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7"/>
      <c r="AI1073" s="47"/>
      <c r="AJ1073" s="47"/>
      <c r="AK1073" s="47"/>
      <c r="AL1073" s="47"/>
      <c r="AM1073" s="47"/>
      <c r="AN1073" s="47"/>
      <c r="AO1073" s="48"/>
      <c r="AQ1073" s="48"/>
      <c r="AS1073" s="234"/>
      <c r="AT1073" s="234"/>
      <c r="AU1073" s="234"/>
      <c r="AV1073" s="234"/>
      <c r="AW1073" s="234"/>
      <c r="AX1073" s="234"/>
      <c r="AY1073" s="234"/>
      <c r="AZ1073" s="234"/>
      <c r="BA1073" s="234"/>
      <c r="BB1073" s="234"/>
      <c r="BC1073" s="234"/>
      <c r="BD1073" s="234"/>
      <c r="BE1073" s="234"/>
      <c r="BF1073" s="234"/>
      <c r="BG1073" s="234"/>
      <c r="BH1073" s="234"/>
      <c r="BI1073" s="234"/>
      <c r="BJ1073" s="234"/>
      <c r="BK1073" s="234"/>
      <c r="BL1073" s="234"/>
      <c r="BM1073" s="234"/>
      <c r="BN1073" s="234"/>
      <c r="BO1073" s="234"/>
      <c r="BP1073" s="234"/>
      <c r="BQ1073" s="234"/>
      <c r="BR1073" s="234"/>
    </row>
    <row r="1074" spans="2:70" s="39" customFormat="1" ht="6.75" customHeight="1">
      <c r="B1074" s="47"/>
      <c r="C1074" s="47"/>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c r="AA1074" s="47"/>
      <c r="AB1074" s="47"/>
      <c r="AC1074" s="47"/>
      <c r="AD1074" s="47"/>
      <c r="AE1074" s="47"/>
      <c r="AF1074" s="47"/>
      <c r="AG1074" s="47"/>
      <c r="AH1074" s="47"/>
      <c r="AI1074" s="47"/>
      <c r="AJ1074" s="47"/>
      <c r="AK1074" s="47"/>
      <c r="AL1074" s="47"/>
      <c r="AM1074" s="47"/>
      <c r="AN1074" s="47"/>
      <c r="AO1074" s="48"/>
      <c r="AQ1074" s="48"/>
      <c r="AS1074" s="234"/>
      <c r="AT1074" s="234"/>
      <c r="AU1074" s="234"/>
      <c r="AV1074" s="234"/>
      <c r="AW1074" s="234"/>
      <c r="AX1074" s="234"/>
      <c r="AY1074" s="234"/>
      <c r="AZ1074" s="234"/>
      <c r="BA1074" s="234"/>
      <c r="BB1074" s="234"/>
      <c r="BC1074" s="234"/>
      <c r="BD1074" s="234"/>
      <c r="BE1074" s="234"/>
      <c r="BF1074" s="234"/>
      <c r="BG1074" s="234"/>
      <c r="BH1074" s="234"/>
      <c r="BI1074" s="234"/>
      <c r="BJ1074" s="234"/>
      <c r="BK1074" s="234"/>
      <c r="BL1074" s="234"/>
      <c r="BM1074" s="234"/>
      <c r="BN1074" s="234"/>
      <c r="BO1074" s="234"/>
      <c r="BP1074" s="234"/>
      <c r="BQ1074" s="234"/>
      <c r="BR1074" s="234"/>
    </row>
    <row r="1075" spans="2:70" s="39" customFormat="1" ht="6.75" customHeight="1">
      <c r="B1075" s="47"/>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7"/>
      <c r="AI1075" s="47"/>
      <c r="AJ1075" s="47"/>
      <c r="AK1075" s="47"/>
      <c r="AL1075" s="47"/>
      <c r="AM1075" s="47"/>
      <c r="AN1075" s="47"/>
      <c r="AO1075" s="48"/>
      <c r="AQ1075" s="48"/>
      <c r="AS1075" s="234"/>
      <c r="AT1075" s="234"/>
      <c r="AU1075" s="234"/>
      <c r="AV1075" s="234"/>
      <c r="AW1075" s="234"/>
      <c r="AX1075" s="234"/>
      <c r="AY1075" s="234"/>
      <c r="AZ1075" s="234"/>
      <c r="BA1075" s="234"/>
      <c r="BB1075" s="234"/>
      <c r="BC1075" s="234"/>
      <c r="BD1075" s="234"/>
      <c r="BE1075" s="234"/>
      <c r="BF1075" s="234"/>
      <c r="BG1075" s="234"/>
      <c r="BH1075" s="234"/>
      <c r="BI1075" s="234"/>
      <c r="BJ1075" s="234"/>
      <c r="BK1075" s="234"/>
      <c r="BL1075" s="234"/>
      <c r="BM1075" s="234"/>
      <c r="BN1075" s="234"/>
      <c r="BO1075" s="234"/>
      <c r="BP1075" s="234"/>
      <c r="BQ1075" s="234"/>
      <c r="BR1075" s="234"/>
    </row>
    <row r="1076" spans="2:70" s="39" customFormat="1" ht="6.75" customHeight="1">
      <c r="B1076" s="47"/>
      <c r="C1076" s="47"/>
      <c r="D1076" s="47"/>
      <c r="E1076" s="47"/>
      <c r="F1076" s="47"/>
      <c r="G1076" s="47"/>
      <c r="H1076" s="47"/>
      <c r="I1076" s="47"/>
      <c r="J1076" s="47"/>
      <c r="K1076" s="47"/>
      <c r="L1076" s="47"/>
      <c r="M1076" s="47"/>
      <c r="N1076" s="47"/>
      <c r="O1076" s="47"/>
      <c r="P1076" s="47"/>
      <c r="Q1076" s="47"/>
      <c r="R1076" s="47"/>
      <c r="S1076" s="47"/>
      <c r="T1076" s="47"/>
      <c r="U1076" s="47"/>
      <c r="V1076" s="47"/>
      <c r="W1076" s="47"/>
      <c r="X1076" s="47"/>
      <c r="Y1076" s="47"/>
      <c r="Z1076" s="47"/>
      <c r="AA1076" s="47"/>
      <c r="AB1076" s="47"/>
      <c r="AC1076" s="47"/>
      <c r="AD1076" s="47"/>
      <c r="AE1076" s="47"/>
      <c r="AF1076" s="47"/>
      <c r="AG1076" s="47"/>
      <c r="AH1076" s="47"/>
      <c r="AI1076" s="47"/>
      <c r="AJ1076" s="47"/>
      <c r="AK1076" s="47"/>
      <c r="AL1076" s="47"/>
      <c r="AM1076" s="47"/>
      <c r="AN1076" s="47"/>
      <c r="AO1076" s="48"/>
      <c r="AQ1076" s="48"/>
      <c r="AS1076" s="234"/>
      <c r="AT1076" s="234"/>
      <c r="AU1076" s="234"/>
      <c r="AV1076" s="234"/>
      <c r="AW1076" s="234"/>
      <c r="AX1076" s="234"/>
      <c r="AY1076" s="234"/>
      <c r="AZ1076" s="234"/>
      <c r="BA1076" s="234"/>
      <c r="BB1076" s="234"/>
      <c r="BC1076" s="234"/>
      <c r="BD1076" s="234"/>
      <c r="BE1076" s="234"/>
      <c r="BF1076" s="234"/>
      <c r="BG1076" s="234"/>
      <c r="BH1076" s="234"/>
      <c r="BI1076" s="234"/>
      <c r="BJ1076" s="234"/>
      <c r="BK1076" s="234"/>
      <c r="BL1076" s="234"/>
      <c r="BM1076" s="234"/>
      <c r="BN1076" s="234"/>
      <c r="BO1076" s="234"/>
      <c r="BP1076" s="234"/>
      <c r="BQ1076" s="234"/>
      <c r="BR1076" s="234"/>
    </row>
    <row r="1077" spans="2:70" s="39" customFormat="1" ht="6.75" customHeight="1">
      <c r="B1077" s="47"/>
      <c r="C1077" s="47"/>
      <c r="D1077" s="47"/>
      <c r="E1077" s="47"/>
      <c r="F1077" s="47"/>
      <c r="G1077" s="47"/>
      <c r="H1077" s="47"/>
      <c r="I1077" s="47"/>
      <c r="J1077" s="47"/>
      <c r="K1077" s="47"/>
      <c r="L1077" s="47"/>
      <c r="M1077" s="47"/>
      <c r="N1077" s="47"/>
      <c r="O1077" s="47"/>
      <c r="P1077" s="47"/>
      <c r="Q1077" s="47"/>
      <c r="R1077" s="47"/>
      <c r="S1077" s="47"/>
      <c r="T1077" s="47"/>
      <c r="U1077" s="47"/>
      <c r="V1077" s="47"/>
      <c r="W1077" s="47"/>
      <c r="X1077" s="47"/>
      <c r="Y1077" s="47"/>
      <c r="Z1077" s="47"/>
      <c r="AA1077" s="47"/>
      <c r="AB1077" s="47"/>
      <c r="AC1077" s="47"/>
      <c r="AD1077" s="47"/>
      <c r="AE1077" s="47"/>
      <c r="AF1077" s="47"/>
      <c r="AG1077" s="47"/>
      <c r="AH1077" s="47"/>
      <c r="AI1077" s="47"/>
      <c r="AJ1077" s="47"/>
      <c r="AK1077" s="47"/>
      <c r="AL1077" s="47"/>
      <c r="AM1077" s="47"/>
      <c r="AN1077" s="47"/>
      <c r="AO1077" s="48"/>
      <c r="AQ1077" s="48"/>
      <c r="AS1077" s="234"/>
      <c r="AT1077" s="234"/>
      <c r="AU1077" s="234"/>
      <c r="AV1077" s="234"/>
      <c r="AW1077" s="234"/>
      <c r="AX1077" s="234"/>
      <c r="AY1077" s="234"/>
      <c r="AZ1077" s="234"/>
      <c r="BA1077" s="234"/>
      <c r="BB1077" s="234"/>
      <c r="BC1077" s="234"/>
      <c r="BD1077" s="234"/>
      <c r="BE1077" s="234"/>
      <c r="BF1077" s="234"/>
      <c r="BG1077" s="234"/>
      <c r="BH1077" s="234"/>
      <c r="BI1077" s="234"/>
      <c r="BJ1077" s="234"/>
      <c r="BK1077" s="234"/>
      <c r="BL1077" s="234"/>
      <c r="BM1077" s="234"/>
      <c r="BN1077" s="234"/>
      <c r="BO1077" s="234"/>
      <c r="BP1077" s="234"/>
      <c r="BQ1077" s="234"/>
      <c r="BR1077" s="234"/>
    </row>
  </sheetData>
  <mergeCells count="2">
    <mergeCell ref="AO7:AP7"/>
    <mergeCell ref="AQ7:AR7"/>
  </mergeCells>
  <conditionalFormatting sqref="AO10:AR61">
    <cfRule type="cellIs" dxfId="41" priority="44"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 las cifras en pesos sin DECIMALES." sqref="AO10:AQ31 AO38:AQ58" xr:uid="{00000000-0002-0000-0A00-000000000000}">
      <formula1>-999999999999999000</formula1>
      <formula2>999999999999999000</formula2>
    </dataValidation>
  </dataValidations>
  <pageMargins left="0.59055118110236227" right="0" top="0" bottom="0"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BQ1075"/>
  <sheetViews>
    <sheetView showGridLines="0" zoomScale="170" zoomScaleNormal="170" zoomScaleSheetLayoutView="175" zoomScalePageLayoutView="145" workbookViewId="0">
      <selection activeCell="AH14" sqref="AH14"/>
    </sheetView>
  </sheetViews>
  <sheetFormatPr baseColWidth="10" defaultRowHeight="9"/>
  <cols>
    <col min="1" max="1" width="0.42578125" style="33" customWidth="1"/>
    <col min="2" max="2" width="2" style="47" customWidth="1"/>
    <col min="3" max="33" width="1.7109375" style="47" customWidth="1"/>
    <col min="34" max="34" width="13.7109375" style="48" customWidth="1"/>
    <col min="35" max="35" width="0.42578125" style="33" customWidth="1"/>
    <col min="36" max="36" width="13.7109375" style="48" customWidth="1"/>
    <col min="37" max="37" width="0.42578125" style="33" customWidth="1"/>
    <col min="38" max="38" width="13.7109375" style="48" customWidth="1"/>
    <col min="39" max="39" width="0.42578125" style="33" customWidth="1"/>
    <col min="40" max="69" width="11.42578125" style="209"/>
    <col min="70" max="16384" width="11.42578125" style="33"/>
  </cols>
  <sheetData>
    <row r="1" spans="1:69" s="34" customFormat="1" ht="11.1" customHeight="1">
      <c r="A1" s="388" t="str">
        <f>EP_01!A1</f>
        <v>ESTADOS PRESUPUESTARIOS</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36"/>
      <c r="AJ1" s="227"/>
      <c r="AK1" s="236"/>
      <c r="AL1" s="227"/>
      <c r="AM1" s="236"/>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row>
    <row r="2" spans="1:69" s="34" customFormat="1" ht="11.1" customHeight="1">
      <c r="A2" s="388" t="str">
        <f>EP_01!A2</f>
        <v>HEROICO CUERPO DE BOMBEROS DEL DISTRITO FEDERAL</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36"/>
      <c r="AJ2" s="227"/>
      <c r="AK2" s="236"/>
      <c r="AL2" s="227"/>
      <c r="AM2" s="236"/>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row>
    <row r="3" spans="1:69" s="34" customFormat="1" ht="11.1" customHeight="1">
      <c r="A3" s="392" t="s">
        <v>134</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36"/>
      <c r="AJ3" s="227"/>
      <c r="AK3" s="236"/>
      <c r="AL3" s="227"/>
      <c r="AM3" s="236"/>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row>
    <row r="4" spans="1:69" s="34" customFormat="1" ht="11.1" customHeight="1">
      <c r="A4" s="387" t="s">
        <v>338</v>
      </c>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36"/>
      <c r="AJ4" s="227"/>
      <c r="AK4" s="236"/>
      <c r="AL4" s="227"/>
      <c r="AM4" s="236"/>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row>
    <row r="5" spans="1:69" s="34" customFormat="1" ht="11.1" customHeight="1">
      <c r="A5" s="211" t="s">
        <v>248</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36"/>
      <c r="AJ5" s="211"/>
      <c r="AK5" s="236"/>
      <c r="AL5" s="211"/>
      <c r="AM5" s="236"/>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row>
    <row r="6" spans="1:69" s="34" customFormat="1" ht="3.95" customHeight="1">
      <c r="A6" s="201"/>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200"/>
      <c r="AI6" s="201"/>
      <c r="AJ6" s="200"/>
      <c r="AK6" s="201"/>
      <c r="AL6" s="200"/>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row>
    <row r="7" spans="1:69" s="35" customFormat="1" ht="11.1" customHeight="1">
      <c r="A7" s="248" t="s">
        <v>18</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32" t="s">
        <v>135</v>
      </c>
      <c r="AI7" s="202"/>
      <c r="AJ7" s="332" t="s">
        <v>32</v>
      </c>
      <c r="AK7" s="202"/>
      <c r="AL7" s="332" t="s">
        <v>36</v>
      </c>
      <c r="AM7" s="228"/>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row>
    <row r="8" spans="1:69" s="35" customFormat="1" ht="11.1" customHeight="1">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136"/>
      <c r="AI8" s="134"/>
      <c r="AJ8" s="136"/>
      <c r="AK8" s="134"/>
      <c r="AL8" s="136"/>
      <c r="AM8" s="135"/>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row>
    <row r="9" spans="1:69" s="35" customFormat="1" ht="11.1" customHeight="1">
      <c r="A9" s="352"/>
      <c r="B9" s="353" t="s">
        <v>136</v>
      </c>
      <c r="C9" s="383"/>
      <c r="D9" s="383"/>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5"/>
      <c r="AH9" s="357">
        <f>SUMIF(AH11:AH13,"&gt;0")</f>
        <v>1175021203</v>
      </c>
      <c r="AI9" s="358"/>
      <c r="AJ9" s="357">
        <f>SUMIF(AJ11:AJ13,"&gt;0")</f>
        <v>1179989704</v>
      </c>
      <c r="AK9" s="358"/>
      <c r="AL9" s="357">
        <f>SUMIF(AL11:AL13,"&gt;0")</f>
        <v>1085465771</v>
      </c>
      <c r="AM9" s="358"/>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row>
    <row r="10" spans="1:69" s="35" customFormat="1" ht="11.1" customHeight="1">
      <c r="A10" s="373"/>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5"/>
      <c r="AH10" s="376"/>
      <c r="AI10" s="377"/>
      <c r="AJ10" s="376"/>
      <c r="AK10" s="377"/>
      <c r="AL10" s="376"/>
      <c r="AM10" s="377"/>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row>
    <row r="11" spans="1:69" s="35" customFormat="1" ht="11.1" customHeight="1">
      <c r="A11" s="356"/>
      <c r="B11" s="334"/>
      <c r="C11" s="336" t="s">
        <v>270</v>
      </c>
      <c r="D11" s="335"/>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7"/>
      <c r="AH11" s="333">
        <f>IF(EP_01!Y2=2,EP_01!$R$27,"")</f>
        <v>1175021203</v>
      </c>
      <c r="AI11" s="338"/>
      <c r="AJ11" s="333">
        <f>IF(EP_01!Y2=2,EP_01!$U$27,"")</f>
        <v>1179989704</v>
      </c>
      <c r="AK11" s="338"/>
      <c r="AL11" s="333">
        <f>IF(EP_01!Y2=2,EP_01!$V$27,"")</f>
        <v>1085465771</v>
      </c>
      <c r="AM11" s="338"/>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row>
    <row r="12" spans="1:69" s="35" customFormat="1" ht="11.1" customHeight="1">
      <c r="A12" s="356"/>
      <c r="B12" s="334"/>
      <c r="C12" s="336"/>
      <c r="D12" s="335"/>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7"/>
      <c r="AH12" s="333"/>
      <c r="AI12" s="338"/>
      <c r="AJ12" s="333"/>
      <c r="AK12" s="338"/>
      <c r="AL12" s="333"/>
      <c r="AM12" s="338"/>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row>
    <row r="13" spans="1:69" s="35" customFormat="1" ht="11.1" customHeight="1">
      <c r="A13" s="356"/>
      <c r="B13" s="336"/>
      <c r="C13" s="336" t="s">
        <v>137</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7"/>
      <c r="AH13" s="333" t="str">
        <f>IF(EP_01!Y2=1,EP_01!$R$27,"")</f>
        <v/>
      </c>
      <c r="AI13" s="338"/>
      <c r="AJ13" s="333" t="str">
        <f>IF(EP_01!Y2=1,EP_01!$U$27,"")</f>
        <v/>
      </c>
      <c r="AK13" s="338"/>
      <c r="AL13" s="333" t="str">
        <f>IF(EP_01!Y2=1,EP_01!$V$27,"")</f>
        <v/>
      </c>
      <c r="AM13" s="338"/>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row>
    <row r="14" spans="1:69" s="35" customFormat="1" ht="11.1" customHeight="1">
      <c r="A14" s="366"/>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2"/>
      <c r="AH14" s="367"/>
      <c r="AI14" s="368"/>
      <c r="AJ14" s="367"/>
      <c r="AK14" s="368"/>
      <c r="AL14" s="367"/>
      <c r="AM14" s="368"/>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row>
    <row r="15" spans="1:69" s="35" customFormat="1" ht="11.1" customHeight="1">
      <c r="A15" s="352"/>
      <c r="B15" s="353" t="s">
        <v>138</v>
      </c>
      <c r="C15" s="383"/>
      <c r="D15" s="383"/>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5"/>
      <c r="AH15" s="357">
        <f>SUMIF(AH17:AH19,"&gt;0")</f>
        <v>1175021203</v>
      </c>
      <c r="AI15" s="358"/>
      <c r="AJ15" s="357">
        <f>SUMIF(AJ17:AJ19,"&gt;0")</f>
        <v>1085465771</v>
      </c>
      <c r="AK15" s="358"/>
      <c r="AL15" s="357">
        <f>SUMIF(AL17:AL19,"&gt;0")</f>
        <v>1085465771</v>
      </c>
      <c r="AM15" s="358"/>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row>
    <row r="16" spans="1:69" s="35" customFormat="1" ht="11.1" customHeight="1">
      <c r="A16" s="373"/>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5"/>
      <c r="AH16" s="376"/>
      <c r="AI16" s="377"/>
      <c r="AJ16" s="376"/>
      <c r="AK16" s="377"/>
      <c r="AL16" s="376"/>
      <c r="AM16" s="377"/>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row>
    <row r="17" spans="1:69" s="35" customFormat="1" ht="11.1" customHeight="1">
      <c r="A17" s="356"/>
      <c r="B17" s="334"/>
      <c r="C17" s="336" t="s">
        <v>271</v>
      </c>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7"/>
      <c r="AH17" s="333">
        <f>IF(EP_01!Y2=2,(EP_03!$M$42-EP_03!$M$25),"")</f>
        <v>1175021203</v>
      </c>
      <c r="AI17" s="338"/>
      <c r="AJ17" s="333">
        <f>IF(EP_01!Y2=2,(EP_03!$P$42-EP_03!$P$25),"")</f>
        <v>1085465771</v>
      </c>
      <c r="AK17" s="338"/>
      <c r="AL17" s="333">
        <f>IF(EP_01!Y2=2,(EP_03!$Q$42-EP_03!$Q$25),"")</f>
        <v>1085465771</v>
      </c>
      <c r="AM17" s="338"/>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row>
    <row r="18" spans="1:69" s="35" customFormat="1" ht="11.1" customHeight="1">
      <c r="A18" s="356"/>
      <c r="B18" s="334"/>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7"/>
      <c r="AH18" s="333"/>
      <c r="AI18" s="338"/>
      <c r="AJ18" s="333"/>
      <c r="AK18" s="338"/>
      <c r="AL18" s="333"/>
      <c r="AM18" s="338"/>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row>
    <row r="19" spans="1:69" s="35" customFormat="1" ht="11.1" customHeight="1">
      <c r="A19" s="356"/>
      <c r="B19" s="336"/>
      <c r="C19" s="384" t="s">
        <v>139</v>
      </c>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7"/>
      <c r="AH19" s="333" t="str">
        <f>IF(EP_01!Y2=1,(EP_03!$M$42-EP_03!$M$25),"")</f>
        <v/>
      </c>
      <c r="AI19" s="338"/>
      <c r="AJ19" s="333" t="str">
        <f>IF(EP_01!Y2=1,(EP_03!$P$42-EP_03!$P$25),"")</f>
        <v/>
      </c>
      <c r="AK19" s="338"/>
      <c r="AL19" s="333" t="str">
        <f>IF(EP_01!Y2=1,(EP_03!$Q$42-EP_03!$Q$25),"")</f>
        <v/>
      </c>
      <c r="AM19" s="338"/>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row>
    <row r="20" spans="1:69" s="35" customFormat="1" ht="11.1" customHeight="1">
      <c r="A20" s="366"/>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2"/>
      <c r="AH20" s="367"/>
      <c r="AI20" s="368"/>
      <c r="AJ20" s="367"/>
      <c r="AK20" s="368"/>
      <c r="AL20" s="367"/>
      <c r="AM20" s="368"/>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row>
    <row r="21" spans="1:69" s="35" customFormat="1" ht="11.1" customHeight="1">
      <c r="A21" s="352"/>
      <c r="B21" s="353" t="s">
        <v>140</v>
      </c>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5"/>
      <c r="AH21" s="357">
        <f>SUM(AH9-AH15)</f>
        <v>0</v>
      </c>
      <c r="AI21" s="358"/>
      <c r="AJ21" s="357">
        <f>SUM(AJ9-AJ15)</f>
        <v>94523933</v>
      </c>
      <c r="AK21" s="358"/>
      <c r="AL21" s="357">
        <f>SUM(AL9-AL15)</f>
        <v>0</v>
      </c>
      <c r="AM21" s="358"/>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row>
    <row r="22" spans="1:69" s="35" customFormat="1" ht="11.1" customHeight="1">
      <c r="A22" s="250"/>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57"/>
      <c r="AI22" s="250"/>
      <c r="AJ22" s="257"/>
      <c r="AK22" s="250"/>
      <c r="AL22" s="257"/>
      <c r="AM22" s="25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row>
    <row r="23" spans="1:69" s="35" customFormat="1" ht="11.1" customHeight="1">
      <c r="A23" s="250"/>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57"/>
      <c r="AI23" s="250"/>
      <c r="AJ23" s="257"/>
      <c r="AK23" s="250"/>
      <c r="AL23" s="257"/>
      <c r="AM23" s="25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row>
    <row r="24" spans="1:69" s="35" customFormat="1" ht="11.1" customHeight="1">
      <c r="A24" s="250"/>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57"/>
      <c r="AI24" s="250"/>
      <c r="AJ24" s="257"/>
      <c r="AK24" s="250"/>
      <c r="AL24" s="257"/>
      <c r="AM24" s="25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row>
    <row r="25" spans="1:69" s="35" customFormat="1" ht="11.1" customHeight="1">
      <c r="A25" s="249" t="s">
        <v>18</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32" t="s">
        <v>135</v>
      </c>
      <c r="AI25" s="202"/>
      <c r="AJ25" s="332" t="s">
        <v>32</v>
      </c>
      <c r="AK25" s="202"/>
      <c r="AL25" s="332" t="s">
        <v>36</v>
      </c>
      <c r="AM25" s="343"/>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row>
    <row r="26" spans="1:69" s="35" customFormat="1" ht="11.1" customHeight="1">
      <c r="A26" s="250"/>
      <c r="B26" s="226"/>
      <c r="C26" s="226"/>
      <c r="D26" s="226"/>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57"/>
      <c r="AI26" s="250"/>
      <c r="AJ26" s="257"/>
      <c r="AK26" s="250"/>
      <c r="AL26" s="257"/>
      <c r="AM26" s="25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row>
    <row r="27" spans="1:69" s="35" customFormat="1" ht="11.1" customHeight="1">
      <c r="A27" s="250"/>
      <c r="B27" s="226"/>
      <c r="C27" s="226"/>
      <c r="D27" s="226"/>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57"/>
      <c r="AI27" s="250"/>
      <c r="AJ27" s="257"/>
      <c r="AK27" s="250"/>
      <c r="AL27" s="257"/>
      <c r="AM27" s="25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row>
    <row r="28" spans="1:69" s="35" customFormat="1" ht="11.1" customHeight="1">
      <c r="A28" s="250"/>
      <c r="B28" s="226"/>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57"/>
      <c r="AI28" s="250"/>
      <c r="AJ28" s="257"/>
      <c r="AK28" s="250"/>
      <c r="AL28" s="257"/>
      <c r="AM28" s="25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row>
    <row r="29" spans="1:69" s="35" customFormat="1" ht="11.1" customHeight="1">
      <c r="A29" s="352"/>
      <c r="B29" s="353" t="s">
        <v>140</v>
      </c>
      <c r="C29" s="383"/>
      <c r="D29" s="383"/>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5"/>
      <c r="AH29" s="357">
        <f>AH21</f>
        <v>0</v>
      </c>
      <c r="AI29" s="358"/>
      <c r="AJ29" s="357">
        <f>AJ21</f>
        <v>94523933</v>
      </c>
      <c r="AK29" s="358"/>
      <c r="AL29" s="357">
        <f>AL21</f>
        <v>0</v>
      </c>
      <c r="AM29" s="358"/>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row>
    <row r="30" spans="1:69" s="35" customFormat="1" ht="11.1" customHeight="1">
      <c r="A30" s="373"/>
      <c r="B30" s="374"/>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5"/>
      <c r="AH30" s="376"/>
      <c r="AI30" s="377"/>
      <c r="AJ30" s="376"/>
      <c r="AK30" s="377"/>
      <c r="AL30" s="376"/>
      <c r="AM30" s="166"/>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row>
    <row r="31" spans="1:69" s="35" customFormat="1" ht="11.1" customHeight="1">
      <c r="A31" s="356"/>
      <c r="B31" s="335"/>
      <c r="C31" s="336"/>
      <c r="D31" s="335"/>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7"/>
      <c r="AH31" s="333"/>
      <c r="AI31" s="338"/>
      <c r="AJ31" s="333"/>
      <c r="AK31" s="338"/>
      <c r="AL31" s="333"/>
      <c r="AM31" s="16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row>
    <row r="32" spans="1:69" s="35" customFormat="1" ht="11.1" customHeight="1">
      <c r="A32" s="356"/>
      <c r="B32" s="335"/>
      <c r="C32" s="336"/>
      <c r="D32" s="335"/>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7"/>
      <c r="AH32" s="333"/>
      <c r="AI32" s="338"/>
      <c r="AJ32" s="333"/>
      <c r="AK32" s="338"/>
      <c r="AL32" s="333"/>
      <c r="AM32" s="16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row>
    <row r="33" spans="1:69" s="35" customFormat="1" ht="11.1" customHeight="1">
      <c r="A33" s="356"/>
      <c r="B33" s="334"/>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7"/>
      <c r="AH33" s="333"/>
      <c r="AI33" s="338"/>
      <c r="AJ33" s="333"/>
      <c r="AK33" s="338"/>
      <c r="AL33" s="333"/>
      <c r="AM33" s="16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row>
    <row r="34" spans="1:69" s="35" customFormat="1" ht="11.1" customHeight="1">
      <c r="A34" s="378"/>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80"/>
      <c r="AH34" s="381"/>
      <c r="AI34" s="382"/>
      <c r="AJ34" s="381"/>
      <c r="AK34" s="382"/>
      <c r="AL34" s="381"/>
      <c r="AM34" s="168"/>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row>
    <row r="35" spans="1:69" s="35" customFormat="1" ht="11.1" customHeight="1">
      <c r="A35" s="352"/>
      <c r="B35" s="353" t="s">
        <v>141</v>
      </c>
      <c r="C35" s="383"/>
      <c r="D35" s="383"/>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c r="AH35" s="372"/>
      <c r="AI35" s="164"/>
      <c r="AJ35" s="372"/>
      <c r="AK35" s="164"/>
      <c r="AL35" s="372"/>
      <c r="AM35" s="164"/>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row>
    <row r="36" spans="1:69" s="35" customFormat="1" ht="11.1" customHeight="1">
      <c r="A36" s="373"/>
      <c r="B36" s="374"/>
      <c r="C36" s="374"/>
      <c r="D36" s="374"/>
      <c r="E36" s="374"/>
      <c r="F36" s="374"/>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5"/>
      <c r="AH36" s="376"/>
      <c r="AI36" s="377"/>
      <c r="AJ36" s="376"/>
      <c r="AK36" s="377"/>
      <c r="AL36" s="376"/>
      <c r="AM36" s="377"/>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row>
    <row r="37" spans="1:69" s="35" customFormat="1" ht="11.1" customHeight="1">
      <c r="A37" s="356"/>
      <c r="B37" s="335"/>
      <c r="C37" s="336"/>
      <c r="D37" s="335"/>
      <c r="E37" s="334"/>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7"/>
      <c r="AH37" s="333"/>
      <c r="AI37" s="338"/>
      <c r="AJ37" s="333"/>
      <c r="AK37" s="338"/>
      <c r="AL37" s="333"/>
      <c r="AM37" s="338"/>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row>
    <row r="38" spans="1:69" s="35" customFormat="1" ht="11.1" customHeight="1">
      <c r="A38" s="356"/>
      <c r="B38" s="336"/>
      <c r="C38" s="336"/>
      <c r="D38" s="335"/>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7"/>
      <c r="AH38" s="333"/>
      <c r="AI38" s="338"/>
      <c r="AJ38" s="333"/>
      <c r="AK38" s="338"/>
      <c r="AL38" s="333"/>
      <c r="AM38" s="338"/>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row>
    <row r="39" spans="1:69" s="35" customFormat="1" ht="11.1" customHeight="1">
      <c r="A39" s="356"/>
      <c r="B39" s="334"/>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7"/>
      <c r="AH39" s="333"/>
      <c r="AI39" s="338"/>
      <c r="AJ39" s="333"/>
      <c r="AK39" s="338"/>
      <c r="AL39" s="333"/>
      <c r="AM39" s="338"/>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row>
    <row r="40" spans="1:69" s="35" customFormat="1" ht="11.1" customHeight="1">
      <c r="A40" s="378"/>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80"/>
      <c r="AH40" s="381"/>
      <c r="AI40" s="382"/>
      <c r="AJ40" s="381"/>
      <c r="AK40" s="382"/>
      <c r="AL40" s="381"/>
      <c r="AM40" s="382"/>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row>
    <row r="41" spans="1:69" s="35" customFormat="1" ht="11.1" customHeight="1">
      <c r="A41" s="352"/>
      <c r="B41" s="353" t="s">
        <v>142</v>
      </c>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5"/>
      <c r="AH41" s="357">
        <f>SUM(AH29-AH35)</f>
        <v>0</v>
      </c>
      <c r="AI41" s="358"/>
      <c r="AJ41" s="357">
        <f>SUM(AJ29-AJ35)</f>
        <v>94523933</v>
      </c>
      <c r="AK41" s="358"/>
      <c r="AL41" s="357">
        <f>SUM(AL29-AL35)</f>
        <v>0</v>
      </c>
      <c r="AM41" s="358"/>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row>
    <row r="42" spans="1:69" s="35" customFormat="1" ht="11.1" customHeight="1">
      <c r="A42" s="250"/>
      <c r="B42" s="221"/>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57"/>
      <c r="AI42" s="250"/>
      <c r="AJ42" s="257"/>
      <c r="AK42" s="250"/>
      <c r="AL42" s="257"/>
      <c r="AM42" s="25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row>
    <row r="43" spans="1:69" s="35" customFormat="1" ht="11.1" customHeight="1">
      <c r="A43" s="250"/>
      <c r="B43" s="250"/>
      <c r="C43" s="226"/>
      <c r="D43" s="226"/>
      <c r="E43" s="226"/>
      <c r="F43" s="226"/>
      <c r="G43" s="226"/>
      <c r="H43" s="226"/>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57"/>
      <c r="AI43" s="250"/>
      <c r="AJ43" s="257"/>
      <c r="AK43" s="250"/>
      <c r="AL43" s="257"/>
      <c r="AM43" s="25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row>
    <row r="44" spans="1:69" s="35" customFormat="1" ht="11.1" customHeight="1">
      <c r="A44" s="250"/>
      <c r="B44" s="250"/>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57"/>
      <c r="AI44" s="250"/>
      <c r="AJ44" s="257"/>
      <c r="AK44" s="250"/>
      <c r="AL44" s="257"/>
      <c r="AM44" s="25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row>
    <row r="45" spans="1:69" s="35" customFormat="1" ht="11.1" customHeight="1">
      <c r="A45" s="249" t="s">
        <v>18</v>
      </c>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32" t="s">
        <v>135</v>
      </c>
      <c r="AI45" s="202"/>
      <c r="AJ45" s="332" t="s">
        <v>32</v>
      </c>
      <c r="AK45" s="202"/>
      <c r="AL45" s="332" t="s">
        <v>36</v>
      </c>
      <c r="AM45" s="343"/>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row>
    <row r="46" spans="1:69" s="35" customFormat="1" ht="11.1" customHeight="1">
      <c r="A46" s="230"/>
      <c r="B46" s="230"/>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57"/>
      <c r="AI46" s="230"/>
      <c r="AJ46" s="257"/>
      <c r="AK46" s="230"/>
      <c r="AL46" s="257"/>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row>
    <row r="47" spans="1:69" s="35" customFormat="1" ht="11.1" customHeight="1">
      <c r="A47" s="256"/>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08"/>
      <c r="AI47" s="256"/>
      <c r="AJ47" s="208"/>
      <c r="AK47" s="256"/>
      <c r="AL47" s="208"/>
      <c r="AM47" s="256"/>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row>
    <row r="48" spans="1:69" s="35" customFormat="1" ht="11.1" customHeight="1">
      <c r="A48" s="256"/>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08"/>
      <c r="AI48" s="256"/>
      <c r="AJ48" s="208"/>
      <c r="AK48" s="256"/>
      <c r="AL48" s="208"/>
      <c r="AM48" s="256"/>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row>
    <row r="49" spans="1:69" s="35" customFormat="1" ht="11.1" customHeight="1">
      <c r="A49" s="352"/>
      <c r="B49" s="353" t="s">
        <v>143</v>
      </c>
      <c r="C49" s="383"/>
      <c r="D49" s="383"/>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5"/>
      <c r="AH49" s="372"/>
      <c r="AI49" s="164"/>
      <c r="AJ49" s="372"/>
      <c r="AK49" s="164"/>
      <c r="AL49" s="372"/>
      <c r="AM49" s="164"/>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row>
    <row r="50" spans="1:69" s="41" customFormat="1" ht="11.1" customHeight="1">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8"/>
      <c r="AH50" s="165"/>
      <c r="AI50" s="166"/>
      <c r="AJ50" s="165"/>
      <c r="AK50" s="166"/>
      <c r="AL50" s="165"/>
      <c r="AM50" s="166"/>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row>
    <row r="51" spans="1:69" s="41" customFormat="1" ht="11.1" customHeight="1">
      <c r="A51" s="114"/>
      <c r="B51" s="115"/>
      <c r="C51" s="74"/>
      <c r="D51" s="115"/>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116"/>
      <c r="AH51" s="161"/>
      <c r="AI51" s="160"/>
      <c r="AJ51" s="161"/>
      <c r="AK51" s="160"/>
      <c r="AL51" s="161"/>
      <c r="AM51" s="160"/>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row>
    <row r="52" spans="1:69" s="41" customFormat="1" ht="11.1" customHeight="1">
      <c r="A52" s="11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116"/>
      <c r="AH52" s="161"/>
      <c r="AI52" s="160"/>
      <c r="AJ52" s="161"/>
      <c r="AK52" s="160"/>
      <c r="AL52" s="161"/>
      <c r="AM52" s="160"/>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row>
    <row r="53" spans="1:69" s="41" customFormat="1" ht="11.1" customHeight="1">
      <c r="A53" s="114"/>
      <c r="B53" s="75"/>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116"/>
      <c r="AH53" s="161"/>
      <c r="AI53" s="160"/>
      <c r="AJ53" s="161"/>
      <c r="AK53" s="160"/>
      <c r="AL53" s="161"/>
      <c r="AM53" s="160"/>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row>
    <row r="54" spans="1:69" s="41" customFormat="1" ht="11.1" customHeight="1">
      <c r="A54" s="12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1"/>
      <c r="AH54" s="167"/>
      <c r="AI54" s="168"/>
      <c r="AJ54" s="167"/>
      <c r="AK54" s="168"/>
      <c r="AL54" s="167"/>
      <c r="AM54" s="168"/>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row>
    <row r="55" spans="1:69" s="41" customFormat="1" ht="11.1" customHeight="1">
      <c r="A55" s="352"/>
      <c r="B55" s="353" t="s">
        <v>144</v>
      </c>
      <c r="C55" s="383"/>
      <c r="D55" s="383"/>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5"/>
      <c r="AH55" s="372"/>
      <c r="AI55" s="164"/>
      <c r="AJ55" s="372"/>
      <c r="AK55" s="164"/>
      <c r="AL55" s="372"/>
      <c r="AM55" s="164"/>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row>
    <row r="56" spans="1:69" s="41" customFormat="1" ht="11.1" customHeight="1">
      <c r="A56" s="373"/>
      <c r="B56" s="374"/>
      <c r="C56" s="374"/>
      <c r="D56" s="374"/>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5"/>
      <c r="AH56" s="376"/>
      <c r="AI56" s="377"/>
      <c r="AJ56" s="376"/>
      <c r="AK56" s="377"/>
      <c r="AL56" s="376"/>
      <c r="AM56" s="166"/>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row>
    <row r="57" spans="1:69" s="41" customFormat="1" ht="11.1" customHeight="1">
      <c r="A57" s="356"/>
      <c r="B57" s="335"/>
      <c r="C57" s="336"/>
      <c r="D57" s="335"/>
      <c r="E57" s="334"/>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C57" s="336"/>
      <c r="AD57" s="336"/>
      <c r="AE57" s="336"/>
      <c r="AF57" s="336"/>
      <c r="AG57" s="337"/>
      <c r="AH57" s="333"/>
      <c r="AI57" s="338"/>
      <c r="AJ57" s="333"/>
      <c r="AK57" s="338"/>
      <c r="AL57" s="333"/>
      <c r="AM57" s="160"/>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row>
    <row r="58" spans="1:69" s="41" customFormat="1" ht="11.1" customHeight="1">
      <c r="A58" s="356"/>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7"/>
      <c r="AH58" s="333"/>
      <c r="AI58" s="338"/>
      <c r="AJ58" s="333"/>
      <c r="AK58" s="338"/>
      <c r="AL58" s="333"/>
      <c r="AM58" s="160"/>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row>
    <row r="59" spans="1:69" s="35" customFormat="1" ht="11.1" customHeight="1">
      <c r="A59" s="356"/>
      <c r="B59" s="334"/>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C59" s="336"/>
      <c r="AD59" s="336"/>
      <c r="AE59" s="336"/>
      <c r="AF59" s="336"/>
      <c r="AG59" s="337"/>
      <c r="AH59" s="333"/>
      <c r="AI59" s="338"/>
      <c r="AJ59" s="333"/>
      <c r="AK59" s="338"/>
      <c r="AL59" s="333"/>
      <c r="AM59" s="16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row>
    <row r="60" spans="1:69" s="35" customFormat="1" ht="11.1" customHeight="1">
      <c r="A60" s="378"/>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80"/>
      <c r="AH60" s="381"/>
      <c r="AI60" s="382"/>
      <c r="AJ60" s="381"/>
      <c r="AK60" s="382"/>
      <c r="AL60" s="381"/>
      <c r="AM60" s="168"/>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row>
    <row r="61" spans="1:69" s="35" customFormat="1" ht="11.1" customHeight="1">
      <c r="A61" s="352"/>
      <c r="B61" s="353" t="s">
        <v>145</v>
      </c>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5"/>
      <c r="AH61" s="357">
        <f>SUM(AH49-AH55)</f>
        <v>0</v>
      </c>
      <c r="AI61" s="358"/>
      <c r="AJ61" s="357">
        <f>SUM(AJ49-AJ55)</f>
        <v>0</v>
      </c>
      <c r="AK61" s="358"/>
      <c r="AL61" s="357">
        <f>SUM(AL49-AL55)</f>
        <v>0</v>
      </c>
      <c r="AM61" s="358"/>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row>
    <row r="62" spans="1:69" s="35" customFormat="1" ht="11.1" customHeight="1">
      <c r="A62" s="250"/>
      <c r="B62" s="221"/>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57"/>
      <c r="AI62" s="250"/>
      <c r="AJ62" s="257"/>
      <c r="AK62" s="250"/>
      <c r="AL62" s="257"/>
      <c r="AM62" s="25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row>
    <row r="63" spans="1:69" s="35" customFormat="1" ht="11.1" customHeight="1">
      <c r="A63" s="230"/>
      <c r="B63" s="221"/>
      <c r="C63" s="226"/>
      <c r="D63" s="226"/>
      <c r="E63" s="226"/>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57"/>
      <c r="AI63" s="250"/>
      <c r="AJ63" s="257"/>
      <c r="AK63" s="250"/>
      <c r="AL63" s="257"/>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row>
    <row r="64" spans="1:69" s="35" customFormat="1" ht="6.95" customHeight="1">
      <c r="A64" s="230"/>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52"/>
      <c r="AI64" s="230"/>
      <c r="AJ64" s="252"/>
      <c r="AK64" s="230"/>
      <c r="AL64" s="252"/>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row>
    <row r="65" spans="1:69" s="42" customFormat="1" ht="6.95" customHeigh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52"/>
      <c r="AI65" s="232"/>
      <c r="AJ65" s="252"/>
      <c r="AK65" s="232"/>
      <c r="AL65" s="25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row>
    <row r="66" spans="1:69" s="42" customFormat="1" ht="6.95" customHeight="1">
      <c r="AH66" s="43"/>
      <c r="AJ66" s="43"/>
      <c r="AL66" s="43"/>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c r="BL66" s="232"/>
      <c r="BM66" s="232"/>
      <c r="BN66" s="232"/>
      <c r="BO66" s="232"/>
      <c r="BP66" s="232"/>
      <c r="BQ66" s="232"/>
    </row>
    <row r="67" spans="1:69" s="42" customFormat="1" ht="6.95" customHeight="1">
      <c r="AH67" s="43"/>
      <c r="AJ67" s="43"/>
      <c r="AL67" s="43"/>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row>
    <row r="68" spans="1:69" s="42" customFormat="1" ht="6.95" customHeight="1">
      <c r="AH68" s="43"/>
      <c r="AJ68" s="43"/>
      <c r="AL68" s="43"/>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232"/>
    </row>
    <row r="69" spans="1:69" s="42" customFormat="1" ht="6.95" customHeight="1">
      <c r="AH69" s="43"/>
      <c r="AJ69" s="43"/>
      <c r="AL69" s="43"/>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row>
    <row r="70" spans="1:69" s="42" customFormat="1" ht="6.95" customHeight="1">
      <c r="AH70" s="43"/>
      <c r="AJ70" s="43"/>
      <c r="AL70" s="43"/>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row>
    <row r="71" spans="1:69" s="42" customFormat="1" ht="6.95" customHeight="1">
      <c r="AH71" s="43"/>
      <c r="AJ71" s="43"/>
      <c r="AL71" s="43"/>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row>
    <row r="72" spans="1:69" s="42" customFormat="1" ht="6.95" customHeight="1">
      <c r="AH72" s="43"/>
      <c r="AJ72" s="43"/>
      <c r="AL72" s="43"/>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row>
    <row r="73" spans="1:69" s="42" customFormat="1" ht="6.95" customHeight="1">
      <c r="AH73" s="43"/>
      <c r="AJ73" s="43"/>
      <c r="AL73" s="43"/>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row>
    <row r="74" spans="1:69" s="42" customFormat="1" ht="6.95" customHeight="1">
      <c r="AH74" s="43"/>
      <c r="AJ74" s="43"/>
      <c r="AL74" s="43"/>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row>
    <row r="75" spans="1:69" s="42" customFormat="1" ht="6.95" customHeight="1">
      <c r="AH75" s="43"/>
      <c r="AJ75" s="43"/>
      <c r="AL75" s="43"/>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row>
    <row r="76" spans="1:69" s="42" customFormat="1" ht="6.95" customHeight="1">
      <c r="AH76" s="43"/>
      <c r="AJ76" s="43"/>
      <c r="AL76" s="43"/>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row>
    <row r="77" spans="1:69" s="42" customFormat="1" ht="6.95" customHeight="1">
      <c r="AH77" s="43"/>
      <c r="AJ77" s="43"/>
      <c r="AL77" s="43"/>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row>
    <row r="78" spans="1:69" s="42" customFormat="1" ht="6.95" customHeight="1">
      <c r="AH78" s="43"/>
      <c r="AJ78" s="43"/>
      <c r="AL78" s="43"/>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row>
    <row r="79" spans="1:69" s="42" customFormat="1" ht="6.95" customHeight="1">
      <c r="AH79" s="43"/>
      <c r="AJ79" s="43"/>
      <c r="AL79" s="43"/>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row>
    <row r="80" spans="1:69" s="42" customFormat="1" ht="6.95" customHeight="1">
      <c r="AH80" s="43"/>
      <c r="AJ80" s="43"/>
      <c r="AL80" s="43"/>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row>
    <row r="81" spans="34:69" s="42" customFormat="1" ht="6.95" customHeight="1">
      <c r="AH81" s="43"/>
      <c r="AJ81" s="43"/>
      <c r="AL81" s="43"/>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row>
    <row r="82" spans="34:69" s="42" customFormat="1" ht="6.95" customHeight="1">
      <c r="AH82" s="43"/>
      <c r="AJ82" s="43"/>
      <c r="AL82" s="43"/>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row>
    <row r="83" spans="34:69" s="42" customFormat="1" ht="6.95" customHeight="1">
      <c r="AH83" s="43"/>
      <c r="AJ83" s="43"/>
      <c r="AL83" s="43"/>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row>
    <row r="84" spans="34:69" s="42" customFormat="1" ht="6.95" customHeight="1">
      <c r="AH84" s="43"/>
      <c r="AJ84" s="43"/>
      <c r="AL84" s="43"/>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row>
    <row r="85" spans="34:69" s="42" customFormat="1" ht="6.95" customHeight="1">
      <c r="AH85" s="43"/>
      <c r="AJ85" s="43"/>
      <c r="AL85" s="43"/>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row>
    <row r="86" spans="34:69" s="42" customFormat="1" ht="6.95" customHeight="1">
      <c r="AH86" s="43"/>
      <c r="AJ86" s="43"/>
      <c r="AL86" s="43"/>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row>
    <row r="87" spans="34:69" s="42" customFormat="1" ht="6.95" customHeight="1">
      <c r="AH87" s="43"/>
      <c r="AJ87" s="43"/>
      <c r="AL87" s="43"/>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row>
    <row r="88" spans="34:69" s="42" customFormat="1" ht="6.95" customHeight="1">
      <c r="AH88" s="43"/>
      <c r="AJ88" s="43"/>
      <c r="AL88" s="43"/>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row>
    <row r="89" spans="34:69" s="42" customFormat="1" ht="6.95" customHeight="1">
      <c r="AH89" s="43"/>
      <c r="AJ89" s="43"/>
      <c r="AL89" s="43"/>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row>
    <row r="90" spans="34:69" s="42" customFormat="1" ht="6.95" customHeight="1">
      <c r="AH90" s="43"/>
      <c r="AJ90" s="43"/>
      <c r="AL90" s="43"/>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row>
    <row r="91" spans="34:69" s="42" customFormat="1" ht="6.95" customHeight="1">
      <c r="AH91" s="43"/>
      <c r="AJ91" s="43"/>
      <c r="AL91" s="43"/>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row>
    <row r="92" spans="34:69" s="42" customFormat="1" ht="6.95" customHeight="1">
      <c r="AH92" s="43"/>
      <c r="AJ92" s="43"/>
      <c r="AL92" s="43"/>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row>
    <row r="93" spans="34:69" s="42" customFormat="1" ht="6.95" customHeight="1">
      <c r="AH93" s="43"/>
      <c r="AJ93" s="43"/>
      <c r="AL93" s="43"/>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row>
    <row r="94" spans="34:69" s="42" customFormat="1" ht="6.95" customHeight="1">
      <c r="AH94" s="43"/>
      <c r="AJ94" s="43"/>
      <c r="AL94" s="43"/>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row>
    <row r="95" spans="34:69" s="42" customFormat="1" ht="6.95" customHeight="1">
      <c r="AH95" s="43"/>
      <c r="AJ95" s="43"/>
      <c r="AL95" s="43"/>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row>
    <row r="96" spans="34:69" s="42" customFormat="1" ht="6.95" customHeight="1">
      <c r="AH96" s="43"/>
      <c r="AJ96" s="43"/>
      <c r="AL96" s="43"/>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row>
    <row r="97" spans="34:69" s="42" customFormat="1" ht="6.95" customHeight="1">
      <c r="AH97" s="43"/>
      <c r="AJ97" s="43"/>
      <c r="AL97" s="43"/>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row>
    <row r="98" spans="34:69" s="42" customFormat="1" ht="6.95" customHeight="1">
      <c r="AH98" s="43"/>
      <c r="AJ98" s="43"/>
      <c r="AL98" s="43"/>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row>
    <row r="99" spans="34:69" s="42" customFormat="1" ht="6.95" customHeight="1">
      <c r="AH99" s="43"/>
      <c r="AJ99" s="43"/>
      <c r="AL99" s="43"/>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row>
    <row r="100" spans="34:69" s="42" customFormat="1" ht="6.95" customHeight="1">
      <c r="AH100" s="43"/>
      <c r="AJ100" s="43"/>
      <c r="AL100" s="43"/>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row>
    <row r="101" spans="34:69" s="42" customFormat="1" ht="6.95" customHeight="1">
      <c r="AH101" s="43"/>
      <c r="AJ101" s="43"/>
      <c r="AL101" s="43"/>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row>
    <row r="102" spans="34:69" s="42" customFormat="1" ht="6.95" customHeight="1">
      <c r="AH102" s="43"/>
      <c r="AJ102" s="43"/>
      <c r="AL102" s="43"/>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row>
    <row r="103" spans="34:69" s="42" customFormat="1" ht="6.95" customHeight="1">
      <c r="AH103" s="43"/>
      <c r="AJ103" s="43"/>
      <c r="AL103" s="43"/>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row>
    <row r="104" spans="34:69" s="42" customFormat="1" ht="6.95" customHeight="1">
      <c r="AH104" s="43"/>
      <c r="AJ104" s="43"/>
      <c r="AL104" s="43"/>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row>
    <row r="105" spans="34:69" s="42" customFormat="1" ht="6.95" customHeight="1">
      <c r="AH105" s="43"/>
      <c r="AJ105" s="43"/>
      <c r="AL105" s="43"/>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row>
    <row r="106" spans="34:69" s="42" customFormat="1" ht="6.95" customHeight="1">
      <c r="AH106" s="43"/>
      <c r="AJ106" s="43"/>
      <c r="AL106" s="43"/>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row>
    <row r="107" spans="34:69" s="42" customFormat="1" ht="6.95" customHeight="1">
      <c r="AH107" s="43"/>
      <c r="AJ107" s="43"/>
      <c r="AL107" s="43"/>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row>
    <row r="108" spans="34:69" s="42" customFormat="1" ht="6.95" customHeight="1">
      <c r="AH108" s="43"/>
      <c r="AJ108" s="43"/>
      <c r="AL108" s="43"/>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row>
    <row r="109" spans="34:69" s="42" customFormat="1" ht="6.95" customHeight="1">
      <c r="AH109" s="43"/>
      <c r="AJ109" s="43"/>
      <c r="AL109" s="43"/>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row>
    <row r="110" spans="34:69" s="42" customFormat="1" ht="6.95" customHeight="1">
      <c r="AH110" s="43"/>
      <c r="AJ110" s="43"/>
      <c r="AL110" s="43"/>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row>
    <row r="111" spans="34:69" s="42" customFormat="1" ht="6.95" customHeight="1">
      <c r="AH111" s="43"/>
      <c r="AJ111" s="43"/>
      <c r="AL111" s="43"/>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row>
    <row r="112" spans="34:69" s="42" customFormat="1" ht="6.95" customHeight="1">
      <c r="AH112" s="43"/>
      <c r="AJ112" s="43"/>
      <c r="AL112" s="43"/>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row>
    <row r="113" spans="34:69" s="42" customFormat="1" ht="6.95" customHeight="1">
      <c r="AH113" s="43"/>
      <c r="AJ113" s="43"/>
      <c r="AL113" s="43"/>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row>
    <row r="114" spans="34:69" s="42" customFormat="1" ht="6.95" customHeight="1">
      <c r="AH114" s="43"/>
      <c r="AJ114" s="43"/>
      <c r="AL114" s="43"/>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232"/>
    </row>
    <row r="115" spans="34:69" s="42" customFormat="1" ht="6.95" customHeight="1">
      <c r="AH115" s="43"/>
      <c r="AJ115" s="43"/>
      <c r="AL115" s="43"/>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232"/>
    </row>
    <row r="116" spans="34:69" s="42" customFormat="1" ht="6.95" customHeight="1">
      <c r="AH116" s="43"/>
      <c r="AJ116" s="43"/>
      <c r="AL116" s="43"/>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232"/>
    </row>
    <row r="117" spans="34:69" s="42" customFormat="1" ht="6.95" customHeight="1">
      <c r="AH117" s="43"/>
      <c r="AJ117" s="43"/>
      <c r="AL117" s="43"/>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row>
    <row r="118" spans="34:69" s="42" customFormat="1" ht="6.95" customHeight="1">
      <c r="AH118" s="43"/>
      <c r="AJ118" s="43"/>
      <c r="AL118" s="43"/>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row>
    <row r="119" spans="34:69" s="42" customFormat="1" ht="6.95" customHeight="1">
      <c r="AH119" s="43"/>
      <c r="AJ119" s="43"/>
      <c r="AL119" s="43"/>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row>
    <row r="120" spans="34:69" s="42" customFormat="1" ht="6.95" customHeight="1">
      <c r="AH120" s="43"/>
      <c r="AJ120" s="43"/>
      <c r="AL120" s="43"/>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row>
    <row r="121" spans="34:69" s="42" customFormat="1" ht="6.95" customHeight="1">
      <c r="AH121" s="43"/>
      <c r="AJ121" s="43"/>
      <c r="AL121" s="43"/>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row>
    <row r="122" spans="34:69" s="42" customFormat="1" ht="6.95" customHeight="1">
      <c r="AH122" s="43"/>
      <c r="AJ122" s="43"/>
      <c r="AL122" s="43"/>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row>
    <row r="123" spans="34:69" s="42" customFormat="1" ht="6.95" customHeight="1">
      <c r="AH123" s="43"/>
      <c r="AJ123" s="43"/>
      <c r="AL123" s="43"/>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row>
    <row r="124" spans="34:69" s="42" customFormat="1" ht="6.95" customHeight="1">
      <c r="AH124" s="43"/>
      <c r="AJ124" s="43"/>
      <c r="AL124" s="43"/>
      <c r="AN124" s="232"/>
      <c r="AO124" s="232"/>
      <c r="AP124" s="232"/>
      <c r="AQ124" s="232"/>
      <c r="AR124" s="232"/>
      <c r="AS124" s="232"/>
      <c r="AT124" s="232"/>
      <c r="AU124" s="232"/>
      <c r="AV124" s="232"/>
      <c r="AW124" s="232"/>
      <c r="AX124" s="232"/>
      <c r="AY124" s="232"/>
      <c r="AZ124" s="232"/>
      <c r="BA124" s="232"/>
      <c r="BB124" s="232"/>
      <c r="BC124" s="232"/>
      <c r="BD124" s="232"/>
      <c r="BE124" s="232"/>
      <c r="BF124" s="232"/>
      <c r="BG124" s="232"/>
      <c r="BH124" s="232"/>
      <c r="BI124" s="232"/>
      <c r="BJ124" s="232"/>
      <c r="BK124" s="232"/>
      <c r="BL124" s="232"/>
      <c r="BM124" s="232"/>
      <c r="BN124" s="232"/>
      <c r="BO124" s="232"/>
      <c r="BP124" s="232"/>
      <c r="BQ124" s="232"/>
    </row>
    <row r="125" spans="34:69" s="42" customFormat="1" ht="6.95" customHeight="1">
      <c r="AH125" s="43"/>
      <c r="AJ125" s="43"/>
      <c r="AL125" s="43"/>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row>
    <row r="126" spans="34:69" s="42" customFormat="1" ht="6.95" customHeight="1">
      <c r="AH126" s="43"/>
      <c r="AJ126" s="43"/>
      <c r="AL126" s="43"/>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row>
    <row r="127" spans="34:69" s="42" customFormat="1" ht="6.95" customHeight="1">
      <c r="AH127" s="43"/>
      <c r="AJ127" s="43"/>
      <c r="AL127" s="43"/>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row>
    <row r="128" spans="34:69" s="42" customFormat="1" ht="6.95" customHeight="1">
      <c r="AH128" s="43"/>
      <c r="AJ128" s="43"/>
      <c r="AL128" s="43"/>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row>
    <row r="129" spans="34:69" s="42" customFormat="1" ht="6.95" customHeight="1">
      <c r="AH129" s="43"/>
      <c r="AJ129" s="43"/>
      <c r="AL129" s="43"/>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row>
    <row r="130" spans="34:69" s="42" customFormat="1" ht="6.95" customHeight="1">
      <c r="AH130" s="43"/>
      <c r="AJ130" s="43"/>
      <c r="AL130" s="43"/>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232"/>
    </row>
    <row r="131" spans="34:69" s="42" customFormat="1" ht="6.95" customHeight="1">
      <c r="AH131" s="43"/>
      <c r="AJ131" s="43"/>
      <c r="AL131" s="43"/>
      <c r="AN131" s="232"/>
      <c r="AO131" s="232"/>
      <c r="AP131" s="232"/>
      <c r="AQ131" s="232"/>
      <c r="AR131" s="232"/>
      <c r="AS131" s="232"/>
      <c r="AT131" s="232"/>
      <c r="AU131" s="232"/>
      <c r="AV131" s="232"/>
      <c r="AW131" s="232"/>
      <c r="AX131" s="232"/>
      <c r="AY131" s="232"/>
      <c r="AZ131" s="232"/>
      <c r="BA131" s="232"/>
      <c r="BB131" s="232"/>
      <c r="BC131" s="232"/>
      <c r="BD131" s="232"/>
      <c r="BE131" s="232"/>
      <c r="BF131" s="232"/>
      <c r="BG131" s="232"/>
      <c r="BH131" s="232"/>
      <c r="BI131" s="232"/>
      <c r="BJ131" s="232"/>
      <c r="BK131" s="232"/>
      <c r="BL131" s="232"/>
      <c r="BM131" s="232"/>
      <c r="BN131" s="232"/>
      <c r="BO131" s="232"/>
      <c r="BP131" s="232"/>
      <c r="BQ131" s="232"/>
    </row>
    <row r="132" spans="34:69" s="42" customFormat="1" ht="6.95" customHeight="1">
      <c r="AH132" s="43"/>
      <c r="AJ132" s="43"/>
      <c r="AL132" s="43"/>
      <c r="AN132" s="232"/>
      <c r="AO132" s="232"/>
      <c r="AP132" s="232"/>
      <c r="AQ132" s="232"/>
      <c r="AR132" s="232"/>
      <c r="AS132" s="232"/>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row>
    <row r="133" spans="34:69" s="42" customFormat="1" ht="6.95" customHeight="1">
      <c r="AH133" s="43"/>
      <c r="AJ133" s="43"/>
      <c r="AL133" s="43"/>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row>
    <row r="134" spans="34:69" s="42" customFormat="1" ht="6.95" customHeight="1">
      <c r="AH134" s="43"/>
      <c r="AJ134" s="43"/>
      <c r="AL134" s="43"/>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232"/>
    </row>
    <row r="135" spans="34:69" s="42" customFormat="1" ht="6.95" customHeight="1">
      <c r="AH135" s="43"/>
      <c r="AJ135" s="43"/>
      <c r="AL135" s="43"/>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row>
    <row r="136" spans="34:69" s="42" customFormat="1" ht="6.95" customHeight="1">
      <c r="AH136" s="43"/>
      <c r="AJ136" s="43"/>
      <c r="AL136" s="43"/>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row>
    <row r="137" spans="34:69" s="42" customFormat="1" ht="6.95" customHeight="1">
      <c r="AH137" s="43"/>
      <c r="AJ137" s="43"/>
      <c r="AL137" s="43"/>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row>
    <row r="138" spans="34:69" s="42" customFormat="1" ht="6.95" customHeight="1">
      <c r="AH138" s="43"/>
      <c r="AJ138" s="43"/>
      <c r="AL138" s="43"/>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c r="BN138" s="232"/>
      <c r="BO138" s="232"/>
      <c r="BP138" s="232"/>
      <c r="BQ138" s="232"/>
    </row>
    <row r="139" spans="34:69" s="42" customFormat="1" ht="6.95" customHeight="1">
      <c r="AH139" s="43"/>
      <c r="AJ139" s="43"/>
      <c r="AL139" s="43"/>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row>
    <row r="140" spans="34:69" s="42" customFormat="1" ht="6.95" customHeight="1">
      <c r="AH140" s="43"/>
      <c r="AJ140" s="43"/>
      <c r="AL140" s="43"/>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row>
    <row r="141" spans="34:69" s="42" customFormat="1" ht="6.95" customHeight="1">
      <c r="AH141" s="43"/>
      <c r="AJ141" s="43"/>
      <c r="AL141" s="43"/>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row>
    <row r="142" spans="34:69" s="42" customFormat="1" ht="6.95" customHeight="1">
      <c r="AH142" s="43"/>
      <c r="AJ142" s="43"/>
      <c r="AL142" s="43"/>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row>
    <row r="143" spans="34:69" s="42" customFormat="1" ht="6.95" customHeight="1">
      <c r="AH143" s="43"/>
      <c r="AJ143" s="43"/>
      <c r="AL143" s="43"/>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row>
    <row r="144" spans="34:69" s="42" customFormat="1" ht="6.95" customHeight="1">
      <c r="AH144" s="43"/>
      <c r="AJ144" s="43"/>
      <c r="AL144" s="43"/>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c r="BN144" s="232"/>
      <c r="BO144" s="232"/>
      <c r="BP144" s="232"/>
      <c r="BQ144" s="232"/>
    </row>
    <row r="145" spans="34:69" s="42" customFormat="1" ht="6.95" customHeight="1">
      <c r="AH145" s="43"/>
      <c r="AJ145" s="43"/>
      <c r="AL145" s="43"/>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c r="BL145" s="232"/>
      <c r="BM145" s="232"/>
      <c r="BN145" s="232"/>
      <c r="BO145" s="232"/>
      <c r="BP145" s="232"/>
      <c r="BQ145" s="232"/>
    </row>
    <row r="146" spans="34:69" s="42" customFormat="1" ht="6.95" customHeight="1">
      <c r="AH146" s="43"/>
      <c r="AJ146" s="43"/>
      <c r="AL146" s="43"/>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232"/>
    </row>
    <row r="147" spans="34:69" s="42" customFormat="1" ht="6.95" customHeight="1">
      <c r="AH147" s="43"/>
      <c r="AJ147" s="43"/>
      <c r="AL147" s="43"/>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row>
    <row r="148" spans="34:69" s="42" customFormat="1" ht="6.95" customHeight="1">
      <c r="AH148" s="43"/>
      <c r="AJ148" s="43"/>
      <c r="AL148" s="43"/>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row>
    <row r="149" spans="34:69" s="42" customFormat="1" ht="6.95" customHeight="1">
      <c r="AH149" s="43"/>
      <c r="AJ149" s="43"/>
      <c r="AL149" s="43"/>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row>
    <row r="150" spans="34:69" s="42" customFormat="1" ht="6.95" customHeight="1">
      <c r="AH150" s="43"/>
      <c r="AJ150" s="43"/>
      <c r="AL150" s="43"/>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row>
    <row r="151" spans="34:69" s="42" customFormat="1" ht="6.95" customHeight="1">
      <c r="AH151" s="43"/>
      <c r="AJ151" s="43"/>
      <c r="AL151" s="43"/>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row>
    <row r="152" spans="34:69" s="42" customFormat="1" ht="6.95" customHeight="1">
      <c r="AH152" s="43"/>
      <c r="AJ152" s="43"/>
      <c r="AL152" s="43"/>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232"/>
    </row>
    <row r="153" spans="34:69" s="42" customFormat="1" ht="6.95" customHeight="1">
      <c r="AH153" s="43"/>
      <c r="AJ153" s="43"/>
      <c r="AL153" s="43"/>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232"/>
    </row>
    <row r="154" spans="34:69" s="42" customFormat="1" ht="6.95" customHeight="1">
      <c r="AH154" s="43"/>
      <c r="AJ154" s="43"/>
      <c r="AL154" s="43"/>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row>
    <row r="155" spans="34:69" s="42" customFormat="1" ht="6.95" customHeight="1">
      <c r="AH155" s="43"/>
      <c r="AJ155" s="43"/>
      <c r="AL155" s="43"/>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row>
    <row r="156" spans="34:69" s="42" customFormat="1" ht="6.95" customHeight="1">
      <c r="AH156" s="43"/>
      <c r="AJ156" s="43"/>
      <c r="AL156" s="43"/>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row>
    <row r="157" spans="34:69" s="42" customFormat="1" ht="6.95" customHeight="1">
      <c r="AH157" s="43"/>
      <c r="AJ157" s="43"/>
      <c r="AL157" s="43"/>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row>
    <row r="158" spans="34:69" s="42" customFormat="1" ht="6.95" customHeight="1">
      <c r="AH158" s="43"/>
      <c r="AJ158" s="43"/>
      <c r="AL158" s="43"/>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row>
    <row r="159" spans="34:69" s="42" customFormat="1" ht="6.95" customHeight="1">
      <c r="AH159" s="43"/>
      <c r="AJ159" s="43"/>
      <c r="AL159" s="43"/>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row>
    <row r="160" spans="34:69" s="42" customFormat="1" ht="6.95" customHeight="1">
      <c r="AH160" s="43"/>
      <c r="AJ160" s="43"/>
      <c r="AL160" s="43"/>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row>
    <row r="161" spans="34:69" s="42" customFormat="1" ht="6.95" customHeight="1">
      <c r="AH161" s="43"/>
      <c r="AJ161" s="43"/>
      <c r="AL161" s="43"/>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232"/>
    </row>
    <row r="162" spans="34:69" s="42" customFormat="1" ht="6.95" customHeight="1">
      <c r="AH162" s="43"/>
      <c r="AJ162" s="43"/>
      <c r="AL162" s="43"/>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232"/>
    </row>
    <row r="163" spans="34:69" s="42" customFormat="1" ht="6.95" customHeight="1">
      <c r="AH163" s="43"/>
      <c r="AJ163" s="43"/>
      <c r="AL163" s="43"/>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232"/>
      <c r="BP163" s="232"/>
      <c r="BQ163" s="232"/>
    </row>
    <row r="164" spans="34:69" s="42" customFormat="1" ht="6.95" customHeight="1">
      <c r="AH164" s="43"/>
      <c r="AJ164" s="43"/>
      <c r="AL164" s="43"/>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232"/>
    </row>
    <row r="165" spans="34:69" s="42" customFormat="1" ht="6.95" customHeight="1">
      <c r="AH165" s="43"/>
      <c r="AJ165" s="43"/>
      <c r="AL165" s="43"/>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row>
    <row r="166" spans="34:69" s="42" customFormat="1" ht="6.95" customHeight="1">
      <c r="AH166" s="43"/>
      <c r="AJ166" s="43"/>
      <c r="AL166" s="43"/>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row>
    <row r="167" spans="34:69" s="42" customFormat="1" ht="6.95" customHeight="1">
      <c r="AH167" s="43"/>
      <c r="AJ167" s="43"/>
      <c r="AL167" s="43"/>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row>
    <row r="168" spans="34:69" s="42" customFormat="1" ht="6.95" customHeight="1">
      <c r="AH168" s="43"/>
      <c r="AJ168" s="43"/>
      <c r="AL168" s="43"/>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row>
    <row r="169" spans="34:69" s="42" customFormat="1" ht="6.95" customHeight="1">
      <c r="AH169" s="43"/>
      <c r="AJ169" s="43"/>
      <c r="AL169" s="43"/>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row>
    <row r="170" spans="34:69" s="42" customFormat="1" ht="6.95" customHeight="1">
      <c r="AH170" s="43"/>
      <c r="AJ170" s="43"/>
      <c r="AL170" s="43"/>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row>
    <row r="171" spans="34:69" s="42" customFormat="1" ht="6.95" customHeight="1">
      <c r="AH171" s="43"/>
      <c r="AJ171" s="43"/>
      <c r="AL171" s="43"/>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row>
    <row r="172" spans="34:69" s="42" customFormat="1" ht="6.95" customHeight="1">
      <c r="AH172" s="43"/>
      <c r="AJ172" s="43"/>
      <c r="AL172" s="43"/>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32"/>
      <c r="BK172" s="232"/>
      <c r="BL172" s="232"/>
      <c r="BM172" s="232"/>
      <c r="BN172" s="232"/>
      <c r="BO172" s="232"/>
      <c r="BP172" s="232"/>
      <c r="BQ172" s="232"/>
    </row>
    <row r="173" spans="34:69" s="42" customFormat="1" ht="6.95" customHeight="1">
      <c r="AH173" s="43"/>
      <c r="AJ173" s="43"/>
      <c r="AL173" s="43"/>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row>
    <row r="174" spans="34:69" s="42" customFormat="1" ht="6.95" customHeight="1">
      <c r="AH174" s="43"/>
      <c r="AJ174" s="43"/>
      <c r="AL174" s="43"/>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32"/>
      <c r="BK174" s="232"/>
      <c r="BL174" s="232"/>
      <c r="BM174" s="232"/>
      <c r="BN174" s="232"/>
      <c r="BO174" s="232"/>
      <c r="BP174" s="232"/>
      <c r="BQ174" s="232"/>
    </row>
    <row r="175" spans="34:69" s="42" customFormat="1" ht="6.95" customHeight="1">
      <c r="AH175" s="43"/>
      <c r="AJ175" s="43"/>
      <c r="AL175" s="43"/>
      <c r="AN175" s="232"/>
      <c r="AO175" s="232"/>
      <c r="AP175" s="232"/>
      <c r="AQ175" s="232"/>
      <c r="AR175" s="232"/>
      <c r="AS175" s="232"/>
      <c r="AT175" s="232"/>
      <c r="AU175" s="232"/>
      <c r="AV175" s="232"/>
      <c r="AW175" s="232"/>
      <c r="AX175" s="232"/>
      <c r="AY175" s="232"/>
      <c r="AZ175" s="232"/>
      <c r="BA175" s="232"/>
      <c r="BB175" s="232"/>
      <c r="BC175" s="232"/>
      <c r="BD175" s="232"/>
      <c r="BE175" s="232"/>
      <c r="BF175" s="232"/>
      <c r="BG175" s="232"/>
      <c r="BH175" s="232"/>
      <c r="BI175" s="232"/>
      <c r="BJ175" s="232"/>
      <c r="BK175" s="232"/>
      <c r="BL175" s="232"/>
      <c r="BM175" s="232"/>
      <c r="BN175" s="232"/>
      <c r="BO175" s="232"/>
      <c r="BP175" s="232"/>
      <c r="BQ175" s="232"/>
    </row>
    <row r="176" spans="34:69" s="42" customFormat="1" ht="6.95" customHeight="1">
      <c r="AH176" s="43"/>
      <c r="AJ176" s="43"/>
      <c r="AL176" s="43"/>
      <c r="AN176" s="232"/>
      <c r="AO176" s="232"/>
      <c r="AP176" s="232"/>
      <c r="AQ176" s="232"/>
      <c r="AR176" s="232"/>
      <c r="AS176" s="232"/>
      <c r="AT176" s="232"/>
      <c r="AU176" s="232"/>
      <c r="AV176" s="232"/>
      <c r="AW176" s="232"/>
      <c r="AX176" s="232"/>
      <c r="AY176" s="232"/>
      <c r="AZ176" s="232"/>
      <c r="BA176" s="232"/>
      <c r="BB176" s="232"/>
      <c r="BC176" s="232"/>
      <c r="BD176" s="232"/>
      <c r="BE176" s="232"/>
      <c r="BF176" s="232"/>
      <c r="BG176" s="232"/>
      <c r="BH176" s="232"/>
      <c r="BI176" s="232"/>
      <c r="BJ176" s="232"/>
      <c r="BK176" s="232"/>
      <c r="BL176" s="232"/>
      <c r="BM176" s="232"/>
      <c r="BN176" s="232"/>
      <c r="BO176" s="232"/>
      <c r="BP176" s="232"/>
      <c r="BQ176" s="232"/>
    </row>
    <row r="177" spans="34:69" s="42" customFormat="1" ht="6.95" customHeight="1">
      <c r="AH177" s="43"/>
      <c r="AJ177" s="43"/>
      <c r="AL177" s="43"/>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row>
    <row r="178" spans="34:69" s="42" customFormat="1" ht="6.95" customHeight="1">
      <c r="AH178" s="43"/>
      <c r="AJ178" s="43"/>
      <c r="AL178" s="43"/>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row>
    <row r="179" spans="34:69" s="42" customFormat="1" ht="6.95" customHeight="1">
      <c r="AH179" s="43"/>
      <c r="AJ179" s="43"/>
      <c r="AL179" s="43"/>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row>
    <row r="180" spans="34:69" s="42" customFormat="1" ht="6.95" customHeight="1">
      <c r="AH180" s="43"/>
      <c r="AJ180" s="43"/>
      <c r="AL180" s="43"/>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row>
    <row r="181" spans="34:69" s="42" customFormat="1" ht="6.95" customHeight="1">
      <c r="AH181" s="43"/>
      <c r="AJ181" s="43"/>
      <c r="AL181" s="43"/>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row>
    <row r="182" spans="34:69" s="42" customFormat="1" ht="6.95" customHeight="1">
      <c r="AH182" s="43"/>
      <c r="AJ182" s="43"/>
      <c r="AL182" s="43"/>
      <c r="AN182" s="232"/>
      <c r="AO182" s="232"/>
      <c r="AP182" s="232"/>
      <c r="AQ182" s="232"/>
      <c r="AR182" s="232"/>
      <c r="AS182" s="232"/>
      <c r="AT182" s="232"/>
      <c r="AU182" s="232"/>
      <c r="AV182" s="232"/>
      <c r="AW182" s="232"/>
      <c r="AX182" s="232"/>
      <c r="AY182" s="232"/>
      <c r="AZ182" s="232"/>
      <c r="BA182" s="232"/>
      <c r="BB182" s="232"/>
      <c r="BC182" s="232"/>
      <c r="BD182" s="232"/>
      <c r="BE182" s="232"/>
      <c r="BF182" s="232"/>
      <c r="BG182" s="232"/>
      <c r="BH182" s="232"/>
      <c r="BI182" s="232"/>
      <c r="BJ182" s="232"/>
      <c r="BK182" s="232"/>
      <c r="BL182" s="232"/>
      <c r="BM182" s="232"/>
      <c r="BN182" s="232"/>
      <c r="BO182" s="232"/>
      <c r="BP182" s="232"/>
      <c r="BQ182" s="232"/>
    </row>
    <row r="183" spans="34:69" s="42" customFormat="1" ht="6.95" customHeight="1">
      <c r="AH183" s="43"/>
      <c r="AJ183" s="43"/>
      <c r="AL183" s="43"/>
      <c r="AN183" s="232"/>
      <c r="AO183" s="232"/>
      <c r="AP183" s="232"/>
      <c r="AQ183" s="232"/>
      <c r="AR183" s="232"/>
      <c r="AS183" s="232"/>
      <c r="AT183" s="232"/>
      <c r="AU183" s="232"/>
      <c r="AV183" s="232"/>
      <c r="AW183" s="232"/>
      <c r="AX183" s="232"/>
      <c r="AY183" s="232"/>
      <c r="AZ183" s="232"/>
      <c r="BA183" s="232"/>
      <c r="BB183" s="232"/>
      <c r="BC183" s="232"/>
      <c r="BD183" s="232"/>
      <c r="BE183" s="232"/>
      <c r="BF183" s="232"/>
      <c r="BG183" s="232"/>
      <c r="BH183" s="232"/>
      <c r="BI183" s="232"/>
      <c r="BJ183" s="232"/>
      <c r="BK183" s="232"/>
      <c r="BL183" s="232"/>
      <c r="BM183" s="232"/>
      <c r="BN183" s="232"/>
      <c r="BO183" s="232"/>
      <c r="BP183" s="232"/>
      <c r="BQ183" s="232"/>
    </row>
    <row r="184" spans="34:69" s="42" customFormat="1" ht="6.95" customHeight="1">
      <c r="AH184" s="43"/>
      <c r="AJ184" s="43"/>
      <c r="AL184" s="43"/>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row>
    <row r="185" spans="34:69" s="42" customFormat="1" ht="6.95" customHeight="1">
      <c r="AH185" s="43"/>
      <c r="AJ185" s="43"/>
      <c r="AL185" s="43"/>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row>
    <row r="186" spans="34:69" s="42" customFormat="1" ht="6.95" customHeight="1">
      <c r="AH186" s="43"/>
      <c r="AJ186" s="43"/>
      <c r="AL186" s="43"/>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row>
    <row r="187" spans="34:69" s="42" customFormat="1" ht="6.95" customHeight="1">
      <c r="AH187" s="43"/>
      <c r="AJ187" s="43"/>
      <c r="AL187" s="43"/>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row>
    <row r="188" spans="34:69" s="42" customFormat="1" ht="6.95" customHeight="1">
      <c r="AH188" s="43"/>
      <c r="AJ188" s="43"/>
      <c r="AL188" s="43"/>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row>
    <row r="189" spans="34:69" s="42" customFormat="1" ht="6.95" customHeight="1">
      <c r="AH189" s="43"/>
      <c r="AJ189" s="43"/>
      <c r="AL189" s="43"/>
      <c r="AN189" s="232"/>
      <c r="AO189" s="232"/>
      <c r="AP189" s="232"/>
      <c r="AQ189" s="232"/>
      <c r="AR189" s="232"/>
      <c r="AS189" s="232"/>
      <c r="AT189" s="232"/>
      <c r="AU189" s="232"/>
      <c r="AV189" s="232"/>
      <c r="AW189" s="232"/>
      <c r="AX189" s="232"/>
      <c r="AY189" s="232"/>
      <c r="AZ189" s="232"/>
      <c r="BA189" s="232"/>
      <c r="BB189" s="232"/>
      <c r="BC189" s="232"/>
      <c r="BD189" s="232"/>
      <c r="BE189" s="232"/>
      <c r="BF189" s="232"/>
      <c r="BG189" s="232"/>
      <c r="BH189" s="232"/>
      <c r="BI189" s="232"/>
      <c r="BJ189" s="232"/>
      <c r="BK189" s="232"/>
      <c r="BL189" s="232"/>
      <c r="BM189" s="232"/>
      <c r="BN189" s="232"/>
      <c r="BO189" s="232"/>
      <c r="BP189" s="232"/>
      <c r="BQ189" s="232"/>
    </row>
    <row r="190" spans="34:69" s="42" customFormat="1" ht="6.95" customHeight="1">
      <c r="AH190" s="43"/>
      <c r="AJ190" s="43"/>
      <c r="AL190" s="43"/>
      <c r="AN190" s="232"/>
      <c r="AO190" s="232"/>
      <c r="AP190" s="232"/>
      <c r="AQ190" s="232"/>
      <c r="AR190" s="232"/>
      <c r="AS190" s="232"/>
      <c r="AT190" s="232"/>
      <c r="AU190" s="232"/>
      <c r="AV190" s="232"/>
      <c r="AW190" s="232"/>
      <c r="AX190" s="232"/>
      <c r="AY190" s="232"/>
      <c r="AZ190" s="232"/>
      <c r="BA190" s="232"/>
      <c r="BB190" s="232"/>
      <c r="BC190" s="232"/>
      <c r="BD190" s="232"/>
      <c r="BE190" s="232"/>
      <c r="BF190" s="232"/>
      <c r="BG190" s="232"/>
      <c r="BH190" s="232"/>
      <c r="BI190" s="232"/>
      <c r="BJ190" s="232"/>
      <c r="BK190" s="232"/>
      <c r="BL190" s="232"/>
      <c r="BM190" s="232"/>
      <c r="BN190" s="232"/>
      <c r="BO190" s="232"/>
      <c r="BP190" s="232"/>
      <c r="BQ190" s="232"/>
    </row>
    <row r="191" spans="34:69" s="42" customFormat="1" ht="6.95" customHeight="1">
      <c r="AH191" s="43"/>
      <c r="AJ191" s="43"/>
      <c r="AL191" s="43"/>
      <c r="AN191" s="232"/>
      <c r="AO191" s="232"/>
      <c r="AP191" s="232"/>
      <c r="AQ191" s="232"/>
      <c r="AR191" s="232"/>
      <c r="AS191" s="232"/>
      <c r="AT191" s="232"/>
      <c r="AU191" s="232"/>
      <c r="AV191" s="232"/>
      <c r="AW191" s="232"/>
      <c r="AX191" s="232"/>
      <c r="AY191" s="232"/>
      <c r="AZ191" s="232"/>
      <c r="BA191" s="232"/>
      <c r="BB191" s="232"/>
      <c r="BC191" s="232"/>
      <c r="BD191" s="232"/>
      <c r="BE191" s="232"/>
      <c r="BF191" s="232"/>
      <c r="BG191" s="232"/>
      <c r="BH191" s="232"/>
      <c r="BI191" s="232"/>
      <c r="BJ191" s="232"/>
      <c r="BK191" s="232"/>
      <c r="BL191" s="232"/>
      <c r="BM191" s="232"/>
      <c r="BN191" s="232"/>
      <c r="BO191" s="232"/>
      <c r="BP191" s="232"/>
      <c r="BQ191" s="232"/>
    </row>
    <row r="192" spans="34:69" s="42" customFormat="1" ht="6.95" customHeight="1">
      <c r="AH192" s="43"/>
      <c r="AJ192" s="43"/>
      <c r="AL192" s="43"/>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row>
    <row r="193" spans="34:69" s="42" customFormat="1" ht="6.95" customHeight="1">
      <c r="AH193" s="43"/>
      <c r="AJ193" s="43"/>
      <c r="AL193" s="43"/>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row>
    <row r="194" spans="34:69" s="42" customFormat="1" ht="6.95" customHeight="1">
      <c r="AH194" s="43"/>
      <c r="AJ194" s="43"/>
      <c r="AL194" s="43"/>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row>
    <row r="195" spans="34:69" s="42" customFormat="1" ht="6.95" customHeight="1">
      <c r="AH195" s="43"/>
      <c r="AJ195" s="43"/>
      <c r="AL195" s="43"/>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row>
    <row r="196" spans="34:69" s="42" customFormat="1" ht="6.95" customHeight="1">
      <c r="AH196" s="43"/>
      <c r="AJ196" s="43"/>
      <c r="AL196" s="43"/>
      <c r="AN196" s="232"/>
      <c r="AO196" s="232"/>
      <c r="AP196" s="232"/>
      <c r="AQ196" s="232"/>
      <c r="AR196" s="232"/>
      <c r="AS196" s="232"/>
      <c r="AT196" s="232"/>
      <c r="AU196" s="232"/>
      <c r="AV196" s="232"/>
      <c r="AW196" s="232"/>
      <c r="AX196" s="232"/>
      <c r="AY196" s="232"/>
      <c r="AZ196" s="232"/>
      <c r="BA196" s="232"/>
      <c r="BB196" s="232"/>
      <c r="BC196" s="232"/>
      <c r="BD196" s="232"/>
      <c r="BE196" s="232"/>
      <c r="BF196" s="232"/>
      <c r="BG196" s="232"/>
      <c r="BH196" s="232"/>
      <c r="BI196" s="232"/>
      <c r="BJ196" s="232"/>
      <c r="BK196" s="232"/>
      <c r="BL196" s="232"/>
      <c r="BM196" s="232"/>
      <c r="BN196" s="232"/>
      <c r="BO196" s="232"/>
      <c r="BP196" s="232"/>
      <c r="BQ196" s="232"/>
    </row>
    <row r="197" spans="34:69" s="42" customFormat="1" ht="6.95" customHeight="1">
      <c r="AH197" s="43"/>
      <c r="AJ197" s="43"/>
      <c r="AL197" s="43"/>
      <c r="AN197" s="232"/>
      <c r="AO197" s="232"/>
      <c r="AP197" s="232"/>
      <c r="AQ197" s="232"/>
      <c r="AR197" s="232"/>
      <c r="AS197" s="232"/>
      <c r="AT197" s="232"/>
      <c r="AU197" s="232"/>
      <c r="AV197" s="232"/>
      <c r="AW197" s="232"/>
      <c r="AX197" s="232"/>
      <c r="AY197" s="232"/>
      <c r="AZ197" s="232"/>
      <c r="BA197" s="232"/>
      <c r="BB197" s="232"/>
      <c r="BC197" s="232"/>
      <c r="BD197" s="232"/>
      <c r="BE197" s="232"/>
      <c r="BF197" s="232"/>
      <c r="BG197" s="232"/>
      <c r="BH197" s="232"/>
      <c r="BI197" s="232"/>
      <c r="BJ197" s="232"/>
      <c r="BK197" s="232"/>
      <c r="BL197" s="232"/>
      <c r="BM197" s="232"/>
      <c r="BN197" s="232"/>
      <c r="BO197" s="232"/>
      <c r="BP197" s="232"/>
      <c r="BQ197" s="232"/>
    </row>
    <row r="198" spans="34:69" s="42" customFormat="1" ht="6.95" customHeight="1">
      <c r="AH198" s="43"/>
      <c r="AJ198" s="43"/>
      <c r="AL198" s="43"/>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row>
    <row r="199" spans="34:69" s="42" customFormat="1" ht="6.95" customHeight="1">
      <c r="AH199" s="43"/>
      <c r="AJ199" s="43"/>
      <c r="AL199" s="43"/>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row>
    <row r="200" spans="34:69" s="42" customFormat="1" ht="6.95" customHeight="1">
      <c r="AH200" s="43"/>
      <c r="AJ200" s="43"/>
      <c r="AL200" s="43"/>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row>
    <row r="201" spans="34:69" s="42" customFormat="1" ht="6.95" customHeight="1">
      <c r="AH201" s="43"/>
      <c r="AJ201" s="43"/>
      <c r="AL201" s="43"/>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row>
    <row r="202" spans="34:69" s="42" customFormat="1" ht="6.95" customHeight="1">
      <c r="AH202" s="43"/>
      <c r="AJ202" s="43"/>
      <c r="AL202" s="43"/>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row>
    <row r="203" spans="34:69" s="42" customFormat="1" ht="6.95" customHeight="1">
      <c r="AH203" s="43"/>
      <c r="AJ203" s="43"/>
      <c r="AL203" s="43"/>
      <c r="AN203" s="232"/>
      <c r="AO203" s="232"/>
      <c r="AP203" s="232"/>
      <c r="AQ203" s="232"/>
      <c r="AR203" s="232"/>
      <c r="AS203" s="232"/>
      <c r="AT203" s="232"/>
      <c r="AU203" s="232"/>
      <c r="AV203" s="232"/>
      <c r="AW203" s="232"/>
      <c r="AX203" s="232"/>
      <c r="AY203" s="232"/>
      <c r="AZ203" s="232"/>
      <c r="BA203" s="232"/>
      <c r="BB203" s="232"/>
      <c r="BC203" s="232"/>
      <c r="BD203" s="232"/>
      <c r="BE203" s="232"/>
      <c r="BF203" s="232"/>
      <c r="BG203" s="232"/>
      <c r="BH203" s="232"/>
      <c r="BI203" s="232"/>
      <c r="BJ203" s="232"/>
      <c r="BK203" s="232"/>
      <c r="BL203" s="232"/>
      <c r="BM203" s="232"/>
      <c r="BN203" s="232"/>
      <c r="BO203" s="232"/>
      <c r="BP203" s="232"/>
      <c r="BQ203" s="232"/>
    </row>
    <row r="204" spans="34:69" s="42" customFormat="1" ht="6.95" customHeight="1">
      <c r="AH204" s="43"/>
      <c r="AJ204" s="43"/>
      <c r="AL204" s="43"/>
      <c r="AN204" s="232"/>
      <c r="AO204" s="232"/>
      <c r="AP204" s="232"/>
      <c r="AQ204" s="232"/>
      <c r="AR204" s="232"/>
      <c r="AS204" s="232"/>
      <c r="AT204" s="232"/>
      <c r="AU204" s="232"/>
      <c r="AV204" s="232"/>
      <c r="AW204" s="232"/>
      <c r="AX204" s="232"/>
      <c r="AY204" s="232"/>
      <c r="AZ204" s="232"/>
      <c r="BA204" s="232"/>
      <c r="BB204" s="232"/>
      <c r="BC204" s="232"/>
      <c r="BD204" s="232"/>
      <c r="BE204" s="232"/>
      <c r="BF204" s="232"/>
      <c r="BG204" s="232"/>
      <c r="BH204" s="232"/>
      <c r="BI204" s="232"/>
      <c r="BJ204" s="232"/>
      <c r="BK204" s="232"/>
      <c r="BL204" s="232"/>
      <c r="BM204" s="232"/>
      <c r="BN204" s="232"/>
      <c r="BO204" s="232"/>
      <c r="BP204" s="232"/>
      <c r="BQ204" s="232"/>
    </row>
    <row r="205" spans="34:69" s="42" customFormat="1" ht="6.95" customHeight="1">
      <c r="AH205" s="43"/>
      <c r="AJ205" s="43"/>
      <c r="AL205" s="43"/>
      <c r="AN205" s="232"/>
      <c r="AO205" s="232"/>
      <c r="AP205" s="232"/>
      <c r="AQ205" s="232"/>
      <c r="AR205" s="232"/>
      <c r="AS205" s="232"/>
      <c r="AT205" s="232"/>
      <c r="AU205" s="232"/>
      <c r="AV205" s="232"/>
      <c r="AW205" s="232"/>
      <c r="AX205" s="232"/>
      <c r="AY205" s="232"/>
      <c r="AZ205" s="232"/>
      <c r="BA205" s="232"/>
      <c r="BB205" s="232"/>
      <c r="BC205" s="232"/>
      <c r="BD205" s="232"/>
      <c r="BE205" s="232"/>
      <c r="BF205" s="232"/>
      <c r="BG205" s="232"/>
      <c r="BH205" s="232"/>
      <c r="BI205" s="232"/>
      <c r="BJ205" s="232"/>
      <c r="BK205" s="232"/>
      <c r="BL205" s="232"/>
      <c r="BM205" s="232"/>
      <c r="BN205" s="232"/>
      <c r="BO205" s="232"/>
      <c r="BP205" s="232"/>
      <c r="BQ205" s="232"/>
    </row>
    <row r="206" spans="34:69" s="42" customFormat="1" ht="6.95" customHeight="1">
      <c r="AH206" s="43"/>
      <c r="AJ206" s="43"/>
      <c r="AL206" s="43"/>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row>
    <row r="207" spans="34:69" s="42" customFormat="1" ht="6.95" customHeight="1">
      <c r="AH207" s="43"/>
      <c r="AJ207" s="43"/>
      <c r="AL207" s="43"/>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row>
    <row r="208" spans="34:69" s="42" customFormat="1" ht="6.95" customHeight="1">
      <c r="AH208" s="43"/>
      <c r="AJ208" s="43"/>
      <c r="AL208" s="43"/>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row>
    <row r="209" spans="34:69" s="42" customFormat="1" ht="6.95" customHeight="1">
      <c r="AH209" s="43"/>
      <c r="AJ209" s="43"/>
      <c r="AL209" s="43"/>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row>
    <row r="210" spans="34:69" s="42" customFormat="1" ht="6.95" customHeight="1">
      <c r="AH210" s="43"/>
      <c r="AJ210" s="43"/>
      <c r="AL210" s="43"/>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row>
    <row r="211" spans="34:69" s="42" customFormat="1" ht="6.95" customHeight="1">
      <c r="AH211" s="43"/>
      <c r="AJ211" s="43"/>
      <c r="AL211" s="43"/>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row>
    <row r="212" spans="34:69" s="42" customFormat="1" ht="6.95" customHeight="1">
      <c r="AH212" s="43"/>
      <c r="AJ212" s="43"/>
      <c r="AL212" s="43"/>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row>
    <row r="213" spans="34:69" s="42" customFormat="1" ht="6.95" customHeight="1">
      <c r="AH213" s="43"/>
      <c r="AJ213" s="43"/>
      <c r="AL213" s="43"/>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row>
    <row r="214" spans="34:69" s="42" customFormat="1" ht="6.95" customHeight="1">
      <c r="AH214" s="43"/>
      <c r="AJ214" s="43"/>
      <c r="AL214" s="43"/>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row>
    <row r="215" spans="34:69" s="42" customFormat="1" ht="6.95" customHeight="1">
      <c r="AH215" s="43"/>
      <c r="AJ215" s="43"/>
      <c r="AL215" s="43"/>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row>
    <row r="216" spans="34:69" s="42" customFormat="1" ht="6.95" customHeight="1">
      <c r="AH216" s="43"/>
      <c r="AJ216" s="43"/>
      <c r="AL216" s="43"/>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row>
    <row r="217" spans="34:69" s="42" customFormat="1" ht="6.95" customHeight="1">
      <c r="AH217" s="43"/>
      <c r="AJ217" s="43"/>
      <c r="AL217" s="43"/>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row>
    <row r="218" spans="34:69" s="42" customFormat="1" ht="6.95" customHeight="1">
      <c r="AH218" s="43"/>
      <c r="AJ218" s="43"/>
      <c r="AL218" s="43"/>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row>
    <row r="219" spans="34:69" s="42" customFormat="1" ht="6.95" customHeight="1">
      <c r="AH219" s="43"/>
      <c r="AJ219" s="43"/>
      <c r="AL219" s="43"/>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row>
    <row r="220" spans="34:69" s="42" customFormat="1" ht="6.95" customHeight="1">
      <c r="AH220" s="43"/>
      <c r="AJ220" s="43"/>
      <c r="AL220" s="43"/>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row>
    <row r="221" spans="34:69" s="42" customFormat="1" ht="6.95" customHeight="1">
      <c r="AH221" s="43"/>
      <c r="AJ221" s="43"/>
      <c r="AL221" s="43"/>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row>
    <row r="222" spans="34:69" s="42" customFormat="1" ht="6.95" customHeight="1">
      <c r="AH222" s="43"/>
      <c r="AJ222" s="43"/>
      <c r="AL222" s="43"/>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row>
    <row r="223" spans="34:69" s="42" customFormat="1" ht="6.95" customHeight="1">
      <c r="AH223" s="43"/>
      <c r="AJ223" s="43"/>
      <c r="AL223" s="43"/>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BQ223" s="232"/>
    </row>
    <row r="224" spans="34:69" s="42" customFormat="1" ht="6.95" customHeight="1">
      <c r="AH224" s="43"/>
      <c r="AJ224" s="43"/>
      <c r="AL224" s="43"/>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row>
    <row r="225" spans="34:69" s="42" customFormat="1" ht="6.95" customHeight="1">
      <c r="AH225" s="43"/>
      <c r="AJ225" s="43"/>
      <c r="AL225" s="43"/>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row>
    <row r="226" spans="34:69" s="42" customFormat="1" ht="6.95" customHeight="1">
      <c r="AH226" s="43"/>
      <c r="AJ226" s="43"/>
      <c r="AL226" s="43"/>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row>
    <row r="227" spans="34:69" s="42" customFormat="1" ht="6.95" customHeight="1">
      <c r="AH227" s="43"/>
      <c r="AJ227" s="43"/>
      <c r="AL227" s="43"/>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32"/>
      <c r="BK227" s="232"/>
      <c r="BL227" s="232"/>
      <c r="BM227" s="232"/>
      <c r="BN227" s="232"/>
      <c r="BO227" s="232"/>
      <c r="BP227" s="232"/>
      <c r="BQ227" s="232"/>
    </row>
    <row r="228" spans="34:69" s="42" customFormat="1" ht="6.95" customHeight="1">
      <c r="AH228" s="43"/>
      <c r="AJ228" s="43"/>
      <c r="AL228" s="43"/>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row>
    <row r="229" spans="34:69" s="42" customFormat="1" ht="6.95" customHeight="1">
      <c r="AH229" s="43"/>
      <c r="AJ229" s="43"/>
      <c r="AL229" s="43"/>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32"/>
      <c r="BK229" s="232"/>
      <c r="BL229" s="232"/>
      <c r="BM229" s="232"/>
      <c r="BN229" s="232"/>
      <c r="BO229" s="232"/>
      <c r="BP229" s="232"/>
      <c r="BQ229" s="232"/>
    </row>
    <row r="230" spans="34:69" s="42" customFormat="1" ht="6.95" customHeight="1">
      <c r="AH230" s="43"/>
      <c r="AJ230" s="43"/>
      <c r="AL230" s="43"/>
      <c r="AN230" s="232"/>
      <c r="AO230" s="232"/>
      <c r="AP230" s="232"/>
      <c r="AQ230" s="232"/>
      <c r="AR230" s="232"/>
      <c r="AS230" s="232"/>
      <c r="AT230" s="232"/>
      <c r="AU230" s="232"/>
      <c r="AV230" s="232"/>
      <c r="AW230" s="232"/>
      <c r="AX230" s="232"/>
      <c r="AY230" s="232"/>
      <c r="AZ230" s="232"/>
      <c r="BA230" s="232"/>
      <c r="BB230" s="232"/>
      <c r="BC230" s="232"/>
      <c r="BD230" s="232"/>
      <c r="BE230" s="232"/>
      <c r="BF230" s="232"/>
      <c r="BG230" s="232"/>
      <c r="BH230" s="232"/>
      <c r="BI230" s="232"/>
      <c r="BJ230" s="232"/>
      <c r="BK230" s="232"/>
      <c r="BL230" s="232"/>
      <c r="BM230" s="232"/>
      <c r="BN230" s="232"/>
      <c r="BO230" s="232"/>
      <c r="BP230" s="232"/>
      <c r="BQ230" s="232"/>
    </row>
    <row r="231" spans="34:69" s="42" customFormat="1" ht="6.95" customHeight="1">
      <c r="AH231" s="43"/>
      <c r="AJ231" s="43"/>
      <c r="AL231" s="43"/>
      <c r="AN231" s="232"/>
      <c r="AO231" s="232"/>
      <c r="AP231" s="232"/>
      <c r="AQ231" s="232"/>
      <c r="AR231" s="232"/>
      <c r="AS231" s="232"/>
      <c r="AT231" s="232"/>
      <c r="AU231" s="232"/>
      <c r="AV231" s="232"/>
      <c r="AW231" s="232"/>
      <c r="AX231" s="232"/>
      <c r="AY231" s="232"/>
      <c r="AZ231" s="232"/>
      <c r="BA231" s="232"/>
      <c r="BB231" s="232"/>
      <c r="BC231" s="232"/>
      <c r="BD231" s="232"/>
      <c r="BE231" s="232"/>
      <c r="BF231" s="232"/>
      <c r="BG231" s="232"/>
      <c r="BH231" s="232"/>
      <c r="BI231" s="232"/>
      <c r="BJ231" s="232"/>
      <c r="BK231" s="232"/>
      <c r="BL231" s="232"/>
      <c r="BM231" s="232"/>
      <c r="BN231" s="232"/>
      <c r="BO231" s="232"/>
      <c r="BP231" s="232"/>
      <c r="BQ231" s="232"/>
    </row>
    <row r="232" spans="34:69" s="42" customFormat="1" ht="6.95" customHeight="1">
      <c r="AH232" s="43"/>
      <c r="AJ232" s="43"/>
      <c r="AL232" s="43"/>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row>
    <row r="233" spans="34:69" s="42" customFormat="1" ht="6.95" customHeight="1">
      <c r="AH233" s="43"/>
      <c r="AJ233" s="43"/>
      <c r="AL233" s="43"/>
      <c r="AN233" s="232"/>
      <c r="AO233" s="232"/>
      <c r="AP233" s="232"/>
      <c r="AQ233" s="232"/>
      <c r="AR233" s="232"/>
      <c r="AS233" s="232"/>
      <c r="AT233" s="232"/>
      <c r="AU233" s="232"/>
      <c r="AV233" s="232"/>
      <c r="AW233" s="232"/>
      <c r="AX233" s="232"/>
      <c r="AY233" s="232"/>
      <c r="AZ233" s="232"/>
      <c r="BA233" s="232"/>
      <c r="BB233" s="232"/>
      <c r="BC233" s="232"/>
      <c r="BD233" s="232"/>
      <c r="BE233" s="232"/>
      <c r="BF233" s="232"/>
      <c r="BG233" s="232"/>
      <c r="BH233" s="232"/>
      <c r="BI233" s="232"/>
      <c r="BJ233" s="232"/>
      <c r="BK233" s="232"/>
      <c r="BL233" s="232"/>
      <c r="BM233" s="232"/>
      <c r="BN233" s="232"/>
      <c r="BO233" s="232"/>
      <c r="BP233" s="232"/>
      <c r="BQ233" s="232"/>
    </row>
    <row r="234" spans="34:69" s="42" customFormat="1" ht="6.95" customHeight="1">
      <c r="AH234" s="43"/>
      <c r="AJ234" s="43"/>
      <c r="AL234" s="43"/>
      <c r="AN234" s="232"/>
      <c r="AO234" s="232"/>
      <c r="AP234" s="232"/>
      <c r="AQ234" s="232"/>
      <c r="AR234" s="232"/>
      <c r="AS234" s="232"/>
      <c r="AT234" s="232"/>
      <c r="AU234" s="232"/>
      <c r="AV234" s="232"/>
      <c r="AW234" s="232"/>
      <c r="AX234" s="232"/>
      <c r="AY234" s="232"/>
      <c r="AZ234" s="232"/>
      <c r="BA234" s="232"/>
      <c r="BB234" s="232"/>
      <c r="BC234" s="232"/>
      <c r="BD234" s="232"/>
      <c r="BE234" s="232"/>
      <c r="BF234" s="232"/>
      <c r="BG234" s="232"/>
      <c r="BH234" s="232"/>
      <c r="BI234" s="232"/>
      <c r="BJ234" s="232"/>
      <c r="BK234" s="232"/>
      <c r="BL234" s="232"/>
      <c r="BM234" s="232"/>
      <c r="BN234" s="232"/>
      <c r="BO234" s="232"/>
      <c r="BP234" s="232"/>
      <c r="BQ234" s="232"/>
    </row>
    <row r="235" spans="34:69" s="42" customFormat="1" ht="6.95" customHeight="1">
      <c r="AH235" s="43"/>
      <c r="AJ235" s="43"/>
      <c r="AL235" s="43"/>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row>
    <row r="236" spans="34:69" s="42" customFormat="1" ht="6.95" customHeight="1">
      <c r="AH236" s="43"/>
      <c r="AJ236" s="43"/>
      <c r="AL236" s="43"/>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row>
    <row r="237" spans="34:69" s="42" customFormat="1" ht="6.95" customHeight="1">
      <c r="AH237" s="43"/>
      <c r="AJ237" s="43"/>
      <c r="AL237" s="43"/>
      <c r="AN237" s="232"/>
      <c r="AO237" s="232"/>
      <c r="AP237" s="232"/>
      <c r="AQ237" s="232"/>
      <c r="AR237" s="232"/>
      <c r="AS237" s="232"/>
      <c r="AT237" s="232"/>
      <c r="AU237" s="232"/>
      <c r="AV237" s="232"/>
      <c r="AW237" s="232"/>
      <c r="AX237" s="232"/>
      <c r="AY237" s="232"/>
      <c r="AZ237" s="232"/>
      <c r="BA237" s="232"/>
      <c r="BB237" s="232"/>
      <c r="BC237" s="232"/>
      <c r="BD237" s="232"/>
      <c r="BE237" s="232"/>
      <c r="BF237" s="232"/>
      <c r="BG237" s="232"/>
      <c r="BH237" s="232"/>
      <c r="BI237" s="232"/>
      <c r="BJ237" s="232"/>
      <c r="BK237" s="232"/>
      <c r="BL237" s="232"/>
      <c r="BM237" s="232"/>
      <c r="BN237" s="232"/>
      <c r="BO237" s="232"/>
      <c r="BP237" s="232"/>
      <c r="BQ237" s="232"/>
    </row>
    <row r="238" spans="34:69" s="42" customFormat="1" ht="6.95" customHeight="1">
      <c r="AH238" s="43"/>
      <c r="AJ238" s="43"/>
      <c r="AL238" s="43"/>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row>
    <row r="239" spans="34:69" s="42" customFormat="1" ht="6.95" customHeight="1">
      <c r="AH239" s="43"/>
      <c r="AJ239" s="43"/>
      <c r="AL239" s="43"/>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32"/>
      <c r="BK239" s="232"/>
      <c r="BL239" s="232"/>
      <c r="BM239" s="232"/>
      <c r="BN239" s="232"/>
      <c r="BO239" s="232"/>
      <c r="BP239" s="232"/>
      <c r="BQ239" s="232"/>
    </row>
    <row r="240" spans="34:69" s="42" customFormat="1" ht="6.95" customHeight="1">
      <c r="AH240" s="43"/>
      <c r="AJ240" s="43"/>
      <c r="AL240" s="43"/>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row>
    <row r="241" spans="34:69" s="42" customFormat="1" ht="6.95" customHeight="1">
      <c r="AH241" s="43"/>
      <c r="AJ241" s="43"/>
      <c r="AL241" s="43"/>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row>
    <row r="242" spans="34:69" s="42" customFormat="1" ht="6.95" customHeight="1">
      <c r="AH242" s="43"/>
      <c r="AJ242" s="43"/>
      <c r="AL242" s="43"/>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row>
    <row r="243" spans="34:69" s="42" customFormat="1" ht="6.95" customHeight="1">
      <c r="AH243" s="43"/>
      <c r="AJ243" s="43"/>
      <c r="AL243" s="43"/>
      <c r="AN243" s="232"/>
      <c r="AO243" s="232"/>
      <c r="AP243" s="232"/>
      <c r="AQ243" s="232"/>
      <c r="AR243" s="232"/>
      <c r="AS243" s="232"/>
      <c r="AT243" s="232"/>
      <c r="AU243" s="232"/>
      <c r="AV243" s="232"/>
      <c r="AW243" s="232"/>
      <c r="AX243" s="232"/>
      <c r="AY243" s="232"/>
      <c r="AZ243" s="232"/>
      <c r="BA243" s="232"/>
      <c r="BB243" s="232"/>
      <c r="BC243" s="232"/>
      <c r="BD243" s="232"/>
      <c r="BE243" s="232"/>
      <c r="BF243" s="232"/>
      <c r="BG243" s="232"/>
      <c r="BH243" s="232"/>
      <c r="BI243" s="232"/>
      <c r="BJ243" s="232"/>
      <c r="BK243" s="232"/>
      <c r="BL243" s="232"/>
      <c r="BM243" s="232"/>
      <c r="BN243" s="232"/>
      <c r="BO243" s="232"/>
      <c r="BP243" s="232"/>
      <c r="BQ243" s="232"/>
    </row>
    <row r="244" spans="34:69" s="42" customFormat="1" ht="6.95" customHeight="1">
      <c r="AH244" s="43"/>
      <c r="AJ244" s="43"/>
      <c r="AL244" s="43"/>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row>
    <row r="245" spans="34:69" s="42" customFormat="1" ht="6.95" customHeight="1">
      <c r="AH245" s="43"/>
      <c r="AJ245" s="43"/>
      <c r="AL245" s="43"/>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row>
    <row r="246" spans="34:69" s="42" customFormat="1" ht="6.95" customHeight="1">
      <c r="AH246" s="43"/>
      <c r="AJ246" s="43"/>
      <c r="AL246" s="43"/>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row>
    <row r="247" spans="34:69" s="42" customFormat="1" ht="6.95" customHeight="1">
      <c r="AH247" s="43"/>
      <c r="AJ247" s="43"/>
      <c r="AL247" s="43"/>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row>
    <row r="248" spans="34:69" s="42" customFormat="1" ht="6.95" customHeight="1">
      <c r="AH248" s="43"/>
      <c r="AJ248" s="43"/>
      <c r="AL248" s="43"/>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row>
    <row r="249" spans="34:69" s="42" customFormat="1" ht="6.95" customHeight="1">
      <c r="AH249" s="43"/>
      <c r="AJ249" s="43"/>
      <c r="AL249" s="43"/>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row>
    <row r="250" spans="34:69" s="42" customFormat="1" ht="6.95" customHeight="1">
      <c r="AH250" s="43"/>
      <c r="AJ250" s="43"/>
      <c r="AL250" s="43"/>
      <c r="AN250" s="232"/>
      <c r="AO250" s="232"/>
      <c r="AP250" s="232"/>
      <c r="AQ250" s="232"/>
      <c r="AR250" s="232"/>
      <c r="AS250" s="232"/>
      <c r="AT250" s="232"/>
      <c r="AU250" s="232"/>
      <c r="AV250" s="232"/>
      <c r="AW250" s="232"/>
      <c r="AX250" s="232"/>
      <c r="AY250" s="232"/>
      <c r="AZ250" s="232"/>
      <c r="BA250" s="232"/>
      <c r="BB250" s="232"/>
      <c r="BC250" s="232"/>
      <c r="BD250" s="232"/>
      <c r="BE250" s="232"/>
      <c r="BF250" s="232"/>
      <c r="BG250" s="232"/>
      <c r="BH250" s="232"/>
      <c r="BI250" s="232"/>
      <c r="BJ250" s="232"/>
      <c r="BK250" s="232"/>
      <c r="BL250" s="232"/>
      <c r="BM250" s="232"/>
      <c r="BN250" s="232"/>
      <c r="BO250" s="232"/>
      <c r="BP250" s="232"/>
      <c r="BQ250" s="232"/>
    </row>
    <row r="251" spans="34:69" s="42" customFormat="1" ht="6.95" customHeight="1">
      <c r="AH251" s="43"/>
      <c r="AJ251" s="43"/>
      <c r="AL251" s="43"/>
      <c r="AN251" s="232"/>
      <c r="AO251" s="232"/>
      <c r="AP251" s="232"/>
      <c r="AQ251" s="232"/>
      <c r="AR251" s="232"/>
      <c r="AS251" s="232"/>
      <c r="AT251" s="232"/>
      <c r="AU251" s="232"/>
      <c r="AV251" s="232"/>
      <c r="AW251" s="232"/>
      <c r="AX251" s="232"/>
      <c r="AY251" s="232"/>
      <c r="AZ251" s="232"/>
      <c r="BA251" s="232"/>
      <c r="BB251" s="232"/>
      <c r="BC251" s="232"/>
      <c r="BD251" s="232"/>
      <c r="BE251" s="232"/>
      <c r="BF251" s="232"/>
      <c r="BG251" s="232"/>
      <c r="BH251" s="232"/>
      <c r="BI251" s="232"/>
      <c r="BJ251" s="232"/>
      <c r="BK251" s="232"/>
      <c r="BL251" s="232"/>
      <c r="BM251" s="232"/>
      <c r="BN251" s="232"/>
      <c r="BO251" s="232"/>
      <c r="BP251" s="232"/>
      <c r="BQ251" s="232"/>
    </row>
    <row r="252" spans="34:69" s="42" customFormat="1" ht="6.95" customHeight="1">
      <c r="AH252" s="43"/>
      <c r="AJ252" s="43"/>
      <c r="AL252" s="43"/>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row>
    <row r="253" spans="34:69" s="42" customFormat="1" ht="6.95" customHeight="1">
      <c r="AH253" s="43"/>
      <c r="AJ253" s="43"/>
      <c r="AL253" s="43"/>
      <c r="AN253" s="232"/>
      <c r="AO253" s="232"/>
      <c r="AP253" s="232"/>
      <c r="AQ253" s="232"/>
      <c r="AR253" s="232"/>
      <c r="AS253" s="232"/>
      <c r="AT253" s="232"/>
      <c r="AU253" s="232"/>
      <c r="AV253" s="232"/>
      <c r="AW253" s="232"/>
      <c r="AX253" s="232"/>
      <c r="AY253" s="232"/>
      <c r="AZ253" s="232"/>
      <c r="BA253" s="232"/>
      <c r="BB253" s="232"/>
      <c r="BC253" s="232"/>
      <c r="BD253" s="232"/>
      <c r="BE253" s="232"/>
      <c r="BF253" s="232"/>
      <c r="BG253" s="232"/>
      <c r="BH253" s="232"/>
      <c r="BI253" s="232"/>
      <c r="BJ253" s="232"/>
      <c r="BK253" s="232"/>
      <c r="BL253" s="232"/>
      <c r="BM253" s="232"/>
      <c r="BN253" s="232"/>
      <c r="BO253" s="232"/>
      <c r="BP253" s="232"/>
      <c r="BQ253" s="232"/>
    </row>
    <row r="254" spans="34:69" s="42" customFormat="1" ht="6.95" customHeight="1">
      <c r="AH254" s="43"/>
      <c r="AJ254" s="43"/>
      <c r="AL254" s="43"/>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row>
    <row r="255" spans="34:69" s="42" customFormat="1" ht="6.95" customHeight="1">
      <c r="AH255" s="43"/>
      <c r="AJ255" s="43"/>
      <c r="AL255" s="43"/>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row>
    <row r="256" spans="34:69" s="42" customFormat="1" ht="6.95" customHeight="1">
      <c r="AH256" s="43"/>
      <c r="AJ256" s="43"/>
      <c r="AL256" s="43"/>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row>
    <row r="257" spans="34:69" s="42" customFormat="1" ht="6.95" customHeight="1">
      <c r="AH257" s="43"/>
      <c r="AJ257" s="43"/>
      <c r="AL257" s="43"/>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row>
    <row r="258" spans="34:69" s="42" customFormat="1" ht="6.95" customHeight="1">
      <c r="AH258" s="43"/>
      <c r="AJ258" s="43"/>
      <c r="AL258" s="43"/>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row>
    <row r="259" spans="34:69" s="42" customFormat="1" ht="6.95" customHeight="1">
      <c r="AH259" s="43"/>
      <c r="AJ259" s="43"/>
      <c r="AL259" s="43"/>
      <c r="AN259" s="232"/>
      <c r="AO259" s="232"/>
      <c r="AP259" s="232"/>
      <c r="AQ259" s="232"/>
      <c r="AR259" s="232"/>
      <c r="AS259" s="232"/>
      <c r="AT259" s="232"/>
      <c r="AU259" s="232"/>
      <c r="AV259" s="232"/>
      <c r="AW259" s="232"/>
      <c r="AX259" s="232"/>
      <c r="AY259" s="232"/>
      <c r="AZ259" s="232"/>
      <c r="BA259" s="232"/>
      <c r="BB259" s="232"/>
      <c r="BC259" s="232"/>
      <c r="BD259" s="232"/>
      <c r="BE259" s="232"/>
      <c r="BF259" s="232"/>
      <c r="BG259" s="232"/>
      <c r="BH259" s="232"/>
      <c r="BI259" s="232"/>
      <c r="BJ259" s="232"/>
      <c r="BK259" s="232"/>
      <c r="BL259" s="232"/>
      <c r="BM259" s="232"/>
      <c r="BN259" s="232"/>
      <c r="BO259" s="232"/>
      <c r="BP259" s="232"/>
      <c r="BQ259" s="232"/>
    </row>
    <row r="260" spans="34:69" s="42" customFormat="1" ht="6.95" customHeight="1">
      <c r="AH260" s="43"/>
      <c r="AJ260" s="43"/>
      <c r="AL260" s="43"/>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row>
    <row r="261" spans="34:69" s="42" customFormat="1" ht="6.95" customHeight="1">
      <c r="AH261" s="43"/>
      <c r="AJ261" s="43"/>
      <c r="AL261" s="43"/>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row>
    <row r="262" spans="34:69" s="42" customFormat="1" ht="6.95" customHeight="1">
      <c r="AH262" s="43"/>
      <c r="AJ262" s="43"/>
      <c r="AL262" s="43"/>
      <c r="AN262" s="232"/>
      <c r="AO262" s="232"/>
      <c r="AP262" s="232"/>
      <c r="AQ262" s="232"/>
      <c r="AR262" s="232"/>
      <c r="AS262" s="232"/>
      <c r="AT262" s="232"/>
      <c r="AU262" s="232"/>
      <c r="AV262" s="232"/>
      <c r="AW262" s="232"/>
      <c r="AX262" s="232"/>
      <c r="AY262" s="232"/>
      <c r="AZ262" s="232"/>
      <c r="BA262" s="232"/>
      <c r="BB262" s="232"/>
      <c r="BC262" s="232"/>
      <c r="BD262" s="232"/>
      <c r="BE262" s="232"/>
      <c r="BF262" s="232"/>
      <c r="BG262" s="232"/>
      <c r="BH262" s="232"/>
      <c r="BI262" s="232"/>
      <c r="BJ262" s="232"/>
      <c r="BK262" s="232"/>
      <c r="BL262" s="232"/>
      <c r="BM262" s="232"/>
      <c r="BN262" s="232"/>
      <c r="BO262" s="232"/>
      <c r="BP262" s="232"/>
      <c r="BQ262" s="232"/>
    </row>
    <row r="263" spans="34:69" s="42" customFormat="1" ht="6.95" customHeight="1">
      <c r="AH263" s="43"/>
      <c r="AJ263" s="43"/>
      <c r="AL263" s="43"/>
      <c r="AN263" s="232"/>
      <c r="AO263" s="232"/>
      <c r="AP263" s="232"/>
      <c r="AQ263" s="232"/>
      <c r="AR263" s="232"/>
      <c r="AS263" s="232"/>
      <c r="AT263" s="232"/>
      <c r="AU263" s="232"/>
      <c r="AV263" s="232"/>
      <c r="AW263" s="232"/>
      <c r="AX263" s="232"/>
      <c r="AY263" s="232"/>
      <c r="AZ263" s="232"/>
      <c r="BA263" s="232"/>
      <c r="BB263" s="232"/>
      <c r="BC263" s="232"/>
      <c r="BD263" s="232"/>
      <c r="BE263" s="232"/>
      <c r="BF263" s="232"/>
      <c r="BG263" s="232"/>
      <c r="BH263" s="232"/>
      <c r="BI263" s="232"/>
      <c r="BJ263" s="232"/>
      <c r="BK263" s="232"/>
      <c r="BL263" s="232"/>
      <c r="BM263" s="232"/>
      <c r="BN263" s="232"/>
      <c r="BO263" s="232"/>
      <c r="BP263" s="232"/>
      <c r="BQ263" s="232"/>
    </row>
    <row r="264" spans="34:69" s="42" customFormat="1" ht="6.95" customHeight="1">
      <c r="AH264" s="43"/>
      <c r="AJ264" s="43"/>
      <c r="AL264" s="43"/>
      <c r="AN264" s="232"/>
      <c r="AO264" s="232"/>
      <c r="AP264" s="232"/>
      <c r="AQ264" s="232"/>
      <c r="AR264" s="232"/>
      <c r="AS264" s="232"/>
      <c r="AT264" s="232"/>
      <c r="AU264" s="232"/>
      <c r="AV264" s="232"/>
      <c r="AW264" s="232"/>
      <c r="AX264" s="232"/>
      <c r="AY264" s="232"/>
      <c r="AZ264" s="232"/>
      <c r="BA264" s="232"/>
      <c r="BB264" s="232"/>
      <c r="BC264" s="232"/>
      <c r="BD264" s="232"/>
      <c r="BE264" s="232"/>
      <c r="BF264" s="232"/>
      <c r="BG264" s="232"/>
      <c r="BH264" s="232"/>
      <c r="BI264" s="232"/>
      <c r="BJ264" s="232"/>
      <c r="BK264" s="232"/>
      <c r="BL264" s="232"/>
      <c r="BM264" s="232"/>
      <c r="BN264" s="232"/>
      <c r="BO264" s="232"/>
      <c r="BP264" s="232"/>
      <c r="BQ264" s="232"/>
    </row>
    <row r="265" spans="34:69" s="42" customFormat="1" ht="6.95" customHeight="1">
      <c r="AH265" s="43"/>
      <c r="AJ265" s="43"/>
      <c r="AL265" s="43"/>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row>
    <row r="266" spans="34:69" s="42" customFormat="1" ht="6.95" customHeight="1">
      <c r="AH266" s="43"/>
      <c r="AJ266" s="43"/>
      <c r="AL266" s="43"/>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row>
    <row r="267" spans="34:69" s="42" customFormat="1" ht="6.95" customHeight="1">
      <c r="AH267" s="43"/>
      <c r="AJ267" s="43"/>
      <c r="AL267" s="43"/>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row>
    <row r="268" spans="34:69" s="42" customFormat="1" ht="6.95" customHeight="1">
      <c r="AH268" s="43"/>
      <c r="AJ268" s="43"/>
      <c r="AL268" s="43"/>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row>
    <row r="269" spans="34:69" s="42" customFormat="1" ht="6.95" customHeight="1">
      <c r="AH269" s="43"/>
      <c r="AJ269" s="43"/>
      <c r="AL269" s="43"/>
      <c r="AN269" s="232"/>
      <c r="AO269" s="232"/>
      <c r="AP269" s="232"/>
      <c r="AQ269" s="232"/>
      <c r="AR269" s="232"/>
      <c r="AS269" s="232"/>
      <c r="AT269" s="232"/>
      <c r="AU269" s="232"/>
      <c r="AV269" s="232"/>
      <c r="AW269" s="232"/>
      <c r="AX269" s="232"/>
      <c r="AY269" s="232"/>
      <c r="AZ269" s="232"/>
      <c r="BA269" s="232"/>
      <c r="BB269" s="232"/>
      <c r="BC269" s="232"/>
      <c r="BD269" s="232"/>
      <c r="BE269" s="232"/>
      <c r="BF269" s="232"/>
      <c r="BG269" s="232"/>
      <c r="BH269" s="232"/>
      <c r="BI269" s="232"/>
      <c r="BJ269" s="232"/>
      <c r="BK269" s="232"/>
      <c r="BL269" s="232"/>
      <c r="BM269" s="232"/>
      <c r="BN269" s="232"/>
      <c r="BO269" s="232"/>
      <c r="BP269" s="232"/>
      <c r="BQ269" s="232"/>
    </row>
    <row r="270" spans="34:69" s="42" customFormat="1" ht="6.95" customHeight="1">
      <c r="AH270" s="43"/>
      <c r="AJ270" s="43"/>
      <c r="AL270" s="43"/>
      <c r="AN270" s="232"/>
      <c r="AO270" s="232"/>
      <c r="AP270" s="232"/>
      <c r="AQ270" s="232"/>
      <c r="AR270" s="232"/>
      <c r="AS270" s="232"/>
      <c r="AT270" s="232"/>
      <c r="AU270" s="232"/>
      <c r="AV270" s="232"/>
      <c r="AW270" s="232"/>
      <c r="AX270" s="232"/>
      <c r="AY270" s="232"/>
      <c r="AZ270" s="232"/>
      <c r="BA270" s="232"/>
      <c r="BB270" s="232"/>
      <c r="BC270" s="232"/>
      <c r="BD270" s="232"/>
      <c r="BE270" s="232"/>
      <c r="BF270" s="232"/>
      <c r="BG270" s="232"/>
      <c r="BH270" s="232"/>
      <c r="BI270" s="232"/>
      <c r="BJ270" s="232"/>
      <c r="BK270" s="232"/>
      <c r="BL270" s="232"/>
      <c r="BM270" s="232"/>
      <c r="BN270" s="232"/>
      <c r="BO270" s="232"/>
      <c r="BP270" s="232"/>
      <c r="BQ270" s="232"/>
    </row>
    <row r="271" spans="34:69" s="42" customFormat="1" ht="6.95" customHeight="1">
      <c r="AH271" s="43"/>
      <c r="AJ271" s="43"/>
      <c r="AL271" s="43"/>
      <c r="AN271" s="232"/>
      <c r="AO271" s="232"/>
      <c r="AP271" s="232"/>
      <c r="AQ271" s="232"/>
      <c r="AR271" s="232"/>
      <c r="AS271" s="232"/>
      <c r="AT271" s="232"/>
      <c r="AU271" s="232"/>
      <c r="AV271" s="232"/>
      <c r="AW271" s="232"/>
      <c r="AX271" s="232"/>
      <c r="AY271" s="232"/>
      <c r="AZ271" s="232"/>
      <c r="BA271" s="232"/>
      <c r="BB271" s="232"/>
      <c r="BC271" s="232"/>
      <c r="BD271" s="232"/>
      <c r="BE271" s="232"/>
      <c r="BF271" s="232"/>
      <c r="BG271" s="232"/>
      <c r="BH271" s="232"/>
      <c r="BI271" s="232"/>
      <c r="BJ271" s="232"/>
      <c r="BK271" s="232"/>
      <c r="BL271" s="232"/>
      <c r="BM271" s="232"/>
      <c r="BN271" s="232"/>
      <c r="BO271" s="232"/>
      <c r="BP271" s="232"/>
      <c r="BQ271" s="232"/>
    </row>
    <row r="272" spans="34:69" s="42" customFormat="1" ht="6.95" customHeight="1">
      <c r="AH272" s="43"/>
      <c r="AJ272" s="43"/>
      <c r="AL272" s="43"/>
      <c r="AN272" s="232"/>
      <c r="AO272" s="232"/>
      <c r="AP272" s="232"/>
      <c r="AQ272" s="232"/>
      <c r="AR272" s="232"/>
      <c r="AS272" s="232"/>
      <c r="AT272" s="232"/>
      <c r="AU272" s="232"/>
      <c r="AV272" s="232"/>
      <c r="AW272" s="232"/>
      <c r="AX272" s="232"/>
      <c r="AY272" s="232"/>
      <c r="AZ272" s="232"/>
      <c r="BA272" s="232"/>
      <c r="BB272" s="232"/>
      <c r="BC272" s="232"/>
      <c r="BD272" s="232"/>
      <c r="BE272" s="232"/>
      <c r="BF272" s="232"/>
      <c r="BG272" s="232"/>
      <c r="BH272" s="232"/>
      <c r="BI272" s="232"/>
      <c r="BJ272" s="232"/>
      <c r="BK272" s="232"/>
      <c r="BL272" s="232"/>
      <c r="BM272" s="232"/>
      <c r="BN272" s="232"/>
      <c r="BO272" s="232"/>
      <c r="BP272" s="232"/>
      <c r="BQ272" s="232"/>
    </row>
    <row r="273" spans="34:69" s="42" customFormat="1" ht="6.95" customHeight="1">
      <c r="AH273" s="43"/>
      <c r="AJ273" s="43"/>
      <c r="AL273" s="43"/>
      <c r="AN273" s="232"/>
      <c r="AO273" s="232"/>
      <c r="AP273" s="232"/>
      <c r="AQ273" s="232"/>
      <c r="AR273" s="232"/>
      <c r="AS273" s="232"/>
      <c r="AT273" s="232"/>
      <c r="AU273" s="232"/>
      <c r="AV273" s="232"/>
      <c r="AW273" s="232"/>
      <c r="AX273" s="232"/>
      <c r="AY273" s="232"/>
      <c r="AZ273" s="232"/>
      <c r="BA273" s="232"/>
      <c r="BB273" s="232"/>
      <c r="BC273" s="232"/>
      <c r="BD273" s="232"/>
      <c r="BE273" s="232"/>
      <c r="BF273" s="232"/>
      <c r="BG273" s="232"/>
      <c r="BH273" s="232"/>
      <c r="BI273" s="232"/>
      <c r="BJ273" s="232"/>
      <c r="BK273" s="232"/>
      <c r="BL273" s="232"/>
      <c r="BM273" s="232"/>
      <c r="BN273" s="232"/>
      <c r="BO273" s="232"/>
      <c r="BP273" s="232"/>
      <c r="BQ273" s="232"/>
    </row>
    <row r="274" spans="34:69" s="42" customFormat="1" ht="6.95" customHeight="1">
      <c r="AH274" s="43"/>
      <c r="AJ274" s="43"/>
      <c r="AL274" s="43"/>
      <c r="AN274" s="232"/>
      <c r="AO274" s="232"/>
      <c r="AP274" s="232"/>
      <c r="AQ274" s="232"/>
      <c r="AR274" s="232"/>
      <c r="AS274" s="232"/>
      <c r="AT274" s="232"/>
      <c r="AU274" s="232"/>
      <c r="AV274" s="232"/>
      <c r="AW274" s="232"/>
      <c r="AX274" s="232"/>
      <c r="AY274" s="232"/>
      <c r="AZ274" s="232"/>
      <c r="BA274" s="232"/>
      <c r="BB274" s="232"/>
      <c r="BC274" s="232"/>
      <c r="BD274" s="232"/>
      <c r="BE274" s="232"/>
      <c r="BF274" s="232"/>
      <c r="BG274" s="232"/>
      <c r="BH274" s="232"/>
      <c r="BI274" s="232"/>
      <c r="BJ274" s="232"/>
      <c r="BK274" s="232"/>
      <c r="BL274" s="232"/>
      <c r="BM274" s="232"/>
      <c r="BN274" s="232"/>
      <c r="BO274" s="232"/>
      <c r="BP274" s="232"/>
      <c r="BQ274" s="232"/>
    </row>
    <row r="275" spans="34:69" s="42" customFormat="1" ht="6.95" customHeight="1">
      <c r="AH275" s="43"/>
      <c r="AJ275" s="43"/>
      <c r="AL275" s="43"/>
      <c r="AN275" s="232"/>
      <c r="AO275" s="232"/>
      <c r="AP275" s="232"/>
      <c r="AQ275" s="232"/>
      <c r="AR275" s="232"/>
      <c r="AS275" s="232"/>
      <c r="AT275" s="232"/>
      <c r="AU275" s="232"/>
      <c r="AV275" s="232"/>
      <c r="AW275" s="232"/>
      <c r="AX275" s="232"/>
      <c r="AY275" s="232"/>
      <c r="AZ275" s="232"/>
      <c r="BA275" s="232"/>
      <c r="BB275" s="232"/>
      <c r="BC275" s="232"/>
      <c r="BD275" s="232"/>
      <c r="BE275" s="232"/>
      <c r="BF275" s="232"/>
      <c r="BG275" s="232"/>
      <c r="BH275" s="232"/>
      <c r="BI275" s="232"/>
      <c r="BJ275" s="232"/>
      <c r="BK275" s="232"/>
      <c r="BL275" s="232"/>
      <c r="BM275" s="232"/>
      <c r="BN275" s="232"/>
      <c r="BO275" s="232"/>
      <c r="BP275" s="232"/>
      <c r="BQ275" s="232"/>
    </row>
    <row r="276" spans="34:69" s="42" customFormat="1" ht="6.95" customHeight="1">
      <c r="AH276" s="43"/>
      <c r="AJ276" s="43"/>
      <c r="AL276" s="43"/>
      <c r="AN276" s="232"/>
      <c r="AO276" s="232"/>
      <c r="AP276" s="232"/>
      <c r="AQ276" s="232"/>
      <c r="AR276" s="232"/>
      <c r="AS276" s="232"/>
      <c r="AT276" s="232"/>
      <c r="AU276" s="232"/>
      <c r="AV276" s="232"/>
      <c r="AW276" s="232"/>
      <c r="AX276" s="232"/>
      <c r="AY276" s="232"/>
      <c r="AZ276" s="232"/>
      <c r="BA276" s="232"/>
      <c r="BB276" s="232"/>
      <c r="BC276" s="232"/>
      <c r="BD276" s="232"/>
      <c r="BE276" s="232"/>
      <c r="BF276" s="232"/>
      <c r="BG276" s="232"/>
      <c r="BH276" s="232"/>
      <c r="BI276" s="232"/>
      <c r="BJ276" s="232"/>
      <c r="BK276" s="232"/>
      <c r="BL276" s="232"/>
      <c r="BM276" s="232"/>
      <c r="BN276" s="232"/>
      <c r="BO276" s="232"/>
      <c r="BP276" s="232"/>
      <c r="BQ276" s="232"/>
    </row>
    <row r="277" spans="34:69" s="42" customFormat="1" ht="6.95" customHeight="1">
      <c r="AH277" s="43"/>
      <c r="AJ277" s="43"/>
      <c r="AL277" s="43"/>
      <c r="AN277" s="232"/>
      <c r="AO277" s="232"/>
      <c r="AP277" s="232"/>
      <c r="AQ277" s="232"/>
      <c r="AR277" s="232"/>
      <c r="AS277" s="232"/>
      <c r="AT277" s="232"/>
      <c r="AU277" s="232"/>
      <c r="AV277" s="232"/>
      <c r="AW277" s="232"/>
      <c r="AX277" s="232"/>
      <c r="AY277" s="232"/>
      <c r="AZ277" s="232"/>
      <c r="BA277" s="232"/>
      <c r="BB277" s="232"/>
      <c r="BC277" s="232"/>
      <c r="BD277" s="232"/>
      <c r="BE277" s="232"/>
      <c r="BF277" s="232"/>
      <c r="BG277" s="232"/>
      <c r="BH277" s="232"/>
      <c r="BI277" s="232"/>
      <c r="BJ277" s="232"/>
      <c r="BK277" s="232"/>
      <c r="BL277" s="232"/>
      <c r="BM277" s="232"/>
      <c r="BN277" s="232"/>
      <c r="BO277" s="232"/>
      <c r="BP277" s="232"/>
      <c r="BQ277" s="232"/>
    </row>
    <row r="278" spans="34:69" s="42" customFormat="1" ht="6.95" customHeight="1">
      <c r="AH278" s="43"/>
      <c r="AJ278" s="43"/>
      <c r="AL278" s="43"/>
      <c r="AN278" s="232"/>
      <c r="AO278" s="232"/>
      <c r="AP278" s="232"/>
      <c r="AQ278" s="232"/>
      <c r="AR278" s="232"/>
      <c r="AS278" s="232"/>
      <c r="AT278" s="232"/>
      <c r="AU278" s="232"/>
      <c r="AV278" s="232"/>
      <c r="AW278" s="232"/>
      <c r="AX278" s="232"/>
      <c r="AY278" s="232"/>
      <c r="AZ278" s="232"/>
      <c r="BA278" s="232"/>
      <c r="BB278" s="232"/>
      <c r="BC278" s="232"/>
      <c r="BD278" s="232"/>
      <c r="BE278" s="232"/>
      <c r="BF278" s="232"/>
      <c r="BG278" s="232"/>
      <c r="BH278" s="232"/>
      <c r="BI278" s="232"/>
      <c r="BJ278" s="232"/>
      <c r="BK278" s="232"/>
      <c r="BL278" s="232"/>
      <c r="BM278" s="232"/>
      <c r="BN278" s="232"/>
      <c r="BO278" s="232"/>
      <c r="BP278" s="232"/>
      <c r="BQ278" s="232"/>
    </row>
    <row r="279" spans="34:69" s="42" customFormat="1" ht="6.95" customHeight="1">
      <c r="AH279" s="43"/>
      <c r="AJ279" s="43"/>
      <c r="AL279" s="43"/>
      <c r="AN279" s="232"/>
      <c r="AO279" s="232"/>
      <c r="AP279" s="232"/>
      <c r="AQ279" s="232"/>
      <c r="AR279" s="232"/>
      <c r="AS279" s="232"/>
      <c r="AT279" s="232"/>
      <c r="AU279" s="232"/>
      <c r="AV279" s="232"/>
      <c r="AW279" s="232"/>
      <c r="AX279" s="232"/>
      <c r="AY279" s="232"/>
      <c r="AZ279" s="232"/>
      <c r="BA279" s="232"/>
      <c r="BB279" s="232"/>
      <c r="BC279" s="232"/>
      <c r="BD279" s="232"/>
      <c r="BE279" s="232"/>
      <c r="BF279" s="232"/>
      <c r="BG279" s="232"/>
      <c r="BH279" s="232"/>
      <c r="BI279" s="232"/>
      <c r="BJ279" s="232"/>
      <c r="BK279" s="232"/>
      <c r="BL279" s="232"/>
      <c r="BM279" s="232"/>
      <c r="BN279" s="232"/>
      <c r="BO279" s="232"/>
      <c r="BP279" s="232"/>
      <c r="BQ279" s="232"/>
    </row>
    <row r="280" spans="34:69" s="42" customFormat="1" ht="6.95" customHeight="1">
      <c r="AH280" s="43"/>
      <c r="AJ280" s="43"/>
      <c r="AL280" s="43"/>
      <c r="AN280" s="232"/>
      <c r="AO280" s="232"/>
      <c r="AP280" s="232"/>
      <c r="AQ280" s="232"/>
      <c r="AR280" s="232"/>
      <c r="AS280" s="232"/>
      <c r="AT280" s="232"/>
      <c r="AU280" s="232"/>
      <c r="AV280" s="232"/>
      <c r="AW280" s="232"/>
      <c r="AX280" s="232"/>
      <c r="AY280" s="232"/>
      <c r="AZ280" s="232"/>
      <c r="BA280" s="232"/>
      <c r="BB280" s="232"/>
      <c r="BC280" s="232"/>
      <c r="BD280" s="232"/>
      <c r="BE280" s="232"/>
      <c r="BF280" s="232"/>
      <c r="BG280" s="232"/>
      <c r="BH280" s="232"/>
      <c r="BI280" s="232"/>
      <c r="BJ280" s="232"/>
      <c r="BK280" s="232"/>
      <c r="BL280" s="232"/>
      <c r="BM280" s="232"/>
      <c r="BN280" s="232"/>
      <c r="BO280" s="232"/>
      <c r="BP280" s="232"/>
      <c r="BQ280" s="232"/>
    </row>
    <row r="281" spans="34:69" s="42" customFormat="1" ht="6.95" customHeight="1">
      <c r="AH281" s="43"/>
      <c r="AJ281" s="43"/>
      <c r="AL281" s="43"/>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row>
    <row r="282" spans="34:69" s="42" customFormat="1" ht="6.95" customHeight="1">
      <c r="AH282" s="43"/>
      <c r="AJ282" s="43"/>
      <c r="AL282" s="43"/>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row>
    <row r="283" spans="34:69" s="42" customFormat="1" ht="6.95" customHeight="1">
      <c r="AH283" s="43"/>
      <c r="AJ283" s="43"/>
      <c r="AL283" s="43"/>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row>
    <row r="284" spans="34:69" s="42" customFormat="1" ht="6.95" customHeight="1">
      <c r="AH284" s="43"/>
      <c r="AJ284" s="43"/>
      <c r="AL284" s="43"/>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row>
    <row r="285" spans="34:69" s="42" customFormat="1" ht="6.95" customHeight="1">
      <c r="AH285" s="43"/>
      <c r="AJ285" s="43"/>
      <c r="AL285" s="43"/>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row>
    <row r="286" spans="34:69" s="42" customFormat="1" ht="6.95" customHeight="1">
      <c r="AH286" s="43"/>
      <c r="AJ286" s="43"/>
      <c r="AL286" s="43"/>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row>
    <row r="287" spans="34:69" s="42" customFormat="1" ht="6.95" customHeight="1">
      <c r="AH287" s="43"/>
      <c r="AJ287" s="43"/>
      <c r="AL287" s="43"/>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row>
    <row r="288" spans="34:69" s="42" customFormat="1" ht="6.95" customHeight="1">
      <c r="AH288" s="43"/>
      <c r="AJ288" s="43"/>
      <c r="AL288" s="43"/>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row>
    <row r="289" spans="34:69" s="42" customFormat="1" ht="6.95" customHeight="1">
      <c r="AH289" s="43"/>
      <c r="AJ289" s="43"/>
      <c r="AL289" s="43"/>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row>
    <row r="290" spans="34:69" s="42" customFormat="1" ht="6.95" customHeight="1">
      <c r="AH290" s="43"/>
      <c r="AJ290" s="43"/>
      <c r="AL290" s="43"/>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row>
    <row r="291" spans="34:69" s="42" customFormat="1" ht="6.95" customHeight="1">
      <c r="AH291" s="43"/>
      <c r="AJ291" s="43"/>
      <c r="AL291" s="43"/>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row>
    <row r="292" spans="34:69" s="42" customFormat="1" ht="6.95" customHeight="1">
      <c r="AH292" s="43"/>
      <c r="AJ292" s="43"/>
      <c r="AL292" s="43"/>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row>
    <row r="293" spans="34:69" s="42" customFormat="1" ht="6.95" customHeight="1">
      <c r="AH293" s="43"/>
      <c r="AJ293" s="43"/>
      <c r="AL293" s="43"/>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row>
    <row r="294" spans="34:69" s="42" customFormat="1" ht="6.95" customHeight="1">
      <c r="AH294" s="43"/>
      <c r="AJ294" s="43"/>
      <c r="AL294" s="43"/>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row>
    <row r="295" spans="34:69" s="42" customFormat="1" ht="6.95" customHeight="1">
      <c r="AH295" s="43"/>
      <c r="AJ295" s="43"/>
      <c r="AL295" s="43"/>
      <c r="AN295" s="232"/>
      <c r="AO295" s="232"/>
      <c r="AP295" s="232"/>
      <c r="AQ295" s="232"/>
      <c r="AR295" s="232"/>
      <c r="AS295" s="232"/>
      <c r="AT295" s="232"/>
      <c r="AU295" s="232"/>
      <c r="AV295" s="232"/>
      <c r="AW295" s="232"/>
      <c r="AX295" s="232"/>
      <c r="AY295" s="232"/>
      <c r="AZ295" s="232"/>
      <c r="BA295" s="232"/>
      <c r="BB295" s="232"/>
      <c r="BC295" s="232"/>
      <c r="BD295" s="232"/>
      <c r="BE295" s="232"/>
      <c r="BF295" s="232"/>
      <c r="BG295" s="232"/>
      <c r="BH295" s="232"/>
      <c r="BI295" s="232"/>
      <c r="BJ295" s="232"/>
      <c r="BK295" s="232"/>
      <c r="BL295" s="232"/>
      <c r="BM295" s="232"/>
      <c r="BN295" s="232"/>
      <c r="BO295" s="232"/>
      <c r="BP295" s="232"/>
      <c r="BQ295" s="232"/>
    </row>
    <row r="296" spans="34:69" s="42" customFormat="1" ht="6.95" customHeight="1">
      <c r="AH296" s="43"/>
      <c r="AJ296" s="43"/>
      <c r="AL296" s="43"/>
      <c r="AN296" s="232"/>
      <c r="AO296" s="232"/>
      <c r="AP296" s="232"/>
      <c r="AQ296" s="232"/>
      <c r="AR296" s="232"/>
      <c r="AS296" s="232"/>
      <c r="AT296" s="232"/>
      <c r="AU296" s="232"/>
      <c r="AV296" s="232"/>
      <c r="AW296" s="232"/>
      <c r="AX296" s="232"/>
      <c r="AY296" s="232"/>
      <c r="AZ296" s="232"/>
      <c r="BA296" s="232"/>
      <c r="BB296" s="232"/>
      <c r="BC296" s="232"/>
      <c r="BD296" s="232"/>
      <c r="BE296" s="232"/>
      <c r="BF296" s="232"/>
      <c r="BG296" s="232"/>
      <c r="BH296" s="232"/>
      <c r="BI296" s="232"/>
      <c r="BJ296" s="232"/>
      <c r="BK296" s="232"/>
      <c r="BL296" s="232"/>
      <c r="BM296" s="232"/>
      <c r="BN296" s="232"/>
      <c r="BO296" s="232"/>
      <c r="BP296" s="232"/>
      <c r="BQ296" s="232"/>
    </row>
    <row r="297" spans="34:69" s="42" customFormat="1" ht="6.95" customHeight="1">
      <c r="AH297" s="43"/>
      <c r="AJ297" s="43"/>
      <c r="AL297" s="43"/>
      <c r="AN297" s="232"/>
      <c r="AO297" s="232"/>
      <c r="AP297" s="232"/>
      <c r="AQ297" s="232"/>
      <c r="AR297" s="232"/>
      <c r="AS297" s="232"/>
      <c r="AT297" s="232"/>
      <c r="AU297" s="232"/>
      <c r="AV297" s="232"/>
      <c r="AW297" s="232"/>
      <c r="AX297" s="232"/>
      <c r="AY297" s="232"/>
      <c r="AZ297" s="232"/>
      <c r="BA297" s="232"/>
      <c r="BB297" s="232"/>
      <c r="BC297" s="232"/>
      <c r="BD297" s="232"/>
      <c r="BE297" s="232"/>
      <c r="BF297" s="232"/>
      <c r="BG297" s="232"/>
      <c r="BH297" s="232"/>
      <c r="BI297" s="232"/>
      <c r="BJ297" s="232"/>
      <c r="BK297" s="232"/>
      <c r="BL297" s="232"/>
      <c r="BM297" s="232"/>
      <c r="BN297" s="232"/>
      <c r="BO297" s="232"/>
      <c r="BP297" s="232"/>
      <c r="BQ297" s="232"/>
    </row>
    <row r="298" spans="34:69" s="42" customFormat="1" ht="6.95" customHeight="1">
      <c r="AH298" s="43"/>
      <c r="AJ298" s="43"/>
      <c r="AL298" s="43"/>
      <c r="AN298" s="232"/>
      <c r="AO298" s="232"/>
      <c r="AP298" s="232"/>
      <c r="AQ298" s="232"/>
      <c r="AR298" s="232"/>
      <c r="AS298" s="232"/>
      <c r="AT298" s="232"/>
      <c r="AU298" s="232"/>
      <c r="AV298" s="232"/>
      <c r="AW298" s="232"/>
      <c r="AX298" s="232"/>
      <c r="AY298" s="232"/>
      <c r="AZ298" s="232"/>
      <c r="BA298" s="232"/>
      <c r="BB298" s="232"/>
      <c r="BC298" s="232"/>
      <c r="BD298" s="232"/>
      <c r="BE298" s="232"/>
      <c r="BF298" s="232"/>
      <c r="BG298" s="232"/>
      <c r="BH298" s="232"/>
      <c r="BI298" s="232"/>
      <c r="BJ298" s="232"/>
      <c r="BK298" s="232"/>
      <c r="BL298" s="232"/>
      <c r="BM298" s="232"/>
      <c r="BN298" s="232"/>
      <c r="BO298" s="232"/>
      <c r="BP298" s="232"/>
      <c r="BQ298" s="232"/>
    </row>
    <row r="299" spans="34:69" s="42" customFormat="1" ht="6.95" customHeight="1">
      <c r="AH299" s="43"/>
      <c r="AJ299" s="43"/>
      <c r="AL299" s="43"/>
      <c r="AN299" s="232"/>
      <c r="AO299" s="232"/>
      <c r="AP299" s="232"/>
      <c r="AQ299" s="232"/>
      <c r="AR299" s="232"/>
      <c r="AS299" s="232"/>
      <c r="AT299" s="232"/>
      <c r="AU299" s="232"/>
      <c r="AV299" s="232"/>
      <c r="AW299" s="232"/>
      <c r="AX299" s="232"/>
      <c r="AY299" s="232"/>
      <c r="AZ299" s="232"/>
      <c r="BA299" s="232"/>
      <c r="BB299" s="232"/>
      <c r="BC299" s="232"/>
      <c r="BD299" s="232"/>
      <c r="BE299" s="232"/>
      <c r="BF299" s="232"/>
      <c r="BG299" s="232"/>
      <c r="BH299" s="232"/>
      <c r="BI299" s="232"/>
      <c r="BJ299" s="232"/>
      <c r="BK299" s="232"/>
      <c r="BL299" s="232"/>
      <c r="BM299" s="232"/>
      <c r="BN299" s="232"/>
      <c r="BO299" s="232"/>
      <c r="BP299" s="232"/>
      <c r="BQ299" s="232"/>
    </row>
    <row r="300" spans="34:69" s="42" customFormat="1" ht="6.95" customHeight="1">
      <c r="AH300" s="43"/>
      <c r="AJ300" s="43"/>
      <c r="AL300" s="43"/>
      <c r="AN300" s="232"/>
      <c r="AO300" s="232"/>
      <c r="AP300" s="232"/>
      <c r="AQ300" s="232"/>
      <c r="AR300" s="232"/>
      <c r="AS300" s="232"/>
      <c r="AT300" s="232"/>
      <c r="AU300" s="232"/>
      <c r="AV300" s="232"/>
      <c r="AW300" s="232"/>
      <c r="AX300" s="232"/>
      <c r="AY300" s="232"/>
      <c r="AZ300" s="232"/>
      <c r="BA300" s="232"/>
      <c r="BB300" s="232"/>
      <c r="BC300" s="232"/>
      <c r="BD300" s="232"/>
      <c r="BE300" s="232"/>
      <c r="BF300" s="232"/>
      <c r="BG300" s="232"/>
      <c r="BH300" s="232"/>
      <c r="BI300" s="232"/>
      <c r="BJ300" s="232"/>
      <c r="BK300" s="232"/>
      <c r="BL300" s="232"/>
      <c r="BM300" s="232"/>
      <c r="BN300" s="232"/>
      <c r="BO300" s="232"/>
      <c r="BP300" s="232"/>
      <c r="BQ300" s="232"/>
    </row>
    <row r="301" spans="34:69" s="42" customFormat="1" ht="6.95" customHeight="1">
      <c r="AH301" s="43"/>
      <c r="AJ301" s="43"/>
      <c r="AL301" s="43"/>
      <c r="AN301" s="232"/>
      <c r="AO301" s="232"/>
      <c r="AP301" s="232"/>
      <c r="AQ301" s="232"/>
      <c r="AR301" s="232"/>
      <c r="AS301" s="232"/>
      <c r="AT301" s="232"/>
      <c r="AU301" s="232"/>
      <c r="AV301" s="232"/>
      <c r="AW301" s="232"/>
      <c r="AX301" s="232"/>
      <c r="AY301" s="232"/>
      <c r="AZ301" s="232"/>
      <c r="BA301" s="232"/>
      <c r="BB301" s="232"/>
      <c r="BC301" s="232"/>
      <c r="BD301" s="232"/>
      <c r="BE301" s="232"/>
      <c r="BF301" s="232"/>
      <c r="BG301" s="232"/>
      <c r="BH301" s="232"/>
      <c r="BI301" s="232"/>
      <c r="BJ301" s="232"/>
      <c r="BK301" s="232"/>
      <c r="BL301" s="232"/>
      <c r="BM301" s="232"/>
      <c r="BN301" s="232"/>
      <c r="BO301" s="232"/>
      <c r="BP301" s="232"/>
      <c r="BQ301" s="232"/>
    </row>
    <row r="302" spans="34:69" s="42" customFormat="1" ht="6.95" customHeight="1">
      <c r="AH302" s="43"/>
      <c r="AJ302" s="43"/>
      <c r="AL302" s="43"/>
      <c r="AN302" s="232"/>
      <c r="AO302" s="232"/>
      <c r="AP302" s="232"/>
      <c r="AQ302" s="232"/>
      <c r="AR302" s="232"/>
      <c r="AS302" s="232"/>
      <c r="AT302" s="232"/>
      <c r="AU302" s="232"/>
      <c r="AV302" s="232"/>
      <c r="AW302" s="232"/>
      <c r="AX302" s="232"/>
      <c r="AY302" s="232"/>
      <c r="AZ302" s="232"/>
      <c r="BA302" s="232"/>
      <c r="BB302" s="232"/>
      <c r="BC302" s="232"/>
      <c r="BD302" s="232"/>
      <c r="BE302" s="232"/>
      <c r="BF302" s="232"/>
      <c r="BG302" s="232"/>
      <c r="BH302" s="232"/>
      <c r="BI302" s="232"/>
      <c r="BJ302" s="232"/>
      <c r="BK302" s="232"/>
      <c r="BL302" s="232"/>
      <c r="BM302" s="232"/>
      <c r="BN302" s="232"/>
      <c r="BO302" s="232"/>
      <c r="BP302" s="232"/>
      <c r="BQ302" s="232"/>
    </row>
    <row r="303" spans="34:69" s="42" customFormat="1" ht="6.95" customHeight="1">
      <c r="AH303" s="43"/>
      <c r="AJ303" s="43"/>
      <c r="AL303" s="43"/>
      <c r="AN303" s="232"/>
      <c r="AO303" s="232"/>
      <c r="AP303" s="232"/>
      <c r="AQ303" s="232"/>
      <c r="AR303" s="232"/>
      <c r="AS303" s="232"/>
      <c r="AT303" s="232"/>
      <c r="AU303" s="232"/>
      <c r="AV303" s="232"/>
      <c r="AW303" s="232"/>
      <c r="AX303" s="232"/>
      <c r="AY303" s="232"/>
      <c r="AZ303" s="232"/>
      <c r="BA303" s="232"/>
      <c r="BB303" s="232"/>
      <c r="BC303" s="232"/>
      <c r="BD303" s="232"/>
      <c r="BE303" s="232"/>
      <c r="BF303" s="232"/>
      <c r="BG303" s="232"/>
      <c r="BH303" s="232"/>
      <c r="BI303" s="232"/>
      <c r="BJ303" s="232"/>
      <c r="BK303" s="232"/>
      <c r="BL303" s="232"/>
      <c r="BM303" s="232"/>
      <c r="BN303" s="232"/>
      <c r="BO303" s="232"/>
      <c r="BP303" s="232"/>
      <c r="BQ303" s="232"/>
    </row>
    <row r="304" spans="34:69" s="42" customFormat="1" ht="6.95" customHeight="1">
      <c r="AH304" s="43"/>
      <c r="AJ304" s="43"/>
      <c r="AL304" s="43"/>
      <c r="AN304" s="232"/>
      <c r="AO304" s="232"/>
      <c r="AP304" s="232"/>
      <c r="AQ304" s="232"/>
      <c r="AR304" s="232"/>
      <c r="AS304" s="232"/>
      <c r="AT304" s="232"/>
      <c r="AU304" s="232"/>
      <c r="AV304" s="232"/>
      <c r="AW304" s="232"/>
      <c r="AX304" s="232"/>
      <c r="AY304" s="232"/>
      <c r="AZ304" s="232"/>
      <c r="BA304" s="232"/>
      <c r="BB304" s="232"/>
      <c r="BC304" s="232"/>
      <c r="BD304" s="232"/>
      <c r="BE304" s="232"/>
      <c r="BF304" s="232"/>
      <c r="BG304" s="232"/>
      <c r="BH304" s="232"/>
      <c r="BI304" s="232"/>
      <c r="BJ304" s="232"/>
      <c r="BK304" s="232"/>
      <c r="BL304" s="232"/>
      <c r="BM304" s="232"/>
      <c r="BN304" s="232"/>
      <c r="BO304" s="232"/>
      <c r="BP304" s="232"/>
      <c r="BQ304" s="232"/>
    </row>
    <row r="305" spans="34:69" s="42" customFormat="1" ht="6.95" customHeight="1">
      <c r="AH305" s="43"/>
      <c r="AJ305" s="43"/>
      <c r="AL305" s="43"/>
      <c r="AN305" s="232"/>
      <c r="AO305" s="232"/>
      <c r="AP305" s="232"/>
      <c r="AQ305" s="232"/>
      <c r="AR305" s="232"/>
      <c r="AS305" s="232"/>
      <c r="AT305" s="232"/>
      <c r="AU305" s="232"/>
      <c r="AV305" s="232"/>
      <c r="AW305" s="232"/>
      <c r="AX305" s="232"/>
      <c r="AY305" s="232"/>
      <c r="AZ305" s="232"/>
      <c r="BA305" s="232"/>
      <c r="BB305" s="232"/>
      <c r="BC305" s="232"/>
      <c r="BD305" s="232"/>
      <c r="BE305" s="232"/>
      <c r="BF305" s="232"/>
      <c r="BG305" s="232"/>
      <c r="BH305" s="232"/>
      <c r="BI305" s="232"/>
      <c r="BJ305" s="232"/>
      <c r="BK305" s="232"/>
      <c r="BL305" s="232"/>
      <c r="BM305" s="232"/>
      <c r="BN305" s="232"/>
      <c r="BO305" s="232"/>
      <c r="BP305" s="232"/>
      <c r="BQ305" s="232"/>
    </row>
    <row r="306" spans="34:69" s="42" customFormat="1" ht="6.95" customHeight="1">
      <c r="AH306" s="43"/>
      <c r="AJ306" s="43"/>
      <c r="AL306" s="43"/>
      <c r="AN306" s="232"/>
      <c r="AO306" s="232"/>
      <c r="AP306" s="232"/>
      <c r="AQ306" s="232"/>
      <c r="AR306" s="232"/>
      <c r="AS306" s="232"/>
      <c r="AT306" s="232"/>
      <c r="AU306" s="232"/>
      <c r="AV306" s="232"/>
      <c r="AW306" s="232"/>
      <c r="AX306" s="232"/>
      <c r="AY306" s="232"/>
      <c r="AZ306" s="232"/>
      <c r="BA306" s="232"/>
      <c r="BB306" s="232"/>
      <c r="BC306" s="232"/>
      <c r="BD306" s="232"/>
      <c r="BE306" s="232"/>
      <c r="BF306" s="232"/>
      <c r="BG306" s="232"/>
      <c r="BH306" s="232"/>
      <c r="BI306" s="232"/>
      <c r="BJ306" s="232"/>
      <c r="BK306" s="232"/>
      <c r="BL306" s="232"/>
      <c r="BM306" s="232"/>
      <c r="BN306" s="232"/>
      <c r="BO306" s="232"/>
      <c r="BP306" s="232"/>
      <c r="BQ306" s="232"/>
    </row>
    <row r="307" spans="34:69" s="42" customFormat="1" ht="6.95" customHeight="1">
      <c r="AH307" s="43"/>
      <c r="AJ307" s="43"/>
      <c r="AL307" s="43"/>
      <c r="AN307" s="232"/>
      <c r="AO307" s="232"/>
      <c r="AP307" s="232"/>
      <c r="AQ307" s="232"/>
      <c r="AR307" s="232"/>
      <c r="AS307" s="232"/>
      <c r="AT307" s="232"/>
      <c r="AU307" s="232"/>
      <c r="AV307" s="232"/>
      <c r="AW307" s="232"/>
      <c r="AX307" s="232"/>
      <c r="AY307" s="232"/>
      <c r="AZ307" s="232"/>
      <c r="BA307" s="232"/>
      <c r="BB307" s="232"/>
      <c r="BC307" s="232"/>
      <c r="BD307" s="232"/>
      <c r="BE307" s="232"/>
      <c r="BF307" s="232"/>
      <c r="BG307" s="232"/>
      <c r="BH307" s="232"/>
      <c r="BI307" s="232"/>
      <c r="BJ307" s="232"/>
      <c r="BK307" s="232"/>
      <c r="BL307" s="232"/>
      <c r="BM307" s="232"/>
      <c r="BN307" s="232"/>
      <c r="BO307" s="232"/>
      <c r="BP307" s="232"/>
      <c r="BQ307" s="232"/>
    </row>
    <row r="308" spans="34:69" s="42" customFormat="1" ht="6.95" customHeight="1">
      <c r="AH308" s="43"/>
      <c r="AJ308" s="43"/>
      <c r="AL308" s="43"/>
      <c r="AN308" s="232"/>
      <c r="AO308" s="232"/>
      <c r="AP308" s="232"/>
      <c r="AQ308" s="232"/>
      <c r="AR308" s="232"/>
      <c r="AS308" s="232"/>
      <c r="AT308" s="232"/>
      <c r="AU308" s="232"/>
      <c r="AV308" s="232"/>
      <c r="AW308" s="232"/>
      <c r="AX308" s="232"/>
      <c r="AY308" s="232"/>
      <c r="AZ308" s="232"/>
      <c r="BA308" s="232"/>
      <c r="BB308" s="232"/>
      <c r="BC308" s="232"/>
      <c r="BD308" s="232"/>
      <c r="BE308" s="232"/>
      <c r="BF308" s="232"/>
      <c r="BG308" s="232"/>
      <c r="BH308" s="232"/>
      <c r="BI308" s="232"/>
      <c r="BJ308" s="232"/>
      <c r="BK308" s="232"/>
      <c r="BL308" s="232"/>
      <c r="BM308" s="232"/>
      <c r="BN308" s="232"/>
      <c r="BO308" s="232"/>
      <c r="BP308" s="232"/>
      <c r="BQ308" s="232"/>
    </row>
    <row r="309" spans="34:69" s="42" customFormat="1" ht="6.95" customHeight="1">
      <c r="AH309" s="43"/>
      <c r="AJ309" s="43"/>
      <c r="AL309" s="43"/>
      <c r="AN309" s="232"/>
      <c r="AO309" s="232"/>
      <c r="AP309" s="232"/>
      <c r="AQ309" s="232"/>
      <c r="AR309" s="232"/>
      <c r="AS309" s="232"/>
      <c r="AT309" s="232"/>
      <c r="AU309" s="232"/>
      <c r="AV309" s="232"/>
      <c r="AW309" s="232"/>
      <c r="AX309" s="232"/>
      <c r="AY309" s="232"/>
      <c r="AZ309" s="232"/>
      <c r="BA309" s="232"/>
      <c r="BB309" s="232"/>
      <c r="BC309" s="232"/>
      <c r="BD309" s="232"/>
      <c r="BE309" s="232"/>
      <c r="BF309" s="232"/>
      <c r="BG309" s="232"/>
      <c r="BH309" s="232"/>
      <c r="BI309" s="232"/>
      <c r="BJ309" s="232"/>
      <c r="BK309" s="232"/>
      <c r="BL309" s="232"/>
      <c r="BM309" s="232"/>
      <c r="BN309" s="232"/>
      <c r="BO309" s="232"/>
      <c r="BP309" s="232"/>
      <c r="BQ309" s="232"/>
    </row>
    <row r="310" spans="34:69" s="42" customFormat="1" ht="6.95" customHeight="1">
      <c r="AH310" s="43"/>
      <c r="AJ310" s="43"/>
      <c r="AL310" s="43"/>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row>
    <row r="311" spans="34:69" s="42" customFormat="1" ht="6.95" customHeight="1">
      <c r="AH311" s="43"/>
      <c r="AJ311" s="43"/>
      <c r="AL311" s="43"/>
      <c r="AN311" s="232"/>
      <c r="AO311" s="232"/>
      <c r="AP311" s="232"/>
      <c r="AQ311" s="232"/>
      <c r="AR311" s="232"/>
      <c r="AS311" s="232"/>
      <c r="AT311" s="232"/>
      <c r="AU311" s="232"/>
      <c r="AV311" s="232"/>
      <c r="AW311" s="232"/>
      <c r="AX311" s="232"/>
      <c r="AY311" s="232"/>
      <c r="AZ311" s="232"/>
      <c r="BA311" s="232"/>
      <c r="BB311" s="232"/>
      <c r="BC311" s="232"/>
      <c r="BD311" s="232"/>
      <c r="BE311" s="232"/>
      <c r="BF311" s="232"/>
      <c r="BG311" s="232"/>
      <c r="BH311" s="232"/>
      <c r="BI311" s="232"/>
      <c r="BJ311" s="232"/>
      <c r="BK311" s="232"/>
      <c r="BL311" s="232"/>
      <c r="BM311" s="232"/>
      <c r="BN311" s="232"/>
      <c r="BO311" s="232"/>
      <c r="BP311" s="232"/>
      <c r="BQ311" s="232"/>
    </row>
    <row r="312" spans="34:69" s="42" customFormat="1" ht="6.95" customHeight="1">
      <c r="AH312" s="43"/>
      <c r="AJ312" s="43"/>
      <c r="AL312" s="43"/>
      <c r="AN312" s="232"/>
      <c r="AO312" s="232"/>
      <c r="AP312" s="232"/>
      <c r="AQ312" s="232"/>
      <c r="AR312" s="232"/>
      <c r="AS312" s="232"/>
      <c r="AT312" s="232"/>
      <c r="AU312" s="232"/>
      <c r="AV312" s="232"/>
      <c r="AW312" s="232"/>
      <c r="AX312" s="232"/>
      <c r="AY312" s="232"/>
      <c r="AZ312" s="232"/>
      <c r="BA312" s="232"/>
      <c r="BB312" s="232"/>
      <c r="BC312" s="232"/>
      <c r="BD312" s="232"/>
      <c r="BE312" s="232"/>
      <c r="BF312" s="232"/>
      <c r="BG312" s="232"/>
      <c r="BH312" s="232"/>
      <c r="BI312" s="232"/>
      <c r="BJ312" s="232"/>
      <c r="BK312" s="232"/>
      <c r="BL312" s="232"/>
      <c r="BM312" s="232"/>
      <c r="BN312" s="232"/>
      <c r="BO312" s="232"/>
      <c r="BP312" s="232"/>
      <c r="BQ312" s="232"/>
    </row>
    <row r="313" spans="34:69" s="42" customFormat="1" ht="6.95" customHeight="1">
      <c r="AH313" s="43"/>
      <c r="AJ313" s="43"/>
      <c r="AL313" s="43"/>
      <c r="AN313" s="232"/>
      <c r="AO313" s="232"/>
      <c r="AP313" s="232"/>
      <c r="AQ313" s="232"/>
      <c r="AR313" s="232"/>
      <c r="AS313" s="232"/>
      <c r="AT313" s="232"/>
      <c r="AU313" s="232"/>
      <c r="AV313" s="232"/>
      <c r="AW313" s="232"/>
      <c r="AX313" s="232"/>
      <c r="AY313" s="232"/>
      <c r="AZ313" s="232"/>
      <c r="BA313" s="232"/>
      <c r="BB313" s="232"/>
      <c r="BC313" s="232"/>
      <c r="BD313" s="232"/>
      <c r="BE313" s="232"/>
      <c r="BF313" s="232"/>
      <c r="BG313" s="232"/>
      <c r="BH313" s="232"/>
      <c r="BI313" s="232"/>
      <c r="BJ313" s="232"/>
      <c r="BK313" s="232"/>
      <c r="BL313" s="232"/>
      <c r="BM313" s="232"/>
      <c r="BN313" s="232"/>
      <c r="BO313" s="232"/>
      <c r="BP313" s="232"/>
      <c r="BQ313" s="232"/>
    </row>
    <row r="314" spans="34:69" s="42" customFormat="1" ht="6.95" customHeight="1">
      <c r="AH314" s="43"/>
      <c r="AJ314" s="43"/>
      <c r="AL314" s="43"/>
      <c r="AN314" s="232"/>
      <c r="AO314" s="232"/>
      <c r="AP314" s="232"/>
      <c r="AQ314" s="232"/>
      <c r="AR314" s="232"/>
      <c r="AS314" s="232"/>
      <c r="AT314" s="232"/>
      <c r="AU314" s="232"/>
      <c r="AV314" s="232"/>
      <c r="AW314" s="232"/>
      <c r="AX314" s="232"/>
      <c r="AY314" s="232"/>
      <c r="AZ314" s="232"/>
      <c r="BA314" s="232"/>
      <c r="BB314" s="232"/>
      <c r="BC314" s="232"/>
      <c r="BD314" s="232"/>
      <c r="BE314" s="232"/>
      <c r="BF314" s="232"/>
      <c r="BG314" s="232"/>
      <c r="BH314" s="232"/>
      <c r="BI314" s="232"/>
      <c r="BJ314" s="232"/>
      <c r="BK314" s="232"/>
      <c r="BL314" s="232"/>
      <c r="BM314" s="232"/>
      <c r="BN314" s="232"/>
      <c r="BO314" s="232"/>
      <c r="BP314" s="232"/>
      <c r="BQ314" s="232"/>
    </row>
    <row r="315" spans="34:69" s="42" customFormat="1" ht="6.95" customHeight="1">
      <c r="AH315" s="43"/>
      <c r="AJ315" s="43"/>
      <c r="AL315" s="43"/>
      <c r="AN315" s="232"/>
      <c r="AO315" s="232"/>
      <c r="AP315" s="232"/>
      <c r="AQ315" s="232"/>
      <c r="AR315" s="232"/>
      <c r="AS315" s="232"/>
      <c r="AT315" s="232"/>
      <c r="AU315" s="232"/>
      <c r="AV315" s="232"/>
      <c r="AW315" s="232"/>
      <c r="AX315" s="232"/>
      <c r="AY315" s="232"/>
      <c r="AZ315" s="232"/>
      <c r="BA315" s="232"/>
      <c r="BB315" s="232"/>
      <c r="BC315" s="232"/>
      <c r="BD315" s="232"/>
      <c r="BE315" s="232"/>
      <c r="BF315" s="232"/>
      <c r="BG315" s="232"/>
      <c r="BH315" s="232"/>
      <c r="BI315" s="232"/>
      <c r="BJ315" s="232"/>
      <c r="BK315" s="232"/>
      <c r="BL315" s="232"/>
      <c r="BM315" s="232"/>
      <c r="BN315" s="232"/>
      <c r="BO315" s="232"/>
      <c r="BP315" s="232"/>
      <c r="BQ315" s="232"/>
    </row>
    <row r="316" spans="34:69" s="42" customFormat="1" ht="6.95" customHeight="1">
      <c r="AH316" s="43"/>
      <c r="AJ316" s="43"/>
      <c r="AL316" s="43"/>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row>
    <row r="317" spans="34:69" s="42" customFormat="1" ht="6.95" customHeight="1">
      <c r="AH317" s="43"/>
      <c r="AJ317" s="43"/>
      <c r="AL317" s="43"/>
      <c r="AN317" s="232"/>
      <c r="AO317" s="232"/>
      <c r="AP317" s="232"/>
      <c r="AQ317" s="232"/>
      <c r="AR317" s="232"/>
      <c r="AS317" s="232"/>
      <c r="AT317" s="232"/>
      <c r="AU317" s="232"/>
      <c r="AV317" s="232"/>
      <c r="AW317" s="232"/>
      <c r="AX317" s="232"/>
      <c r="AY317" s="232"/>
      <c r="AZ317" s="232"/>
      <c r="BA317" s="232"/>
      <c r="BB317" s="232"/>
      <c r="BC317" s="232"/>
      <c r="BD317" s="232"/>
      <c r="BE317" s="232"/>
      <c r="BF317" s="232"/>
      <c r="BG317" s="232"/>
      <c r="BH317" s="232"/>
      <c r="BI317" s="232"/>
      <c r="BJ317" s="232"/>
      <c r="BK317" s="232"/>
      <c r="BL317" s="232"/>
      <c r="BM317" s="232"/>
      <c r="BN317" s="232"/>
      <c r="BO317" s="232"/>
      <c r="BP317" s="232"/>
      <c r="BQ317" s="232"/>
    </row>
    <row r="318" spans="34:69" s="42" customFormat="1" ht="6.95" customHeight="1">
      <c r="AH318" s="43"/>
      <c r="AJ318" s="43"/>
      <c r="AL318" s="43"/>
      <c r="AN318" s="232"/>
      <c r="AO318" s="232"/>
      <c r="AP318" s="232"/>
      <c r="AQ318" s="232"/>
      <c r="AR318" s="232"/>
      <c r="AS318" s="232"/>
      <c r="AT318" s="232"/>
      <c r="AU318" s="232"/>
      <c r="AV318" s="232"/>
      <c r="AW318" s="232"/>
      <c r="AX318" s="232"/>
      <c r="AY318" s="232"/>
      <c r="AZ318" s="232"/>
      <c r="BA318" s="232"/>
      <c r="BB318" s="232"/>
      <c r="BC318" s="232"/>
      <c r="BD318" s="232"/>
      <c r="BE318" s="232"/>
      <c r="BF318" s="232"/>
      <c r="BG318" s="232"/>
      <c r="BH318" s="232"/>
      <c r="BI318" s="232"/>
      <c r="BJ318" s="232"/>
      <c r="BK318" s="232"/>
      <c r="BL318" s="232"/>
      <c r="BM318" s="232"/>
      <c r="BN318" s="232"/>
      <c r="BO318" s="232"/>
      <c r="BP318" s="232"/>
      <c r="BQ318" s="232"/>
    </row>
    <row r="319" spans="34:69" s="42" customFormat="1" ht="6.95" customHeight="1">
      <c r="AH319" s="43"/>
      <c r="AJ319" s="43"/>
      <c r="AL319" s="43"/>
      <c r="AN319" s="232"/>
      <c r="AO319" s="232"/>
      <c r="AP319" s="232"/>
      <c r="AQ319" s="232"/>
      <c r="AR319" s="232"/>
      <c r="AS319" s="232"/>
      <c r="AT319" s="232"/>
      <c r="AU319" s="232"/>
      <c r="AV319" s="232"/>
      <c r="AW319" s="232"/>
      <c r="AX319" s="232"/>
      <c r="AY319" s="232"/>
      <c r="AZ319" s="232"/>
      <c r="BA319" s="232"/>
      <c r="BB319" s="232"/>
      <c r="BC319" s="232"/>
      <c r="BD319" s="232"/>
      <c r="BE319" s="232"/>
      <c r="BF319" s="232"/>
      <c r="BG319" s="232"/>
      <c r="BH319" s="232"/>
      <c r="BI319" s="232"/>
      <c r="BJ319" s="232"/>
      <c r="BK319" s="232"/>
      <c r="BL319" s="232"/>
      <c r="BM319" s="232"/>
      <c r="BN319" s="232"/>
      <c r="BO319" s="232"/>
      <c r="BP319" s="232"/>
      <c r="BQ319" s="232"/>
    </row>
    <row r="320" spans="34:69" s="42" customFormat="1" ht="6.95" customHeight="1">
      <c r="AH320" s="43"/>
      <c r="AJ320" s="43"/>
      <c r="AL320" s="43"/>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row>
    <row r="321" spans="34:69" s="42" customFormat="1" ht="6.95" customHeight="1">
      <c r="AH321" s="43"/>
      <c r="AJ321" s="43"/>
      <c r="AL321" s="43"/>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row>
    <row r="322" spans="34:69" s="42" customFormat="1" ht="6.95" customHeight="1">
      <c r="AH322" s="43"/>
      <c r="AJ322" s="43"/>
      <c r="AL322" s="43"/>
      <c r="AN322" s="232"/>
      <c r="AO322" s="232"/>
      <c r="AP322" s="232"/>
      <c r="AQ322" s="232"/>
      <c r="AR322" s="232"/>
      <c r="AS322" s="232"/>
      <c r="AT322" s="232"/>
      <c r="AU322" s="232"/>
      <c r="AV322" s="232"/>
      <c r="AW322" s="232"/>
      <c r="AX322" s="232"/>
      <c r="AY322" s="232"/>
      <c r="AZ322" s="232"/>
      <c r="BA322" s="232"/>
      <c r="BB322" s="232"/>
      <c r="BC322" s="232"/>
      <c r="BD322" s="232"/>
      <c r="BE322" s="232"/>
      <c r="BF322" s="232"/>
      <c r="BG322" s="232"/>
      <c r="BH322" s="232"/>
      <c r="BI322" s="232"/>
      <c r="BJ322" s="232"/>
      <c r="BK322" s="232"/>
      <c r="BL322" s="232"/>
      <c r="BM322" s="232"/>
      <c r="BN322" s="232"/>
      <c r="BO322" s="232"/>
      <c r="BP322" s="232"/>
      <c r="BQ322" s="232"/>
    </row>
    <row r="323" spans="34:69" s="42" customFormat="1" ht="6.95" customHeight="1">
      <c r="AH323" s="43"/>
      <c r="AJ323" s="43"/>
      <c r="AL323" s="43"/>
      <c r="AN323" s="232"/>
      <c r="AO323" s="232"/>
      <c r="AP323" s="232"/>
      <c r="AQ323" s="232"/>
      <c r="AR323" s="232"/>
      <c r="AS323" s="232"/>
      <c r="AT323" s="232"/>
      <c r="AU323" s="232"/>
      <c r="AV323" s="232"/>
      <c r="AW323" s="232"/>
      <c r="AX323" s="232"/>
      <c r="AY323" s="232"/>
      <c r="AZ323" s="232"/>
      <c r="BA323" s="232"/>
      <c r="BB323" s="232"/>
      <c r="BC323" s="232"/>
      <c r="BD323" s="232"/>
      <c r="BE323" s="232"/>
      <c r="BF323" s="232"/>
      <c r="BG323" s="232"/>
      <c r="BH323" s="232"/>
      <c r="BI323" s="232"/>
      <c r="BJ323" s="232"/>
      <c r="BK323" s="232"/>
      <c r="BL323" s="232"/>
      <c r="BM323" s="232"/>
      <c r="BN323" s="232"/>
      <c r="BO323" s="232"/>
      <c r="BP323" s="232"/>
      <c r="BQ323" s="232"/>
    </row>
    <row r="324" spans="34:69" s="42" customFormat="1" ht="6.95" customHeight="1">
      <c r="AH324" s="43"/>
      <c r="AJ324" s="43"/>
      <c r="AL324" s="43"/>
      <c r="AN324" s="232"/>
      <c r="AO324" s="232"/>
      <c r="AP324" s="232"/>
      <c r="AQ324" s="232"/>
      <c r="AR324" s="232"/>
      <c r="AS324" s="232"/>
      <c r="AT324" s="232"/>
      <c r="AU324" s="232"/>
      <c r="AV324" s="232"/>
      <c r="AW324" s="232"/>
      <c r="AX324" s="232"/>
      <c r="AY324" s="232"/>
      <c r="AZ324" s="232"/>
      <c r="BA324" s="232"/>
      <c r="BB324" s="232"/>
      <c r="BC324" s="232"/>
      <c r="BD324" s="232"/>
      <c r="BE324" s="232"/>
      <c r="BF324" s="232"/>
      <c r="BG324" s="232"/>
      <c r="BH324" s="232"/>
      <c r="BI324" s="232"/>
      <c r="BJ324" s="232"/>
      <c r="BK324" s="232"/>
      <c r="BL324" s="232"/>
      <c r="BM324" s="232"/>
      <c r="BN324" s="232"/>
      <c r="BO324" s="232"/>
      <c r="BP324" s="232"/>
      <c r="BQ324" s="232"/>
    </row>
    <row r="325" spans="34:69" s="42" customFormat="1" ht="6.95" customHeight="1">
      <c r="AH325" s="43"/>
      <c r="AJ325" s="43"/>
      <c r="AL325" s="43"/>
      <c r="AN325" s="232"/>
      <c r="AO325" s="232"/>
      <c r="AP325" s="232"/>
      <c r="AQ325" s="232"/>
      <c r="AR325" s="232"/>
      <c r="AS325" s="232"/>
      <c r="AT325" s="232"/>
      <c r="AU325" s="232"/>
      <c r="AV325" s="232"/>
      <c r="AW325" s="232"/>
      <c r="AX325" s="232"/>
      <c r="AY325" s="232"/>
      <c r="AZ325" s="232"/>
      <c r="BA325" s="232"/>
      <c r="BB325" s="232"/>
      <c r="BC325" s="232"/>
      <c r="BD325" s="232"/>
      <c r="BE325" s="232"/>
      <c r="BF325" s="232"/>
      <c r="BG325" s="232"/>
      <c r="BH325" s="232"/>
      <c r="BI325" s="232"/>
      <c r="BJ325" s="232"/>
      <c r="BK325" s="232"/>
      <c r="BL325" s="232"/>
      <c r="BM325" s="232"/>
      <c r="BN325" s="232"/>
      <c r="BO325" s="232"/>
      <c r="BP325" s="232"/>
      <c r="BQ325" s="232"/>
    </row>
    <row r="326" spans="34:69" s="42" customFormat="1" ht="6.95" customHeight="1">
      <c r="AH326" s="43"/>
      <c r="AJ326" s="43"/>
      <c r="AL326" s="43"/>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row>
    <row r="327" spans="34:69" s="42" customFormat="1" ht="6.95" customHeight="1">
      <c r="AH327" s="43"/>
      <c r="AJ327" s="43"/>
      <c r="AL327" s="43"/>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row>
    <row r="328" spans="34:69" s="42" customFormat="1" ht="6.95" customHeight="1">
      <c r="AH328" s="43"/>
      <c r="AJ328" s="43"/>
      <c r="AL328" s="43"/>
      <c r="AN328" s="232"/>
      <c r="AO328" s="232"/>
      <c r="AP328" s="232"/>
      <c r="AQ328" s="232"/>
      <c r="AR328" s="232"/>
      <c r="AS328" s="232"/>
      <c r="AT328" s="232"/>
      <c r="AU328" s="232"/>
      <c r="AV328" s="232"/>
      <c r="AW328" s="232"/>
      <c r="AX328" s="232"/>
      <c r="AY328" s="232"/>
      <c r="AZ328" s="232"/>
      <c r="BA328" s="232"/>
      <c r="BB328" s="232"/>
      <c r="BC328" s="232"/>
      <c r="BD328" s="232"/>
      <c r="BE328" s="232"/>
      <c r="BF328" s="232"/>
      <c r="BG328" s="232"/>
      <c r="BH328" s="232"/>
      <c r="BI328" s="232"/>
      <c r="BJ328" s="232"/>
      <c r="BK328" s="232"/>
      <c r="BL328" s="232"/>
      <c r="BM328" s="232"/>
      <c r="BN328" s="232"/>
      <c r="BO328" s="232"/>
      <c r="BP328" s="232"/>
      <c r="BQ328" s="232"/>
    </row>
    <row r="329" spans="34:69" s="42" customFormat="1" ht="6.95" customHeight="1">
      <c r="AH329" s="43"/>
      <c r="AJ329" s="43"/>
      <c r="AL329" s="43"/>
      <c r="AN329" s="232"/>
      <c r="AO329" s="232"/>
      <c r="AP329" s="232"/>
      <c r="AQ329" s="232"/>
      <c r="AR329" s="232"/>
      <c r="AS329" s="232"/>
      <c r="AT329" s="232"/>
      <c r="AU329" s="232"/>
      <c r="AV329" s="232"/>
      <c r="AW329" s="232"/>
      <c r="AX329" s="232"/>
      <c r="AY329" s="232"/>
      <c r="AZ329" s="232"/>
      <c r="BA329" s="232"/>
      <c r="BB329" s="232"/>
      <c r="BC329" s="232"/>
      <c r="BD329" s="232"/>
      <c r="BE329" s="232"/>
      <c r="BF329" s="232"/>
      <c r="BG329" s="232"/>
      <c r="BH329" s="232"/>
      <c r="BI329" s="232"/>
      <c r="BJ329" s="232"/>
      <c r="BK329" s="232"/>
      <c r="BL329" s="232"/>
      <c r="BM329" s="232"/>
      <c r="BN329" s="232"/>
      <c r="BO329" s="232"/>
      <c r="BP329" s="232"/>
      <c r="BQ329" s="232"/>
    </row>
    <row r="330" spans="34:69" s="42" customFormat="1" ht="6.95" customHeight="1">
      <c r="AH330" s="43"/>
      <c r="AJ330" s="43"/>
      <c r="AL330" s="43"/>
      <c r="AN330" s="232"/>
      <c r="AO330" s="232"/>
      <c r="AP330" s="232"/>
      <c r="AQ330" s="232"/>
      <c r="AR330" s="232"/>
      <c r="AS330" s="232"/>
      <c r="AT330" s="232"/>
      <c r="AU330" s="232"/>
      <c r="AV330" s="232"/>
      <c r="AW330" s="232"/>
      <c r="AX330" s="232"/>
      <c r="AY330" s="232"/>
      <c r="AZ330" s="232"/>
      <c r="BA330" s="232"/>
      <c r="BB330" s="232"/>
      <c r="BC330" s="232"/>
      <c r="BD330" s="232"/>
      <c r="BE330" s="232"/>
      <c r="BF330" s="232"/>
      <c r="BG330" s="232"/>
      <c r="BH330" s="232"/>
      <c r="BI330" s="232"/>
      <c r="BJ330" s="232"/>
      <c r="BK330" s="232"/>
      <c r="BL330" s="232"/>
      <c r="BM330" s="232"/>
      <c r="BN330" s="232"/>
      <c r="BO330" s="232"/>
      <c r="BP330" s="232"/>
      <c r="BQ330" s="232"/>
    </row>
    <row r="331" spans="34:69" s="42" customFormat="1" ht="6.95" customHeight="1">
      <c r="AH331" s="43"/>
      <c r="AJ331" s="43"/>
      <c r="AL331" s="43"/>
      <c r="AN331" s="232"/>
      <c r="AO331" s="232"/>
      <c r="AP331" s="232"/>
      <c r="AQ331" s="232"/>
      <c r="AR331" s="232"/>
      <c r="AS331" s="232"/>
      <c r="AT331" s="232"/>
      <c r="AU331" s="232"/>
      <c r="AV331" s="232"/>
      <c r="AW331" s="232"/>
      <c r="AX331" s="232"/>
      <c r="AY331" s="232"/>
      <c r="AZ331" s="232"/>
      <c r="BA331" s="232"/>
      <c r="BB331" s="232"/>
      <c r="BC331" s="232"/>
      <c r="BD331" s="232"/>
      <c r="BE331" s="232"/>
      <c r="BF331" s="232"/>
      <c r="BG331" s="232"/>
      <c r="BH331" s="232"/>
      <c r="BI331" s="232"/>
      <c r="BJ331" s="232"/>
      <c r="BK331" s="232"/>
      <c r="BL331" s="232"/>
      <c r="BM331" s="232"/>
      <c r="BN331" s="232"/>
      <c r="BO331" s="232"/>
      <c r="BP331" s="232"/>
      <c r="BQ331" s="232"/>
    </row>
    <row r="332" spans="34:69" s="42" customFormat="1" ht="6.95" customHeight="1">
      <c r="AH332" s="43"/>
      <c r="AJ332" s="43"/>
      <c r="AL332" s="43"/>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row>
    <row r="333" spans="34:69" s="42" customFormat="1" ht="6.95" customHeight="1">
      <c r="AH333" s="43"/>
      <c r="AJ333" s="43"/>
      <c r="AL333" s="43"/>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row>
    <row r="334" spans="34:69" s="42" customFormat="1" ht="6.95" customHeight="1">
      <c r="AH334" s="43"/>
      <c r="AJ334" s="43"/>
      <c r="AL334" s="43"/>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row>
    <row r="335" spans="34:69" s="42" customFormat="1" ht="6.95" customHeight="1">
      <c r="AH335" s="43"/>
      <c r="AJ335" s="43"/>
      <c r="AL335" s="43"/>
      <c r="AN335" s="232"/>
      <c r="AO335" s="232"/>
      <c r="AP335" s="232"/>
      <c r="AQ335" s="232"/>
      <c r="AR335" s="232"/>
      <c r="AS335" s="232"/>
      <c r="AT335" s="232"/>
      <c r="AU335" s="232"/>
      <c r="AV335" s="232"/>
      <c r="AW335" s="232"/>
      <c r="AX335" s="232"/>
      <c r="AY335" s="232"/>
      <c r="AZ335" s="232"/>
      <c r="BA335" s="232"/>
      <c r="BB335" s="232"/>
      <c r="BC335" s="232"/>
      <c r="BD335" s="232"/>
      <c r="BE335" s="232"/>
      <c r="BF335" s="232"/>
      <c r="BG335" s="232"/>
      <c r="BH335" s="232"/>
      <c r="BI335" s="232"/>
      <c r="BJ335" s="232"/>
      <c r="BK335" s="232"/>
      <c r="BL335" s="232"/>
      <c r="BM335" s="232"/>
      <c r="BN335" s="232"/>
      <c r="BO335" s="232"/>
      <c r="BP335" s="232"/>
      <c r="BQ335" s="232"/>
    </row>
    <row r="336" spans="34:69" s="42" customFormat="1" ht="6.95" customHeight="1">
      <c r="AH336" s="43"/>
      <c r="AJ336" s="43"/>
      <c r="AL336" s="43"/>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row>
    <row r="337" spans="34:69" s="42" customFormat="1" ht="6.95" customHeight="1">
      <c r="AH337" s="43"/>
      <c r="AJ337" s="43"/>
      <c r="AL337" s="43"/>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row>
    <row r="338" spans="34:69" s="42" customFormat="1" ht="6.95" customHeight="1">
      <c r="AH338" s="43"/>
      <c r="AJ338" s="43"/>
      <c r="AL338" s="43"/>
      <c r="AN338" s="232"/>
      <c r="AO338" s="232"/>
      <c r="AP338" s="232"/>
      <c r="AQ338" s="232"/>
      <c r="AR338" s="232"/>
      <c r="AS338" s="232"/>
      <c r="AT338" s="232"/>
      <c r="AU338" s="232"/>
      <c r="AV338" s="232"/>
      <c r="AW338" s="232"/>
      <c r="AX338" s="232"/>
      <c r="AY338" s="232"/>
      <c r="AZ338" s="232"/>
      <c r="BA338" s="232"/>
      <c r="BB338" s="232"/>
      <c r="BC338" s="232"/>
      <c r="BD338" s="232"/>
      <c r="BE338" s="232"/>
      <c r="BF338" s="232"/>
      <c r="BG338" s="232"/>
      <c r="BH338" s="232"/>
      <c r="BI338" s="232"/>
      <c r="BJ338" s="232"/>
      <c r="BK338" s="232"/>
      <c r="BL338" s="232"/>
      <c r="BM338" s="232"/>
      <c r="BN338" s="232"/>
      <c r="BO338" s="232"/>
      <c r="BP338" s="232"/>
      <c r="BQ338" s="232"/>
    </row>
    <row r="339" spans="34:69" s="42" customFormat="1" ht="6.95" customHeight="1">
      <c r="AH339" s="43"/>
      <c r="AJ339" s="43"/>
      <c r="AL339" s="43"/>
      <c r="AN339" s="232"/>
      <c r="AO339" s="232"/>
      <c r="AP339" s="232"/>
      <c r="AQ339" s="232"/>
      <c r="AR339" s="232"/>
      <c r="AS339" s="232"/>
      <c r="AT339" s="232"/>
      <c r="AU339" s="232"/>
      <c r="AV339" s="232"/>
      <c r="AW339" s="232"/>
      <c r="AX339" s="232"/>
      <c r="AY339" s="232"/>
      <c r="AZ339" s="232"/>
      <c r="BA339" s="232"/>
      <c r="BB339" s="232"/>
      <c r="BC339" s="232"/>
      <c r="BD339" s="232"/>
      <c r="BE339" s="232"/>
      <c r="BF339" s="232"/>
      <c r="BG339" s="232"/>
      <c r="BH339" s="232"/>
      <c r="BI339" s="232"/>
      <c r="BJ339" s="232"/>
      <c r="BK339" s="232"/>
      <c r="BL339" s="232"/>
      <c r="BM339" s="232"/>
      <c r="BN339" s="232"/>
      <c r="BO339" s="232"/>
      <c r="BP339" s="232"/>
      <c r="BQ339" s="232"/>
    </row>
    <row r="340" spans="34:69" s="42" customFormat="1" ht="6.95" customHeight="1">
      <c r="AH340" s="43"/>
      <c r="AJ340" s="43"/>
      <c r="AL340" s="43"/>
      <c r="AN340" s="232"/>
      <c r="AO340" s="232"/>
      <c r="AP340" s="232"/>
      <c r="AQ340" s="232"/>
      <c r="AR340" s="232"/>
      <c r="AS340" s="232"/>
      <c r="AT340" s="232"/>
      <c r="AU340" s="232"/>
      <c r="AV340" s="232"/>
      <c r="AW340" s="232"/>
      <c r="AX340" s="232"/>
      <c r="AY340" s="232"/>
      <c r="AZ340" s="232"/>
      <c r="BA340" s="232"/>
      <c r="BB340" s="232"/>
      <c r="BC340" s="232"/>
      <c r="BD340" s="232"/>
      <c r="BE340" s="232"/>
      <c r="BF340" s="232"/>
      <c r="BG340" s="232"/>
      <c r="BH340" s="232"/>
      <c r="BI340" s="232"/>
      <c r="BJ340" s="232"/>
      <c r="BK340" s="232"/>
      <c r="BL340" s="232"/>
      <c r="BM340" s="232"/>
      <c r="BN340" s="232"/>
      <c r="BO340" s="232"/>
      <c r="BP340" s="232"/>
      <c r="BQ340" s="232"/>
    </row>
    <row r="341" spans="34:69" s="42" customFormat="1" ht="6.95" customHeight="1">
      <c r="AH341" s="43"/>
      <c r="AJ341" s="43"/>
      <c r="AL341" s="43"/>
      <c r="AN341" s="232"/>
      <c r="AO341" s="232"/>
      <c r="AP341" s="232"/>
      <c r="AQ341" s="232"/>
      <c r="AR341" s="232"/>
      <c r="AS341" s="232"/>
      <c r="AT341" s="232"/>
      <c r="AU341" s="232"/>
      <c r="AV341" s="232"/>
      <c r="AW341" s="232"/>
      <c r="AX341" s="232"/>
      <c r="AY341" s="232"/>
      <c r="AZ341" s="232"/>
      <c r="BA341" s="232"/>
      <c r="BB341" s="232"/>
      <c r="BC341" s="232"/>
      <c r="BD341" s="232"/>
      <c r="BE341" s="232"/>
      <c r="BF341" s="232"/>
      <c r="BG341" s="232"/>
      <c r="BH341" s="232"/>
      <c r="BI341" s="232"/>
      <c r="BJ341" s="232"/>
      <c r="BK341" s="232"/>
      <c r="BL341" s="232"/>
      <c r="BM341" s="232"/>
      <c r="BN341" s="232"/>
      <c r="BO341" s="232"/>
      <c r="BP341" s="232"/>
      <c r="BQ341" s="232"/>
    </row>
    <row r="342" spans="34:69" s="42" customFormat="1" ht="6.95" customHeight="1">
      <c r="AH342" s="43"/>
      <c r="AJ342" s="43"/>
      <c r="AL342" s="43"/>
      <c r="AN342" s="232"/>
      <c r="AO342" s="232"/>
      <c r="AP342" s="232"/>
      <c r="AQ342" s="232"/>
      <c r="AR342" s="232"/>
      <c r="AS342" s="232"/>
      <c r="AT342" s="232"/>
      <c r="AU342" s="232"/>
      <c r="AV342" s="232"/>
      <c r="AW342" s="232"/>
      <c r="AX342" s="232"/>
      <c r="AY342" s="232"/>
      <c r="AZ342" s="232"/>
      <c r="BA342" s="232"/>
      <c r="BB342" s="232"/>
      <c r="BC342" s="232"/>
      <c r="BD342" s="232"/>
      <c r="BE342" s="232"/>
      <c r="BF342" s="232"/>
      <c r="BG342" s="232"/>
      <c r="BH342" s="232"/>
      <c r="BI342" s="232"/>
      <c r="BJ342" s="232"/>
      <c r="BK342" s="232"/>
      <c r="BL342" s="232"/>
      <c r="BM342" s="232"/>
      <c r="BN342" s="232"/>
      <c r="BO342" s="232"/>
      <c r="BP342" s="232"/>
      <c r="BQ342" s="232"/>
    </row>
    <row r="343" spans="34:69" s="42" customFormat="1" ht="6.95" customHeight="1">
      <c r="AH343" s="43"/>
      <c r="AJ343" s="43"/>
      <c r="AL343" s="43"/>
      <c r="AN343" s="232"/>
      <c r="AO343" s="232"/>
      <c r="AP343" s="232"/>
      <c r="AQ343" s="232"/>
      <c r="AR343" s="232"/>
      <c r="AS343" s="232"/>
      <c r="AT343" s="232"/>
      <c r="AU343" s="232"/>
      <c r="AV343" s="232"/>
      <c r="AW343" s="232"/>
      <c r="AX343" s="232"/>
      <c r="AY343" s="232"/>
      <c r="AZ343" s="232"/>
      <c r="BA343" s="232"/>
      <c r="BB343" s="232"/>
      <c r="BC343" s="232"/>
      <c r="BD343" s="232"/>
      <c r="BE343" s="232"/>
      <c r="BF343" s="232"/>
      <c r="BG343" s="232"/>
      <c r="BH343" s="232"/>
      <c r="BI343" s="232"/>
      <c r="BJ343" s="232"/>
      <c r="BK343" s="232"/>
      <c r="BL343" s="232"/>
      <c r="BM343" s="232"/>
      <c r="BN343" s="232"/>
      <c r="BO343" s="232"/>
      <c r="BP343" s="232"/>
      <c r="BQ343" s="232"/>
    </row>
    <row r="344" spans="34:69" s="42" customFormat="1" ht="6.95" customHeight="1">
      <c r="AH344" s="43"/>
      <c r="AJ344" s="43"/>
      <c r="AL344" s="43"/>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row>
    <row r="345" spans="34:69" s="42" customFormat="1" ht="6.95" customHeight="1">
      <c r="AH345" s="43"/>
      <c r="AJ345" s="43"/>
      <c r="AL345" s="43"/>
      <c r="AN345" s="232"/>
      <c r="AO345" s="232"/>
      <c r="AP345" s="232"/>
      <c r="AQ345" s="232"/>
      <c r="AR345" s="232"/>
      <c r="AS345" s="232"/>
      <c r="AT345" s="232"/>
      <c r="AU345" s="232"/>
      <c r="AV345" s="232"/>
      <c r="AW345" s="232"/>
      <c r="AX345" s="232"/>
      <c r="AY345" s="232"/>
      <c r="AZ345" s="232"/>
      <c r="BA345" s="232"/>
      <c r="BB345" s="232"/>
      <c r="BC345" s="232"/>
      <c r="BD345" s="232"/>
      <c r="BE345" s="232"/>
      <c r="BF345" s="232"/>
      <c r="BG345" s="232"/>
      <c r="BH345" s="232"/>
      <c r="BI345" s="232"/>
      <c r="BJ345" s="232"/>
      <c r="BK345" s="232"/>
      <c r="BL345" s="232"/>
      <c r="BM345" s="232"/>
      <c r="BN345" s="232"/>
      <c r="BO345" s="232"/>
      <c r="BP345" s="232"/>
      <c r="BQ345" s="232"/>
    </row>
    <row r="346" spans="34:69" s="42" customFormat="1" ht="6.95" customHeight="1">
      <c r="AH346" s="43"/>
      <c r="AJ346" s="43"/>
      <c r="AL346" s="43"/>
      <c r="AN346" s="232"/>
      <c r="AO346" s="232"/>
      <c r="AP346" s="232"/>
      <c r="AQ346" s="232"/>
      <c r="AR346" s="232"/>
      <c r="AS346" s="232"/>
      <c r="AT346" s="232"/>
      <c r="AU346" s="232"/>
      <c r="AV346" s="232"/>
      <c r="AW346" s="232"/>
      <c r="AX346" s="232"/>
      <c r="AY346" s="232"/>
      <c r="AZ346" s="232"/>
      <c r="BA346" s="232"/>
      <c r="BB346" s="232"/>
      <c r="BC346" s="232"/>
      <c r="BD346" s="232"/>
      <c r="BE346" s="232"/>
      <c r="BF346" s="232"/>
      <c r="BG346" s="232"/>
      <c r="BH346" s="232"/>
      <c r="BI346" s="232"/>
      <c r="BJ346" s="232"/>
      <c r="BK346" s="232"/>
      <c r="BL346" s="232"/>
      <c r="BM346" s="232"/>
      <c r="BN346" s="232"/>
      <c r="BO346" s="232"/>
      <c r="BP346" s="232"/>
      <c r="BQ346" s="232"/>
    </row>
    <row r="347" spans="34:69" s="42" customFormat="1" ht="6.95" customHeight="1">
      <c r="AH347" s="43"/>
      <c r="AJ347" s="43"/>
      <c r="AL347" s="43"/>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row>
    <row r="348" spans="34:69" s="42" customFormat="1" ht="6.95" customHeight="1">
      <c r="AH348" s="43"/>
      <c r="AJ348" s="43"/>
      <c r="AL348" s="43"/>
      <c r="AN348" s="232"/>
      <c r="AO348" s="232"/>
      <c r="AP348" s="232"/>
      <c r="AQ348" s="232"/>
      <c r="AR348" s="232"/>
      <c r="AS348" s="232"/>
      <c r="AT348" s="232"/>
      <c r="AU348" s="232"/>
      <c r="AV348" s="232"/>
      <c r="AW348" s="232"/>
      <c r="AX348" s="232"/>
      <c r="AY348" s="232"/>
      <c r="AZ348" s="232"/>
      <c r="BA348" s="232"/>
      <c r="BB348" s="232"/>
      <c r="BC348" s="232"/>
      <c r="BD348" s="232"/>
      <c r="BE348" s="232"/>
      <c r="BF348" s="232"/>
      <c r="BG348" s="232"/>
      <c r="BH348" s="232"/>
      <c r="BI348" s="232"/>
      <c r="BJ348" s="232"/>
      <c r="BK348" s="232"/>
      <c r="BL348" s="232"/>
      <c r="BM348" s="232"/>
      <c r="BN348" s="232"/>
      <c r="BO348" s="232"/>
      <c r="BP348" s="232"/>
      <c r="BQ348" s="232"/>
    </row>
    <row r="349" spans="34:69" s="42" customFormat="1" ht="6.95" customHeight="1">
      <c r="AH349" s="43"/>
      <c r="AJ349" s="43"/>
      <c r="AL349" s="43"/>
      <c r="AN349" s="232"/>
      <c r="AO349" s="232"/>
      <c r="AP349" s="232"/>
      <c r="AQ349" s="232"/>
      <c r="AR349" s="232"/>
      <c r="AS349" s="232"/>
      <c r="AT349" s="232"/>
      <c r="AU349" s="232"/>
      <c r="AV349" s="232"/>
      <c r="AW349" s="232"/>
      <c r="AX349" s="232"/>
      <c r="AY349" s="232"/>
      <c r="AZ349" s="232"/>
      <c r="BA349" s="232"/>
      <c r="BB349" s="232"/>
      <c r="BC349" s="232"/>
      <c r="BD349" s="232"/>
      <c r="BE349" s="232"/>
      <c r="BF349" s="232"/>
      <c r="BG349" s="232"/>
      <c r="BH349" s="232"/>
      <c r="BI349" s="232"/>
      <c r="BJ349" s="232"/>
      <c r="BK349" s="232"/>
      <c r="BL349" s="232"/>
      <c r="BM349" s="232"/>
      <c r="BN349" s="232"/>
      <c r="BO349" s="232"/>
      <c r="BP349" s="232"/>
      <c r="BQ349" s="232"/>
    </row>
    <row r="350" spans="34:69" s="42" customFormat="1" ht="6.95" customHeight="1">
      <c r="AH350" s="43"/>
      <c r="AJ350" s="43"/>
      <c r="AL350" s="43"/>
      <c r="AN350" s="232"/>
      <c r="AO350" s="232"/>
      <c r="AP350" s="232"/>
      <c r="AQ350" s="232"/>
      <c r="AR350" s="232"/>
      <c r="AS350" s="232"/>
      <c r="AT350" s="232"/>
      <c r="AU350" s="232"/>
      <c r="AV350" s="232"/>
      <c r="AW350" s="232"/>
      <c r="AX350" s="232"/>
      <c r="AY350" s="232"/>
      <c r="AZ350" s="232"/>
      <c r="BA350" s="232"/>
      <c r="BB350" s="232"/>
      <c r="BC350" s="232"/>
      <c r="BD350" s="232"/>
      <c r="BE350" s="232"/>
      <c r="BF350" s="232"/>
      <c r="BG350" s="232"/>
      <c r="BH350" s="232"/>
      <c r="BI350" s="232"/>
      <c r="BJ350" s="232"/>
      <c r="BK350" s="232"/>
      <c r="BL350" s="232"/>
      <c r="BM350" s="232"/>
      <c r="BN350" s="232"/>
      <c r="BO350" s="232"/>
      <c r="BP350" s="232"/>
      <c r="BQ350" s="232"/>
    </row>
    <row r="351" spans="34:69" s="42" customFormat="1" ht="6.95" customHeight="1">
      <c r="AH351" s="43"/>
      <c r="AJ351" s="43"/>
      <c r="AL351" s="43"/>
      <c r="AN351" s="232"/>
      <c r="AO351" s="232"/>
      <c r="AP351" s="232"/>
      <c r="AQ351" s="232"/>
      <c r="AR351" s="232"/>
      <c r="AS351" s="232"/>
      <c r="AT351" s="232"/>
      <c r="AU351" s="232"/>
      <c r="AV351" s="232"/>
      <c r="AW351" s="232"/>
      <c r="AX351" s="232"/>
      <c r="AY351" s="232"/>
      <c r="AZ351" s="232"/>
      <c r="BA351" s="232"/>
      <c r="BB351" s="232"/>
      <c r="BC351" s="232"/>
      <c r="BD351" s="232"/>
      <c r="BE351" s="232"/>
      <c r="BF351" s="232"/>
      <c r="BG351" s="232"/>
      <c r="BH351" s="232"/>
      <c r="BI351" s="232"/>
      <c r="BJ351" s="232"/>
      <c r="BK351" s="232"/>
      <c r="BL351" s="232"/>
      <c r="BM351" s="232"/>
      <c r="BN351" s="232"/>
      <c r="BO351" s="232"/>
      <c r="BP351" s="232"/>
      <c r="BQ351" s="232"/>
    </row>
    <row r="352" spans="34:69" s="42" customFormat="1" ht="6.95" customHeight="1">
      <c r="AH352" s="43"/>
      <c r="AJ352" s="43"/>
      <c r="AL352" s="43"/>
      <c r="AN352" s="232"/>
      <c r="AO352" s="232"/>
      <c r="AP352" s="232"/>
      <c r="AQ352" s="232"/>
      <c r="AR352" s="232"/>
      <c r="AS352" s="232"/>
      <c r="AT352" s="232"/>
      <c r="AU352" s="232"/>
      <c r="AV352" s="232"/>
      <c r="AW352" s="232"/>
      <c r="AX352" s="232"/>
      <c r="AY352" s="232"/>
      <c r="AZ352" s="232"/>
      <c r="BA352" s="232"/>
      <c r="BB352" s="232"/>
      <c r="BC352" s="232"/>
      <c r="BD352" s="232"/>
      <c r="BE352" s="232"/>
      <c r="BF352" s="232"/>
      <c r="BG352" s="232"/>
      <c r="BH352" s="232"/>
      <c r="BI352" s="232"/>
      <c r="BJ352" s="232"/>
      <c r="BK352" s="232"/>
      <c r="BL352" s="232"/>
      <c r="BM352" s="232"/>
      <c r="BN352" s="232"/>
      <c r="BO352" s="232"/>
      <c r="BP352" s="232"/>
      <c r="BQ352" s="232"/>
    </row>
    <row r="353" spans="34:69" s="42" customFormat="1" ht="6.95" customHeight="1">
      <c r="AH353" s="43"/>
      <c r="AJ353" s="43"/>
      <c r="AL353" s="43"/>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row>
    <row r="354" spans="34:69" s="42" customFormat="1" ht="6.95" customHeight="1">
      <c r="AH354" s="43"/>
      <c r="AJ354" s="43"/>
      <c r="AL354" s="43"/>
      <c r="AN354" s="232"/>
      <c r="AO354" s="232"/>
      <c r="AP354" s="232"/>
      <c r="AQ354" s="232"/>
      <c r="AR354" s="232"/>
      <c r="AS354" s="232"/>
      <c r="AT354" s="232"/>
      <c r="AU354" s="232"/>
      <c r="AV354" s="232"/>
      <c r="AW354" s="232"/>
      <c r="AX354" s="232"/>
      <c r="AY354" s="232"/>
      <c r="AZ354" s="232"/>
      <c r="BA354" s="232"/>
      <c r="BB354" s="232"/>
      <c r="BC354" s="232"/>
      <c r="BD354" s="232"/>
      <c r="BE354" s="232"/>
      <c r="BF354" s="232"/>
      <c r="BG354" s="232"/>
      <c r="BH354" s="232"/>
      <c r="BI354" s="232"/>
      <c r="BJ354" s="232"/>
      <c r="BK354" s="232"/>
      <c r="BL354" s="232"/>
      <c r="BM354" s="232"/>
      <c r="BN354" s="232"/>
      <c r="BO354" s="232"/>
      <c r="BP354" s="232"/>
      <c r="BQ354" s="232"/>
    </row>
    <row r="355" spans="34:69" s="42" customFormat="1" ht="6.95" customHeight="1">
      <c r="AH355" s="43"/>
      <c r="AJ355" s="43"/>
      <c r="AL355" s="43"/>
      <c r="AN355" s="232"/>
      <c r="AO355" s="232"/>
      <c r="AP355" s="232"/>
      <c r="AQ355" s="232"/>
      <c r="AR355" s="232"/>
      <c r="AS355" s="232"/>
      <c r="AT355" s="232"/>
      <c r="AU355" s="232"/>
      <c r="AV355" s="232"/>
      <c r="AW355" s="232"/>
      <c r="AX355" s="232"/>
      <c r="AY355" s="232"/>
      <c r="AZ355" s="232"/>
      <c r="BA355" s="232"/>
      <c r="BB355" s="232"/>
      <c r="BC355" s="232"/>
      <c r="BD355" s="232"/>
      <c r="BE355" s="232"/>
      <c r="BF355" s="232"/>
      <c r="BG355" s="232"/>
      <c r="BH355" s="232"/>
      <c r="BI355" s="232"/>
      <c r="BJ355" s="232"/>
      <c r="BK355" s="232"/>
      <c r="BL355" s="232"/>
      <c r="BM355" s="232"/>
      <c r="BN355" s="232"/>
      <c r="BO355" s="232"/>
      <c r="BP355" s="232"/>
      <c r="BQ355" s="232"/>
    </row>
    <row r="356" spans="34:69" s="42" customFormat="1" ht="6.95" customHeight="1">
      <c r="AH356" s="43"/>
      <c r="AJ356" s="43"/>
      <c r="AL356" s="43"/>
      <c r="AN356" s="232"/>
      <c r="AO356" s="232"/>
      <c r="AP356" s="232"/>
      <c r="AQ356" s="232"/>
      <c r="AR356" s="232"/>
      <c r="AS356" s="232"/>
      <c r="AT356" s="232"/>
      <c r="AU356" s="232"/>
      <c r="AV356" s="232"/>
      <c r="AW356" s="232"/>
      <c r="AX356" s="232"/>
      <c r="AY356" s="232"/>
      <c r="AZ356" s="232"/>
      <c r="BA356" s="232"/>
      <c r="BB356" s="232"/>
      <c r="BC356" s="232"/>
      <c r="BD356" s="232"/>
      <c r="BE356" s="232"/>
      <c r="BF356" s="232"/>
      <c r="BG356" s="232"/>
      <c r="BH356" s="232"/>
      <c r="BI356" s="232"/>
      <c r="BJ356" s="232"/>
      <c r="BK356" s="232"/>
      <c r="BL356" s="232"/>
      <c r="BM356" s="232"/>
      <c r="BN356" s="232"/>
      <c r="BO356" s="232"/>
      <c r="BP356" s="232"/>
      <c r="BQ356" s="232"/>
    </row>
    <row r="357" spans="34:69" s="42" customFormat="1" ht="6.95" customHeight="1">
      <c r="AH357" s="43"/>
      <c r="AJ357" s="43"/>
      <c r="AL357" s="43"/>
      <c r="AN357" s="232"/>
      <c r="AO357" s="232"/>
      <c r="AP357" s="232"/>
      <c r="AQ357" s="232"/>
      <c r="AR357" s="232"/>
      <c r="AS357" s="232"/>
      <c r="AT357" s="232"/>
      <c r="AU357" s="232"/>
      <c r="AV357" s="232"/>
      <c r="AW357" s="232"/>
      <c r="AX357" s="232"/>
      <c r="AY357" s="232"/>
      <c r="AZ357" s="232"/>
      <c r="BA357" s="232"/>
      <c r="BB357" s="232"/>
      <c r="BC357" s="232"/>
      <c r="BD357" s="232"/>
      <c r="BE357" s="232"/>
      <c r="BF357" s="232"/>
      <c r="BG357" s="232"/>
      <c r="BH357" s="232"/>
      <c r="BI357" s="232"/>
      <c r="BJ357" s="232"/>
      <c r="BK357" s="232"/>
      <c r="BL357" s="232"/>
      <c r="BM357" s="232"/>
      <c r="BN357" s="232"/>
      <c r="BO357" s="232"/>
      <c r="BP357" s="232"/>
      <c r="BQ357" s="232"/>
    </row>
    <row r="358" spans="34:69" s="42" customFormat="1" ht="6.95" customHeight="1">
      <c r="AH358" s="43"/>
      <c r="AJ358" s="43"/>
      <c r="AL358" s="43"/>
      <c r="AN358" s="232"/>
      <c r="AO358" s="232"/>
      <c r="AP358" s="232"/>
      <c r="AQ358" s="232"/>
      <c r="AR358" s="232"/>
      <c r="AS358" s="232"/>
      <c r="AT358" s="232"/>
      <c r="AU358" s="232"/>
      <c r="AV358" s="232"/>
      <c r="AW358" s="232"/>
      <c r="AX358" s="232"/>
      <c r="AY358" s="232"/>
      <c r="AZ358" s="232"/>
      <c r="BA358" s="232"/>
      <c r="BB358" s="232"/>
      <c r="BC358" s="232"/>
      <c r="BD358" s="232"/>
      <c r="BE358" s="232"/>
      <c r="BF358" s="232"/>
      <c r="BG358" s="232"/>
      <c r="BH358" s="232"/>
      <c r="BI358" s="232"/>
      <c r="BJ358" s="232"/>
      <c r="BK358" s="232"/>
      <c r="BL358" s="232"/>
      <c r="BM358" s="232"/>
      <c r="BN358" s="232"/>
      <c r="BO358" s="232"/>
      <c r="BP358" s="232"/>
      <c r="BQ358" s="232"/>
    </row>
    <row r="359" spans="34:69" s="42" customFormat="1" ht="6.95" customHeight="1">
      <c r="AH359" s="43"/>
      <c r="AJ359" s="43"/>
      <c r="AL359" s="43"/>
      <c r="AN359" s="232"/>
      <c r="AO359" s="232"/>
      <c r="AP359" s="232"/>
      <c r="AQ359" s="232"/>
      <c r="AR359" s="232"/>
      <c r="AS359" s="232"/>
      <c r="AT359" s="232"/>
      <c r="AU359" s="232"/>
      <c r="AV359" s="232"/>
      <c r="AW359" s="232"/>
      <c r="AX359" s="232"/>
      <c r="AY359" s="232"/>
      <c r="AZ359" s="232"/>
      <c r="BA359" s="232"/>
      <c r="BB359" s="232"/>
      <c r="BC359" s="232"/>
      <c r="BD359" s="232"/>
      <c r="BE359" s="232"/>
      <c r="BF359" s="232"/>
      <c r="BG359" s="232"/>
      <c r="BH359" s="232"/>
      <c r="BI359" s="232"/>
      <c r="BJ359" s="232"/>
      <c r="BK359" s="232"/>
      <c r="BL359" s="232"/>
      <c r="BM359" s="232"/>
      <c r="BN359" s="232"/>
      <c r="BO359" s="232"/>
      <c r="BP359" s="232"/>
      <c r="BQ359" s="232"/>
    </row>
    <row r="360" spans="34:69" s="42" customFormat="1" ht="6.95" customHeight="1">
      <c r="AH360" s="43"/>
      <c r="AJ360" s="43"/>
      <c r="AL360" s="43"/>
      <c r="AN360" s="232"/>
      <c r="AO360" s="232"/>
      <c r="AP360" s="232"/>
      <c r="AQ360" s="232"/>
      <c r="AR360" s="232"/>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row>
    <row r="361" spans="34:69" s="42" customFormat="1" ht="6.95" customHeight="1">
      <c r="AH361" s="43"/>
      <c r="AJ361" s="43"/>
      <c r="AL361" s="43"/>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row>
    <row r="362" spans="34:69" s="42" customFormat="1" ht="6.95" customHeight="1">
      <c r="AH362" s="43"/>
      <c r="AJ362" s="43"/>
      <c r="AL362" s="43"/>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row>
    <row r="363" spans="34:69" s="42" customFormat="1" ht="6.95" customHeight="1">
      <c r="AH363" s="43"/>
      <c r="AJ363" s="43"/>
      <c r="AL363" s="43"/>
      <c r="AN363" s="232"/>
      <c r="AO363" s="232"/>
      <c r="AP363" s="232"/>
      <c r="AQ363" s="232"/>
      <c r="AR363" s="232"/>
      <c r="AS363" s="232"/>
      <c r="AT363" s="232"/>
      <c r="AU363" s="232"/>
      <c r="AV363" s="232"/>
      <c r="AW363" s="232"/>
      <c r="AX363" s="232"/>
      <c r="AY363" s="232"/>
      <c r="AZ363" s="232"/>
      <c r="BA363" s="232"/>
      <c r="BB363" s="232"/>
      <c r="BC363" s="232"/>
      <c r="BD363" s="232"/>
      <c r="BE363" s="232"/>
      <c r="BF363" s="232"/>
      <c r="BG363" s="232"/>
      <c r="BH363" s="232"/>
      <c r="BI363" s="232"/>
      <c r="BJ363" s="232"/>
      <c r="BK363" s="232"/>
      <c r="BL363" s="232"/>
      <c r="BM363" s="232"/>
      <c r="BN363" s="232"/>
      <c r="BO363" s="232"/>
      <c r="BP363" s="232"/>
      <c r="BQ363" s="232"/>
    </row>
    <row r="364" spans="34:69" s="42" customFormat="1" ht="6.95" customHeight="1">
      <c r="AH364" s="43"/>
      <c r="AJ364" s="43"/>
      <c r="AL364" s="43"/>
      <c r="AN364" s="232"/>
      <c r="AO364" s="232"/>
      <c r="AP364" s="232"/>
      <c r="AQ364" s="232"/>
      <c r="AR364" s="232"/>
      <c r="AS364" s="232"/>
      <c r="AT364" s="232"/>
      <c r="AU364" s="232"/>
      <c r="AV364" s="232"/>
      <c r="AW364" s="232"/>
      <c r="AX364" s="232"/>
      <c r="AY364" s="232"/>
      <c r="AZ364" s="232"/>
      <c r="BA364" s="232"/>
      <c r="BB364" s="232"/>
      <c r="BC364" s="232"/>
      <c r="BD364" s="232"/>
      <c r="BE364" s="232"/>
      <c r="BF364" s="232"/>
      <c r="BG364" s="232"/>
      <c r="BH364" s="232"/>
      <c r="BI364" s="232"/>
      <c r="BJ364" s="232"/>
      <c r="BK364" s="232"/>
      <c r="BL364" s="232"/>
      <c r="BM364" s="232"/>
      <c r="BN364" s="232"/>
      <c r="BO364" s="232"/>
      <c r="BP364" s="232"/>
      <c r="BQ364" s="232"/>
    </row>
    <row r="365" spans="34:69" s="42" customFormat="1" ht="6.95" customHeight="1">
      <c r="AH365" s="43"/>
      <c r="AJ365" s="43"/>
      <c r="AL365" s="43"/>
      <c r="AN365" s="232"/>
      <c r="AO365" s="232"/>
      <c r="AP365" s="232"/>
      <c r="AQ365" s="232"/>
      <c r="AR365" s="232"/>
      <c r="AS365" s="232"/>
      <c r="AT365" s="232"/>
      <c r="AU365" s="232"/>
      <c r="AV365" s="232"/>
      <c r="AW365" s="232"/>
      <c r="AX365" s="232"/>
      <c r="AY365" s="232"/>
      <c r="AZ365" s="232"/>
      <c r="BA365" s="232"/>
      <c r="BB365" s="232"/>
      <c r="BC365" s="232"/>
      <c r="BD365" s="232"/>
      <c r="BE365" s="232"/>
      <c r="BF365" s="232"/>
      <c r="BG365" s="232"/>
      <c r="BH365" s="232"/>
      <c r="BI365" s="232"/>
      <c r="BJ365" s="232"/>
      <c r="BK365" s="232"/>
      <c r="BL365" s="232"/>
      <c r="BM365" s="232"/>
      <c r="BN365" s="232"/>
      <c r="BO365" s="232"/>
      <c r="BP365" s="232"/>
      <c r="BQ365" s="232"/>
    </row>
    <row r="366" spans="34:69" s="42" customFormat="1" ht="6.95" customHeight="1">
      <c r="AH366" s="43"/>
      <c r="AJ366" s="43"/>
      <c r="AL366" s="43"/>
      <c r="AN366" s="232"/>
      <c r="AO366" s="232"/>
      <c r="AP366" s="232"/>
      <c r="AQ366" s="232"/>
      <c r="AR366" s="232"/>
      <c r="AS366" s="232"/>
      <c r="AT366" s="232"/>
      <c r="AU366" s="232"/>
      <c r="AV366" s="232"/>
      <c r="AW366" s="232"/>
      <c r="AX366" s="232"/>
      <c r="AY366" s="232"/>
      <c r="AZ366" s="232"/>
      <c r="BA366" s="232"/>
      <c r="BB366" s="232"/>
      <c r="BC366" s="232"/>
      <c r="BD366" s="232"/>
      <c r="BE366" s="232"/>
      <c r="BF366" s="232"/>
      <c r="BG366" s="232"/>
      <c r="BH366" s="232"/>
      <c r="BI366" s="232"/>
      <c r="BJ366" s="232"/>
      <c r="BK366" s="232"/>
      <c r="BL366" s="232"/>
      <c r="BM366" s="232"/>
      <c r="BN366" s="232"/>
      <c r="BO366" s="232"/>
      <c r="BP366" s="232"/>
      <c r="BQ366" s="232"/>
    </row>
    <row r="367" spans="34:69" s="42" customFormat="1" ht="6.95" customHeight="1">
      <c r="AH367" s="43"/>
      <c r="AJ367" s="43"/>
      <c r="AL367" s="43"/>
      <c r="AN367" s="232"/>
      <c r="AO367" s="232"/>
      <c r="AP367" s="232"/>
      <c r="AQ367" s="232"/>
      <c r="AR367" s="232"/>
      <c r="AS367" s="232"/>
      <c r="AT367" s="232"/>
      <c r="AU367" s="232"/>
      <c r="AV367" s="232"/>
      <c r="AW367" s="232"/>
      <c r="AX367" s="232"/>
      <c r="AY367" s="232"/>
      <c r="AZ367" s="232"/>
      <c r="BA367" s="232"/>
      <c r="BB367" s="232"/>
      <c r="BC367" s="232"/>
      <c r="BD367" s="232"/>
      <c r="BE367" s="232"/>
      <c r="BF367" s="232"/>
      <c r="BG367" s="232"/>
      <c r="BH367" s="232"/>
      <c r="BI367" s="232"/>
      <c r="BJ367" s="232"/>
      <c r="BK367" s="232"/>
      <c r="BL367" s="232"/>
      <c r="BM367" s="232"/>
      <c r="BN367" s="232"/>
      <c r="BO367" s="232"/>
      <c r="BP367" s="232"/>
      <c r="BQ367" s="232"/>
    </row>
    <row r="368" spans="34:69" s="42" customFormat="1" ht="6.95" customHeight="1">
      <c r="AH368" s="43"/>
      <c r="AJ368" s="43"/>
      <c r="AL368" s="43"/>
      <c r="AN368" s="232"/>
      <c r="AO368" s="232"/>
      <c r="AP368" s="232"/>
      <c r="AQ368" s="232"/>
      <c r="AR368" s="232"/>
      <c r="AS368" s="232"/>
      <c r="AT368" s="232"/>
      <c r="AU368" s="232"/>
      <c r="AV368" s="232"/>
      <c r="AW368" s="232"/>
      <c r="AX368" s="232"/>
      <c r="AY368" s="232"/>
      <c r="AZ368" s="232"/>
      <c r="BA368" s="232"/>
      <c r="BB368" s="232"/>
      <c r="BC368" s="232"/>
      <c r="BD368" s="232"/>
      <c r="BE368" s="232"/>
      <c r="BF368" s="232"/>
      <c r="BG368" s="232"/>
      <c r="BH368" s="232"/>
      <c r="BI368" s="232"/>
      <c r="BJ368" s="232"/>
      <c r="BK368" s="232"/>
      <c r="BL368" s="232"/>
      <c r="BM368" s="232"/>
      <c r="BN368" s="232"/>
      <c r="BO368" s="232"/>
      <c r="BP368" s="232"/>
      <c r="BQ368" s="232"/>
    </row>
    <row r="369" spans="34:69" s="42" customFormat="1" ht="6.95" customHeight="1">
      <c r="AH369" s="43"/>
      <c r="AJ369" s="43"/>
      <c r="AL369" s="43"/>
      <c r="AN369" s="232"/>
      <c r="AO369" s="232"/>
      <c r="AP369" s="232"/>
      <c r="AQ369" s="232"/>
      <c r="AR369" s="232"/>
      <c r="AS369" s="232"/>
      <c r="AT369" s="232"/>
      <c r="AU369" s="232"/>
      <c r="AV369" s="232"/>
      <c r="AW369" s="232"/>
      <c r="AX369" s="232"/>
      <c r="AY369" s="232"/>
      <c r="AZ369" s="232"/>
      <c r="BA369" s="232"/>
      <c r="BB369" s="232"/>
      <c r="BC369" s="232"/>
      <c r="BD369" s="232"/>
      <c r="BE369" s="232"/>
      <c r="BF369" s="232"/>
      <c r="BG369" s="232"/>
      <c r="BH369" s="232"/>
      <c r="BI369" s="232"/>
      <c r="BJ369" s="232"/>
      <c r="BK369" s="232"/>
      <c r="BL369" s="232"/>
      <c r="BM369" s="232"/>
      <c r="BN369" s="232"/>
      <c r="BO369" s="232"/>
      <c r="BP369" s="232"/>
      <c r="BQ369" s="232"/>
    </row>
    <row r="370" spans="34:69" s="42" customFormat="1" ht="6.95" customHeight="1">
      <c r="AH370" s="43"/>
      <c r="AJ370" s="43"/>
      <c r="AL370" s="43"/>
      <c r="AN370" s="232"/>
      <c r="AO370" s="232"/>
      <c r="AP370" s="232"/>
      <c r="AQ370" s="232"/>
      <c r="AR370" s="232"/>
      <c r="AS370" s="232"/>
      <c r="AT370" s="232"/>
      <c r="AU370" s="232"/>
      <c r="AV370" s="232"/>
      <c r="AW370" s="232"/>
      <c r="AX370" s="232"/>
      <c r="AY370" s="232"/>
      <c r="AZ370" s="232"/>
      <c r="BA370" s="232"/>
      <c r="BB370" s="232"/>
      <c r="BC370" s="232"/>
      <c r="BD370" s="232"/>
      <c r="BE370" s="232"/>
      <c r="BF370" s="232"/>
      <c r="BG370" s="232"/>
      <c r="BH370" s="232"/>
      <c r="BI370" s="232"/>
      <c r="BJ370" s="232"/>
      <c r="BK370" s="232"/>
      <c r="BL370" s="232"/>
      <c r="BM370" s="232"/>
      <c r="BN370" s="232"/>
      <c r="BO370" s="232"/>
      <c r="BP370" s="232"/>
      <c r="BQ370" s="232"/>
    </row>
    <row r="371" spans="34:69" s="42" customFormat="1" ht="6.95" customHeight="1">
      <c r="AH371" s="43"/>
      <c r="AJ371" s="43"/>
      <c r="AL371" s="43"/>
      <c r="AN371" s="232"/>
      <c r="AO371" s="232"/>
      <c r="AP371" s="232"/>
      <c r="AQ371" s="232"/>
      <c r="AR371" s="232"/>
      <c r="AS371" s="232"/>
      <c r="AT371" s="232"/>
      <c r="AU371" s="232"/>
      <c r="AV371" s="232"/>
      <c r="AW371" s="232"/>
      <c r="AX371" s="232"/>
      <c r="AY371" s="232"/>
      <c r="AZ371" s="232"/>
      <c r="BA371" s="232"/>
      <c r="BB371" s="232"/>
      <c r="BC371" s="232"/>
      <c r="BD371" s="232"/>
      <c r="BE371" s="232"/>
      <c r="BF371" s="232"/>
      <c r="BG371" s="232"/>
      <c r="BH371" s="232"/>
      <c r="BI371" s="232"/>
      <c r="BJ371" s="232"/>
      <c r="BK371" s="232"/>
      <c r="BL371" s="232"/>
      <c r="BM371" s="232"/>
      <c r="BN371" s="232"/>
      <c r="BO371" s="232"/>
      <c r="BP371" s="232"/>
      <c r="BQ371" s="232"/>
    </row>
    <row r="372" spans="34:69" s="42" customFormat="1" ht="6.95" customHeight="1">
      <c r="AH372" s="43"/>
      <c r="AJ372" s="43"/>
      <c r="AL372" s="43"/>
      <c r="AN372" s="232"/>
      <c r="AO372" s="232"/>
      <c r="AP372" s="232"/>
      <c r="AQ372" s="232"/>
      <c r="AR372" s="232"/>
      <c r="AS372" s="232"/>
      <c r="AT372" s="232"/>
      <c r="AU372" s="232"/>
      <c r="AV372" s="232"/>
      <c r="AW372" s="232"/>
      <c r="AX372" s="232"/>
      <c r="AY372" s="232"/>
      <c r="AZ372" s="232"/>
      <c r="BA372" s="232"/>
      <c r="BB372" s="232"/>
      <c r="BC372" s="232"/>
      <c r="BD372" s="232"/>
      <c r="BE372" s="232"/>
      <c r="BF372" s="232"/>
      <c r="BG372" s="232"/>
      <c r="BH372" s="232"/>
      <c r="BI372" s="232"/>
      <c r="BJ372" s="232"/>
      <c r="BK372" s="232"/>
      <c r="BL372" s="232"/>
      <c r="BM372" s="232"/>
      <c r="BN372" s="232"/>
      <c r="BO372" s="232"/>
      <c r="BP372" s="232"/>
      <c r="BQ372" s="232"/>
    </row>
    <row r="373" spans="34:69" s="42" customFormat="1" ht="6.95" customHeight="1">
      <c r="AH373" s="43"/>
      <c r="AJ373" s="43"/>
      <c r="AL373" s="43"/>
      <c r="AN373" s="232"/>
      <c r="AO373" s="232"/>
      <c r="AP373" s="232"/>
      <c r="AQ373" s="232"/>
      <c r="AR373" s="232"/>
      <c r="AS373" s="232"/>
      <c r="AT373" s="232"/>
      <c r="AU373" s="232"/>
      <c r="AV373" s="232"/>
      <c r="AW373" s="232"/>
      <c r="AX373" s="232"/>
      <c r="AY373" s="232"/>
      <c r="AZ373" s="232"/>
      <c r="BA373" s="232"/>
      <c r="BB373" s="232"/>
      <c r="BC373" s="232"/>
      <c r="BD373" s="232"/>
      <c r="BE373" s="232"/>
      <c r="BF373" s="232"/>
      <c r="BG373" s="232"/>
      <c r="BH373" s="232"/>
      <c r="BI373" s="232"/>
      <c r="BJ373" s="232"/>
      <c r="BK373" s="232"/>
      <c r="BL373" s="232"/>
      <c r="BM373" s="232"/>
      <c r="BN373" s="232"/>
      <c r="BO373" s="232"/>
      <c r="BP373" s="232"/>
      <c r="BQ373" s="232"/>
    </row>
    <row r="374" spans="34:69" s="42" customFormat="1" ht="6.95" customHeight="1">
      <c r="AH374" s="43"/>
      <c r="AJ374" s="43"/>
      <c r="AL374" s="43"/>
      <c r="AN374" s="232"/>
      <c r="AO374" s="232"/>
      <c r="AP374" s="232"/>
      <c r="AQ374" s="232"/>
      <c r="AR374" s="232"/>
      <c r="AS374" s="232"/>
      <c r="AT374" s="232"/>
      <c r="AU374" s="232"/>
      <c r="AV374" s="232"/>
      <c r="AW374" s="232"/>
      <c r="AX374" s="232"/>
      <c r="AY374" s="232"/>
      <c r="AZ374" s="232"/>
      <c r="BA374" s="232"/>
      <c r="BB374" s="232"/>
      <c r="BC374" s="232"/>
      <c r="BD374" s="232"/>
      <c r="BE374" s="232"/>
      <c r="BF374" s="232"/>
      <c r="BG374" s="232"/>
      <c r="BH374" s="232"/>
      <c r="BI374" s="232"/>
      <c r="BJ374" s="232"/>
      <c r="BK374" s="232"/>
      <c r="BL374" s="232"/>
      <c r="BM374" s="232"/>
      <c r="BN374" s="232"/>
      <c r="BO374" s="232"/>
      <c r="BP374" s="232"/>
      <c r="BQ374" s="232"/>
    </row>
    <row r="375" spans="34:69" s="42" customFormat="1" ht="6.95" customHeight="1">
      <c r="AH375" s="43"/>
      <c r="AJ375" s="43"/>
      <c r="AL375" s="43"/>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row>
    <row r="376" spans="34:69" s="42" customFormat="1" ht="6.95" customHeight="1">
      <c r="AH376" s="43"/>
      <c r="AJ376" s="43"/>
      <c r="AL376" s="43"/>
      <c r="AN376" s="232"/>
      <c r="AO376" s="232"/>
      <c r="AP376" s="232"/>
      <c r="AQ376" s="232"/>
      <c r="AR376" s="232"/>
      <c r="AS376" s="232"/>
      <c r="AT376" s="232"/>
      <c r="AU376" s="232"/>
      <c r="AV376" s="232"/>
      <c r="AW376" s="232"/>
      <c r="AX376" s="232"/>
      <c r="AY376" s="232"/>
      <c r="AZ376" s="232"/>
      <c r="BA376" s="232"/>
      <c r="BB376" s="232"/>
      <c r="BC376" s="232"/>
      <c r="BD376" s="232"/>
      <c r="BE376" s="232"/>
      <c r="BF376" s="232"/>
      <c r="BG376" s="232"/>
      <c r="BH376" s="232"/>
      <c r="BI376" s="232"/>
      <c r="BJ376" s="232"/>
      <c r="BK376" s="232"/>
      <c r="BL376" s="232"/>
      <c r="BM376" s="232"/>
      <c r="BN376" s="232"/>
      <c r="BO376" s="232"/>
      <c r="BP376" s="232"/>
      <c r="BQ376" s="232"/>
    </row>
    <row r="377" spans="34:69" s="42" customFormat="1" ht="6.95" customHeight="1">
      <c r="AH377" s="43"/>
      <c r="AJ377" s="43"/>
      <c r="AL377" s="43"/>
      <c r="AN377" s="232"/>
      <c r="AO377" s="232"/>
      <c r="AP377" s="232"/>
      <c r="AQ377" s="232"/>
      <c r="AR377" s="232"/>
      <c r="AS377" s="232"/>
      <c r="AT377" s="232"/>
      <c r="AU377" s="232"/>
      <c r="AV377" s="232"/>
      <c r="AW377" s="232"/>
      <c r="AX377" s="232"/>
      <c r="AY377" s="232"/>
      <c r="AZ377" s="232"/>
      <c r="BA377" s="232"/>
      <c r="BB377" s="232"/>
      <c r="BC377" s="232"/>
      <c r="BD377" s="232"/>
      <c r="BE377" s="232"/>
      <c r="BF377" s="232"/>
      <c r="BG377" s="232"/>
      <c r="BH377" s="232"/>
      <c r="BI377" s="232"/>
      <c r="BJ377" s="232"/>
      <c r="BK377" s="232"/>
      <c r="BL377" s="232"/>
      <c r="BM377" s="232"/>
      <c r="BN377" s="232"/>
      <c r="BO377" s="232"/>
      <c r="BP377" s="232"/>
      <c r="BQ377" s="232"/>
    </row>
    <row r="378" spans="34:69" s="42" customFormat="1" ht="6.95" customHeight="1">
      <c r="AH378" s="43"/>
      <c r="AJ378" s="43"/>
      <c r="AL378" s="43"/>
      <c r="AN378" s="232"/>
      <c r="AO378" s="232"/>
      <c r="AP378" s="232"/>
      <c r="AQ378" s="232"/>
      <c r="AR378" s="232"/>
      <c r="AS378" s="232"/>
      <c r="AT378" s="232"/>
      <c r="AU378" s="232"/>
      <c r="AV378" s="232"/>
      <c r="AW378" s="232"/>
      <c r="AX378" s="232"/>
      <c r="AY378" s="232"/>
      <c r="AZ378" s="232"/>
      <c r="BA378" s="232"/>
      <c r="BB378" s="232"/>
      <c r="BC378" s="232"/>
      <c r="BD378" s="232"/>
      <c r="BE378" s="232"/>
      <c r="BF378" s="232"/>
      <c r="BG378" s="232"/>
      <c r="BH378" s="232"/>
      <c r="BI378" s="232"/>
      <c r="BJ378" s="232"/>
      <c r="BK378" s="232"/>
      <c r="BL378" s="232"/>
      <c r="BM378" s="232"/>
      <c r="BN378" s="232"/>
      <c r="BO378" s="232"/>
      <c r="BP378" s="232"/>
      <c r="BQ378" s="232"/>
    </row>
    <row r="379" spans="34:69" s="42" customFormat="1" ht="6.95" customHeight="1">
      <c r="AH379" s="43"/>
      <c r="AJ379" s="43"/>
      <c r="AL379" s="43"/>
      <c r="AN379" s="232"/>
      <c r="AO379" s="232"/>
      <c r="AP379" s="232"/>
      <c r="AQ379" s="232"/>
      <c r="AR379" s="232"/>
      <c r="AS379" s="232"/>
      <c r="AT379" s="232"/>
      <c r="AU379" s="232"/>
      <c r="AV379" s="232"/>
      <c r="AW379" s="232"/>
      <c r="AX379" s="232"/>
      <c r="AY379" s="232"/>
      <c r="AZ379" s="232"/>
      <c r="BA379" s="232"/>
      <c r="BB379" s="232"/>
      <c r="BC379" s="232"/>
      <c r="BD379" s="232"/>
      <c r="BE379" s="232"/>
      <c r="BF379" s="232"/>
      <c r="BG379" s="232"/>
      <c r="BH379" s="232"/>
      <c r="BI379" s="232"/>
      <c r="BJ379" s="232"/>
      <c r="BK379" s="232"/>
      <c r="BL379" s="232"/>
      <c r="BM379" s="232"/>
      <c r="BN379" s="232"/>
      <c r="BO379" s="232"/>
      <c r="BP379" s="232"/>
      <c r="BQ379" s="232"/>
    </row>
    <row r="380" spans="34:69" s="42" customFormat="1" ht="6.95" customHeight="1">
      <c r="AH380" s="43"/>
      <c r="AJ380" s="43"/>
      <c r="AL380" s="43"/>
      <c r="AN380" s="232"/>
      <c r="AO380" s="232"/>
      <c r="AP380" s="232"/>
      <c r="AQ380" s="232"/>
      <c r="AR380" s="232"/>
      <c r="AS380" s="232"/>
      <c r="AT380" s="232"/>
      <c r="AU380" s="232"/>
      <c r="AV380" s="232"/>
      <c r="AW380" s="232"/>
      <c r="AX380" s="232"/>
      <c r="AY380" s="232"/>
      <c r="AZ380" s="232"/>
      <c r="BA380" s="232"/>
      <c r="BB380" s="232"/>
      <c r="BC380" s="232"/>
      <c r="BD380" s="232"/>
      <c r="BE380" s="232"/>
      <c r="BF380" s="232"/>
      <c r="BG380" s="232"/>
      <c r="BH380" s="232"/>
      <c r="BI380" s="232"/>
      <c r="BJ380" s="232"/>
      <c r="BK380" s="232"/>
      <c r="BL380" s="232"/>
      <c r="BM380" s="232"/>
      <c r="BN380" s="232"/>
      <c r="BO380" s="232"/>
      <c r="BP380" s="232"/>
      <c r="BQ380" s="232"/>
    </row>
    <row r="381" spans="34:69" s="42" customFormat="1" ht="6.95" customHeight="1">
      <c r="AH381" s="43"/>
      <c r="AJ381" s="43"/>
      <c r="AL381" s="43"/>
      <c r="AN381" s="232"/>
      <c r="AO381" s="232"/>
      <c r="AP381" s="232"/>
      <c r="AQ381" s="232"/>
      <c r="AR381" s="232"/>
      <c r="AS381" s="232"/>
      <c r="AT381" s="232"/>
      <c r="AU381" s="232"/>
      <c r="AV381" s="232"/>
      <c r="AW381" s="232"/>
      <c r="AX381" s="232"/>
      <c r="AY381" s="232"/>
      <c r="AZ381" s="232"/>
      <c r="BA381" s="232"/>
      <c r="BB381" s="232"/>
      <c r="BC381" s="232"/>
      <c r="BD381" s="232"/>
      <c r="BE381" s="232"/>
      <c r="BF381" s="232"/>
      <c r="BG381" s="232"/>
      <c r="BH381" s="232"/>
      <c r="BI381" s="232"/>
      <c r="BJ381" s="232"/>
      <c r="BK381" s="232"/>
      <c r="BL381" s="232"/>
      <c r="BM381" s="232"/>
      <c r="BN381" s="232"/>
      <c r="BO381" s="232"/>
      <c r="BP381" s="232"/>
      <c r="BQ381" s="232"/>
    </row>
    <row r="382" spans="34:69" s="42" customFormat="1" ht="6.95" customHeight="1">
      <c r="AH382" s="43"/>
      <c r="AJ382" s="43"/>
      <c r="AL382" s="43"/>
      <c r="AN382" s="232"/>
      <c r="AO382" s="232"/>
      <c r="AP382" s="232"/>
      <c r="AQ382" s="232"/>
      <c r="AR382" s="232"/>
      <c r="AS382" s="232"/>
      <c r="AT382" s="232"/>
      <c r="AU382" s="232"/>
      <c r="AV382" s="232"/>
      <c r="AW382" s="232"/>
      <c r="AX382" s="232"/>
      <c r="AY382" s="232"/>
      <c r="AZ382" s="232"/>
      <c r="BA382" s="232"/>
      <c r="BB382" s="232"/>
      <c r="BC382" s="232"/>
      <c r="BD382" s="232"/>
      <c r="BE382" s="232"/>
      <c r="BF382" s="232"/>
      <c r="BG382" s="232"/>
      <c r="BH382" s="232"/>
      <c r="BI382" s="232"/>
      <c r="BJ382" s="232"/>
      <c r="BK382" s="232"/>
      <c r="BL382" s="232"/>
      <c r="BM382" s="232"/>
      <c r="BN382" s="232"/>
      <c r="BO382" s="232"/>
      <c r="BP382" s="232"/>
      <c r="BQ382" s="232"/>
    </row>
    <row r="383" spans="34:69" s="42" customFormat="1" ht="6.95" customHeight="1">
      <c r="AH383" s="43"/>
      <c r="AJ383" s="43"/>
      <c r="AL383" s="43"/>
      <c r="AN383" s="232"/>
      <c r="AO383" s="232"/>
      <c r="AP383" s="232"/>
      <c r="AQ383" s="232"/>
      <c r="AR383" s="232"/>
      <c r="AS383" s="232"/>
      <c r="AT383" s="232"/>
      <c r="AU383" s="232"/>
      <c r="AV383" s="232"/>
      <c r="AW383" s="232"/>
      <c r="AX383" s="232"/>
      <c r="AY383" s="232"/>
      <c r="AZ383" s="232"/>
      <c r="BA383" s="232"/>
      <c r="BB383" s="232"/>
      <c r="BC383" s="232"/>
      <c r="BD383" s="232"/>
      <c r="BE383" s="232"/>
      <c r="BF383" s="232"/>
      <c r="BG383" s="232"/>
      <c r="BH383" s="232"/>
      <c r="BI383" s="232"/>
      <c r="BJ383" s="232"/>
      <c r="BK383" s="232"/>
      <c r="BL383" s="232"/>
      <c r="BM383" s="232"/>
      <c r="BN383" s="232"/>
      <c r="BO383" s="232"/>
      <c r="BP383" s="232"/>
      <c r="BQ383" s="232"/>
    </row>
    <row r="384" spans="34:69" s="42" customFormat="1" ht="6.95" customHeight="1">
      <c r="AH384" s="43"/>
      <c r="AJ384" s="43"/>
      <c r="AL384" s="43"/>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row>
    <row r="385" spans="34:69" s="42" customFormat="1" ht="6.95" customHeight="1">
      <c r="AH385" s="43"/>
      <c r="AJ385" s="43"/>
      <c r="AL385" s="43"/>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row>
    <row r="386" spans="34:69" s="42" customFormat="1" ht="6.95" customHeight="1">
      <c r="AH386" s="43"/>
      <c r="AJ386" s="43"/>
      <c r="AL386" s="43"/>
      <c r="AN386" s="232"/>
      <c r="AO386" s="232"/>
      <c r="AP386" s="232"/>
      <c r="AQ386" s="232"/>
      <c r="AR386" s="232"/>
      <c r="AS386" s="232"/>
      <c r="AT386" s="232"/>
      <c r="AU386" s="232"/>
      <c r="AV386" s="232"/>
      <c r="AW386" s="232"/>
      <c r="AX386" s="232"/>
      <c r="AY386" s="232"/>
      <c r="AZ386" s="232"/>
      <c r="BA386" s="232"/>
      <c r="BB386" s="232"/>
      <c r="BC386" s="232"/>
      <c r="BD386" s="232"/>
      <c r="BE386" s="232"/>
      <c r="BF386" s="232"/>
      <c r="BG386" s="232"/>
      <c r="BH386" s="232"/>
      <c r="BI386" s="232"/>
      <c r="BJ386" s="232"/>
      <c r="BK386" s="232"/>
      <c r="BL386" s="232"/>
      <c r="BM386" s="232"/>
      <c r="BN386" s="232"/>
      <c r="BO386" s="232"/>
      <c r="BP386" s="232"/>
      <c r="BQ386" s="232"/>
    </row>
    <row r="387" spans="34:69" s="42" customFormat="1" ht="6.95" customHeight="1">
      <c r="AH387" s="43"/>
      <c r="AJ387" s="43"/>
      <c r="AL387" s="43"/>
      <c r="AN387" s="232"/>
      <c r="AO387" s="232"/>
      <c r="AP387" s="232"/>
      <c r="AQ387" s="232"/>
      <c r="AR387" s="232"/>
      <c r="AS387" s="232"/>
      <c r="AT387" s="232"/>
      <c r="AU387" s="232"/>
      <c r="AV387" s="232"/>
      <c r="AW387" s="232"/>
      <c r="AX387" s="232"/>
      <c r="AY387" s="232"/>
      <c r="AZ387" s="232"/>
      <c r="BA387" s="232"/>
      <c r="BB387" s="232"/>
      <c r="BC387" s="232"/>
      <c r="BD387" s="232"/>
      <c r="BE387" s="232"/>
      <c r="BF387" s="232"/>
      <c r="BG387" s="232"/>
      <c r="BH387" s="232"/>
      <c r="BI387" s="232"/>
      <c r="BJ387" s="232"/>
      <c r="BK387" s="232"/>
      <c r="BL387" s="232"/>
      <c r="BM387" s="232"/>
      <c r="BN387" s="232"/>
      <c r="BO387" s="232"/>
      <c r="BP387" s="232"/>
      <c r="BQ387" s="232"/>
    </row>
    <row r="388" spans="34:69" s="42" customFormat="1" ht="6.95" customHeight="1">
      <c r="AH388" s="43"/>
      <c r="AJ388" s="43"/>
      <c r="AL388" s="43"/>
      <c r="AN388" s="232"/>
      <c r="AO388" s="232"/>
      <c r="AP388" s="232"/>
      <c r="AQ388" s="232"/>
      <c r="AR388" s="232"/>
      <c r="AS388" s="232"/>
      <c r="AT388" s="232"/>
      <c r="AU388" s="232"/>
      <c r="AV388" s="232"/>
      <c r="AW388" s="232"/>
      <c r="AX388" s="232"/>
      <c r="AY388" s="232"/>
      <c r="AZ388" s="232"/>
      <c r="BA388" s="232"/>
      <c r="BB388" s="232"/>
      <c r="BC388" s="232"/>
      <c r="BD388" s="232"/>
      <c r="BE388" s="232"/>
      <c r="BF388" s="232"/>
      <c r="BG388" s="232"/>
      <c r="BH388" s="232"/>
      <c r="BI388" s="232"/>
      <c r="BJ388" s="232"/>
      <c r="BK388" s="232"/>
      <c r="BL388" s="232"/>
      <c r="BM388" s="232"/>
      <c r="BN388" s="232"/>
      <c r="BO388" s="232"/>
      <c r="BP388" s="232"/>
      <c r="BQ388" s="232"/>
    </row>
    <row r="389" spans="34:69" s="42" customFormat="1" ht="6.95" customHeight="1">
      <c r="AH389" s="43"/>
      <c r="AJ389" s="43"/>
      <c r="AL389" s="43"/>
      <c r="AN389" s="232"/>
      <c r="AO389" s="232"/>
      <c r="AP389" s="232"/>
      <c r="AQ389" s="232"/>
      <c r="AR389" s="232"/>
      <c r="AS389" s="232"/>
      <c r="AT389" s="232"/>
      <c r="AU389" s="232"/>
      <c r="AV389" s="232"/>
      <c r="AW389" s="232"/>
      <c r="AX389" s="232"/>
      <c r="AY389" s="232"/>
      <c r="AZ389" s="232"/>
      <c r="BA389" s="232"/>
      <c r="BB389" s="232"/>
      <c r="BC389" s="232"/>
      <c r="BD389" s="232"/>
      <c r="BE389" s="232"/>
      <c r="BF389" s="232"/>
      <c r="BG389" s="232"/>
      <c r="BH389" s="232"/>
      <c r="BI389" s="232"/>
      <c r="BJ389" s="232"/>
      <c r="BK389" s="232"/>
      <c r="BL389" s="232"/>
      <c r="BM389" s="232"/>
      <c r="BN389" s="232"/>
      <c r="BO389" s="232"/>
      <c r="BP389" s="232"/>
      <c r="BQ389" s="232"/>
    </row>
    <row r="390" spans="34:69" s="42" customFormat="1" ht="6.95" customHeight="1">
      <c r="AH390" s="43"/>
      <c r="AJ390" s="43"/>
      <c r="AL390" s="43"/>
      <c r="AN390" s="232"/>
      <c r="AO390" s="232"/>
      <c r="AP390" s="232"/>
      <c r="AQ390" s="232"/>
      <c r="AR390" s="232"/>
      <c r="AS390" s="232"/>
      <c r="AT390" s="232"/>
      <c r="AU390" s="232"/>
      <c r="AV390" s="232"/>
      <c r="AW390" s="232"/>
      <c r="AX390" s="232"/>
      <c r="AY390" s="232"/>
      <c r="AZ390" s="232"/>
      <c r="BA390" s="232"/>
      <c r="BB390" s="232"/>
      <c r="BC390" s="232"/>
      <c r="BD390" s="232"/>
      <c r="BE390" s="232"/>
      <c r="BF390" s="232"/>
      <c r="BG390" s="232"/>
      <c r="BH390" s="232"/>
      <c r="BI390" s="232"/>
      <c r="BJ390" s="232"/>
      <c r="BK390" s="232"/>
      <c r="BL390" s="232"/>
      <c r="BM390" s="232"/>
      <c r="BN390" s="232"/>
      <c r="BO390" s="232"/>
      <c r="BP390" s="232"/>
      <c r="BQ390" s="232"/>
    </row>
    <row r="391" spans="34:69" s="42" customFormat="1" ht="6.95" customHeight="1">
      <c r="AH391" s="43"/>
      <c r="AJ391" s="43"/>
      <c r="AL391" s="43"/>
      <c r="AN391" s="232"/>
      <c r="AO391" s="232"/>
      <c r="AP391" s="232"/>
      <c r="AQ391" s="232"/>
      <c r="AR391" s="232"/>
      <c r="AS391" s="232"/>
      <c r="AT391" s="232"/>
      <c r="AU391" s="232"/>
      <c r="AV391" s="232"/>
      <c r="AW391" s="232"/>
      <c r="AX391" s="232"/>
      <c r="AY391" s="232"/>
      <c r="AZ391" s="232"/>
      <c r="BA391" s="232"/>
      <c r="BB391" s="232"/>
      <c r="BC391" s="232"/>
      <c r="BD391" s="232"/>
      <c r="BE391" s="232"/>
      <c r="BF391" s="232"/>
      <c r="BG391" s="232"/>
      <c r="BH391" s="232"/>
      <c r="BI391" s="232"/>
      <c r="BJ391" s="232"/>
      <c r="BK391" s="232"/>
      <c r="BL391" s="232"/>
      <c r="BM391" s="232"/>
      <c r="BN391" s="232"/>
      <c r="BO391" s="232"/>
      <c r="BP391" s="232"/>
      <c r="BQ391" s="232"/>
    </row>
    <row r="392" spans="34:69" s="45" customFormat="1" ht="6.95" customHeight="1">
      <c r="AH392" s="46"/>
      <c r="AJ392" s="46"/>
      <c r="AL392" s="46"/>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row>
    <row r="393" spans="34:69" s="45" customFormat="1" ht="6.95" customHeight="1">
      <c r="AH393" s="46"/>
      <c r="AJ393" s="46"/>
      <c r="AL393" s="46"/>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c r="BH393" s="233"/>
      <c r="BI393" s="233"/>
      <c r="BJ393" s="233"/>
      <c r="BK393" s="233"/>
      <c r="BL393" s="233"/>
      <c r="BM393" s="233"/>
      <c r="BN393" s="233"/>
      <c r="BO393" s="233"/>
      <c r="BP393" s="233"/>
      <c r="BQ393" s="233"/>
    </row>
    <row r="394" spans="34:69" s="45" customFormat="1" ht="6.95" customHeight="1">
      <c r="AH394" s="46"/>
      <c r="AJ394" s="46"/>
      <c r="AL394" s="46"/>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row>
    <row r="395" spans="34:69" s="45" customFormat="1" ht="6.95" customHeight="1">
      <c r="AH395" s="46"/>
      <c r="AJ395" s="46"/>
      <c r="AL395" s="46"/>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row>
    <row r="396" spans="34:69" s="45" customFormat="1" ht="6.95" customHeight="1">
      <c r="AH396" s="46"/>
      <c r="AJ396" s="46"/>
      <c r="AL396" s="46"/>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row>
    <row r="397" spans="34:69" s="45" customFormat="1" ht="6.95" customHeight="1">
      <c r="AH397" s="46"/>
      <c r="AJ397" s="46"/>
      <c r="AL397" s="46"/>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row>
    <row r="398" spans="34:69" s="45" customFormat="1" ht="6.95" customHeight="1">
      <c r="AH398" s="46"/>
      <c r="AJ398" s="46"/>
      <c r="AL398" s="46"/>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row>
    <row r="399" spans="34:69" s="45" customFormat="1" ht="6.95" customHeight="1">
      <c r="AH399" s="46"/>
      <c r="AJ399" s="46"/>
      <c r="AL399" s="46"/>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row>
    <row r="400" spans="34:69" s="45" customFormat="1" ht="6.95" customHeight="1">
      <c r="AH400" s="46"/>
      <c r="AJ400" s="46"/>
      <c r="AL400" s="46"/>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row>
    <row r="401" spans="34:69" s="45" customFormat="1" ht="6.95" customHeight="1">
      <c r="AH401" s="46"/>
      <c r="AJ401" s="46"/>
      <c r="AL401" s="46"/>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row>
    <row r="402" spans="34:69" s="45" customFormat="1" ht="6.95" customHeight="1">
      <c r="AH402" s="46"/>
      <c r="AJ402" s="46"/>
      <c r="AL402" s="46"/>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row>
    <row r="403" spans="34:69" s="45" customFormat="1" ht="6.95" customHeight="1">
      <c r="AH403" s="46"/>
      <c r="AJ403" s="46"/>
      <c r="AL403" s="46"/>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row>
    <row r="404" spans="34:69" s="45" customFormat="1" ht="6.95" customHeight="1">
      <c r="AH404" s="46"/>
      <c r="AJ404" s="46"/>
      <c r="AL404" s="46"/>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row>
    <row r="405" spans="34:69" s="45" customFormat="1" ht="6.95" customHeight="1">
      <c r="AH405" s="46"/>
      <c r="AJ405" s="46"/>
      <c r="AL405" s="46"/>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row>
    <row r="406" spans="34:69" s="45" customFormat="1" ht="6.95" customHeight="1">
      <c r="AH406" s="46"/>
      <c r="AJ406" s="46"/>
      <c r="AL406" s="46"/>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row>
    <row r="407" spans="34:69" s="45" customFormat="1" ht="6.95" customHeight="1">
      <c r="AH407" s="46"/>
      <c r="AJ407" s="46"/>
      <c r="AL407" s="46"/>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c r="BH407" s="233"/>
      <c r="BI407" s="233"/>
      <c r="BJ407" s="233"/>
      <c r="BK407" s="233"/>
      <c r="BL407" s="233"/>
      <c r="BM407" s="233"/>
      <c r="BN407" s="233"/>
      <c r="BO407" s="233"/>
      <c r="BP407" s="233"/>
      <c r="BQ407" s="233"/>
    </row>
    <row r="408" spans="34:69" s="45" customFormat="1" ht="6.95" customHeight="1">
      <c r="AH408" s="46"/>
      <c r="AJ408" s="46"/>
      <c r="AL408" s="46"/>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row>
    <row r="409" spans="34:69" s="45" customFormat="1" ht="6.95" customHeight="1">
      <c r="AH409" s="46"/>
      <c r="AJ409" s="46"/>
      <c r="AL409" s="46"/>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row>
    <row r="410" spans="34:69" s="45" customFormat="1" ht="6.95" customHeight="1">
      <c r="AH410" s="46"/>
      <c r="AJ410" s="46"/>
      <c r="AL410" s="46"/>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row>
    <row r="411" spans="34:69" s="45" customFormat="1" ht="6.95" customHeight="1">
      <c r="AH411" s="46"/>
      <c r="AJ411" s="46"/>
      <c r="AL411" s="46"/>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row>
    <row r="412" spans="34:69" s="45" customFormat="1" ht="6.95" customHeight="1">
      <c r="AH412" s="46"/>
      <c r="AJ412" s="46"/>
      <c r="AL412" s="46"/>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row>
    <row r="413" spans="34:69" s="45" customFormat="1" ht="6.95" customHeight="1">
      <c r="AH413" s="46"/>
      <c r="AJ413" s="46"/>
      <c r="AL413" s="46"/>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row>
    <row r="414" spans="34:69" s="45" customFormat="1" ht="6.95" customHeight="1">
      <c r="AH414" s="46"/>
      <c r="AJ414" s="46"/>
      <c r="AL414" s="46"/>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row>
    <row r="415" spans="34:69" s="45" customFormat="1" ht="6.95" customHeight="1">
      <c r="AH415" s="46"/>
      <c r="AJ415" s="46"/>
      <c r="AL415" s="46"/>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row>
    <row r="416" spans="34:69" s="45" customFormat="1" ht="6.95" customHeight="1">
      <c r="AH416" s="46"/>
      <c r="AJ416" s="46"/>
      <c r="AL416" s="46"/>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row>
    <row r="417" spans="2:69" s="45" customFormat="1" ht="6.95" customHeight="1">
      <c r="AH417" s="46"/>
      <c r="AJ417" s="46"/>
      <c r="AL417" s="46"/>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row>
    <row r="418" spans="2:69" s="39" customFormat="1" ht="10.7" customHeight="1">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8"/>
      <c r="AJ418" s="48"/>
      <c r="AL418" s="48"/>
      <c r="AN418" s="234"/>
      <c r="AO418" s="234"/>
      <c r="AP418" s="234"/>
      <c r="AQ418" s="234"/>
      <c r="AR418" s="234"/>
      <c r="AS418" s="234"/>
      <c r="AT418" s="234"/>
      <c r="AU418" s="234"/>
      <c r="AV418" s="234"/>
      <c r="AW418" s="234"/>
      <c r="AX418" s="234"/>
      <c r="AY418" s="234"/>
      <c r="AZ418" s="234"/>
      <c r="BA418" s="234"/>
      <c r="BB418" s="234"/>
      <c r="BC418" s="234"/>
      <c r="BD418" s="234"/>
      <c r="BE418" s="234"/>
      <c r="BF418" s="234"/>
      <c r="BG418" s="234"/>
      <c r="BH418" s="234"/>
      <c r="BI418" s="234"/>
      <c r="BJ418" s="234"/>
      <c r="BK418" s="234"/>
      <c r="BL418" s="234"/>
      <c r="BM418" s="234"/>
      <c r="BN418" s="234"/>
      <c r="BO418" s="234"/>
      <c r="BP418" s="234"/>
      <c r="BQ418" s="234"/>
    </row>
    <row r="419" spans="2:69" s="39" customFormat="1" ht="10.7" customHeight="1">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8"/>
      <c r="AJ419" s="48"/>
      <c r="AL419" s="48"/>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row>
    <row r="420" spans="2:69" s="39" customFormat="1" ht="10.7" customHeigh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8"/>
      <c r="AJ420" s="48"/>
      <c r="AL420" s="48"/>
      <c r="AN420" s="234"/>
      <c r="AO420" s="234"/>
      <c r="AP420" s="234"/>
      <c r="AQ420" s="234"/>
      <c r="AR420" s="234"/>
      <c r="AS420" s="234"/>
      <c r="AT420" s="234"/>
      <c r="AU420" s="234"/>
      <c r="AV420" s="234"/>
      <c r="AW420" s="234"/>
      <c r="AX420" s="234"/>
      <c r="AY420" s="234"/>
      <c r="AZ420" s="234"/>
      <c r="BA420" s="234"/>
      <c r="BB420" s="234"/>
      <c r="BC420" s="234"/>
      <c r="BD420" s="234"/>
      <c r="BE420" s="234"/>
      <c r="BF420" s="234"/>
      <c r="BG420" s="234"/>
      <c r="BH420" s="234"/>
      <c r="BI420" s="234"/>
      <c r="BJ420" s="234"/>
      <c r="BK420" s="234"/>
      <c r="BL420" s="234"/>
      <c r="BM420" s="234"/>
      <c r="BN420" s="234"/>
      <c r="BO420" s="234"/>
      <c r="BP420" s="234"/>
      <c r="BQ420" s="234"/>
    </row>
    <row r="421" spans="2:69" s="39" customFormat="1" ht="10.7" customHeigh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8"/>
      <c r="AJ421" s="48"/>
      <c r="AL421" s="48"/>
      <c r="AN421" s="234"/>
      <c r="AO421" s="234"/>
      <c r="AP421" s="234"/>
      <c r="AQ421" s="234"/>
      <c r="AR421" s="234"/>
      <c r="AS421" s="234"/>
      <c r="AT421" s="234"/>
      <c r="AU421" s="234"/>
      <c r="AV421" s="234"/>
      <c r="AW421" s="234"/>
      <c r="AX421" s="234"/>
      <c r="AY421" s="234"/>
      <c r="AZ421" s="234"/>
      <c r="BA421" s="234"/>
      <c r="BB421" s="234"/>
      <c r="BC421" s="234"/>
      <c r="BD421" s="234"/>
      <c r="BE421" s="234"/>
      <c r="BF421" s="234"/>
      <c r="BG421" s="234"/>
      <c r="BH421" s="234"/>
      <c r="BI421" s="234"/>
      <c r="BJ421" s="234"/>
      <c r="BK421" s="234"/>
      <c r="BL421" s="234"/>
      <c r="BM421" s="234"/>
      <c r="BN421" s="234"/>
      <c r="BO421" s="234"/>
      <c r="BP421" s="234"/>
      <c r="BQ421" s="234"/>
    </row>
    <row r="422" spans="2:69" s="39" customFormat="1" ht="10.7" customHeigh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8"/>
      <c r="AJ422" s="48"/>
      <c r="AL422" s="48"/>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row>
    <row r="423" spans="2:69" s="39" customFormat="1" ht="10.7" customHeigh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8"/>
      <c r="AJ423" s="48"/>
      <c r="AL423" s="48"/>
      <c r="AN423" s="234"/>
      <c r="AO423" s="234"/>
      <c r="AP423" s="234"/>
      <c r="AQ423" s="234"/>
      <c r="AR423" s="234"/>
      <c r="AS423" s="234"/>
      <c r="AT423" s="234"/>
      <c r="AU423" s="234"/>
      <c r="AV423" s="234"/>
      <c r="AW423" s="234"/>
      <c r="AX423" s="234"/>
      <c r="AY423" s="234"/>
      <c r="AZ423" s="234"/>
      <c r="BA423" s="234"/>
      <c r="BB423" s="234"/>
      <c r="BC423" s="234"/>
      <c r="BD423" s="234"/>
      <c r="BE423" s="234"/>
      <c r="BF423" s="234"/>
      <c r="BG423" s="234"/>
      <c r="BH423" s="234"/>
      <c r="BI423" s="234"/>
      <c r="BJ423" s="234"/>
      <c r="BK423" s="234"/>
      <c r="BL423" s="234"/>
      <c r="BM423" s="234"/>
      <c r="BN423" s="234"/>
      <c r="BO423" s="234"/>
      <c r="BP423" s="234"/>
      <c r="BQ423" s="234"/>
    </row>
    <row r="424" spans="2:69" s="39" customFormat="1" ht="10.7" customHeigh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8"/>
      <c r="AJ424" s="48"/>
      <c r="AL424" s="48"/>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row>
    <row r="425" spans="2:69" s="39" customFormat="1" ht="10.7" customHeigh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8"/>
      <c r="AJ425" s="48"/>
      <c r="AL425" s="48"/>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row>
    <row r="426" spans="2:69" s="39" customFormat="1" ht="10.7" customHeigh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8"/>
      <c r="AJ426" s="48"/>
      <c r="AL426" s="48"/>
      <c r="AN426" s="234"/>
      <c r="AO426" s="234"/>
      <c r="AP426" s="234"/>
      <c r="AQ426" s="234"/>
      <c r="AR426" s="234"/>
      <c r="AS426" s="234"/>
      <c r="AT426" s="234"/>
      <c r="AU426" s="234"/>
      <c r="AV426" s="234"/>
      <c r="AW426" s="234"/>
      <c r="AX426" s="234"/>
      <c r="AY426" s="234"/>
      <c r="AZ426" s="234"/>
      <c r="BA426" s="234"/>
      <c r="BB426" s="234"/>
      <c r="BC426" s="234"/>
      <c r="BD426" s="234"/>
      <c r="BE426" s="234"/>
      <c r="BF426" s="234"/>
      <c r="BG426" s="234"/>
      <c r="BH426" s="234"/>
      <c r="BI426" s="234"/>
      <c r="BJ426" s="234"/>
      <c r="BK426" s="234"/>
      <c r="BL426" s="234"/>
      <c r="BM426" s="234"/>
      <c r="BN426" s="234"/>
      <c r="BO426" s="234"/>
      <c r="BP426" s="234"/>
      <c r="BQ426" s="234"/>
    </row>
    <row r="427" spans="2:69" s="39" customFormat="1" ht="10.7" customHeigh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8"/>
      <c r="AJ427" s="48"/>
      <c r="AL427" s="48"/>
      <c r="AN427" s="234"/>
      <c r="AO427" s="234"/>
      <c r="AP427" s="234"/>
      <c r="AQ427" s="234"/>
      <c r="AR427" s="234"/>
      <c r="AS427" s="234"/>
      <c r="AT427" s="234"/>
      <c r="AU427" s="234"/>
      <c r="AV427" s="234"/>
      <c r="AW427" s="234"/>
      <c r="AX427" s="234"/>
      <c r="AY427" s="234"/>
      <c r="AZ427" s="234"/>
      <c r="BA427" s="234"/>
      <c r="BB427" s="234"/>
      <c r="BC427" s="234"/>
      <c r="BD427" s="234"/>
      <c r="BE427" s="234"/>
      <c r="BF427" s="234"/>
      <c r="BG427" s="234"/>
      <c r="BH427" s="234"/>
      <c r="BI427" s="234"/>
      <c r="BJ427" s="234"/>
      <c r="BK427" s="234"/>
      <c r="BL427" s="234"/>
      <c r="BM427" s="234"/>
      <c r="BN427" s="234"/>
      <c r="BO427" s="234"/>
      <c r="BP427" s="234"/>
      <c r="BQ427" s="234"/>
    </row>
    <row r="428" spans="2:69" s="39" customFormat="1" ht="10.7" customHeigh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8"/>
      <c r="AJ428" s="48"/>
      <c r="AL428" s="48"/>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row>
    <row r="429" spans="2:69" s="39" customFormat="1" ht="10.7" customHeigh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8"/>
      <c r="AJ429" s="48"/>
      <c r="AL429" s="48"/>
      <c r="AN429" s="234"/>
      <c r="AO429" s="234"/>
      <c r="AP429" s="234"/>
      <c r="AQ429" s="234"/>
      <c r="AR429" s="234"/>
      <c r="AS429" s="234"/>
      <c r="AT429" s="234"/>
      <c r="AU429" s="234"/>
      <c r="AV429" s="234"/>
      <c r="AW429" s="234"/>
      <c r="AX429" s="234"/>
      <c r="AY429" s="234"/>
      <c r="AZ429" s="234"/>
      <c r="BA429" s="234"/>
      <c r="BB429" s="234"/>
      <c r="BC429" s="234"/>
      <c r="BD429" s="234"/>
      <c r="BE429" s="234"/>
      <c r="BF429" s="234"/>
      <c r="BG429" s="234"/>
      <c r="BH429" s="234"/>
      <c r="BI429" s="234"/>
      <c r="BJ429" s="234"/>
      <c r="BK429" s="234"/>
      <c r="BL429" s="234"/>
      <c r="BM429" s="234"/>
      <c r="BN429" s="234"/>
      <c r="BO429" s="234"/>
      <c r="BP429" s="234"/>
      <c r="BQ429" s="234"/>
    </row>
    <row r="430" spans="2:69" s="39" customFormat="1" ht="10.7" customHeigh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8"/>
      <c r="AJ430" s="48"/>
      <c r="AL430" s="48"/>
      <c r="AN430" s="234"/>
      <c r="AO430" s="234"/>
      <c r="AP430" s="234"/>
      <c r="AQ430" s="234"/>
      <c r="AR430" s="234"/>
      <c r="AS430" s="234"/>
      <c r="AT430" s="234"/>
      <c r="AU430" s="234"/>
      <c r="AV430" s="234"/>
      <c r="AW430" s="234"/>
      <c r="AX430" s="234"/>
      <c r="AY430" s="234"/>
      <c r="AZ430" s="234"/>
      <c r="BA430" s="234"/>
      <c r="BB430" s="234"/>
      <c r="BC430" s="234"/>
      <c r="BD430" s="234"/>
      <c r="BE430" s="234"/>
      <c r="BF430" s="234"/>
      <c r="BG430" s="234"/>
      <c r="BH430" s="234"/>
      <c r="BI430" s="234"/>
      <c r="BJ430" s="234"/>
      <c r="BK430" s="234"/>
      <c r="BL430" s="234"/>
      <c r="BM430" s="234"/>
      <c r="BN430" s="234"/>
      <c r="BO430" s="234"/>
      <c r="BP430" s="234"/>
      <c r="BQ430" s="234"/>
    </row>
    <row r="431" spans="2:69" s="39" customFormat="1" ht="10.7" customHeigh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8"/>
      <c r="AJ431" s="48"/>
      <c r="AL431" s="48"/>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row>
    <row r="432" spans="2:69" s="39" customFormat="1" ht="10.7" customHeigh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8"/>
      <c r="AJ432" s="48"/>
      <c r="AL432" s="48"/>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row>
    <row r="433" spans="2:69" s="39" customFormat="1" ht="10.7" customHeigh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8"/>
      <c r="AJ433" s="48"/>
      <c r="AL433" s="48"/>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row>
    <row r="434" spans="2:69" s="39" customFormat="1" ht="10.7" customHeigh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8"/>
      <c r="AJ434" s="48"/>
      <c r="AL434" s="48"/>
      <c r="AN434" s="234"/>
      <c r="AO434" s="234"/>
      <c r="AP434" s="234"/>
      <c r="AQ434" s="234"/>
      <c r="AR434" s="234"/>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234"/>
      <c r="BN434" s="234"/>
      <c r="BO434" s="234"/>
      <c r="BP434" s="234"/>
      <c r="BQ434" s="234"/>
    </row>
    <row r="435" spans="2:69" s="39" customFormat="1" ht="10.7" customHeigh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8"/>
      <c r="AJ435" s="48"/>
      <c r="AL435" s="48"/>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row>
    <row r="436" spans="2:69" s="39" customFormat="1" ht="10.7" customHeigh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8"/>
      <c r="AJ436" s="48"/>
      <c r="AL436" s="48"/>
      <c r="AN436" s="234"/>
      <c r="AO436" s="234"/>
      <c r="AP436" s="234"/>
      <c r="AQ436" s="234"/>
      <c r="AR436" s="234"/>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row>
    <row r="437" spans="2:69" s="39" customFormat="1" ht="10.7" customHeigh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8"/>
      <c r="AJ437" s="48"/>
      <c r="AL437" s="48"/>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row>
    <row r="438" spans="2:69" s="39" customFormat="1" ht="10.7" customHeigh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8"/>
      <c r="AJ438" s="48"/>
      <c r="AL438" s="48"/>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row>
    <row r="439" spans="2:69" s="39" customFormat="1" ht="10.7" customHeigh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8"/>
      <c r="AJ439" s="48"/>
      <c r="AL439" s="48"/>
      <c r="AN439" s="234"/>
      <c r="AO439" s="234"/>
      <c r="AP439" s="234"/>
      <c r="AQ439" s="234"/>
      <c r="AR439" s="234"/>
      <c r="AS439" s="234"/>
      <c r="AT439" s="234"/>
      <c r="AU439" s="234"/>
      <c r="AV439" s="234"/>
      <c r="AW439" s="234"/>
      <c r="AX439" s="234"/>
      <c r="AY439" s="234"/>
      <c r="AZ439" s="234"/>
      <c r="BA439" s="234"/>
      <c r="BB439" s="234"/>
      <c r="BC439" s="234"/>
      <c r="BD439" s="234"/>
      <c r="BE439" s="234"/>
      <c r="BF439" s="234"/>
      <c r="BG439" s="234"/>
      <c r="BH439" s="234"/>
      <c r="BI439" s="234"/>
      <c r="BJ439" s="234"/>
      <c r="BK439" s="234"/>
      <c r="BL439" s="234"/>
      <c r="BM439" s="234"/>
      <c r="BN439" s="234"/>
      <c r="BO439" s="234"/>
      <c r="BP439" s="234"/>
      <c r="BQ439" s="234"/>
    </row>
    <row r="440" spans="2:69" s="39" customFormat="1" ht="10.7" customHeigh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8"/>
      <c r="AJ440" s="48"/>
      <c r="AL440" s="48"/>
      <c r="AN440" s="234"/>
      <c r="AO440" s="234"/>
      <c r="AP440" s="234"/>
      <c r="AQ440" s="234"/>
      <c r="AR440" s="234"/>
      <c r="AS440" s="234"/>
      <c r="AT440" s="234"/>
      <c r="AU440" s="234"/>
      <c r="AV440" s="234"/>
      <c r="AW440" s="234"/>
      <c r="AX440" s="234"/>
      <c r="AY440" s="234"/>
      <c r="AZ440" s="234"/>
      <c r="BA440" s="234"/>
      <c r="BB440" s="234"/>
      <c r="BC440" s="234"/>
      <c r="BD440" s="234"/>
      <c r="BE440" s="234"/>
      <c r="BF440" s="234"/>
      <c r="BG440" s="234"/>
      <c r="BH440" s="234"/>
      <c r="BI440" s="234"/>
      <c r="BJ440" s="234"/>
      <c r="BK440" s="234"/>
      <c r="BL440" s="234"/>
      <c r="BM440" s="234"/>
      <c r="BN440" s="234"/>
      <c r="BO440" s="234"/>
      <c r="BP440" s="234"/>
      <c r="BQ440" s="234"/>
    </row>
    <row r="441" spans="2:69" s="39" customFormat="1" ht="10.7" customHeigh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8"/>
      <c r="AJ441" s="48"/>
      <c r="AL441" s="48"/>
      <c r="AN441" s="234"/>
      <c r="AO441" s="234"/>
      <c r="AP441" s="234"/>
      <c r="AQ441" s="234"/>
      <c r="AR441" s="234"/>
      <c r="AS441" s="234"/>
      <c r="AT441" s="234"/>
      <c r="AU441" s="234"/>
      <c r="AV441" s="234"/>
      <c r="AW441" s="234"/>
      <c r="AX441" s="234"/>
      <c r="AY441" s="234"/>
      <c r="AZ441" s="234"/>
      <c r="BA441" s="234"/>
      <c r="BB441" s="234"/>
      <c r="BC441" s="234"/>
      <c r="BD441" s="234"/>
      <c r="BE441" s="234"/>
      <c r="BF441" s="234"/>
      <c r="BG441" s="234"/>
      <c r="BH441" s="234"/>
      <c r="BI441" s="234"/>
      <c r="BJ441" s="234"/>
      <c r="BK441" s="234"/>
      <c r="BL441" s="234"/>
      <c r="BM441" s="234"/>
      <c r="BN441" s="234"/>
      <c r="BO441" s="234"/>
      <c r="BP441" s="234"/>
      <c r="BQ441" s="234"/>
    </row>
    <row r="442" spans="2:69" s="39" customFormat="1" ht="10.7" customHeigh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8"/>
      <c r="AJ442" s="48"/>
      <c r="AL442" s="48"/>
      <c r="AN442" s="234"/>
      <c r="AO442" s="234"/>
      <c r="AP442" s="234"/>
      <c r="AQ442" s="234"/>
      <c r="AR442" s="234"/>
      <c r="AS442" s="234"/>
      <c r="AT442" s="234"/>
      <c r="AU442" s="234"/>
      <c r="AV442" s="234"/>
      <c r="AW442" s="234"/>
      <c r="AX442" s="234"/>
      <c r="AY442" s="234"/>
      <c r="AZ442" s="234"/>
      <c r="BA442" s="234"/>
      <c r="BB442" s="234"/>
      <c r="BC442" s="234"/>
      <c r="BD442" s="234"/>
      <c r="BE442" s="234"/>
      <c r="BF442" s="234"/>
      <c r="BG442" s="234"/>
      <c r="BH442" s="234"/>
      <c r="BI442" s="234"/>
      <c r="BJ442" s="234"/>
      <c r="BK442" s="234"/>
      <c r="BL442" s="234"/>
      <c r="BM442" s="234"/>
      <c r="BN442" s="234"/>
      <c r="BO442" s="234"/>
      <c r="BP442" s="234"/>
      <c r="BQ442" s="234"/>
    </row>
    <row r="443" spans="2:69" s="39" customFormat="1" ht="10.7" customHeigh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8"/>
      <c r="AJ443" s="48"/>
      <c r="AL443" s="48"/>
      <c r="AN443" s="234"/>
      <c r="AO443" s="234"/>
      <c r="AP443" s="234"/>
      <c r="AQ443" s="234"/>
      <c r="AR443" s="234"/>
      <c r="AS443" s="234"/>
      <c r="AT443" s="234"/>
      <c r="AU443" s="234"/>
      <c r="AV443" s="234"/>
      <c r="AW443" s="234"/>
      <c r="AX443" s="234"/>
      <c r="AY443" s="234"/>
      <c r="AZ443" s="234"/>
      <c r="BA443" s="234"/>
      <c r="BB443" s="234"/>
      <c r="BC443" s="234"/>
      <c r="BD443" s="234"/>
      <c r="BE443" s="234"/>
      <c r="BF443" s="234"/>
      <c r="BG443" s="234"/>
      <c r="BH443" s="234"/>
      <c r="BI443" s="234"/>
      <c r="BJ443" s="234"/>
      <c r="BK443" s="234"/>
      <c r="BL443" s="234"/>
      <c r="BM443" s="234"/>
      <c r="BN443" s="234"/>
      <c r="BO443" s="234"/>
      <c r="BP443" s="234"/>
      <c r="BQ443" s="234"/>
    </row>
    <row r="444" spans="2:69" s="39" customFormat="1" ht="10.7" customHeigh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8"/>
      <c r="AJ444" s="48"/>
      <c r="AL444" s="48"/>
      <c r="AN444" s="234"/>
      <c r="AO444" s="234"/>
      <c r="AP444" s="234"/>
      <c r="AQ444" s="234"/>
      <c r="AR444" s="234"/>
      <c r="AS444" s="234"/>
      <c r="AT444" s="234"/>
      <c r="AU444" s="234"/>
      <c r="AV444" s="234"/>
      <c r="AW444" s="234"/>
      <c r="AX444" s="234"/>
      <c r="AY444" s="234"/>
      <c r="AZ444" s="234"/>
      <c r="BA444" s="234"/>
      <c r="BB444" s="234"/>
      <c r="BC444" s="234"/>
      <c r="BD444" s="234"/>
      <c r="BE444" s="234"/>
      <c r="BF444" s="234"/>
      <c r="BG444" s="234"/>
      <c r="BH444" s="234"/>
      <c r="BI444" s="234"/>
      <c r="BJ444" s="234"/>
      <c r="BK444" s="234"/>
      <c r="BL444" s="234"/>
      <c r="BM444" s="234"/>
      <c r="BN444" s="234"/>
      <c r="BO444" s="234"/>
      <c r="BP444" s="234"/>
      <c r="BQ444" s="234"/>
    </row>
    <row r="445" spans="2:69" s="39" customFormat="1" ht="10.7" customHeigh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8"/>
      <c r="AJ445" s="48"/>
      <c r="AL445" s="48"/>
      <c r="AN445" s="234"/>
      <c r="AO445" s="234"/>
      <c r="AP445" s="234"/>
      <c r="AQ445" s="234"/>
      <c r="AR445" s="234"/>
      <c r="AS445" s="234"/>
      <c r="AT445" s="234"/>
      <c r="AU445" s="234"/>
      <c r="AV445" s="234"/>
      <c r="AW445" s="234"/>
      <c r="AX445" s="234"/>
      <c r="AY445" s="234"/>
      <c r="AZ445" s="234"/>
      <c r="BA445" s="234"/>
      <c r="BB445" s="234"/>
      <c r="BC445" s="234"/>
      <c r="BD445" s="234"/>
      <c r="BE445" s="234"/>
      <c r="BF445" s="234"/>
      <c r="BG445" s="234"/>
      <c r="BH445" s="234"/>
      <c r="BI445" s="234"/>
      <c r="BJ445" s="234"/>
      <c r="BK445" s="234"/>
      <c r="BL445" s="234"/>
      <c r="BM445" s="234"/>
      <c r="BN445" s="234"/>
      <c r="BO445" s="234"/>
      <c r="BP445" s="234"/>
      <c r="BQ445" s="234"/>
    </row>
    <row r="446" spans="2:69" s="39" customFormat="1" ht="10.7" customHeigh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8"/>
      <c r="AJ446" s="48"/>
      <c r="AL446" s="48"/>
      <c r="AN446" s="234"/>
      <c r="AO446" s="234"/>
      <c r="AP446" s="234"/>
      <c r="AQ446" s="234"/>
      <c r="AR446" s="234"/>
      <c r="AS446" s="234"/>
      <c r="AT446" s="234"/>
      <c r="AU446" s="234"/>
      <c r="AV446" s="234"/>
      <c r="AW446" s="234"/>
      <c r="AX446" s="234"/>
      <c r="AY446" s="234"/>
      <c r="AZ446" s="234"/>
      <c r="BA446" s="234"/>
      <c r="BB446" s="234"/>
      <c r="BC446" s="234"/>
      <c r="BD446" s="234"/>
      <c r="BE446" s="234"/>
      <c r="BF446" s="234"/>
      <c r="BG446" s="234"/>
      <c r="BH446" s="234"/>
      <c r="BI446" s="234"/>
      <c r="BJ446" s="234"/>
      <c r="BK446" s="234"/>
      <c r="BL446" s="234"/>
      <c r="BM446" s="234"/>
      <c r="BN446" s="234"/>
      <c r="BO446" s="234"/>
      <c r="BP446" s="234"/>
      <c r="BQ446" s="234"/>
    </row>
    <row r="447" spans="2:69" s="39" customFormat="1" ht="10.7" customHeigh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8"/>
      <c r="AJ447" s="48"/>
      <c r="AL447" s="48"/>
      <c r="AN447" s="234"/>
      <c r="AO447" s="234"/>
      <c r="AP447" s="234"/>
      <c r="AQ447" s="234"/>
      <c r="AR447" s="234"/>
      <c r="AS447" s="234"/>
      <c r="AT447" s="234"/>
      <c r="AU447" s="234"/>
      <c r="AV447" s="234"/>
      <c r="AW447" s="234"/>
      <c r="AX447" s="234"/>
      <c r="AY447" s="234"/>
      <c r="AZ447" s="234"/>
      <c r="BA447" s="234"/>
      <c r="BB447" s="234"/>
      <c r="BC447" s="234"/>
      <c r="BD447" s="234"/>
      <c r="BE447" s="234"/>
      <c r="BF447" s="234"/>
      <c r="BG447" s="234"/>
      <c r="BH447" s="234"/>
      <c r="BI447" s="234"/>
      <c r="BJ447" s="234"/>
      <c r="BK447" s="234"/>
      <c r="BL447" s="234"/>
      <c r="BM447" s="234"/>
      <c r="BN447" s="234"/>
      <c r="BO447" s="234"/>
      <c r="BP447" s="234"/>
      <c r="BQ447" s="234"/>
    </row>
    <row r="448" spans="2:69" s="39" customFormat="1" ht="10.7" customHeigh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8"/>
      <c r="AJ448" s="48"/>
      <c r="AL448" s="48"/>
      <c r="AN448" s="234"/>
      <c r="AO448" s="234"/>
      <c r="AP448" s="234"/>
      <c r="AQ448" s="234"/>
      <c r="AR448" s="234"/>
      <c r="AS448" s="234"/>
      <c r="AT448" s="234"/>
      <c r="AU448" s="234"/>
      <c r="AV448" s="234"/>
      <c r="AW448" s="234"/>
      <c r="AX448" s="234"/>
      <c r="AY448" s="234"/>
      <c r="AZ448" s="234"/>
      <c r="BA448" s="234"/>
      <c r="BB448" s="234"/>
      <c r="BC448" s="234"/>
      <c r="BD448" s="234"/>
      <c r="BE448" s="234"/>
      <c r="BF448" s="234"/>
      <c r="BG448" s="234"/>
      <c r="BH448" s="234"/>
      <c r="BI448" s="234"/>
      <c r="BJ448" s="234"/>
      <c r="BK448" s="234"/>
      <c r="BL448" s="234"/>
      <c r="BM448" s="234"/>
      <c r="BN448" s="234"/>
      <c r="BO448" s="234"/>
      <c r="BP448" s="234"/>
      <c r="BQ448" s="234"/>
    </row>
    <row r="449" spans="2:69" s="39" customFormat="1" ht="10.7" customHeigh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8"/>
      <c r="AJ449" s="48"/>
      <c r="AL449" s="48"/>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row>
    <row r="450" spans="2:69" s="39" customFormat="1" ht="10.7" customHeigh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8"/>
      <c r="AJ450" s="48"/>
      <c r="AL450" s="48"/>
      <c r="AN450" s="234"/>
      <c r="AO450" s="234"/>
      <c r="AP450" s="234"/>
      <c r="AQ450" s="234"/>
      <c r="AR450" s="234"/>
      <c r="AS450" s="234"/>
      <c r="AT450" s="234"/>
      <c r="AU450" s="234"/>
      <c r="AV450" s="234"/>
      <c r="AW450" s="234"/>
      <c r="AX450" s="234"/>
      <c r="AY450" s="234"/>
      <c r="AZ450" s="234"/>
      <c r="BA450" s="234"/>
      <c r="BB450" s="234"/>
      <c r="BC450" s="234"/>
      <c r="BD450" s="234"/>
      <c r="BE450" s="234"/>
      <c r="BF450" s="234"/>
      <c r="BG450" s="234"/>
      <c r="BH450" s="234"/>
      <c r="BI450" s="234"/>
      <c r="BJ450" s="234"/>
      <c r="BK450" s="234"/>
      <c r="BL450" s="234"/>
      <c r="BM450" s="234"/>
      <c r="BN450" s="234"/>
      <c r="BO450" s="234"/>
      <c r="BP450" s="234"/>
      <c r="BQ450" s="234"/>
    </row>
    <row r="451" spans="2:69" s="39" customFormat="1" ht="10.7" customHeigh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8"/>
      <c r="AJ451" s="48"/>
      <c r="AL451" s="48"/>
      <c r="AN451" s="234"/>
      <c r="AO451" s="234"/>
      <c r="AP451" s="234"/>
      <c r="AQ451" s="234"/>
      <c r="AR451" s="234"/>
      <c r="AS451" s="234"/>
      <c r="AT451" s="234"/>
      <c r="AU451" s="234"/>
      <c r="AV451" s="234"/>
      <c r="AW451" s="234"/>
      <c r="AX451" s="234"/>
      <c r="AY451" s="234"/>
      <c r="AZ451" s="234"/>
      <c r="BA451" s="234"/>
      <c r="BB451" s="234"/>
      <c r="BC451" s="234"/>
      <c r="BD451" s="234"/>
      <c r="BE451" s="234"/>
      <c r="BF451" s="234"/>
      <c r="BG451" s="234"/>
      <c r="BH451" s="234"/>
      <c r="BI451" s="234"/>
      <c r="BJ451" s="234"/>
      <c r="BK451" s="234"/>
      <c r="BL451" s="234"/>
      <c r="BM451" s="234"/>
      <c r="BN451" s="234"/>
      <c r="BO451" s="234"/>
      <c r="BP451" s="234"/>
      <c r="BQ451" s="234"/>
    </row>
    <row r="452" spans="2:69" s="39" customFormat="1" ht="10.7" customHeigh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8"/>
      <c r="AJ452" s="48"/>
      <c r="AL452" s="48"/>
      <c r="AN452" s="234"/>
      <c r="AO452" s="234"/>
      <c r="AP452" s="234"/>
      <c r="AQ452" s="234"/>
      <c r="AR452" s="234"/>
      <c r="AS452" s="234"/>
      <c r="AT452" s="234"/>
      <c r="AU452" s="234"/>
      <c r="AV452" s="234"/>
      <c r="AW452" s="234"/>
      <c r="AX452" s="234"/>
      <c r="AY452" s="234"/>
      <c r="AZ452" s="234"/>
      <c r="BA452" s="234"/>
      <c r="BB452" s="234"/>
      <c r="BC452" s="234"/>
      <c r="BD452" s="234"/>
      <c r="BE452" s="234"/>
      <c r="BF452" s="234"/>
      <c r="BG452" s="234"/>
      <c r="BH452" s="234"/>
      <c r="BI452" s="234"/>
      <c r="BJ452" s="234"/>
      <c r="BK452" s="234"/>
      <c r="BL452" s="234"/>
      <c r="BM452" s="234"/>
      <c r="BN452" s="234"/>
      <c r="BO452" s="234"/>
      <c r="BP452" s="234"/>
      <c r="BQ452" s="234"/>
    </row>
    <row r="453" spans="2:69" s="39" customFormat="1" ht="10.7" customHeigh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8"/>
      <c r="AJ453" s="48"/>
      <c r="AL453" s="48"/>
      <c r="AN453" s="234"/>
      <c r="AO453" s="234"/>
      <c r="AP453" s="234"/>
      <c r="AQ453" s="234"/>
      <c r="AR453" s="234"/>
      <c r="AS453" s="234"/>
      <c r="AT453" s="234"/>
      <c r="AU453" s="234"/>
      <c r="AV453" s="234"/>
      <c r="AW453" s="234"/>
      <c r="AX453" s="234"/>
      <c r="AY453" s="234"/>
      <c r="AZ453" s="234"/>
      <c r="BA453" s="234"/>
      <c r="BB453" s="234"/>
      <c r="BC453" s="234"/>
      <c r="BD453" s="234"/>
      <c r="BE453" s="234"/>
      <c r="BF453" s="234"/>
      <c r="BG453" s="234"/>
      <c r="BH453" s="234"/>
      <c r="BI453" s="234"/>
      <c r="BJ453" s="234"/>
      <c r="BK453" s="234"/>
      <c r="BL453" s="234"/>
      <c r="BM453" s="234"/>
      <c r="BN453" s="234"/>
      <c r="BO453" s="234"/>
      <c r="BP453" s="234"/>
      <c r="BQ453" s="234"/>
    </row>
    <row r="454" spans="2:69" s="39" customFormat="1" ht="10.7" customHeigh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8"/>
      <c r="AJ454" s="48"/>
      <c r="AL454" s="48"/>
      <c r="AN454" s="234"/>
      <c r="AO454" s="234"/>
      <c r="AP454" s="234"/>
      <c r="AQ454" s="234"/>
      <c r="AR454" s="234"/>
      <c r="AS454" s="234"/>
      <c r="AT454" s="234"/>
      <c r="AU454" s="234"/>
      <c r="AV454" s="234"/>
      <c r="AW454" s="234"/>
      <c r="AX454" s="234"/>
      <c r="AY454" s="234"/>
      <c r="AZ454" s="234"/>
      <c r="BA454" s="234"/>
      <c r="BB454" s="234"/>
      <c r="BC454" s="234"/>
      <c r="BD454" s="234"/>
      <c r="BE454" s="234"/>
      <c r="BF454" s="234"/>
      <c r="BG454" s="234"/>
      <c r="BH454" s="234"/>
      <c r="BI454" s="234"/>
      <c r="BJ454" s="234"/>
      <c r="BK454" s="234"/>
      <c r="BL454" s="234"/>
      <c r="BM454" s="234"/>
      <c r="BN454" s="234"/>
      <c r="BO454" s="234"/>
      <c r="BP454" s="234"/>
      <c r="BQ454" s="234"/>
    </row>
    <row r="455" spans="2:69" s="39" customFormat="1" ht="10.7" customHeigh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8"/>
      <c r="AJ455" s="48"/>
      <c r="AL455" s="48"/>
      <c r="AN455" s="234"/>
      <c r="AO455" s="234"/>
      <c r="AP455" s="234"/>
      <c r="AQ455" s="234"/>
      <c r="AR455" s="234"/>
      <c r="AS455" s="234"/>
      <c r="AT455" s="234"/>
      <c r="AU455" s="234"/>
      <c r="AV455" s="234"/>
      <c r="AW455" s="234"/>
      <c r="AX455" s="234"/>
      <c r="AY455" s="234"/>
      <c r="AZ455" s="234"/>
      <c r="BA455" s="234"/>
      <c r="BB455" s="234"/>
      <c r="BC455" s="234"/>
      <c r="BD455" s="234"/>
      <c r="BE455" s="234"/>
      <c r="BF455" s="234"/>
      <c r="BG455" s="234"/>
      <c r="BH455" s="234"/>
      <c r="BI455" s="234"/>
      <c r="BJ455" s="234"/>
      <c r="BK455" s="234"/>
      <c r="BL455" s="234"/>
      <c r="BM455" s="234"/>
      <c r="BN455" s="234"/>
      <c r="BO455" s="234"/>
      <c r="BP455" s="234"/>
      <c r="BQ455" s="234"/>
    </row>
    <row r="456" spans="2:69" s="39" customFormat="1" ht="10.7" customHeigh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8"/>
      <c r="AJ456" s="48"/>
      <c r="AL456" s="48"/>
      <c r="AN456" s="234"/>
      <c r="AO456" s="234"/>
      <c r="AP456" s="234"/>
      <c r="AQ456" s="234"/>
      <c r="AR456" s="234"/>
      <c r="AS456" s="234"/>
      <c r="AT456" s="234"/>
      <c r="AU456" s="234"/>
      <c r="AV456" s="234"/>
      <c r="AW456" s="234"/>
      <c r="AX456" s="234"/>
      <c r="AY456" s="234"/>
      <c r="AZ456" s="234"/>
      <c r="BA456" s="234"/>
      <c r="BB456" s="234"/>
      <c r="BC456" s="234"/>
      <c r="BD456" s="234"/>
      <c r="BE456" s="234"/>
      <c r="BF456" s="234"/>
      <c r="BG456" s="234"/>
      <c r="BH456" s="234"/>
      <c r="BI456" s="234"/>
      <c r="BJ456" s="234"/>
      <c r="BK456" s="234"/>
      <c r="BL456" s="234"/>
      <c r="BM456" s="234"/>
      <c r="BN456" s="234"/>
      <c r="BO456" s="234"/>
      <c r="BP456" s="234"/>
      <c r="BQ456" s="234"/>
    </row>
    <row r="457" spans="2:69" s="39" customFormat="1" ht="10.7" customHeigh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8"/>
      <c r="AJ457" s="48"/>
      <c r="AL457" s="48"/>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row>
    <row r="458" spans="2:69" s="39" customFormat="1" ht="10.7" customHeigh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8"/>
      <c r="AJ458" s="48"/>
      <c r="AL458" s="48"/>
      <c r="AN458" s="234"/>
      <c r="AO458" s="234"/>
      <c r="AP458" s="234"/>
      <c r="AQ458" s="234"/>
      <c r="AR458" s="234"/>
      <c r="AS458" s="234"/>
      <c r="AT458" s="234"/>
      <c r="AU458" s="234"/>
      <c r="AV458" s="234"/>
      <c r="AW458" s="234"/>
      <c r="AX458" s="234"/>
      <c r="AY458" s="234"/>
      <c r="AZ458" s="234"/>
      <c r="BA458" s="234"/>
      <c r="BB458" s="234"/>
      <c r="BC458" s="234"/>
      <c r="BD458" s="234"/>
      <c r="BE458" s="234"/>
      <c r="BF458" s="234"/>
      <c r="BG458" s="234"/>
      <c r="BH458" s="234"/>
      <c r="BI458" s="234"/>
      <c r="BJ458" s="234"/>
      <c r="BK458" s="234"/>
      <c r="BL458" s="234"/>
      <c r="BM458" s="234"/>
      <c r="BN458" s="234"/>
      <c r="BO458" s="234"/>
      <c r="BP458" s="234"/>
      <c r="BQ458" s="234"/>
    </row>
    <row r="459" spans="2:69" s="39" customFormat="1" ht="10.7" customHeigh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8"/>
      <c r="AJ459" s="48"/>
      <c r="AL459" s="48"/>
      <c r="AN459" s="234"/>
      <c r="AO459" s="234"/>
      <c r="AP459" s="234"/>
      <c r="AQ459" s="234"/>
      <c r="AR459" s="234"/>
      <c r="AS459" s="234"/>
      <c r="AT459" s="234"/>
      <c r="AU459" s="234"/>
      <c r="AV459" s="234"/>
      <c r="AW459" s="234"/>
      <c r="AX459" s="234"/>
      <c r="AY459" s="234"/>
      <c r="AZ459" s="234"/>
      <c r="BA459" s="234"/>
      <c r="BB459" s="234"/>
      <c r="BC459" s="234"/>
      <c r="BD459" s="234"/>
      <c r="BE459" s="234"/>
      <c r="BF459" s="234"/>
      <c r="BG459" s="234"/>
      <c r="BH459" s="234"/>
      <c r="BI459" s="234"/>
      <c r="BJ459" s="234"/>
      <c r="BK459" s="234"/>
      <c r="BL459" s="234"/>
      <c r="BM459" s="234"/>
      <c r="BN459" s="234"/>
      <c r="BO459" s="234"/>
      <c r="BP459" s="234"/>
      <c r="BQ459" s="234"/>
    </row>
    <row r="460" spans="2:69" s="39" customFormat="1" ht="10.7" customHeigh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8"/>
      <c r="AJ460" s="48"/>
      <c r="AL460" s="48"/>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row>
    <row r="461" spans="2:69" s="39" customFormat="1" ht="10.7" customHeight="1">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8"/>
      <c r="AJ461" s="48"/>
      <c r="AL461" s="48"/>
      <c r="AN461" s="234"/>
      <c r="AO461" s="234"/>
      <c r="AP461" s="234"/>
      <c r="AQ461" s="234"/>
      <c r="AR461" s="234"/>
      <c r="AS461" s="234"/>
      <c r="AT461" s="234"/>
      <c r="AU461" s="234"/>
      <c r="AV461" s="234"/>
      <c r="AW461" s="234"/>
      <c r="AX461" s="234"/>
      <c r="AY461" s="234"/>
      <c r="AZ461" s="234"/>
      <c r="BA461" s="234"/>
      <c r="BB461" s="234"/>
      <c r="BC461" s="234"/>
      <c r="BD461" s="234"/>
      <c r="BE461" s="234"/>
      <c r="BF461" s="234"/>
      <c r="BG461" s="234"/>
      <c r="BH461" s="234"/>
      <c r="BI461" s="234"/>
      <c r="BJ461" s="234"/>
      <c r="BK461" s="234"/>
      <c r="BL461" s="234"/>
      <c r="BM461" s="234"/>
      <c r="BN461" s="234"/>
      <c r="BO461" s="234"/>
      <c r="BP461" s="234"/>
      <c r="BQ461" s="234"/>
    </row>
    <row r="462" spans="2:69" s="39" customFormat="1" ht="10.7" customHeight="1">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8"/>
      <c r="AJ462" s="48"/>
      <c r="AL462" s="48"/>
      <c r="AN462" s="234"/>
      <c r="AO462" s="234"/>
      <c r="AP462" s="234"/>
      <c r="AQ462" s="234"/>
      <c r="AR462" s="234"/>
      <c r="AS462" s="234"/>
      <c r="AT462" s="234"/>
      <c r="AU462" s="234"/>
      <c r="AV462" s="234"/>
      <c r="AW462" s="234"/>
      <c r="AX462" s="234"/>
      <c r="AY462" s="234"/>
      <c r="AZ462" s="234"/>
      <c r="BA462" s="234"/>
      <c r="BB462" s="234"/>
      <c r="BC462" s="234"/>
      <c r="BD462" s="234"/>
      <c r="BE462" s="234"/>
      <c r="BF462" s="234"/>
      <c r="BG462" s="234"/>
      <c r="BH462" s="234"/>
      <c r="BI462" s="234"/>
      <c r="BJ462" s="234"/>
      <c r="BK462" s="234"/>
      <c r="BL462" s="234"/>
      <c r="BM462" s="234"/>
      <c r="BN462" s="234"/>
      <c r="BO462" s="234"/>
      <c r="BP462" s="234"/>
      <c r="BQ462" s="234"/>
    </row>
    <row r="463" spans="2:69" s="39" customFormat="1" ht="10.7" customHeight="1">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8"/>
      <c r="AJ463" s="48"/>
      <c r="AL463" s="48"/>
      <c r="AN463" s="234"/>
      <c r="AO463" s="234"/>
      <c r="AP463" s="234"/>
      <c r="AQ463" s="234"/>
      <c r="AR463" s="234"/>
      <c r="AS463" s="234"/>
      <c r="AT463" s="234"/>
      <c r="AU463" s="234"/>
      <c r="AV463" s="234"/>
      <c r="AW463" s="234"/>
      <c r="AX463" s="234"/>
      <c r="AY463" s="234"/>
      <c r="AZ463" s="234"/>
      <c r="BA463" s="234"/>
      <c r="BB463" s="234"/>
      <c r="BC463" s="234"/>
      <c r="BD463" s="234"/>
      <c r="BE463" s="234"/>
      <c r="BF463" s="234"/>
      <c r="BG463" s="234"/>
      <c r="BH463" s="234"/>
      <c r="BI463" s="234"/>
      <c r="BJ463" s="234"/>
      <c r="BK463" s="234"/>
      <c r="BL463" s="234"/>
      <c r="BM463" s="234"/>
      <c r="BN463" s="234"/>
      <c r="BO463" s="234"/>
      <c r="BP463" s="234"/>
      <c r="BQ463" s="234"/>
    </row>
    <row r="464" spans="2:69" s="39" customFormat="1" ht="10.7" customHeight="1">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8"/>
      <c r="AJ464" s="48"/>
      <c r="AL464" s="48"/>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row>
    <row r="465" spans="2:69" s="39" customFormat="1" ht="10.7" customHeight="1">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8"/>
      <c r="AJ465" s="48"/>
      <c r="AL465" s="48"/>
      <c r="AN465" s="234"/>
      <c r="AO465" s="234"/>
      <c r="AP465" s="234"/>
      <c r="AQ465" s="234"/>
      <c r="AR465" s="234"/>
      <c r="AS465" s="234"/>
      <c r="AT465" s="234"/>
      <c r="AU465" s="234"/>
      <c r="AV465" s="234"/>
      <c r="AW465" s="234"/>
      <c r="AX465" s="234"/>
      <c r="AY465" s="234"/>
      <c r="AZ465" s="234"/>
      <c r="BA465" s="234"/>
      <c r="BB465" s="234"/>
      <c r="BC465" s="234"/>
      <c r="BD465" s="234"/>
      <c r="BE465" s="234"/>
      <c r="BF465" s="234"/>
      <c r="BG465" s="234"/>
      <c r="BH465" s="234"/>
      <c r="BI465" s="234"/>
      <c r="BJ465" s="234"/>
      <c r="BK465" s="234"/>
      <c r="BL465" s="234"/>
      <c r="BM465" s="234"/>
      <c r="BN465" s="234"/>
      <c r="BO465" s="234"/>
      <c r="BP465" s="234"/>
      <c r="BQ465" s="234"/>
    </row>
    <row r="466" spans="2:69" s="39" customFormat="1" ht="10.7" customHeight="1">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8"/>
      <c r="AJ466" s="48"/>
      <c r="AL466" s="48"/>
      <c r="AN466" s="234"/>
      <c r="AO466" s="234"/>
      <c r="AP466" s="234"/>
      <c r="AQ466" s="234"/>
      <c r="AR466" s="234"/>
      <c r="AS466" s="234"/>
      <c r="AT466" s="234"/>
      <c r="AU466" s="234"/>
      <c r="AV466" s="234"/>
      <c r="AW466" s="234"/>
      <c r="AX466" s="234"/>
      <c r="AY466" s="234"/>
      <c r="AZ466" s="234"/>
      <c r="BA466" s="234"/>
      <c r="BB466" s="234"/>
      <c r="BC466" s="234"/>
      <c r="BD466" s="234"/>
      <c r="BE466" s="234"/>
      <c r="BF466" s="234"/>
      <c r="BG466" s="234"/>
      <c r="BH466" s="234"/>
      <c r="BI466" s="234"/>
      <c r="BJ466" s="234"/>
      <c r="BK466" s="234"/>
      <c r="BL466" s="234"/>
      <c r="BM466" s="234"/>
      <c r="BN466" s="234"/>
      <c r="BO466" s="234"/>
      <c r="BP466" s="234"/>
      <c r="BQ466" s="234"/>
    </row>
    <row r="467" spans="2:69" s="39" customFormat="1" ht="10.7" customHeight="1">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8"/>
      <c r="AJ467" s="48"/>
      <c r="AL467" s="48"/>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row>
    <row r="468" spans="2:69" s="39" customFormat="1" ht="10.7" customHeight="1">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8"/>
      <c r="AJ468" s="48"/>
      <c r="AL468" s="48"/>
      <c r="AN468" s="234"/>
      <c r="AO468" s="234"/>
      <c r="AP468" s="234"/>
      <c r="AQ468" s="234"/>
      <c r="AR468" s="234"/>
      <c r="AS468" s="234"/>
      <c r="AT468" s="234"/>
      <c r="AU468" s="234"/>
      <c r="AV468" s="234"/>
      <c r="AW468" s="234"/>
      <c r="AX468" s="234"/>
      <c r="AY468" s="234"/>
      <c r="AZ468" s="234"/>
      <c r="BA468" s="234"/>
      <c r="BB468" s="234"/>
      <c r="BC468" s="234"/>
      <c r="BD468" s="234"/>
      <c r="BE468" s="234"/>
      <c r="BF468" s="234"/>
      <c r="BG468" s="234"/>
      <c r="BH468" s="234"/>
      <c r="BI468" s="234"/>
      <c r="BJ468" s="234"/>
      <c r="BK468" s="234"/>
      <c r="BL468" s="234"/>
      <c r="BM468" s="234"/>
      <c r="BN468" s="234"/>
      <c r="BO468" s="234"/>
      <c r="BP468" s="234"/>
      <c r="BQ468" s="234"/>
    </row>
    <row r="469" spans="2:69" s="39" customFormat="1" ht="10.7" customHeight="1">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8"/>
      <c r="AJ469" s="48"/>
      <c r="AL469" s="48"/>
      <c r="AN469" s="234"/>
      <c r="AO469" s="234"/>
      <c r="AP469" s="234"/>
      <c r="AQ469" s="234"/>
      <c r="AR469" s="234"/>
      <c r="AS469" s="234"/>
      <c r="AT469" s="234"/>
      <c r="AU469" s="234"/>
      <c r="AV469" s="234"/>
      <c r="AW469" s="234"/>
      <c r="AX469" s="234"/>
      <c r="AY469" s="234"/>
      <c r="AZ469" s="234"/>
      <c r="BA469" s="234"/>
      <c r="BB469" s="234"/>
      <c r="BC469" s="234"/>
      <c r="BD469" s="234"/>
      <c r="BE469" s="234"/>
      <c r="BF469" s="234"/>
      <c r="BG469" s="234"/>
      <c r="BH469" s="234"/>
      <c r="BI469" s="234"/>
      <c r="BJ469" s="234"/>
      <c r="BK469" s="234"/>
      <c r="BL469" s="234"/>
      <c r="BM469" s="234"/>
      <c r="BN469" s="234"/>
      <c r="BO469" s="234"/>
      <c r="BP469" s="234"/>
      <c r="BQ469" s="234"/>
    </row>
    <row r="470" spans="2:69" s="39" customFormat="1" ht="10.7" customHeight="1">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8"/>
      <c r="AJ470" s="48"/>
      <c r="AL470" s="48"/>
      <c r="AN470" s="234"/>
      <c r="AO470" s="234"/>
      <c r="AP470" s="234"/>
      <c r="AQ470" s="234"/>
      <c r="AR470" s="234"/>
      <c r="AS470" s="234"/>
      <c r="AT470" s="234"/>
      <c r="AU470" s="234"/>
      <c r="AV470" s="234"/>
      <c r="AW470" s="234"/>
      <c r="AX470" s="234"/>
      <c r="AY470" s="234"/>
      <c r="AZ470" s="234"/>
      <c r="BA470" s="234"/>
      <c r="BB470" s="234"/>
      <c r="BC470" s="234"/>
      <c r="BD470" s="234"/>
      <c r="BE470" s="234"/>
      <c r="BF470" s="234"/>
      <c r="BG470" s="234"/>
      <c r="BH470" s="234"/>
      <c r="BI470" s="234"/>
      <c r="BJ470" s="234"/>
      <c r="BK470" s="234"/>
      <c r="BL470" s="234"/>
      <c r="BM470" s="234"/>
      <c r="BN470" s="234"/>
      <c r="BO470" s="234"/>
      <c r="BP470" s="234"/>
      <c r="BQ470" s="234"/>
    </row>
    <row r="471" spans="2:69" s="39" customFormat="1" ht="10.7" customHeight="1">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8"/>
      <c r="AJ471" s="48"/>
      <c r="AL471" s="48"/>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row>
    <row r="472" spans="2:69" s="39" customFormat="1" ht="10.7" customHeight="1">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8"/>
      <c r="AJ472" s="48"/>
      <c r="AL472" s="48"/>
      <c r="AN472" s="234"/>
      <c r="AO472" s="234"/>
      <c r="AP472" s="234"/>
      <c r="AQ472" s="234"/>
      <c r="AR472" s="234"/>
      <c r="AS472" s="234"/>
      <c r="AT472" s="234"/>
      <c r="AU472" s="234"/>
      <c r="AV472" s="234"/>
      <c r="AW472" s="234"/>
      <c r="AX472" s="234"/>
      <c r="AY472" s="234"/>
      <c r="AZ472" s="234"/>
      <c r="BA472" s="234"/>
      <c r="BB472" s="234"/>
      <c r="BC472" s="234"/>
      <c r="BD472" s="234"/>
      <c r="BE472" s="234"/>
      <c r="BF472" s="234"/>
      <c r="BG472" s="234"/>
      <c r="BH472" s="234"/>
      <c r="BI472" s="234"/>
      <c r="BJ472" s="234"/>
      <c r="BK472" s="234"/>
      <c r="BL472" s="234"/>
      <c r="BM472" s="234"/>
      <c r="BN472" s="234"/>
      <c r="BO472" s="234"/>
      <c r="BP472" s="234"/>
      <c r="BQ472" s="234"/>
    </row>
    <row r="473" spans="2:69" s="39" customFormat="1" ht="10.7" customHeight="1">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8"/>
      <c r="AJ473" s="48"/>
      <c r="AL473" s="48"/>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row>
    <row r="474" spans="2:69" s="39" customFormat="1" ht="10.7" customHeight="1">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8"/>
      <c r="AJ474" s="48"/>
      <c r="AL474" s="48"/>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row>
    <row r="475" spans="2:69" s="39" customFormat="1" ht="10.7" customHeight="1">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8"/>
      <c r="AJ475" s="48"/>
      <c r="AL475" s="48"/>
      <c r="AN475" s="234"/>
      <c r="AO475" s="234"/>
      <c r="AP475" s="234"/>
      <c r="AQ475" s="234"/>
      <c r="AR475" s="234"/>
      <c r="AS475" s="234"/>
      <c r="AT475" s="234"/>
      <c r="AU475" s="234"/>
      <c r="AV475" s="234"/>
      <c r="AW475" s="234"/>
      <c r="AX475" s="234"/>
      <c r="AY475" s="234"/>
      <c r="AZ475" s="234"/>
      <c r="BA475" s="234"/>
      <c r="BB475" s="234"/>
      <c r="BC475" s="234"/>
      <c r="BD475" s="234"/>
      <c r="BE475" s="234"/>
      <c r="BF475" s="234"/>
      <c r="BG475" s="234"/>
      <c r="BH475" s="234"/>
      <c r="BI475" s="234"/>
      <c r="BJ475" s="234"/>
      <c r="BK475" s="234"/>
      <c r="BL475" s="234"/>
      <c r="BM475" s="234"/>
      <c r="BN475" s="234"/>
      <c r="BO475" s="234"/>
      <c r="BP475" s="234"/>
      <c r="BQ475" s="234"/>
    </row>
    <row r="476" spans="2:69" s="39" customFormat="1" ht="10.7" customHeight="1">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8"/>
      <c r="AJ476" s="48"/>
      <c r="AL476" s="48"/>
      <c r="AN476" s="234"/>
      <c r="AO476" s="234"/>
      <c r="AP476" s="234"/>
      <c r="AQ476" s="234"/>
      <c r="AR476" s="234"/>
      <c r="AS476" s="234"/>
      <c r="AT476" s="234"/>
      <c r="AU476" s="234"/>
      <c r="AV476" s="234"/>
      <c r="AW476" s="234"/>
      <c r="AX476" s="234"/>
      <c r="AY476" s="234"/>
      <c r="AZ476" s="234"/>
      <c r="BA476" s="234"/>
      <c r="BB476" s="234"/>
      <c r="BC476" s="234"/>
      <c r="BD476" s="234"/>
      <c r="BE476" s="234"/>
      <c r="BF476" s="234"/>
      <c r="BG476" s="234"/>
      <c r="BH476" s="234"/>
      <c r="BI476" s="234"/>
      <c r="BJ476" s="234"/>
      <c r="BK476" s="234"/>
      <c r="BL476" s="234"/>
      <c r="BM476" s="234"/>
      <c r="BN476" s="234"/>
      <c r="BO476" s="234"/>
      <c r="BP476" s="234"/>
      <c r="BQ476" s="234"/>
    </row>
    <row r="477" spans="2:69" s="39" customFormat="1" ht="10.7" customHeight="1">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8"/>
      <c r="AJ477" s="48"/>
      <c r="AL477" s="48"/>
      <c r="AN477" s="234"/>
      <c r="AO477" s="234"/>
      <c r="AP477" s="234"/>
      <c r="AQ477" s="234"/>
      <c r="AR477" s="234"/>
      <c r="AS477" s="234"/>
      <c r="AT477" s="234"/>
      <c r="AU477" s="234"/>
      <c r="AV477" s="234"/>
      <c r="AW477" s="234"/>
      <c r="AX477" s="234"/>
      <c r="AY477" s="234"/>
      <c r="AZ477" s="234"/>
      <c r="BA477" s="234"/>
      <c r="BB477" s="234"/>
      <c r="BC477" s="234"/>
      <c r="BD477" s="234"/>
      <c r="BE477" s="234"/>
      <c r="BF477" s="234"/>
      <c r="BG477" s="234"/>
      <c r="BH477" s="234"/>
      <c r="BI477" s="234"/>
      <c r="BJ477" s="234"/>
      <c r="BK477" s="234"/>
      <c r="BL477" s="234"/>
      <c r="BM477" s="234"/>
      <c r="BN477" s="234"/>
      <c r="BO477" s="234"/>
      <c r="BP477" s="234"/>
      <c r="BQ477" s="234"/>
    </row>
    <row r="478" spans="2:69" s="39" customFormat="1" ht="10.7" customHeight="1">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8"/>
      <c r="AJ478" s="48"/>
      <c r="AL478" s="48"/>
      <c r="AN478" s="234"/>
      <c r="AO478" s="234"/>
      <c r="AP478" s="234"/>
      <c r="AQ478" s="234"/>
      <c r="AR478" s="234"/>
      <c r="AS478" s="234"/>
      <c r="AT478" s="234"/>
      <c r="AU478" s="234"/>
      <c r="AV478" s="234"/>
      <c r="AW478" s="234"/>
      <c r="AX478" s="234"/>
      <c r="AY478" s="234"/>
      <c r="AZ478" s="234"/>
      <c r="BA478" s="234"/>
      <c r="BB478" s="234"/>
      <c r="BC478" s="234"/>
      <c r="BD478" s="234"/>
      <c r="BE478" s="234"/>
      <c r="BF478" s="234"/>
      <c r="BG478" s="234"/>
      <c r="BH478" s="234"/>
      <c r="BI478" s="234"/>
      <c r="BJ478" s="234"/>
      <c r="BK478" s="234"/>
      <c r="BL478" s="234"/>
      <c r="BM478" s="234"/>
      <c r="BN478" s="234"/>
      <c r="BO478" s="234"/>
      <c r="BP478" s="234"/>
      <c r="BQ478" s="234"/>
    </row>
    <row r="479" spans="2:69" s="39" customFormat="1" ht="10.7" customHeight="1">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8"/>
      <c r="AJ479" s="48"/>
      <c r="AL479" s="48"/>
      <c r="AN479" s="234"/>
      <c r="AO479" s="234"/>
      <c r="AP479" s="234"/>
      <c r="AQ479" s="234"/>
      <c r="AR479" s="234"/>
      <c r="AS479" s="234"/>
      <c r="AT479" s="234"/>
      <c r="AU479" s="234"/>
      <c r="AV479" s="234"/>
      <c r="AW479" s="234"/>
      <c r="AX479" s="234"/>
      <c r="AY479" s="234"/>
      <c r="AZ479" s="234"/>
      <c r="BA479" s="234"/>
      <c r="BB479" s="234"/>
      <c r="BC479" s="234"/>
      <c r="BD479" s="234"/>
      <c r="BE479" s="234"/>
      <c r="BF479" s="234"/>
      <c r="BG479" s="234"/>
      <c r="BH479" s="234"/>
      <c r="BI479" s="234"/>
      <c r="BJ479" s="234"/>
      <c r="BK479" s="234"/>
      <c r="BL479" s="234"/>
      <c r="BM479" s="234"/>
      <c r="BN479" s="234"/>
      <c r="BO479" s="234"/>
      <c r="BP479" s="234"/>
      <c r="BQ479" s="234"/>
    </row>
    <row r="480" spans="2:69" s="39" customFormat="1" ht="10.7" customHeight="1">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8"/>
      <c r="AJ480" s="48"/>
      <c r="AL480" s="48"/>
      <c r="AN480" s="234"/>
      <c r="AO480" s="234"/>
      <c r="AP480" s="234"/>
      <c r="AQ480" s="234"/>
      <c r="AR480" s="234"/>
      <c r="AS480" s="234"/>
      <c r="AT480" s="234"/>
      <c r="AU480" s="234"/>
      <c r="AV480" s="234"/>
      <c r="AW480" s="234"/>
      <c r="AX480" s="234"/>
      <c r="AY480" s="234"/>
      <c r="AZ480" s="234"/>
      <c r="BA480" s="234"/>
      <c r="BB480" s="234"/>
      <c r="BC480" s="234"/>
      <c r="BD480" s="234"/>
      <c r="BE480" s="234"/>
      <c r="BF480" s="234"/>
      <c r="BG480" s="234"/>
      <c r="BH480" s="234"/>
      <c r="BI480" s="234"/>
      <c r="BJ480" s="234"/>
      <c r="BK480" s="234"/>
      <c r="BL480" s="234"/>
      <c r="BM480" s="234"/>
      <c r="BN480" s="234"/>
      <c r="BO480" s="234"/>
      <c r="BP480" s="234"/>
      <c r="BQ480" s="234"/>
    </row>
    <row r="481" spans="2:69" s="39" customFormat="1" ht="10.7" customHeight="1">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8"/>
      <c r="AJ481" s="48"/>
      <c r="AL481" s="48"/>
      <c r="AN481" s="234"/>
      <c r="AO481" s="234"/>
      <c r="AP481" s="234"/>
      <c r="AQ481" s="234"/>
      <c r="AR481" s="234"/>
      <c r="AS481" s="234"/>
      <c r="AT481" s="234"/>
      <c r="AU481" s="234"/>
      <c r="AV481" s="234"/>
      <c r="AW481" s="234"/>
      <c r="AX481" s="234"/>
      <c r="AY481" s="234"/>
      <c r="AZ481" s="234"/>
      <c r="BA481" s="234"/>
      <c r="BB481" s="234"/>
      <c r="BC481" s="234"/>
      <c r="BD481" s="234"/>
      <c r="BE481" s="234"/>
      <c r="BF481" s="234"/>
      <c r="BG481" s="234"/>
      <c r="BH481" s="234"/>
      <c r="BI481" s="234"/>
      <c r="BJ481" s="234"/>
      <c r="BK481" s="234"/>
      <c r="BL481" s="234"/>
      <c r="BM481" s="234"/>
      <c r="BN481" s="234"/>
      <c r="BO481" s="234"/>
      <c r="BP481" s="234"/>
      <c r="BQ481" s="234"/>
    </row>
    <row r="482" spans="2:69" s="39" customFormat="1" ht="10.7" customHeight="1">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8"/>
      <c r="AJ482" s="48"/>
      <c r="AL482" s="48"/>
      <c r="AN482" s="234"/>
      <c r="AO482" s="234"/>
      <c r="AP482" s="234"/>
      <c r="AQ482" s="234"/>
      <c r="AR482" s="234"/>
      <c r="AS482" s="234"/>
      <c r="AT482" s="234"/>
      <c r="AU482" s="234"/>
      <c r="AV482" s="234"/>
      <c r="AW482" s="234"/>
      <c r="AX482" s="234"/>
      <c r="AY482" s="234"/>
      <c r="AZ482" s="234"/>
      <c r="BA482" s="234"/>
      <c r="BB482" s="234"/>
      <c r="BC482" s="234"/>
      <c r="BD482" s="234"/>
      <c r="BE482" s="234"/>
      <c r="BF482" s="234"/>
      <c r="BG482" s="234"/>
      <c r="BH482" s="234"/>
      <c r="BI482" s="234"/>
      <c r="BJ482" s="234"/>
      <c r="BK482" s="234"/>
      <c r="BL482" s="234"/>
      <c r="BM482" s="234"/>
      <c r="BN482" s="234"/>
      <c r="BO482" s="234"/>
      <c r="BP482" s="234"/>
      <c r="BQ482" s="234"/>
    </row>
    <row r="483" spans="2:69" s="39" customFormat="1" ht="10.7" customHeight="1">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8"/>
      <c r="AJ483" s="48"/>
      <c r="AL483" s="48"/>
      <c r="AN483" s="234"/>
      <c r="AO483" s="234"/>
      <c r="AP483" s="234"/>
      <c r="AQ483" s="234"/>
      <c r="AR483" s="234"/>
      <c r="AS483" s="234"/>
      <c r="AT483" s="234"/>
      <c r="AU483" s="234"/>
      <c r="AV483" s="234"/>
      <c r="AW483" s="234"/>
      <c r="AX483" s="234"/>
      <c r="AY483" s="234"/>
      <c r="AZ483" s="234"/>
      <c r="BA483" s="234"/>
      <c r="BB483" s="234"/>
      <c r="BC483" s="234"/>
      <c r="BD483" s="234"/>
      <c r="BE483" s="234"/>
      <c r="BF483" s="234"/>
      <c r="BG483" s="234"/>
      <c r="BH483" s="234"/>
      <c r="BI483" s="234"/>
      <c r="BJ483" s="234"/>
      <c r="BK483" s="234"/>
      <c r="BL483" s="234"/>
      <c r="BM483" s="234"/>
      <c r="BN483" s="234"/>
      <c r="BO483" s="234"/>
      <c r="BP483" s="234"/>
      <c r="BQ483" s="234"/>
    </row>
    <row r="484" spans="2:69" s="39" customFormat="1" ht="10.7" customHeight="1">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8"/>
      <c r="AJ484" s="48"/>
      <c r="AL484" s="48"/>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row>
    <row r="485" spans="2:69" s="39" customFormat="1" ht="10.7" customHeight="1">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8"/>
      <c r="AJ485" s="48"/>
      <c r="AL485" s="48"/>
      <c r="AN485" s="234"/>
      <c r="AO485" s="234"/>
      <c r="AP485" s="234"/>
      <c r="AQ485" s="234"/>
      <c r="AR485" s="234"/>
      <c r="AS485" s="234"/>
      <c r="AT485" s="234"/>
      <c r="AU485" s="234"/>
      <c r="AV485" s="234"/>
      <c r="AW485" s="234"/>
      <c r="AX485" s="234"/>
      <c r="AY485" s="234"/>
      <c r="AZ485" s="234"/>
      <c r="BA485" s="234"/>
      <c r="BB485" s="234"/>
      <c r="BC485" s="234"/>
      <c r="BD485" s="234"/>
      <c r="BE485" s="234"/>
      <c r="BF485" s="234"/>
      <c r="BG485" s="234"/>
      <c r="BH485" s="234"/>
      <c r="BI485" s="234"/>
      <c r="BJ485" s="234"/>
      <c r="BK485" s="234"/>
      <c r="BL485" s="234"/>
      <c r="BM485" s="234"/>
      <c r="BN485" s="234"/>
      <c r="BO485" s="234"/>
      <c r="BP485" s="234"/>
      <c r="BQ485" s="234"/>
    </row>
    <row r="486" spans="2:69" s="39" customFormat="1" ht="10.7" customHeight="1">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8"/>
      <c r="AJ486" s="48"/>
      <c r="AL486" s="48"/>
      <c r="AN486" s="234"/>
      <c r="AO486" s="234"/>
      <c r="AP486" s="234"/>
      <c r="AQ486" s="234"/>
      <c r="AR486" s="234"/>
      <c r="AS486" s="234"/>
      <c r="AT486" s="234"/>
      <c r="AU486" s="234"/>
      <c r="AV486" s="234"/>
      <c r="AW486" s="234"/>
      <c r="AX486" s="234"/>
      <c r="AY486" s="234"/>
      <c r="AZ486" s="234"/>
      <c r="BA486" s="234"/>
      <c r="BB486" s="234"/>
      <c r="BC486" s="234"/>
      <c r="BD486" s="234"/>
      <c r="BE486" s="234"/>
      <c r="BF486" s="234"/>
      <c r="BG486" s="234"/>
      <c r="BH486" s="234"/>
      <c r="BI486" s="234"/>
      <c r="BJ486" s="234"/>
      <c r="BK486" s="234"/>
      <c r="BL486" s="234"/>
      <c r="BM486" s="234"/>
      <c r="BN486" s="234"/>
      <c r="BO486" s="234"/>
      <c r="BP486" s="234"/>
      <c r="BQ486" s="234"/>
    </row>
    <row r="487" spans="2:69" s="39" customFormat="1" ht="10.7" customHeight="1">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8"/>
      <c r="AJ487" s="48"/>
      <c r="AL487" s="48"/>
      <c r="AN487" s="234"/>
      <c r="AO487" s="234"/>
      <c r="AP487" s="234"/>
      <c r="AQ487" s="234"/>
      <c r="AR487" s="234"/>
      <c r="AS487" s="234"/>
      <c r="AT487" s="234"/>
      <c r="AU487" s="234"/>
      <c r="AV487" s="234"/>
      <c r="AW487" s="234"/>
      <c r="AX487" s="234"/>
      <c r="AY487" s="234"/>
      <c r="AZ487" s="234"/>
      <c r="BA487" s="234"/>
      <c r="BB487" s="234"/>
      <c r="BC487" s="234"/>
      <c r="BD487" s="234"/>
      <c r="BE487" s="234"/>
      <c r="BF487" s="234"/>
      <c r="BG487" s="234"/>
      <c r="BH487" s="234"/>
      <c r="BI487" s="234"/>
      <c r="BJ487" s="234"/>
      <c r="BK487" s="234"/>
      <c r="BL487" s="234"/>
      <c r="BM487" s="234"/>
      <c r="BN487" s="234"/>
      <c r="BO487" s="234"/>
      <c r="BP487" s="234"/>
      <c r="BQ487" s="234"/>
    </row>
    <row r="488" spans="2:69" s="39" customFormat="1" ht="10.7" customHeight="1">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8"/>
      <c r="AJ488" s="48"/>
      <c r="AL488" s="48"/>
      <c r="AN488" s="234"/>
      <c r="AO488" s="234"/>
      <c r="AP488" s="234"/>
      <c r="AQ488" s="234"/>
      <c r="AR488" s="234"/>
      <c r="AS488" s="234"/>
      <c r="AT488" s="234"/>
      <c r="AU488" s="234"/>
      <c r="AV488" s="234"/>
      <c r="AW488" s="234"/>
      <c r="AX488" s="234"/>
      <c r="AY488" s="234"/>
      <c r="AZ488" s="234"/>
      <c r="BA488" s="234"/>
      <c r="BB488" s="234"/>
      <c r="BC488" s="234"/>
      <c r="BD488" s="234"/>
      <c r="BE488" s="234"/>
      <c r="BF488" s="234"/>
      <c r="BG488" s="234"/>
      <c r="BH488" s="234"/>
      <c r="BI488" s="234"/>
      <c r="BJ488" s="234"/>
      <c r="BK488" s="234"/>
      <c r="BL488" s="234"/>
      <c r="BM488" s="234"/>
      <c r="BN488" s="234"/>
      <c r="BO488" s="234"/>
      <c r="BP488" s="234"/>
      <c r="BQ488" s="234"/>
    </row>
    <row r="489" spans="2:69" s="39" customFormat="1" ht="10.7" customHeight="1">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8"/>
      <c r="AJ489" s="48"/>
      <c r="AL489" s="48"/>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234"/>
      <c r="BN489" s="234"/>
      <c r="BO489" s="234"/>
      <c r="BP489" s="234"/>
      <c r="BQ489" s="234"/>
    </row>
    <row r="490" spans="2:69" s="39" customFormat="1" ht="10.7" customHeight="1">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8"/>
      <c r="AJ490" s="48"/>
      <c r="AL490" s="48"/>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234"/>
      <c r="BN490" s="234"/>
      <c r="BO490" s="234"/>
      <c r="BP490" s="234"/>
      <c r="BQ490" s="234"/>
    </row>
    <row r="491" spans="2:69" s="39" customFormat="1" ht="10.7" customHeight="1">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8"/>
      <c r="AJ491" s="48"/>
      <c r="AL491" s="48"/>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234"/>
      <c r="BN491" s="234"/>
      <c r="BO491" s="234"/>
      <c r="BP491" s="234"/>
      <c r="BQ491" s="234"/>
    </row>
    <row r="492" spans="2:69" s="39" customFormat="1" ht="10.7" customHeight="1">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8"/>
      <c r="AJ492" s="48"/>
      <c r="AL492" s="48"/>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234"/>
      <c r="BN492" s="234"/>
      <c r="BO492" s="234"/>
      <c r="BP492" s="234"/>
      <c r="BQ492" s="234"/>
    </row>
    <row r="493" spans="2:69" s="39" customFormat="1" ht="10.7" customHeight="1">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8"/>
      <c r="AJ493" s="48"/>
      <c r="AL493" s="48"/>
      <c r="AN493" s="234"/>
      <c r="AO493" s="234"/>
      <c r="AP493" s="234"/>
      <c r="AQ493" s="234"/>
      <c r="AR493" s="234"/>
      <c r="AS493" s="234"/>
      <c r="AT493" s="234"/>
      <c r="AU493" s="234"/>
      <c r="AV493" s="234"/>
      <c r="AW493" s="234"/>
      <c r="AX493" s="234"/>
      <c r="AY493" s="234"/>
      <c r="AZ493" s="234"/>
      <c r="BA493" s="234"/>
      <c r="BB493" s="234"/>
      <c r="BC493" s="234"/>
      <c r="BD493" s="234"/>
      <c r="BE493" s="234"/>
      <c r="BF493" s="234"/>
      <c r="BG493" s="234"/>
      <c r="BH493" s="234"/>
      <c r="BI493" s="234"/>
      <c r="BJ493" s="234"/>
      <c r="BK493" s="234"/>
      <c r="BL493" s="234"/>
      <c r="BM493" s="234"/>
      <c r="BN493" s="234"/>
      <c r="BO493" s="234"/>
      <c r="BP493" s="234"/>
      <c r="BQ493" s="234"/>
    </row>
    <row r="494" spans="2:69" s="39" customFormat="1" ht="10.7" customHeight="1">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8"/>
      <c r="AJ494" s="48"/>
      <c r="AL494" s="48"/>
      <c r="AN494" s="234"/>
      <c r="AO494" s="234"/>
      <c r="AP494" s="234"/>
      <c r="AQ494" s="234"/>
      <c r="AR494" s="234"/>
      <c r="AS494" s="234"/>
      <c r="AT494" s="234"/>
      <c r="AU494" s="234"/>
      <c r="AV494" s="234"/>
      <c r="AW494" s="234"/>
      <c r="AX494" s="234"/>
      <c r="AY494" s="234"/>
      <c r="AZ494" s="234"/>
      <c r="BA494" s="234"/>
      <c r="BB494" s="234"/>
      <c r="BC494" s="234"/>
      <c r="BD494" s="234"/>
      <c r="BE494" s="234"/>
      <c r="BF494" s="234"/>
      <c r="BG494" s="234"/>
      <c r="BH494" s="234"/>
      <c r="BI494" s="234"/>
      <c r="BJ494" s="234"/>
      <c r="BK494" s="234"/>
      <c r="BL494" s="234"/>
      <c r="BM494" s="234"/>
      <c r="BN494" s="234"/>
      <c r="BO494" s="234"/>
      <c r="BP494" s="234"/>
      <c r="BQ494" s="234"/>
    </row>
    <row r="495" spans="2:69" s="39" customFormat="1" ht="10.7" customHeight="1">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8"/>
      <c r="AJ495" s="48"/>
      <c r="AL495" s="48"/>
      <c r="AN495" s="234"/>
      <c r="AO495" s="234"/>
      <c r="AP495" s="234"/>
      <c r="AQ495" s="234"/>
      <c r="AR495" s="234"/>
      <c r="AS495" s="234"/>
      <c r="AT495" s="234"/>
      <c r="AU495" s="234"/>
      <c r="AV495" s="234"/>
      <c r="AW495" s="234"/>
      <c r="AX495" s="234"/>
      <c r="AY495" s="234"/>
      <c r="AZ495" s="234"/>
      <c r="BA495" s="234"/>
      <c r="BB495" s="234"/>
      <c r="BC495" s="234"/>
      <c r="BD495" s="234"/>
      <c r="BE495" s="234"/>
      <c r="BF495" s="234"/>
      <c r="BG495" s="234"/>
      <c r="BH495" s="234"/>
      <c r="BI495" s="234"/>
      <c r="BJ495" s="234"/>
      <c r="BK495" s="234"/>
      <c r="BL495" s="234"/>
      <c r="BM495" s="234"/>
      <c r="BN495" s="234"/>
      <c r="BO495" s="234"/>
      <c r="BP495" s="234"/>
      <c r="BQ495" s="234"/>
    </row>
    <row r="496" spans="2:69" s="39" customFormat="1" ht="10.7" customHeight="1">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8"/>
      <c r="AJ496" s="48"/>
      <c r="AL496" s="48"/>
      <c r="AN496" s="234"/>
      <c r="AO496" s="234"/>
      <c r="AP496" s="234"/>
      <c r="AQ496" s="234"/>
      <c r="AR496" s="234"/>
      <c r="AS496" s="234"/>
      <c r="AT496" s="234"/>
      <c r="AU496" s="234"/>
      <c r="AV496" s="234"/>
      <c r="AW496" s="234"/>
      <c r="AX496" s="234"/>
      <c r="AY496" s="234"/>
      <c r="AZ496" s="234"/>
      <c r="BA496" s="234"/>
      <c r="BB496" s="234"/>
      <c r="BC496" s="234"/>
      <c r="BD496" s="234"/>
      <c r="BE496" s="234"/>
      <c r="BF496" s="234"/>
      <c r="BG496" s="234"/>
      <c r="BH496" s="234"/>
      <c r="BI496" s="234"/>
      <c r="BJ496" s="234"/>
      <c r="BK496" s="234"/>
      <c r="BL496" s="234"/>
      <c r="BM496" s="234"/>
      <c r="BN496" s="234"/>
      <c r="BO496" s="234"/>
      <c r="BP496" s="234"/>
      <c r="BQ496" s="234"/>
    </row>
    <row r="497" spans="2:69" s="39" customFormat="1" ht="10.7" customHeight="1">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8"/>
      <c r="AJ497" s="48"/>
      <c r="AL497" s="48"/>
      <c r="AN497" s="234"/>
      <c r="AO497" s="234"/>
      <c r="AP497" s="234"/>
      <c r="AQ497" s="234"/>
      <c r="AR497" s="234"/>
      <c r="AS497" s="234"/>
      <c r="AT497" s="234"/>
      <c r="AU497" s="234"/>
      <c r="AV497" s="234"/>
      <c r="AW497" s="234"/>
      <c r="AX497" s="234"/>
      <c r="AY497" s="234"/>
      <c r="AZ497" s="234"/>
      <c r="BA497" s="234"/>
      <c r="BB497" s="234"/>
      <c r="BC497" s="234"/>
      <c r="BD497" s="234"/>
      <c r="BE497" s="234"/>
      <c r="BF497" s="234"/>
      <c r="BG497" s="234"/>
      <c r="BH497" s="234"/>
      <c r="BI497" s="234"/>
      <c r="BJ497" s="234"/>
      <c r="BK497" s="234"/>
      <c r="BL497" s="234"/>
      <c r="BM497" s="234"/>
      <c r="BN497" s="234"/>
      <c r="BO497" s="234"/>
      <c r="BP497" s="234"/>
      <c r="BQ497" s="234"/>
    </row>
    <row r="498" spans="2:69" s="39" customFormat="1" ht="10.7" customHeight="1">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8"/>
      <c r="AJ498" s="48"/>
      <c r="AL498" s="48"/>
      <c r="AN498" s="234"/>
      <c r="AO498" s="234"/>
      <c r="AP498" s="234"/>
      <c r="AQ498" s="234"/>
      <c r="AR498" s="234"/>
      <c r="AS498" s="234"/>
      <c r="AT498" s="234"/>
      <c r="AU498" s="234"/>
      <c r="AV498" s="234"/>
      <c r="AW498" s="234"/>
      <c r="AX498" s="234"/>
      <c r="AY498" s="234"/>
      <c r="AZ498" s="234"/>
      <c r="BA498" s="234"/>
      <c r="BB498" s="234"/>
      <c r="BC498" s="234"/>
      <c r="BD498" s="234"/>
      <c r="BE498" s="234"/>
      <c r="BF498" s="234"/>
      <c r="BG498" s="234"/>
      <c r="BH498" s="234"/>
      <c r="BI498" s="234"/>
      <c r="BJ498" s="234"/>
      <c r="BK498" s="234"/>
      <c r="BL498" s="234"/>
      <c r="BM498" s="234"/>
      <c r="BN498" s="234"/>
      <c r="BO498" s="234"/>
      <c r="BP498" s="234"/>
      <c r="BQ498" s="234"/>
    </row>
    <row r="499" spans="2:69" s="39" customFormat="1" ht="10.7" customHeight="1">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8"/>
      <c r="AJ499" s="48"/>
      <c r="AL499" s="48"/>
      <c r="AN499" s="234"/>
      <c r="AO499" s="234"/>
      <c r="AP499" s="234"/>
      <c r="AQ499" s="234"/>
      <c r="AR499" s="234"/>
      <c r="AS499" s="234"/>
      <c r="AT499" s="234"/>
      <c r="AU499" s="234"/>
      <c r="AV499" s="234"/>
      <c r="AW499" s="234"/>
      <c r="AX499" s="234"/>
      <c r="AY499" s="234"/>
      <c r="AZ499" s="234"/>
      <c r="BA499" s="234"/>
      <c r="BB499" s="234"/>
      <c r="BC499" s="234"/>
      <c r="BD499" s="234"/>
      <c r="BE499" s="234"/>
      <c r="BF499" s="234"/>
      <c r="BG499" s="234"/>
      <c r="BH499" s="234"/>
      <c r="BI499" s="234"/>
      <c r="BJ499" s="234"/>
      <c r="BK499" s="234"/>
      <c r="BL499" s="234"/>
      <c r="BM499" s="234"/>
      <c r="BN499" s="234"/>
      <c r="BO499" s="234"/>
      <c r="BP499" s="234"/>
      <c r="BQ499" s="234"/>
    </row>
    <row r="500" spans="2:69" s="39" customFormat="1" ht="10.7" customHeight="1">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8"/>
      <c r="AJ500" s="48"/>
      <c r="AL500" s="48"/>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row>
    <row r="501" spans="2:69" s="39" customFormat="1" ht="10.7" customHeight="1">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8"/>
      <c r="AJ501" s="48"/>
      <c r="AL501" s="48"/>
      <c r="AN501" s="234"/>
      <c r="AO501" s="234"/>
      <c r="AP501" s="234"/>
      <c r="AQ501" s="234"/>
      <c r="AR501" s="234"/>
      <c r="AS501" s="234"/>
      <c r="AT501" s="234"/>
      <c r="AU501" s="234"/>
      <c r="AV501" s="234"/>
      <c r="AW501" s="234"/>
      <c r="AX501" s="234"/>
      <c r="AY501" s="234"/>
      <c r="AZ501" s="234"/>
      <c r="BA501" s="234"/>
      <c r="BB501" s="234"/>
      <c r="BC501" s="234"/>
      <c r="BD501" s="234"/>
      <c r="BE501" s="234"/>
      <c r="BF501" s="234"/>
      <c r="BG501" s="234"/>
      <c r="BH501" s="234"/>
      <c r="BI501" s="234"/>
      <c r="BJ501" s="234"/>
      <c r="BK501" s="234"/>
      <c r="BL501" s="234"/>
      <c r="BM501" s="234"/>
      <c r="BN501" s="234"/>
      <c r="BO501" s="234"/>
      <c r="BP501" s="234"/>
      <c r="BQ501" s="234"/>
    </row>
    <row r="502" spans="2:69" s="39" customFormat="1" ht="10.7" customHeight="1">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8"/>
      <c r="AJ502" s="48"/>
      <c r="AL502" s="48"/>
      <c r="AN502" s="234"/>
      <c r="AO502" s="234"/>
      <c r="AP502" s="234"/>
      <c r="AQ502" s="234"/>
      <c r="AR502" s="234"/>
      <c r="AS502" s="234"/>
      <c r="AT502" s="234"/>
      <c r="AU502" s="234"/>
      <c r="AV502" s="234"/>
      <c r="AW502" s="234"/>
      <c r="AX502" s="234"/>
      <c r="AY502" s="234"/>
      <c r="AZ502" s="234"/>
      <c r="BA502" s="234"/>
      <c r="BB502" s="234"/>
      <c r="BC502" s="234"/>
      <c r="BD502" s="234"/>
      <c r="BE502" s="234"/>
      <c r="BF502" s="234"/>
      <c r="BG502" s="234"/>
      <c r="BH502" s="234"/>
      <c r="BI502" s="234"/>
      <c r="BJ502" s="234"/>
      <c r="BK502" s="234"/>
      <c r="BL502" s="234"/>
      <c r="BM502" s="234"/>
      <c r="BN502" s="234"/>
      <c r="BO502" s="234"/>
      <c r="BP502" s="234"/>
      <c r="BQ502" s="234"/>
    </row>
    <row r="503" spans="2:69" s="39" customFormat="1" ht="10.7" customHeight="1">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8"/>
      <c r="AJ503" s="48"/>
      <c r="AL503" s="48"/>
      <c r="AN503" s="234"/>
      <c r="AO503" s="234"/>
      <c r="AP503" s="234"/>
      <c r="AQ503" s="234"/>
      <c r="AR503" s="234"/>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row>
    <row r="504" spans="2:69" s="39" customFormat="1" ht="10.7" customHeight="1">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8"/>
      <c r="AJ504" s="48"/>
      <c r="AL504" s="48"/>
      <c r="AN504" s="234"/>
      <c r="AO504" s="234"/>
      <c r="AP504" s="234"/>
      <c r="AQ504" s="234"/>
      <c r="AR504" s="234"/>
      <c r="AS504" s="234"/>
      <c r="AT504" s="234"/>
      <c r="AU504" s="234"/>
      <c r="AV504" s="234"/>
      <c r="AW504" s="234"/>
      <c r="AX504" s="234"/>
      <c r="AY504" s="234"/>
      <c r="AZ504" s="234"/>
      <c r="BA504" s="234"/>
      <c r="BB504" s="234"/>
      <c r="BC504" s="234"/>
      <c r="BD504" s="234"/>
      <c r="BE504" s="234"/>
      <c r="BF504" s="234"/>
      <c r="BG504" s="234"/>
      <c r="BH504" s="234"/>
      <c r="BI504" s="234"/>
      <c r="BJ504" s="234"/>
      <c r="BK504" s="234"/>
      <c r="BL504" s="234"/>
      <c r="BM504" s="234"/>
      <c r="BN504" s="234"/>
      <c r="BO504" s="234"/>
      <c r="BP504" s="234"/>
      <c r="BQ504" s="234"/>
    </row>
    <row r="505" spans="2:69" s="39" customFormat="1" ht="10.7" customHeight="1">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8"/>
      <c r="AJ505" s="48"/>
      <c r="AL505" s="48"/>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row>
    <row r="506" spans="2:69" s="39" customFormat="1" ht="10.7" customHeight="1">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8"/>
      <c r="AJ506" s="48"/>
      <c r="AL506" s="48"/>
      <c r="AN506" s="234"/>
      <c r="AO506" s="234"/>
      <c r="AP506" s="234"/>
      <c r="AQ506" s="234"/>
      <c r="AR506" s="234"/>
      <c r="AS506" s="234"/>
      <c r="AT506" s="234"/>
      <c r="AU506" s="234"/>
      <c r="AV506" s="234"/>
      <c r="AW506" s="234"/>
      <c r="AX506" s="234"/>
      <c r="AY506" s="234"/>
      <c r="AZ506" s="234"/>
      <c r="BA506" s="234"/>
      <c r="BB506" s="234"/>
      <c r="BC506" s="234"/>
      <c r="BD506" s="234"/>
      <c r="BE506" s="234"/>
      <c r="BF506" s="234"/>
      <c r="BG506" s="234"/>
      <c r="BH506" s="234"/>
      <c r="BI506" s="234"/>
      <c r="BJ506" s="234"/>
      <c r="BK506" s="234"/>
      <c r="BL506" s="234"/>
      <c r="BM506" s="234"/>
      <c r="BN506" s="234"/>
      <c r="BO506" s="234"/>
      <c r="BP506" s="234"/>
      <c r="BQ506" s="234"/>
    </row>
    <row r="507" spans="2:69" s="39" customFormat="1" ht="10.7" customHeight="1">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8"/>
      <c r="AJ507" s="48"/>
      <c r="AL507" s="48"/>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row>
    <row r="508" spans="2:69" s="39" customFormat="1" ht="10.7" customHeight="1">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8"/>
      <c r="AJ508" s="48"/>
      <c r="AL508" s="48"/>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row>
    <row r="509" spans="2:69" s="39" customFormat="1" ht="10.7" customHeight="1">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8"/>
      <c r="AJ509" s="48"/>
      <c r="AL509" s="48"/>
      <c r="AN509" s="234"/>
      <c r="AO509" s="234"/>
      <c r="AP509" s="234"/>
      <c r="AQ509" s="234"/>
      <c r="AR509" s="234"/>
      <c r="AS509" s="234"/>
      <c r="AT509" s="234"/>
      <c r="AU509" s="234"/>
      <c r="AV509" s="234"/>
      <c r="AW509" s="234"/>
      <c r="AX509" s="234"/>
      <c r="AY509" s="234"/>
      <c r="AZ509" s="234"/>
      <c r="BA509" s="234"/>
      <c r="BB509" s="234"/>
      <c r="BC509" s="234"/>
      <c r="BD509" s="234"/>
      <c r="BE509" s="234"/>
      <c r="BF509" s="234"/>
      <c r="BG509" s="234"/>
      <c r="BH509" s="234"/>
      <c r="BI509" s="234"/>
      <c r="BJ509" s="234"/>
      <c r="BK509" s="234"/>
      <c r="BL509" s="234"/>
      <c r="BM509" s="234"/>
      <c r="BN509" s="234"/>
      <c r="BO509" s="234"/>
      <c r="BP509" s="234"/>
      <c r="BQ509" s="234"/>
    </row>
    <row r="510" spans="2:69" s="39" customFormat="1" ht="10.7" customHeight="1">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8"/>
      <c r="AJ510" s="48"/>
      <c r="AL510" s="48"/>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row>
    <row r="511" spans="2:69" s="39" customFormat="1" ht="10.7" customHeight="1">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8"/>
      <c r="AJ511" s="48"/>
      <c r="AL511" s="48"/>
      <c r="AN511" s="234"/>
      <c r="AO511" s="234"/>
      <c r="AP511" s="234"/>
      <c r="AQ511" s="234"/>
      <c r="AR511" s="234"/>
      <c r="AS511" s="234"/>
      <c r="AT511" s="234"/>
      <c r="AU511" s="234"/>
      <c r="AV511" s="234"/>
      <c r="AW511" s="234"/>
      <c r="AX511" s="234"/>
      <c r="AY511" s="234"/>
      <c r="AZ511" s="234"/>
      <c r="BA511" s="234"/>
      <c r="BB511" s="234"/>
      <c r="BC511" s="234"/>
      <c r="BD511" s="234"/>
      <c r="BE511" s="234"/>
      <c r="BF511" s="234"/>
      <c r="BG511" s="234"/>
      <c r="BH511" s="234"/>
      <c r="BI511" s="234"/>
      <c r="BJ511" s="234"/>
      <c r="BK511" s="234"/>
      <c r="BL511" s="234"/>
      <c r="BM511" s="234"/>
      <c r="BN511" s="234"/>
      <c r="BO511" s="234"/>
      <c r="BP511" s="234"/>
      <c r="BQ511" s="234"/>
    </row>
    <row r="512" spans="2:69" s="39" customFormat="1" ht="10.7" customHeight="1">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8"/>
      <c r="AJ512" s="48"/>
      <c r="AL512" s="48"/>
      <c r="AN512" s="234"/>
      <c r="AO512" s="234"/>
      <c r="AP512" s="234"/>
      <c r="AQ512" s="234"/>
      <c r="AR512" s="234"/>
      <c r="AS512" s="234"/>
      <c r="AT512" s="234"/>
      <c r="AU512" s="234"/>
      <c r="AV512" s="234"/>
      <c r="AW512" s="234"/>
      <c r="AX512" s="234"/>
      <c r="AY512" s="234"/>
      <c r="AZ512" s="234"/>
      <c r="BA512" s="234"/>
      <c r="BB512" s="234"/>
      <c r="BC512" s="234"/>
      <c r="BD512" s="234"/>
      <c r="BE512" s="234"/>
      <c r="BF512" s="234"/>
      <c r="BG512" s="234"/>
      <c r="BH512" s="234"/>
      <c r="BI512" s="234"/>
      <c r="BJ512" s="234"/>
      <c r="BK512" s="234"/>
      <c r="BL512" s="234"/>
      <c r="BM512" s="234"/>
      <c r="BN512" s="234"/>
      <c r="BO512" s="234"/>
      <c r="BP512" s="234"/>
      <c r="BQ512" s="234"/>
    </row>
    <row r="513" spans="2:69" s="39" customFormat="1" ht="10.7" customHeight="1">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8"/>
      <c r="AJ513" s="48"/>
      <c r="AL513" s="48"/>
      <c r="AN513" s="234"/>
      <c r="AO513" s="234"/>
      <c r="AP513" s="234"/>
      <c r="AQ513" s="234"/>
      <c r="AR513" s="234"/>
      <c r="AS513" s="234"/>
      <c r="AT513" s="234"/>
      <c r="AU513" s="234"/>
      <c r="AV513" s="234"/>
      <c r="AW513" s="234"/>
      <c r="AX513" s="234"/>
      <c r="AY513" s="234"/>
      <c r="AZ513" s="234"/>
      <c r="BA513" s="234"/>
      <c r="BB513" s="234"/>
      <c r="BC513" s="234"/>
      <c r="BD513" s="234"/>
      <c r="BE513" s="234"/>
      <c r="BF513" s="234"/>
      <c r="BG513" s="234"/>
      <c r="BH513" s="234"/>
      <c r="BI513" s="234"/>
      <c r="BJ513" s="234"/>
      <c r="BK513" s="234"/>
      <c r="BL513" s="234"/>
      <c r="BM513" s="234"/>
      <c r="BN513" s="234"/>
      <c r="BO513" s="234"/>
      <c r="BP513" s="234"/>
      <c r="BQ513" s="234"/>
    </row>
    <row r="514" spans="2:69" s="39" customFormat="1" ht="10.7" customHeight="1">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8"/>
      <c r="AJ514" s="48"/>
      <c r="AL514" s="48"/>
      <c r="AN514" s="234"/>
      <c r="AO514" s="234"/>
      <c r="AP514" s="234"/>
      <c r="AQ514" s="234"/>
      <c r="AR514" s="234"/>
      <c r="AS514" s="234"/>
      <c r="AT514" s="234"/>
      <c r="AU514" s="234"/>
      <c r="AV514" s="234"/>
      <c r="AW514" s="234"/>
      <c r="AX514" s="234"/>
      <c r="AY514" s="234"/>
      <c r="AZ514" s="234"/>
      <c r="BA514" s="234"/>
      <c r="BB514" s="234"/>
      <c r="BC514" s="234"/>
      <c r="BD514" s="234"/>
      <c r="BE514" s="234"/>
      <c r="BF514" s="234"/>
      <c r="BG514" s="234"/>
      <c r="BH514" s="234"/>
      <c r="BI514" s="234"/>
      <c r="BJ514" s="234"/>
      <c r="BK514" s="234"/>
      <c r="BL514" s="234"/>
      <c r="BM514" s="234"/>
      <c r="BN514" s="234"/>
      <c r="BO514" s="234"/>
      <c r="BP514" s="234"/>
      <c r="BQ514" s="234"/>
    </row>
    <row r="515" spans="2:69" s="39" customFormat="1" ht="10.7" customHeight="1">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8"/>
      <c r="AJ515" s="48"/>
      <c r="AL515" s="48"/>
      <c r="AN515" s="234"/>
      <c r="AO515" s="234"/>
      <c r="AP515" s="234"/>
      <c r="AQ515" s="234"/>
      <c r="AR515" s="234"/>
      <c r="AS515" s="234"/>
      <c r="AT515" s="234"/>
      <c r="AU515" s="234"/>
      <c r="AV515" s="234"/>
      <c r="AW515" s="234"/>
      <c r="AX515" s="234"/>
      <c r="AY515" s="234"/>
      <c r="AZ515" s="234"/>
      <c r="BA515" s="234"/>
      <c r="BB515" s="234"/>
      <c r="BC515" s="234"/>
      <c r="BD515" s="234"/>
      <c r="BE515" s="234"/>
      <c r="BF515" s="234"/>
      <c r="BG515" s="234"/>
      <c r="BH515" s="234"/>
      <c r="BI515" s="234"/>
      <c r="BJ515" s="234"/>
      <c r="BK515" s="234"/>
      <c r="BL515" s="234"/>
      <c r="BM515" s="234"/>
      <c r="BN515" s="234"/>
      <c r="BO515" s="234"/>
      <c r="BP515" s="234"/>
      <c r="BQ515" s="234"/>
    </row>
    <row r="516" spans="2:69" s="39" customFormat="1" ht="10.7" customHeight="1">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8"/>
      <c r="AJ516" s="48"/>
      <c r="AL516" s="48"/>
      <c r="AN516" s="234"/>
      <c r="AO516" s="234"/>
      <c r="AP516" s="234"/>
      <c r="AQ516" s="234"/>
      <c r="AR516" s="234"/>
      <c r="AS516" s="234"/>
      <c r="AT516" s="234"/>
      <c r="AU516" s="234"/>
      <c r="AV516" s="234"/>
      <c r="AW516" s="234"/>
      <c r="AX516" s="234"/>
      <c r="AY516" s="234"/>
      <c r="AZ516" s="234"/>
      <c r="BA516" s="234"/>
      <c r="BB516" s="234"/>
      <c r="BC516" s="234"/>
      <c r="BD516" s="234"/>
      <c r="BE516" s="234"/>
      <c r="BF516" s="234"/>
      <c r="BG516" s="234"/>
      <c r="BH516" s="234"/>
      <c r="BI516" s="234"/>
      <c r="BJ516" s="234"/>
      <c r="BK516" s="234"/>
      <c r="BL516" s="234"/>
      <c r="BM516" s="234"/>
      <c r="BN516" s="234"/>
      <c r="BO516" s="234"/>
      <c r="BP516" s="234"/>
      <c r="BQ516" s="234"/>
    </row>
    <row r="517" spans="2:69" s="39" customFormat="1" ht="10.7" customHeight="1">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8"/>
      <c r="AJ517" s="48"/>
      <c r="AL517" s="48"/>
      <c r="AN517" s="234"/>
      <c r="AO517" s="234"/>
      <c r="AP517" s="234"/>
      <c r="AQ517" s="234"/>
      <c r="AR517" s="234"/>
      <c r="AS517" s="234"/>
      <c r="AT517" s="234"/>
      <c r="AU517" s="234"/>
      <c r="AV517" s="234"/>
      <c r="AW517" s="234"/>
      <c r="AX517" s="234"/>
      <c r="AY517" s="234"/>
      <c r="AZ517" s="234"/>
      <c r="BA517" s="234"/>
      <c r="BB517" s="234"/>
      <c r="BC517" s="234"/>
      <c r="BD517" s="234"/>
      <c r="BE517" s="234"/>
      <c r="BF517" s="234"/>
      <c r="BG517" s="234"/>
      <c r="BH517" s="234"/>
      <c r="BI517" s="234"/>
      <c r="BJ517" s="234"/>
      <c r="BK517" s="234"/>
      <c r="BL517" s="234"/>
      <c r="BM517" s="234"/>
      <c r="BN517" s="234"/>
      <c r="BO517" s="234"/>
      <c r="BP517" s="234"/>
      <c r="BQ517" s="234"/>
    </row>
    <row r="518" spans="2:69" s="39" customFormat="1" ht="10.7" customHeight="1">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8"/>
      <c r="AJ518" s="48"/>
      <c r="AL518" s="48"/>
      <c r="AN518" s="234"/>
      <c r="AO518" s="234"/>
      <c r="AP518" s="234"/>
      <c r="AQ518" s="234"/>
      <c r="AR518" s="234"/>
      <c r="AS518" s="234"/>
      <c r="AT518" s="234"/>
      <c r="AU518" s="234"/>
      <c r="AV518" s="234"/>
      <c r="AW518" s="234"/>
      <c r="AX518" s="234"/>
      <c r="AY518" s="234"/>
      <c r="AZ518" s="234"/>
      <c r="BA518" s="234"/>
      <c r="BB518" s="234"/>
      <c r="BC518" s="234"/>
      <c r="BD518" s="234"/>
      <c r="BE518" s="234"/>
      <c r="BF518" s="234"/>
      <c r="BG518" s="234"/>
      <c r="BH518" s="234"/>
      <c r="BI518" s="234"/>
      <c r="BJ518" s="234"/>
      <c r="BK518" s="234"/>
      <c r="BL518" s="234"/>
      <c r="BM518" s="234"/>
      <c r="BN518" s="234"/>
      <c r="BO518" s="234"/>
      <c r="BP518" s="234"/>
      <c r="BQ518" s="234"/>
    </row>
    <row r="519" spans="2:69" s="39" customFormat="1" ht="10.7" customHeight="1">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8"/>
      <c r="AJ519" s="48"/>
      <c r="AL519" s="48"/>
      <c r="AN519" s="234"/>
      <c r="AO519" s="234"/>
      <c r="AP519" s="234"/>
      <c r="AQ519" s="234"/>
      <c r="AR519" s="234"/>
      <c r="AS519" s="234"/>
      <c r="AT519" s="234"/>
      <c r="AU519" s="234"/>
      <c r="AV519" s="234"/>
      <c r="AW519" s="234"/>
      <c r="AX519" s="234"/>
      <c r="AY519" s="234"/>
      <c r="AZ519" s="234"/>
      <c r="BA519" s="234"/>
      <c r="BB519" s="234"/>
      <c r="BC519" s="234"/>
      <c r="BD519" s="234"/>
      <c r="BE519" s="234"/>
      <c r="BF519" s="234"/>
      <c r="BG519" s="234"/>
      <c r="BH519" s="234"/>
      <c r="BI519" s="234"/>
      <c r="BJ519" s="234"/>
      <c r="BK519" s="234"/>
      <c r="BL519" s="234"/>
      <c r="BM519" s="234"/>
      <c r="BN519" s="234"/>
      <c r="BO519" s="234"/>
      <c r="BP519" s="234"/>
      <c r="BQ519" s="234"/>
    </row>
    <row r="520" spans="2:69" s="39" customFormat="1" ht="10.7" customHeight="1">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8"/>
      <c r="AJ520" s="48"/>
      <c r="AL520" s="48"/>
      <c r="AN520" s="234"/>
      <c r="AO520" s="234"/>
      <c r="AP520" s="234"/>
      <c r="AQ520" s="234"/>
      <c r="AR520" s="234"/>
      <c r="AS520" s="234"/>
      <c r="AT520" s="234"/>
      <c r="AU520" s="234"/>
      <c r="AV520" s="234"/>
      <c r="AW520" s="234"/>
      <c r="AX520" s="234"/>
      <c r="AY520" s="234"/>
      <c r="AZ520" s="234"/>
      <c r="BA520" s="234"/>
      <c r="BB520" s="234"/>
      <c r="BC520" s="234"/>
      <c r="BD520" s="234"/>
      <c r="BE520" s="234"/>
      <c r="BF520" s="234"/>
      <c r="BG520" s="234"/>
      <c r="BH520" s="234"/>
      <c r="BI520" s="234"/>
      <c r="BJ520" s="234"/>
      <c r="BK520" s="234"/>
      <c r="BL520" s="234"/>
      <c r="BM520" s="234"/>
      <c r="BN520" s="234"/>
      <c r="BO520" s="234"/>
      <c r="BP520" s="234"/>
      <c r="BQ520" s="234"/>
    </row>
    <row r="521" spans="2:69" s="39" customFormat="1" ht="10.7" customHeight="1">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8"/>
      <c r="AJ521" s="48"/>
      <c r="AL521" s="48"/>
      <c r="AN521" s="234"/>
      <c r="AO521" s="234"/>
      <c r="AP521" s="234"/>
      <c r="AQ521" s="234"/>
      <c r="AR521" s="234"/>
      <c r="AS521" s="234"/>
      <c r="AT521" s="234"/>
      <c r="AU521" s="234"/>
      <c r="AV521" s="234"/>
      <c r="AW521" s="234"/>
      <c r="AX521" s="234"/>
      <c r="AY521" s="234"/>
      <c r="AZ521" s="234"/>
      <c r="BA521" s="234"/>
      <c r="BB521" s="234"/>
      <c r="BC521" s="234"/>
      <c r="BD521" s="234"/>
      <c r="BE521" s="234"/>
      <c r="BF521" s="234"/>
      <c r="BG521" s="234"/>
      <c r="BH521" s="234"/>
      <c r="BI521" s="234"/>
      <c r="BJ521" s="234"/>
      <c r="BK521" s="234"/>
      <c r="BL521" s="234"/>
      <c r="BM521" s="234"/>
      <c r="BN521" s="234"/>
      <c r="BO521" s="234"/>
      <c r="BP521" s="234"/>
      <c r="BQ521" s="234"/>
    </row>
    <row r="522" spans="2:69" s="39" customFormat="1" ht="10.7" customHeight="1">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8"/>
      <c r="AJ522" s="48"/>
      <c r="AL522" s="48"/>
      <c r="AN522" s="234"/>
      <c r="AO522" s="234"/>
      <c r="AP522" s="234"/>
      <c r="AQ522" s="234"/>
      <c r="AR522" s="234"/>
      <c r="AS522" s="234"/>
      <c r="AT522" s="234"/>
      <c r="AU522" s="234"/>
      <c r="AV522" s="234"/>
      <c r="AW522" s="234"/>
      <c r="AX522" s="234"/>
      <c r="AY522" s="234"/>
      <c r="AZ522" s="234"/>
      <c r="BA522" s="234"/>
      <c r="BB522" s="234"/>
      <c r="BC522" s="234"/>
      <c r="BD522" s="234"/>
      <c r="BE522" s="234"/>
      <c r="BF522" s="234"/>
      <c r="BG522" s="234"/>
      <c r="BH522" s="234"/>
      <c r="BI522" s="234"/>
      <c r="BJ522" s="234"/>
      <c r="BK522" s="234"/>
      <c r="BL522" s="234"/>
      <c r="BM522" s="234"/>
      <c r="BN522" s="234"/>
      <c r="BO522" s="234"/>
      <c r="BP522" s="234"/>
      <c r="BQ522" s="234"/>
    </row>
    <row r="523" spans="2:69" s="39" customFormat="1" ht="10.7" customHeight="1">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8"/>
      <c r="AJ523" s="48"/>
      <c r="AL523" s="48"/>
      <c r="AN523" s="234"/>
      <c r="AO523" s="234"/>
      <c r="AP523" s="234"/>
      <c r="AQ523" s="234"/>
      <c r="AR523" s="234"/>
      <c r="AS523" s="234"/>
      <c r="AT523" s="234"/>
      <c r="AU523" s="234"/>
      <c r="AV523" s="234"/>
      <c r="AW523" s="234"/>
      <c r="AX523" s="234"/>
      <c r="AY523" s="234"/>
      <c r="AZ523" s="234"/>
      <c r="BA523" s="234"/>
      <c r="BB523" s="234"/>
      <c r="BC523" s="234"/>
      <c r="BD523" s="234"/>
      <c r="BE523" s="234"/>
      <c r="BF523" s="234"/>
      <c r="BG523" s="234"/>
      <c r="BH523" s="234"/>
      <c r="BI523" s="234"/>
      <c r="BJ523" s="234"/>
      <c r="BK523" s="234"/>
      <c r="BL523" s="234"/>
      <c r="BM523" s="234"/>
      <c r="BN523" s="234"/>
      <c r="BO523" s="234"/>
      <c r="BP523" s="234"/>
      <c r="BQ523" s="234"/>
    </row>
    <row r="524" spans="2:69" s="39" customFormat="1" ht="10.7" customHeight="1">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8"/>
      <c r="AJ524" s="48"/>
      <c r="AL524" s="48"/>
      <c r="AN524" s="234"/>
      <c r="AO524" s="234"/>
      <c r="AP524" s="234"/>
      <c r="AQ524" s="234"/>
      <c r="AR524" s="234"/>
      <c r="AS524" s="234"/>
      <c r="AT524" s="234"/>
      <c r="AU524" s="234"/>
      <c r="AV524" s="234"/>
      <c r="AW524" s="234"/>
      <c r="AX524" s="234"/>
      <c r="AY524" s="234"/>
      <c r="AZ524" s="234"/>
      <c r="BA524" s="234"/>
      <c r="BB524" s="234"/>
      <c r="BC524" s="234"/>
      <c r="BD524" s="234"/>
      <c r="BE524" s="234"/>
      <c r="BF524" s="234"/>
      <c r="BG524" s="234"/>
      <c r="BH524" s="234"/>
      <c r="BI524" s="234"/>
      <c r="BJ524" s="234"/>
      <c r="BK524" s="234"/>
      <c r="BL524" s="234"/>
      <c r="BM524" s="234"/>
      <c r="BN524" s="234"/>
      <c r="BO524" s="234"/>
      <c r="BP524" s="234"/>
      <c r="BQ524" s="234"/>
    </row>
    <row r="525" spans="2:69" s="39" customFormat="1" ht="10.7" customHeight="1">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8"/>
      <c r="AJ525" s="48"/>
      <c r="AL525" s="48"/>
      <c r="AN525" s="234"/>
      <c r="AO525" s="234"/>
      <c r="AP525" s="234"/>
      <c r="AQ525" s="234"/>
      <c r="AR525" s="234"/>
      <c r="AS525" s="234"/>
      <c r="AT525" s="234"/>
      <c r="AU525" s="234"/>
      <c r="AV525" s="234"/>
      <c r="AW525" s="234"/>
      <c r="AX525" s="234"/>
      <c r="AY525" s="234"/>
      <c r="AZ525" s="234"/>
      <c r="BA525" s="234"/>
      <c r="BB525" s="234"/>
      <c r="BC525" s="234"/>
      <c r="BD525" s="234"/>
      <c r="BE525" s="234"/>
      <c r="BF525" s="234"/>
      <c r="BG525" s="234"/>
      <c r="BH525" s="234"/>
      <c r="BI525" s="234"/>
      <c r="BJ525" s="234"/>
      <c r="BK525" s="234"/>
      <c r="BL525" s="234"/>
      <c r="BM525" s="234"/>
      <c r="BN525" s="234"/>
      <c r="BO525" s="234"/>
      <c r="BP525" s="234"/>
      <c r="BQ525" s="234"/>
    </row>
    <row r="526" spans="2:69" s="39" customFormat="1" ht="10.7" customHeight="1">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8"/>
      <c r="AJ526" s="48"/>
      <c r="AL526" s="48"/>
      <c r="AN526" s="234"/>
      <c r="AO526" s="234"/>
      <c r="AP526" s="234"/>
      <c r="AQ526" s="234"/>
      <c r="AR526" s="234"/>
      <c r="AS526" s="234"/>
      <c r="AT526" s="234"/>
      <c r="AU526" s="234"/>
      <c r="AV526" s="234"/>
      <c r="AW526" s="234"/>
      <c r="AX526" s="234"/>
      <c r="AY526" s="234"/>
      <c r="AZ526" s="234"/>
      <c r="BA526" s="234"/>
      <c r="BB526" s="234"/>
      <c r="BC526" s="234"/>
      <c r="BD526" s="234"/>
      <c r="BE526" s="234"/>
      <c r="BF526" s="234"/>
      <c r="BG526" s="234"/>
      <c r="BH526" s="234"/>
      <c r="BI526" s="234"/>
      <c r="BJ526" s="234"/>
      <c r="BK526" s="234"/>
      <c r="BL526" s="234"/>
      <c r="BM526" s="234"/>
      <c r="BN526" s="234"/>
      <c r="BO526" s="234"/>
      <c r="BP526" s="234"/>
      <c r="BQ526" s="234"/>
    </row>
    <row r="527" spans="2:69" s="39" customFormat="1" ht="10.7" customHeight="1">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8"/>
      <c r="AJ527" s="48"/>
      <c r="AL527" s="48"/>
      <c r="AN527" s="234"/>
      <c r="AO527" s="234"/>
      <c r="AP527" s="234"/>
      <c r="AQ527" s="234"/>
      <c r="AR527" s="234"/>
      <c r="AS527" s="234"/>
      <c r="AT527" s="234"/>
      <c r="AU527" s="234"/>
      <c r="AV527" s="234"/>
      <c r="AW527" s="234"/>
      <c r="AX527" s="234"/>
      <c r="AY527" s="234"/>
      <c r="AZ527" s="234"/>
      <c r="BA527" s="234"/>
      <c r="BB527" s="234"/>
      <c r="BC527" s="234"/>
      <c r="BD527" s="234"/>
      <c r="BE527" s="234"/>
      <c r="BF527" s="234"/>
      <c r="BG527" s="234"/>
      <c r="BH527" s="234"/>
      <c r="BI527" s="234"/>
      <c r="BJ527" s="234"/>
      <c r="BK527" s="234"/>
      <c r="BL527" s="234"/>
      <c r="BM527" s="234"/>
      <c r="BN527" s="234"/>
      <c r="BO527" s="234"/>
      <c r="BP527" s="234"/>
      <c r="BQ527" s="234"/>
    </row>
    <row r="528" spans="2:69" s="39" customFormat="1" ht="10.7" customHeight="1">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8"/>
      <c r="AJ528" s="48"/>
      <c r="AL528" s="48"/>
      <c r="AN528" s="234"/>
      <c r="AO528" s="234"/>
      <c r="AP528" s="234"/>
      <c r="AQ528" s="234"/>
      <c r="AR528" s="234"/>
      <c r="AS528" s="234"/>
      <c r="AT528" s="234"/>
      <c r="AU528" s="234"/>
      <c r="AV528" s="234"/>
      <c r="AW528" s="234"/>
      <c r="AX528" s="234"/>
      <c r="AY528" s="234"/>
      <c r="AZ528" s="234"/>
      <c r="BA528" s="234"/>
      <c r="BB528" s="234"/>
      <c r="BC528" s="234"/>
      <c r="BD528" s="234"/>
      <c r="BE528" s="234"/>
      <c r="BF528" s="234"/>
      <c r="BG528" s="234"/>
      <c r="BH528" s="234"/>
      <c r="BI528" s="234"/>
      <c r="BJ528" s="234"/>
      <c r="BK528" s="234"/>
      <c r="BL528" s="234"/>
      <c r="BM528" s="234"/>
      <c r="BN528" s="234"/>
      <c r="BO528" s="234"/>
      <c r="BP528" s="234"/>
      <c r="BQ528" s="234"/>
    </row>
    <row r="529" spans="2:69" s="39" customFormat="1" ht="10.7" customHeight="1">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8"/>
      <c r="AJ529" s="48"/>
      <c r="AL529" s="48"/>
      <c r="AN529" s="234"/>
      <c r="AO529" s="234"/>
      <c r="AP529" s="234"/>
      <c r="AQ529" s="234"/>
      <c r="AR529" s="234"/>
      <c r="AS529" s="234"/>
      <c r="AT529" s="234"/>
      <c r="AU529" s="234"/>
      <c r="AV529" s="234"/>
      <c r="AW529" s="234"/>
      <c r="AX529" s="234"/>
      <c r="AY529" s="234"/>
      <c r="AZ529" s="234"/>
      <c r="BA529" s="234"/>
      <c r="BB529" s="234"/>
      <c r="BC529" s="234"/>
      <c r="BD529" s="234"/>
      <c r="BE529" s="234"/>
      <c r="BF529" s="234"/>
      <c r="BG529" s="234"/>
      <c r="BH529" s="234"/>
      <c r="BI529" s="234"/>
      <c r="BJ529" s="234"/>
      <c r="BK529" s="234"/>
      <c r="BL529" s="234"/>
      <c r="BM529" s="234"/>
      <c r="BN529" s="234"/>
      <c r="BO529" s="234"/>
      <c r="BP529" s="234"/>
      <c r="BQ529" s="234"/>
    </row>
    <row r="530" spans="2:69" s="39" customFormat="1" ht="10.7" customHeight="1">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8"/>
      <c r="AJ530" s="48"/>
      <c r="AL530" s="48"/>
      <c r="AN530" s="234"/>
      <c r="AO530" s="234"/>
      <c r="AP530" s="234"/>
      <c r="AQ530" s="234"/>
      <c r="AR530" s="234"/>
      <c r="AS530" s="234"/>
      <c r="AT530" s="234"/>
      <c r="AU530" s="234"/>
      <c r="AV530" s="234"/>
      <c r="AW530" s="234"/>
      <c r="AX530" s="234"/>
      <c r="AY530" s="234"/>
      <c r="AZ530" s="234"/>
      <c r="BA530" s="234"/>
      <c r="BB530" s="234"/>
      <c r="BC530" s="234"/>
      <c r="BD530" s="234"/>
      <c r="BE530" s="234"/>
      <c r="BF530" s="234"/>
      <c r="BG530" s="234"/>
      <c r="BH530" s="234"/>
      <c r="BI530" s="234"/>
      <c r="BJ530" s="234"/>
      <c r="BK530" s="234"/>
      <c r="BL530" s="234"/>
      <c r="BM530" s="234"/>
      <c r="BN530" s="234"/>
      <c r="BO530" s="234"/>
      <c r="BP530" s="234"/>
      <c r="BQ530" s="234"/>
    </row>
    <row r="531" spans="2:69" s="39" customFormat="1" ht="10.7" customHeight="1">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8"/>
      <c r="AJ531" s="48"/>
      <c r="AL531" s="48"/>
      <c r="AN531" s="234"/>
      <c r="AO531" s="234"/>
      <c r="AP531" s="234"/>
      <c r="AQ531" s="234"/>
      <c r="AR531" s="234"/>
      <c r="AS531" s="234"/>
      <c r="AT531" s="234"/>
      <c r="AU531" s="234"/>
      <c r="AV531" s="234"/>
      <c r="AW531" s="234"/>
      <c r="AX531" s="234"/>
      <c r="AY531" s="234"/>
      <c r="AZ531" s="234"/>
      <c r="BA531" s="234"/>
      <c r="BB531" s="234"/>
      <c r="BC531" s="234"/>
      <c r="BD531" s="234"/>
      <c r="BE531" s="234"/>
      <c r="BF531" s="234"/>
      <c r="BG531" s="234"/>
      <c r="BH531" s="234"/>
      <c r="BI531" s="234"/>
      <c r="BJ531" s="234"/>
      <c r="BK531" s="234"/>
      <c r="BL531" s="234"/>
      <c r="BM531" s="234"/>
      <c r="BN531" s="234"/>
      <c r="BO531" s="234"/>
      <c r="BP531" s="234"/>
      <c r="BQ531" s="234"/>
    </row>
    <row r="532" spans="2:69" s="39" customFormat="1" ht="10.7" customHeight="1">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8"/>
      <c r="AJ532" s="48"/>
      <c r="AL532" s="48"/>
      <c r="AN532" s="234"/>
      <c r="AO532" s="234"/>
      <c r="AP532" s="234"/>
      <c r="AQ532" s="234"/>
      <c r="AR532" s="234"/>
      <c r="AS532" s="234"/>
      <c r="AT532" s="234"/>
      <c r="AU532" s="234"/>
      <c r="AV532" s="234"/>
      <c r="AW532" s="234"/>
      <c r="AX532" s="234"/>
      <c r="AY532" s="234"/>
      <c r="AZ532" s="234"/>
      <c r="BA532" s="234"/>
      <c r="BB532" s="234"/>
      <c r="BC532" s="234"/>
      <c r="BD532" s="234"/>
      <c r="BE532" s="234"/>
      <c r="BF532" s="234"/>
      <c r="BG532" s="234"/>
      <c r="BH532" s="234"/>
      <c r="BI532" s="234"/>
      <c r="BJ532" s="234"/>
      <c r="BK532" s="234"/>
      <c r="BL532" s="234"/>
      <c r="BM532" s="234"/>
      <c r="BN532" s="234"/>
      <c r="BO532" s="234"/>
      <c r="BP532" s="234"/>
      <c r="BQ532" s="234"/>
    </row>
    <row r="533" spans="2:69" s="39" customFormat="1" ht="10.7" customHeight="1">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8"/>
      <c r="AJ533" s="48"/>
      <c r="AL533" s="48"/>
      <c r="AN533" s="234"/>
      <c r="AO533" s="234"/>
      <c r="AP533" s="234"/>
      <c r="AQ533" s="234"/>
      <c r="AR533" s="234"/>
      <c r="AS533" s="234"/>
      <c r="AT533" s="234"/>
      <c r="AU533" s="234"/>
      <c r="AV533" s="234"/>
      <c r="AW533" s="234"/>
      <c r="AX533" s="234"/>
      <c r="AY533" s="234"/>
      <c r="AZ533" s="234"/>
      <c r="BA533" s="234"/>
      <c r="BB533" s="234"/>
      <c r="BC533" s="234"/>
      <c r="BD533" s="234"/>
      <c r="BE533" s="234"/>
      <c r="BF533" s="234"/>
      <c r="BG533" s="234"/>
      <c r="BH533" s="234"/>
      <c r="BI533" s="234"/>
      <c r="BJ533" s="234"/>
      <c r="BK533" s="234"/>
      <c r="BL533" s="234"/>
      <c r="BM533" s="234"/>
      <c r="BN533" s="234"/>
      <c r="BO533" s="234"/>
      <c r="BP533" s="234"/>
      <c r="BQ533" s="234"/>
    </row>
    <row r="534" spans="2:69" s="39" customFormat="1" ht="10.7" customHeight="1">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8"/>
      <c r="AJ534" s="48"/>
      <c r="AL534" s="48"/>
      <c r="AN534" s="234"/>
      <c r="AO534" s="234"/>
      <c r="AP534" s="234"/>
      <c r="AQ534" s="234"/>
      <c r="AR534" s="234"/>
      <c r="AS534" s="234"/>
      <c r="AT534" s="234"/>
      <c r="AU534" s="234"/>
      <c r="AV534" s="234"/>
      <c r="AW534" s="234"/>
      <c r="AX534" s="234"/>
      <c r="AY534" s="234"/>
      <c r="AZ534" s="234"/>
      <c r="BA534" s="234"/>
      <c r="BB534" s="234"/>
      <c r="BC534" s="234"/>
      <c r="BD534" s="234"/>
      <c r="BE534" s="234"/>
      <c r="BF534" s="234"/>
      <c r="BG534" s="234"/>
      <c r="BH534" s="234"/>
      <c r="BI534" s="234"/>
      <c r="BJ534" s="234"/>
      <c r="BK534" s="234"/>
      <c r="BL534" s="234"/>
      <c r="BM534" s="234"/>
      <c r="BN534" s="234"/>
      <c r="BO534" s="234"/>
      <c r="BP534" s="234"/>
      <c r="BQ534" s="234"/>
    </row>
    <row r="535" spans="2:69" s="39" customFormat="1" ht="10.7" customHeight="1">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8"/>
      <c r="AJ535" s="48"/>
      <c r="AL535" s="48"/>
      <c r="AN535" s="234"/>
      <c r="AO535" s="234"/>
      <c r="AP535" s="234"/>
      <c r="AQ535" s="234"/>
      <c r="AR535" s="234"/>
      <c r="AS535" s="234"/>
      <c r="AT535" s="234"/>
      <c r="AU535" s="234"/>
      <c r="AV535" s="234"/>
      <c r="AW535" s="234"/>
      <c r="AX535" s="234"/>
      <c r="AY535" s="234"/>
      <c r="AZ535" s="234"/>
      <c r="BA535" s="234"/>
      <c r="BB535" s="234"/>
      <c r="BC535" s="234"/>
      <c r="BD535" s="234"/>
      <c r="BE535" s="234"/>
      <c r="BF535" s="234"/>
      <c r="BG535" s="234"/>
      <c r="BH535" s="234"/>
      <c r="BI535" s="234"/>
      <c r="BJ535" s="234"/>
      <c r="BK535" s="234"/>
      <c r="BL535" s="234"/>
      <c r="BM535" s="234"/>
      <c r="BN535" s="234"/>
      <c r="BO535" s="234"/>
      <c r="BP535" s="234"/>
      <c r="BQ535" s="234"/>
    </row>
    <row r="536" spans="2:69" s="39" customFormat="1" ht="10.7" customHeight="1">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8"/>
      <c r="AJ536" s="48"/>
      <c r="AL536" s="48"/>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row>
    <row r="537" spans="2:69" s="39" customFormat="1" ht="10.7" customHeight="1">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8"/>
      <c r="AJ537" s="48"/>
      <c r="AL537" s="48"/>
      <c r="AN537" s="234"/>
      <c r="AO537" s="234"/>
      <c r="AP537" s="234"/>
      <c r="AQ537" s="234"/>
      <c r="AR537" s="234"/>
      <c r="AS537" s="234"/>
      <c r="AT537" s="234"/>
      <c r="AU537" s="234"/>
      <c r="AV537" s="234"/>
      <c r="AW537" s="234"/>
      <c r="AX537" s="234"/>
      <c r="AY537" s="234"/>
      <c r="AZ537" s="234"/>
      <c r="BA537" s="234"/>
      <c r="BB537" s="234"/>
      <c r="BC537" s="234"/>
      <c r="BD537" s="234"/>
      <c r="BE537" s="234"/>
      <c r="BF537" s="234"/>
      <c r="BG537" s="234"/>
      <c r="BH537" s="234"/>
      <c r="BI537" s="234"/>
      <c r="BJ537" s="234"/>
      <c r="BK537" s="234"/>
      <c r="BL537" s="234"/>
      <c r="BM537" s="234"/>
      <c r="BN537" s="234"/>
      <c r="BO537" s="234"/>
      <c r="BP537" s="234"/>
      <c r="BQ537" s="234"/>
    </row>
    <row r="538" spans="2:69" s="39" customFormat="1" ht="10.7" customHeight="1">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8"/>
      <c r="AJ538" s="48"/>
      <c r="AL538" s="48"/>
      <c r="AN538" s="234"/>
      <c r="AO538" s="234"/>
      <c r="AP538" s="234"/>
      <c r="AQ538" s="234"/>
      <c r="AR538" s="234"/>
      <c r="AS538" s="234"/>
      <c r="AT538" s="234"/>
      <c r="AU538" s="234"/>
      <c r="AV538" s="234"/>
      <c r="AW538" s="234"/>
      <c r="AX538" s="234"/>
      <c r="AY538" s="234"/>
      <c r="AZ538" s="234"/>
      <c r="BA538" s="234"/>
      <c r="BB538" s="234"/>
      <c r="BC538" s="234"/>
      <c r="BD538" s="234"/>
      <c r="BE538" s="234"/>
      <c r="BF538" s="234"/>
      <c r="BG538" s="234"/>
      <c r="BH538" s="234"/>
      <c r="BI538" s="234"/>
      <c r="BJ538" s="234"/>
      <c r="BK538" s="234"/>
      <c r="BL538" s="234"/>
      <c r="BM538" s="234"/>
      <c r="BN538" s="234"/>
      <c r="BO538" s="234"/>
      <c r="BP538" s="234"/>
      <c r="BQ538" s="234"/>
    </row>
    <row r="539" spans="2:69" s="39" customFormat="1" ht="10.7" customHeight="1">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8"/>
      <c r="AJ539" s="48"/>
      <c r="AL539" s="48"/>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row>
    <row r="540" spans="2:69" s="39" customFormat="1" ht="10.7" customHeight="1">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8"/>
      <c r="AJ540" s="48"/>
      <c r="AL540" s="48"/>
      <c r="AN540" s="234"/>
      <c r="AO540" s="234"/>
      <c r="AP540" s="234"/>
      <c r="AQ540" s="234"/>
      <c r="AR540" s="234"/>
      <c r="AS540" s="234"/>
      <c r="AT540" s="234"/>
      <c r="AU540" s="234"/>
      <c r="AV540" s="234"/>
      <c r="AW540" s="234"/>
      <c r="AX540" s="234"/>
      <c r="AY540" s="234"/>
      <c r="AZ540" s="234"/>
      <c r="BA540" s="234"/>
      <c r="BB540" s="234"/>
      <c r="BC540" s="234"/>
      <c r="BD540" s="234"/>
      <c r="BE540" s="234"/>
      <c r="BF540" s="234"/>
      <c r="BG540" s="234"/>
      <c r="BH540" s="234"/>
      <c r="BI540" s="234"/>
      <c r="BJ540" s="234"/>
      <c r="BK540" s="234"/>
      <c r="BL540" s="234"/>
      <c r="BM540" s="234"/>
      <c r="BN540" s="234"/>
      <c r="BO540" s="234"/>
      <c r="BP540" s="234"/>
      <c r="BQ540" s="234"/>
    </row>
    <row r="541" spans="2:69" s="39" customFormat="1" ht="10.7" customHeight="1">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8"/>
      <c r="AJ541" s="48"/>
      <c r="AL541" s="48"/>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row>
    <row r="542" spans="2:69" s="39" customFormat="1" ht="10.7" customHeight="1">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8"/>
      <c r="AJ542" s="48"/>
      <c r="AL542" s="48"/>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row>
    <row r="543" spans="2:69" s="39" customFormat="1" ht="10.7" customHeight="1">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8"/>
      <c r="AJ543" s="48"/>
      <c r="AL543" s="48"/>
      <c r="AN543" s="234"/>
      <c r="AO543" s="234"/>
      <c r="AP543" s="234"/>
      <c r="AQ543" s="234"/>
      <c r="AR543" s="234"/>
      <c r="AS543" s="234"/>
      <c r="AT543" s="234"/>
      <c r="AU543" s="234"/>
      <c r="AV543" s="234"/>
      <c r="AW543" s="234"/>
      <c r="AX543" s="234"/>
      <c r="AY543" s="234"/>
      <c r="AZ543" s="234"/>
      <c r="BA543" s="234"/>
      <c r="BB543" s="234"/>
      <c r="BC543" s="234"/>
      <c r="BD543" s="234"/>
      <c r="BE543" s="234"/>
      <c r="BF543" s="234"/>
      <c r="BG543" s="234"/>
      <c r="BH543" s="234"/>
      <c r="BI543" s="234"/>
      <c r="BJ543" s="234"/>
      <c r="BK543" s="234"/>
      <c r="BL543" s="234"/>
      <c r="BM543" s="234"/>
      <c r="BN543" s="234"/>
      <c r="BO543" s="234"/>
      <c r="BP543" s="234"/>
      <c r="BQ543" s="234"/>
    </row>
    <row r="544" spans="2:69" s="39" customFormat="1" ht="10.7" customHeight="1">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8"/>
      <c r="AJ544" s="48"/>
      <c r="AL544" s="48"/>
      <c r="AN544" s="234"/>
      <c r="AO544" s="234"/>
      <c r="AP544" s="234"/>
      <c r="AQ544" s="234"/>
      <c r="AR544" s="234"/>
      <c r="AS544" s="234"/>
      <c r="AT544" s="234"/>
      <c r="AU544" s="234"/>
      <c r="AV544" s="234"/>
      <c r="AW544" s="234"/>
      <c r="AX544" s="234"/>
      <c r="AY544" s="234"/>
      <c r="AZ544" s="234"/>
      <c r="BA544" s="234"/>
      <c r="BB544" s="234"/>
      <c r="BC544" s="234"/>
      <c r="BD544" s="234"/>
      <c r="BE544" s="234"/>
      <c r="BF544" s="234"/>
      <c r="BG544" s="234"/>
      <c r="BH544" s="234"/>
      <c r="BI544" s="234"/>
      <c r="BJ544" s="234"/>
      <c r="BK544" s="234"/>
      <c r="BL544" s="234"/>
      <c r="BM544" s="234"/>
      <c r="BN544" s="234"/>
      <c r="BO544" s="234"/>
      <c r="BP544" s="234"/>
      <c r="BQ544" s="234"/>
    </row>
    <row r="545" spans="2:69" s="39" customFormat="1" ht="10.7" customHeight="1">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8"/>
      <c r="AJ545" s="48"/>
      <c r="AL545" s="48"/>
      <c r="AN545" s="234"/>
      <c r="AO545" s="234"/>
      <c r="AP545" s="234"/>
      <c r="AQ545" s="234"/>
      <c r="AR545" s="234"/>
      <c r="AS545" s="234"/>
      <c r="AT545" s="234"/>
      <c r="AU545" s="234"/>
      <c r="AV545" s="234"/>
      <c r="AW545" s="234"/>
      <c r="AX545" s="234"/>
      <c r="AY545" s="234"/>
      <c r="AZ545" s="234"/>
      <c r="BA545" s="234"/>
      <c r="BB545" s="234"/>
      <c r="BC545" s="234"/>
      <c r="BD545" s="234"/>
      <c r="BE545" s="234"/>
      <c r="BF545" s="234"/>
      <c r="BG545" s="234"/>
      <c r="BH545" s="234"/>
      <c r="BI545" s="234"/>
      <c r="BJ545" s="234"/>
      <c r="BK545" s="234"/>
      <c r="BL545" s="234"/>
      <c r="BM545" s="234"/>
      <c r="BN545" s="234"/>
      <c r="BO545" s="234"/>
      <c r="BP545" s="234"/>
      <c r="BQ545" s="234"/>
    </row>
    <row r="546" spans="2:69" s="39" customFormat="1" ht="10.7" customHeight="1">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8"/>
      <c r="AJ546" s="48"/>
      <c r="AL546" s="48"/>
      <c r="AN546" s="234"/>
      <c r="AO546" s="234"/>
      <c r="AP546" s="234"/>
      <c r="AQ546" s="234"/>
      <c r="AR546" s="234"/>
      <c r="AS546" s="234"/>
      <c r="AT546" s="234"/>
      <c r="AU546" s="234"/>
      <c r="AV546" s="234"/>
      <c r="AW546" s="234"/>
      <c r="AX546" s="234"/>
      <c r="AY546" s="234"/>
      <c r="AZ546" s="234"/>
      <c r="BA546" s="234"/>
      <c r="BB546" s="234"/>
      <c r="BC546" s="234"/>
      <c r="BD546" s="234"/>
      <c r="BE546" s="234"/>
      <c r="BF546" s="234"/>
      <c r="BG546" s="234"/>
      <c r="BH546" s="234"/>
      <c r="BI546" s="234"/>
      <c r="BJ546" s="234"/>
      <c r="BK546" s="234"/>
      <c r="BL546" s="234"/>
      <c r="BM546" s="234"/>
      <c r="BN546" s="234"/>
      <c r="BO546" s="234"/>
      <c r="BP546" s="234"/>
      <c r="BQ546" s="234"/>
    </row>
    <row r="547" spans="2:69" s="39" customFormat="1" ht="10.7" customHeight="1">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8"/>
      <c r="AJ547" s="48"/>
      <c r="AL547" s="48"/>
      <c r="AN547" s="234"/>
      <c r="AO547" s="234"/>
      <c r="AP547" s="234"/>
      <c r="AQ547" s="234"/>
      <c r="AR547" s="234"/>
      <c r="AS547" s="234"/>
      <c r="AT547" s="234"/>
      <c r="AU547" s="234"/>
      <c r="AV547" s="234"/>
      <c r="AW547" s="234"/>
      <c r="AX547" s="234"/>
      <c r="AY547" s="234"/>
      <c r="AZ547" s="234"/>
      <c r="BA547" s="234"/>
      <c r="BB547" s="234"/>
      <c r="BC547" s="234"/>
      <c r="BD547" s="234"/>
      <c r="BE547" s="234"/>
      <c r="BF547" s="234"/>
      <c r="BG547" s="234"/>
      <c r="BH547" s="234"/>
      <c r="BI547" s="234"/>
      <c r="BJ547" s="234"/>
      <c r="BK547" s="234"/>
      <c r="BL547" s="234"/>
      <c r="BM547" s="234"/>
      <c r="BN547" s="234"/>
      <c r="BO547" s="234"/>
      <c r="BP547" s="234"/>
      <c r="BQ547" s="234"/>
    </row>
    <row r="548" spans="2:69" s="39" customFormat="1" ht="10.7" customHeight="1">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8"/>
      <c r="AJ548" s="48"/>
      <c r="AL548" s="48"/>
      <c r="AN548" s="234"/>
      <c r="AO548" s="234"/>
      <c r="AP548" s="234"/>
      <c r="AQ548" s="234"/>
      <c r="AR548" s="234"/>
      <c r="AS548" s="234"/>
      <c r="AT548" s="234"/>
      <c r="AU548" s="234"/>
      <c r="AV548" s="234"/>
      <c r="AW548" s="234"/>
      <c r="AX548" s="234"/>
      <c r="AY548" s="234"/>
      <c r="AZ548" s="234"/>
      <c r="BA548" s="234"/>
      <c r="BB548" s="234"/>
      <c r="BC548" s="234"/>
      <c r="BD548" s="234"/>
      <c r="BE548" s="234"/>
      <c r="BF548" s="234"/>
      <c r="BG548" s="234"/>
      <c r="BH548" s="234"/>
      <c r="BI548" s="234"/>
      <c r="BJ548" s="234"/>
      <c r="BK548" s="234"/>
      <c r="BL548" s="234"/>
      <c r="BM548" s="234"/>
      <c r="BN548" s="234"/>
      <c r="BO548" s="234"/>
      <c r="BP548" s="234"/>
      <c r="BQ548" s="234"/>
    </row>
    <row r="549" spans="2:69" s="39" customFormat="1" ht="10.7" customHeight="1">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8"/>
      <c r="AJ549" s="48"/>
      <c r="AL549" s="48"/>
      <c r="AN549" s="234"/>
      <c r="AO549" s="234"/>
      <c r="AP549" s="234"/>
      <c r="AQ549" s="234"/>
      <c r="AR549" s="234"/>
      <c r="AS549" s="234"/>
      <c r="AT549" s="234"/>
      <c r="AU549" s="234"/>
      <c r="AV549" s="234"/>
      <c r="AW549" s="234"/>
      <c r="AX549" s="234"/>
      <c r="AY549" s="234"/>
      <c r="AZ549" s="234"/>
      <c r="BA549" s="234"/>
      <c r="BB549" s="234"/>
      <c r="BC549" s="234"/>
      <c r="BD549" s="234"/>
      <c r="BE549" s="234"/>
      <c r="BF549" s="234"/>
      <c r="BG549" s="234"/>
      <c r="BH549" s="234"/>
      <c r="BI549" s="234"/>
      <c r="BJ549" s="234"/>
      <c r="BK549" s="234"/>
      <c r="BL549" s="234"/>
      <c r="BM549" s="234"/>
      <c r="BN549" s="234"/>
      <c r="BO549" s="234"/>
      <c r="BP549" s="234"/>
      <c r="BQ549" s="234"/>
    </row>
    <row r="550" spans="2:69" s="39" customFormat="1" ht="10.7" customHeight="1">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8"/>
      <c r="AJ550" s="48"/>
      <c r="AL550" s="48"/>
      <c r="AN550" s="234"/>
      <c r="AO550" s="234"/>
      <c r="AP550" s="234"/>
      <c r="AQ550" s="234"/>
      <c r="AR550" s="234"/>
      <c r="AS550" s="234"/>
      <c r="AT550" s="234"/>
      <c r="AU550" s="234"/>
      <c r="AV550" s="234"/>
      <c r="AW550" s="234"/>
      <c r="AX550" s="234"/>
      <c r="AY550" s="234"/>
      <c r="AZ550" s="234"/>
      <c r="BA550" s="234"/>
      <c r="BB550" s="234"/>
      <c r="BC550" s="234"/>
      <c r="BD550" s="234"/>
      <c r="BE550" s="234"/>
      <c r="BF550" s="234"/>
      <c r="BG550" s="234"/>
      <c r="BH550" s="234"/>
      <c r="BI550" s="234"/>
      <c r="BJ550" s="234"/>
      <c r="BK550" s="234"/>
      <c r="BL550" s="234"/>
      <c r="BM550" s="234"/>
      <c r="BN550" s="234"/>
      <c r="BO550" s="234"/>
      <c r="BP550" s="234"/>
      <c r="BQ550" s="234"/>
    </row>
    <row r="551" spans="2:69" s="39" customFormat="1" ht="10.7" customHeight="1">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8"/>
      <c r="AJ551" s="48"/>
      <c r="AL551" s="48"/>
      <c r="AN551" s="234"/>
      <c r="AO551" s="234"/>
      <c r="AP551" s="234"/>
      <c r="AQ551" s="234"/>
      <c r="AR551" s="234"/>
      <c r="AS551" s="234"/>
      <c r="AT551" s="234"/>
      <c r="AU551" s="234"/>
      <c r="AV551" s="234"/>
      <c r="AW551" s="234"/>
      <c r="AX551" s="234"/>
      <c r="AY551" s="234"/>
      <c r="AZ551" s="234"/>
      <c r="BA551" s="234"/>
      <c r="BB551" s="234"/>
      <c r="BC551" s="234"/>
      <c r="BD551" s="234"/>
      <c r="BE551" s="234"/>
      <c r="BF551" s="234"/>
      <c r="BG551" s="234"/>
      <c r="BH551" s="234"/>
      <c r="BI551" s="234"/>
      <c r="BJ551" s="234"/>
      <c r="BK551" s="234"/>
      <c r="BL551" s="234"/>
      <c r="BM551" s="234"/>
      <c r="BN551" s="234"/>
      <c r="BO551" s="234"/>
      <c r="BP551" s="234"/>
      <c r="BQ551" s="234"/>
    </row>
    <row r="552" spans="2:69" s="39" customFormat="1" ht="10.7" customHeight="1">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8"/>
      <c r="AJ552" s="48"/>
      <c r="AL552" s="48"/>
      <c r="AN552" s="234"/>
      <c r="AO552" s="234"/>
      <c r="AP552" s="234"/>
      <c r="AQ552" s="234"/>
      <c r="AR552" s="234"/>
      <c r="AS552" s="234"/>
      <c r="AT552" s="234"/>
      <c r="AU552" s="234"/>
      <c r="AV552" s="234"/>
      <c r="AW552" s="234"/>
      <c r="AX552" s="234"/>
      <c r="AY552" s="234"/>
      <c r="AZ552" s="234"/>
      <c r="BA552" s="234"/>
      <c r="BB552" s="234"/>
      <c r="BC552" s="234"/>
      <c r="BD552" s="234"/>
      <c r="BE552" s="234"/>
      <c r="BF552" s="234"/>
      <c r="BG552" s="234"/>
      <c r="BH552" s="234"/>
      <c r="BI552" s="234"/>
      <c r="BJ552" s="234"/>
      <c r="BK552" s="234"/>
      <c r="BL552" s="234"/>
      <c r="BM552" s="234"/>
      <c r="BN552" s="234"/>
      <c r="BO552" s="234"/>
      <c r="BP552" s="234"/>
      <c r="BQ552" s="234"/>
    </row>
    <row r="553" spans="2:69" s="39" customFormat="1" ht="10.7" customHeight="1">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8"/>
      <c r="AJ553" s="48"/>
      <c r="AL553" s="48"/>
      <c r="AN553" s="234"/>
      <c r="AO553" s="234"/>
      <c r="AP553" s="234"/>
      <c r="AQ553" s="234"/>
      <c r="AR553" s="234"/>
      <c r="AS553" s="234"/>
      <c r="AT553" s="234"/>
      <c r="AU553" s="234"/>
      <c r="AV553" s="234"/>
      <c r="AW553" s="234"/>
      <c r="AX553" s="234"/>
      <c r="AY553" s="234"/>
      <c r="AZ553" s="234"/>
      <c r="BA553" s="234"/>
      <c r="BB553" s="234"/>
      <c r="BC553" s="234"/>
      <c r="BD553" s="234"/>
      <c r="BE553" s="234"/>
      <c r="BF553" s="234"/>
      <c r="BG553" s="234"/>
      <c r="BH553" s="234"/>
      <c r="BI553" s="234"/>
      <c r="BJ553" s="234"/>
      <c r="BK553" s="234"/>
      <c r="BL553" s="234"/>
      <c r="BM553" s="234"/>
      <c r="BN553" s="234"/>
      <c r="BO553" s="234"/>
      <c r="BP553" s="234"/>
      <c r="BQ553" s="234"/>
    </row>
    <row r="554" spans="2:69" s="39" customFormat="1" ht="10.7" customHeight="1">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8"/>
      <c r="AJ554" s="48"/>
      <c r="AL554" s="48"/>
      <c r="AN554" s="234"/>
      <c r="AO554" s="234"/>
      <c r="AP554" s="234"/>
      <c r="AQ554" s="234"/>
      <c r="AR554" s="234"/>
      <c r="AS554" s="234"/>
      <c r="AT554" s="234"/>
      <c r="AU554" s="234"/>
      <c r="AV554" s="234"/>
      <c r="AW554" s="234"/>
      <c r="AX554" s="234"/>
      <c r="AY554" s="234"/>
      <c r="AZ554" s="234"/>
      <c r="BA554" s="234"/>
      <c r="BB554" s="234"/>
      <c r="BC554" s="234"/>
      <c r="BD554" s="234"/>
      <c r="BE554" s="234"/>
      <c r="BF554" s="234"/>
      <c r="BG554" s="234"/>
      <c r="BH554" s="234"/>
      <c r="BI554" s="234"/>
      <c r="BJ554" s="234"/>
      <c r="BK554" s="234"/>
      <c r="BL554" s="234"/>
      <c r="BM554" s="234"/>
      <c r="BN554" s="234"/>
      <c r="BO554" s="234"/>
      <c r="BP554" s="234"/>
      <c r="BQ554" s="234"/>
    </row>
    <row r="555" spans="2:69" s="39" customFormat="1" ht="10.7" customHeight="1">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8"/>
      <c r="AJ555" s="48"/>
      <c r="AL555" s="48"/>
      <c r="AN555" s="234"/>
      <c r="AO555" s="234"/>
      <c r="AP555" s="234"/>
      <c r="AQ555" s="234"/>
      <c r="AR555" s="234"/>
      <c r="AS555" s="234"/>
      <c r="AT555" s="234"/>
      <c r="AU555" s="234"/>
      <c r="AV555" s="234"/>
      <c r="AW555" s="234"/>
      <c r="AX555" s="234"/>
      <c r="AY555" s="234"/>
      <c r="AZ555" s="234"/>
      <c r="BA555" s="234"/>
      <c r="BB555" s="234"/>
      <c r="BC555" s="234"/>
      <c r="BD555" s="234"/>
      <c r="BE555" s="234"/>
      <c r="BF555" s="234"/>
      <c r="BG555" s="234"/>
      <c r="BH555" s="234"/>
      <c r="BI555" s="234"/>
      <c r="BJ555" s="234"/>
      <c r="BK555" s="234"/>
      <c r="BL555" s="234"/>
      <c r="BM555" s="234"/>
      <c r="BN555" s="234"/>
      <c r="BO555" s="234"/>
      <c r="BP555" s="234"/>
      <c r="BQ555" s="234"/>
    </row>
    <row r="556" spans="2:69" s="39" customFormat="1" ht="10.7" customHeight="1">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8"/>
      <c r="AJ556" s="48"/>
      <c r="AL556" s="48"/>
      <c r="AN556" s="234"/>
      <c r="AO556" s="234"/>
      <c r="AP556" s="234"/>
      <c r="AQ556" s="234"/>
      <c r="AR556" s="234"/>
      <c r="AS556" s="234"/>
      <c r="AT556" s="234"/>
      <c r="AU556" s="234"/>
      <c r="AV556" s="234"/>
      <c r="AW556" s="234"/>
      <c r="AX556" s="234"/>
      <c r="AY556" s="234"/>
      <c r="AZ556" s="234"/>
      <c r="BA556" s="234"/>
      <c r="BB556" s="234"/>
      <c r="BC556" s="234"/>
      <c r="BD556" s="234"/>
      <c r="BE556" s="234"/>
      <c r="BF556" s="234"/>
      <c r="BG556" s="234"/>
      <c r="BH556" s="234"/>
      <c r="BI556" s="234"/>
      <c r="BJ556" s="234"/>
      <c r="BK556" s="234"/>
      <c r="BL556" s="234"/>
      <c r="BM556" s="234"/>
      <c r="BN556" s="234"/>
      <c r="BO556" s="234"/>
      <c r="BP556" s="234"/>
      <c r="BQ556" s="234"/>
    </row>
    <row r="557" spans="2:69" s="39" customFormat="1" ht="10.7" customHeight="1">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8"/>
      <c r="AJ557" s="48"/>
      <c r="AL557" s="48"/>
      <c r="AN557" s="234"/>
      <c r="AO557" s="234"/>
      <c r="AP557" s="234"/>
      <c r="AQ557" s="234"/>
      <c r="AR557" s="234"/>
      <c r="AS557" s="234"/>
      <c r="AT557" s="234"/>
      <c r="AU557" s="234"/>
      <c r="AV557" s="234"/>
      <c r="AW557" s="234"/>
      <c r="AX557" s="234"/>
      <c r="AY557" s="234"/>
      <c r="AZ557" s="234"/>
      <c r="BA557" s="234"/>
      <c r="BB557" s="234"/>
      <c r="BC557" s="234"/>
      <c r="BD557" s="234"/>
      <c r="BE557" s="234"/>
      <c r="BF557" s="234"/>
      <c r="BG557" s="234"/>
      <c r="BH557" s="234"/>
      <c r="BI557" s="234"/>
      <c r="BJ557" s="234"/>
      <c r="BK557" s="234"/>
      <c r="BL557" s="234"/>
      <c r="BM557" s="234"/>
      <c r="BN557" s="234"/>
      <c r="BO557" s="234"/>
      <c r="BP557" s="234"/>
      <c r="BQ557" s="234"/>
    </row>
    <row r="558" spans="2:69" s="39" customFormat="1" ht="10.7" customHeight="1">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8"/>
      <c r="AJ558" s="48"/>
      <c r="AL558" s="48"/>
      <c r="AN558" s="234"/>
      <c r="AO558" s="234"/>
      <c r="AP558" s="234"/>
      <c r="AQ558" s="234"/>
      <c r="AR558" s="234"/>
      <c r="AS558" s="234"/>
      <c r="AT558" s="234"/>
      <c r="AU558" s="234"/>
      <c r="AV558" s="234"/>
      <c r="AW558" s="234"/>
      <c r="AX558" s="234"/>
      <c r="AY558" s="234"/>
      <c r="AZ558" s="234"/>
      <c r="BA558" s="234"/>
      <c r="BB558" s="234"/>
      <c r="BC558" s="234"/>
      <c r="BD558" s="234"/>
      <c r="BE558" s="234"/>
      <c r="BF558" s="234"/>
      <c r="BG558" s="234"/>
      <c r="BH558" s="234"/>
      <c r="BI558" s="234"/>
      <c r="BJ558" s="234"/>
      <c r="BK558" s="234"/>
      <c r="BL558" s="234"/>
      <c r="BM558" s="234"/>
      <c r="BN558" s="234"/>
      <c r="BO558" s="234"/>
      <c r="BP558" s="234"/>
      <c r="BQ558" s="234"/>
    </row>
    <row r="559" spans="2:69" s="39" customFormat="1" ht="10.7" customHeight="1">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8"/>
      <c r="AJ559" s="48"/>
      <c r="AL559" s="48"/>
      <c r="AN559" s="234"/>
      <c r="AO559" s="234"/>
      <c r="AP559" s="234"/>
      <c r="AQ559" s="234"/>
      <c r="AR559" s="234"/>
      <c r="AS559" s="234"/>
      <c r="AT559" s="234"/>
      <c r="AU559" s="234"/>
      <c r="AV559" s="234"/>
      <c r="AW559" s="234"/>
      <c r="AX559" s="234"/>
      <c r="AY559" s="234"/>
      <c r="AZ559" s="234"/>
      <c r="BA559" s="234"/>
      <c r="BB559" s="234"/>
      <c r="BC559" s="234"/>
      <c r="BD559" s="234"/>
      <c r="BE559" s="234"/>
      <c r="BF559" s="234"/>
      <c r="BG559" s="234"/>
      <c r="BH559" s="234"/>
      <c r="BI559" s="234"/>
      <c r="BJ559" s="234"/>
      <c r="BK559" s="234"/>
      <c r="BL559" s="234"/>
      <c r="BM559" s="234"/>
      <c r="BN559" s="234"/>
      <c r="BO559" s="234"/>
      <c r="BP559" s="234"/>
      <c r="BQ559" s="234"/>
    </row>
    <row r="560" spans="2:69" s="39" customFormat="1" ht="10.7" customHeight="1">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8"/>
      <c r="AJ560" s="48"/>
      <c r="AL560" s="48"/>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row>
    <row r="561" spans="2:69" s="39" customFormat="1" ht="10.7" customHeight="1">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8"/>
      <c r="AJ561" s="48"/>
      <c r="AL561" s="48"/>
      <c r="AN561" s="234"/>
      <c r="AO561" s="234"/>
      <c r="AP561" s="234"/>
      <c r="AQ561" s="234"/>
      <c r="AR561" s="234"/>
      <c r="AS561" s="234"/>
      <c r="AT561" s="234"/>
      <c r="AU561" s="234"/>
      <c r="AV561" s="234"/>
      <c r="AW561" s="234"/>
      <c r="AX561" s="234"/>
      <c r="AY561" s="234"/>
      <c r="AZ561" s="234"/>
      <c r="BA561" s="234"/>
      <c r="BB561" s="234"/>
      <c r="BC561" s="234"/>
      <c r="BD561" s="234"/>
      <c r="BE561" s="234"/>
      <c r="BF561" s="234"/>
      <c r="BG561" s="234"/>
      <c r="BH561" s="234"/>
      <c r="BI561" s="234"/>
      <c r="BJ561" s="234"/>
      <c r="BK561" s="234"/>
      <c r="BL561" s="234"/>
      <c r="BM561" s="234"/>
      <c r="BN561" s="234"/>
      <c r="BO561" s="234"/>
      <c r="BP561" s="234"/>
      <c r="BQ561" s="234"/>
    </row>
    <row r="562" spans="2:69" s="39" customFormat="1" ht="10.7" customHeight="1">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8"/>
      <c r="AJ562" s="48"/>
      <c r="AL562" s="48"/>
      <c r="AN562" s="234"/>
      <c r="AO562" s="234"/>
      <c r="AP562" s="234"/>
      <c r="AQ562" s="234"/>
      <c r="AR562" s="234"/>
      <c r="AS562" s="234"/>
      <c r="AT562" s="234"/>
      <c r="AU562" s="234"/>
      <c r="AV562" s="234"/>
      <c r="AW562" s="234"/>
      <c r="AX562" s="234"/>
      <c r="AY562" s="234"/>
      <c r="AZ562" s="234"/>
      <c r="BA562" s="234"/>
      <c r="BB562" s="234"/>
      <c r="BC562" s="234"/>
      <c r="BD562" s="234"/>
      <c r="BE562" s="234"/>
      <c r="BF562" s="234"/>
      <c r="BG562" s="234"/>
      <c r="BH562" s="234"/>
      <c r="BI562" s="234"/>
      <c r="BJ562" s="234"/>
      <c r="BK562" s="234"/>
      <c r="BL562" s="234"/>
      <c r="BM562" s="234"/>
      <c r="BN562" s="234"/>
      <c r="BO562" s="234"/>
      <c r="BP562" s="234"/>
      <c r="BQ562" s="234"/>
    </row>
    <row r="563" spans="2:69" s="39" customFormat="1" ht="10.7" customHeight="1">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8"/>
      <c r="AJ563" s="48"/>
      <c r="AL563" s="48"/>
      <c r="AN563" s="234"/>
      <c r="AO563" s="234"/>
      <c r="AP563" s="234"/>
      <c r="AQ563" s="234"/>
      <c r="AR563" s="234"/>
      <c r="AS563" s="234"/>
      <c r="AT563" s="234"/>
      <c r="AU563" s="234"/>
      <c r="AV563" s="234"/>
      <c r="AW563" s="234"/>
      <c r="AX563" s="234"/>
      <c r="AY563" s="234"/>
      <c r="AZ563" s="234"/>
      <c r="BA563" s="234"/>
      <c r="BB563" s="234"/>
      <c r="BC563" s="234"/>
      <c r="BD563" s="234"/>
      <c r="BE563" s="234"/>
      <c r="BF563" s="234"/>
      <c r="BG563" s="234"/>
      <c r="BH563" s="234"/>
      <c r="BI563" s="234"/>
      <c r="BJ563" s="234"/>
      <c r="BK563" s="234"/>
      <c r="BL563" s="234"/>
      <c r="BM563" s="234"/>
      <c r="BN563" s="234"/>
      <c r="BO563" s="234"/>
      <c r="BP563" s="234"/>
      <c r="BQ563" s="234"/>
    </row>
    <row r="564" spans="2:69" s="39" customFormat="1" ht="10.7" customHeight="1">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8"/>
      <c r="AJ564" s="48"/>
      <c r="AL564" s="48"/>
      <c r="AN564" s="234"/>
      <c r="AO564" s="234"/>
      <c r="AP564" s="234"/>
      <c r="AQ564" s="234"/>
      <c r="AR564" s="234"/>
      <c r="AS564" s="234"/>
      <c r="AT564" s="234"/>
      <c r="AU564" s="234"/>
      <c r="AV564" s="234"/>
      <c r="AW564" s="234"/>
      <c r="AX564" s="234"/>
      <c r="AY564" s="234"/>
      <c r="AZ564" s="234"/>
      <c r="BA564" s="234"/>
      <c r="BB564" s="234"/>
      <c r="BC564" s="234"/>
      <c r="BD564" s="234"/>
      <c r="BE564" s="234"/>
      <c r="BF564" s="234"/>
      <c r="BG564" s="234"/>
      <c r="BH564" s="234"/>
      <c r="BI564" s="234"/>
      <c r="BJ564" s="234"/>
      <c r="BK564" s="234"/>
      <c r="BL564" s="234"/>
      <c r="BM564" s="234"/>
      <c r="BN564" s="234"/>
      <c r="BO564" s="234"/>
      <c r="BP564" s="234"/>
      <c r="BQ564" s="234"/>
    </row>
    <row r="565" spans="2:69" s="39" customFormat="1" ht="10.7" customHeight="1">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8"/>
      <c r="AJ565" s="48"/>
      <c r="AL565" s="48"/>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row>
    <row r="566" spans="2:69" s="39" customFormat="1" ht="10.7" customHeight="1">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8"/>
      <c r="AJ566" s="48"/>
      <c r="AL566" s="48"/>
      <c r="AN566" s="234"/>
      <c r="AO566" s="234"/>
      <c r="AP566" s="234"/>
      <c r="AQ566" s="234"/>
      <c r="AR566" s="234"/>
      <c r="AS566" s="234"/>
      <c r="AT566" s="234"/>
      <c r="AU566" s="234"/>
      <c r="AV566" s="234"/>
      <c r="AW566" s="234"/>
      <c r="AX566" s="234"/>
      <c r="AY566" s="234"/>
      <c r="AZ566" s="234"/>
      <c r="BA566" s="234"/>
      <c r="BB566" s="234"/>
      <c r="BC566" s="234"/>
      <c r="BD566" s="234"/>
      <c r="BE566" s="234"/>
      <c r="BF566" s="234"/>
      <c r="BG566" s="234"/>
      <c r="BH566" s="234"/>
      <c r="BI566" s="234"/>
      <c r="BJ566" s="234"/>
      <c r="BK566" s="234"/>
      <c r="BL566" s="234"/>
      <c r="BM566" s="234"/>
      <c r="BN566" s="234"/>
      <c r="BO566" s="234"/>
      <c r="BP566" s="234"/>
      <c r="BQ566" s="234"/>
    </row>
    <row r="567" spans="2:69" s="39" customFormat="1" ht="10.7" customHeight="1">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8"/>
      <c r="AJ567" s="48"/>
      <c r="AL567" s="48"/>
      <c r="AN567" s="234"/>
      <c r="AO567" s="234"/>
      <c r="AP567" s="234"/>
      <c r="AQ567" s="234"/>
      <c r="AR567" s="234"/>
      <c r="AS567" s="234"/>
      <c r="AT567" s="234"/>
      <c r="AU567" s="234"/>
      <c r="AV567" s="234"/>
      <c r="AW567" s="234"/>
      <c r="AX567" s="234"/>
      <c r="AY567" s="234"/>
      <c r="AZ567" s="234"/>
      <c r="BA567" s="234"/>
      <c r="BB567" s="234"/>
      <c r="BC567" s="234"/>
      <c r="BD567" s="234"/>
      <c r="BE567" s="234"/>
      <c r="BF567" s="234"/>
      <c r="BG567" s="234"/>
      <c r="BH567" s="234"/>
      <c r="BI567" s="234"/>
      <c r="BJ567" s="234"/>
      <c r="BK567" s="234"/>
      <c r="BL567" s="234"/>
      <c r="BM567" s="234"/>
      <c r="BN567" s="234"/>
      <c r="BO567" s="234"/>
      <c r="BP567" s="234"/>
      <c r="BQ567" s="234"/>
    </row>
    <row r="568" spans="2:69" s="39" customFormat="1" ht="10.7" customHeight="1">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8"/>
      <c r="AJ568" s="48"/>
      <c r="AL568" s="48"/>
      <c r="AN568" s="234"/>
      <c r="AO568" s="234"/>
      <c r="AP568" s="234"/>
      <c r="AQ568" s="234"/>
      <c r="AR568" s="234"/>
      <c r="AS568" s="234"/>
      <c r="AT568" s="234"/>
      <c r="AU568" s="234"/>
      <c r="AV568" s="234"/>
      <c r="AW568" s="234"/>
      <c r="AX568" s="234"/>
      <c r="AY568" s="234"/>
      <c r="AZ568" s="234"/>
      <c r="BA568" s="234"/>
      <c r="BB568" s="234"/>
      <c r="BC568" s="234"/>
      <c r="BD568" s="234"/>
      <c r="BE568" s="234"/>
      <c r="BF568" s="234"/>
      <c r="BG568" s="234"/>
      <c r="BH568" s="234"/>
      <c r="BI568" s="234"/>
      <c r="BJ568" s="234"/>
      <c r="BK568" s="234"/>
      <c r="BL568" s="234"/>
      <c r="BM568" s="234"/>
      <c r="BN568" s="234"/>
      <c r="BO568" s="234"/>
      <c r="BP568" s="234"/>
      <c r="BQ568" s="234"/>
    </row>
    <row r="569" spans="2:69" s="39" customFormat="1" ht="10.7" customHeight="1">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8"/>
      <c r="AJ569" s="48"/>
      <c r="AL569" s="48"/>
      <c r="AN569" s="234"/>
      <c r="AO569" s="234"/>
      <c r="AP569" s="234"/>
      <c r="AQ569" s="234"/>
      <c r="AR569" s="234"/>
      <c r="AS569" s="234"/>
      <c r="AT569" s="234"/>
      <c r="AU569" s="234"/>
      <c r="AV569" s="234"/>
      <c r="AW569" s="234"/>
      <c r="AX569" s="234"/>
      <c r="AY569" s="234"/>
      <c r="AZ569" s="234"/>
      <c r="BA569" s="234"/>
      <c r="BB569" s="234"/>
      <c r="BC569" s="234"/>
      <c r="BD569" s="234"/>
      <c r="BE569" s="234"/>
      <c r="BF569" s="234"/>
      <c r="BG569" s="234"/>
      <c r="BH569" s="234"/>
      <c r="BI569" s="234"/>
      <c r="BJ569" s="234"/>
      <c r="BK569" s="234"/>
      <c r="BL569" s="234"/>
      <c r="BM569" s="234"/>
      <c r="BN569" s="234"/>
      <c r="BO569" s="234"/>
      <c r="BP569" s="234"/>
      <c r="BQ569" s="234"/>
    </row>
    <row r="570" spans="2:69" s="39" customFormat="1" ht="10.7" customHeight="1">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8"/>
      <c r="AJ570" s="48"/>
      <c r="AL570" s="48"/>
      <c r="AN570" s="234"/>
      <c r="AO570" s="234"/>
      <c r="AP570" s="234"/>
      <c r="AQ570" s="234"/>
      <c r="AR570" s="234"/>
      <c r="AS570" s="234"/>
      <c r="AT570" s="234"/>
      <c r="AU570" s="234"/>
      <c r="AV570" s="234"/>
      <c r="AW570" s="234"/>
      <c r="AX570" s="234"/>
      <c r="AY570" s="234"/>
      <c r="AZ570" s="234"/>
      <c r="BA570" s="234"/>
      <c r="BB570" s="234"/>
      <c r="BC570" s="234"/>
      <c r="BD570" s="234"/>
      <c r="BE570" s="234"/>
      <c r="BF570" s="234"/>
      <c r="BG570" s="234"/>
      <c r="BH570" s="234"/>
      <c r="BI570" s="234"/>
      <c r="BJ570" s="234"/>
      <c r="BK570" s="234"/>
      <c r="BL570" s="234"/>
      <c r="BM570" s="234"/>
      <c r="BN570" s="234"/>
      <c r="BO570" s="234"/>
      <c r="BP570" s="234"/>
      <c r="BQ570" s="234"/>
    </row>
    <row r="571" spans="2:69" s="39" customFormat="1" ht="10.7" customHeight="1">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8"/>
      <c r="AJ571" s="48"/>
      <c r="AL571" s="48"/>
      <c r="AN571" s="234"/>
      <c r="AO571" s="234"/>
      <c r="AP571" s="234"/>
      <c r="AQ571" s="234"/>
      <c r="AR571" s="234"/>
      <c r="AS571" s="234"/>
      <c r="AT571" s="234"/>
      <c r="AU571" s="234"/>
      <c r="AV571" s="234"/>
      <c r="AW571" s="234"/>
      <c r="AX571" s="234"/>
      <c r="AY571" s="234"/>
      <c r="AZ571" s="234"/>
      <c r="BA571" s="234"/>
      <c r="BB571" s="234"/>
      <c r="BC571" s="234"/>
      <c r="BD571" s="234"/>
      <c r="BE571" s="234"/>
      <c r="BF571" s="234"/>
      <c r="BG571" s="234"/>
      <c r="BH571" s="234"/>
      <c r="BI571" s="234"/>
      <c r="BJ571" s="234"/>
      <c r="BK571" s="234"/>
      <c r="BL571" s="234"/>
      <c r="BM571" s="234"/>
      <c r="BN571" s="234"/>
      <c r="BO571" s="234"/>
      <c r="BP571" s="234"/>
      <c r="BQ571" s="234"/>
    </row>
    <row r="572" spans="2:69" s="39" customFormat="1" ht="10.7" customHeight="1">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8"/>
      <c r="AJ572" s="48"/>
      <c r="AL572" s="48"/>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row>
    <row r="573" spans="2:69" s="39" customFormat="1" ht="10.7" customHeight="1">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8"/>
      <c r="AJ573" s="48"/>
      <c r="AL573" s="48"/>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row>
    <row r="574" spans="2:69" s="39" customFormat="1" ht="10.7" customHeight="1">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8"/>
      <c r="AJ574" s="48"/>
      <c r="AL574" s="48"/>
      <c r="AN574" s="234"/>
      <c r="AO574" s="234"/>
      <c r="AP574" s="234"/>
      <c r="AQ574" s="234"/>
      <c r="AR574" s="234"/>
      <c r="AS574" s="234"/>
      <c r="AT574" s="234"/>
      <c r="AU574" s="234"/>
      <c r="AV574" s="234"/>
      <c r="AW574" s="234"/>
      <c r="AX574" s="234"/>
      <c r="AY574" s="234"/>
      <c r="AZ574" s="234"/>
      <c r="BA574" s="234"/>
      <c r="BB574" s="234"/>
      <c r="BC574" s="234"/>
      <c r="BD574" s="234"/>
      <c r="BE574" s="234"/>
      <c r="BF574" s="234"/>
      <c r="BG574" s="234"/>
      <c r="BH574" s="234"/>
      <c r="BI574" s="234"/>
      <c r="BJ574" s="234"/>
      <c r="BK574" s="234"/>
      <c r="BL574" s="234"/>
      <c r="BM574" s="234"/>
      <c r="BN574" s="234"/>
      <c r="BO574" s="234"/>
      <c r="BP574" s="234"/>
      <c r="BQ574" s="234"/>
    </row>
    <row r="575" spans="2:69" s="39" customFormat="1" ht="10.7" customHeight="1">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8"/>
      <c r="AJ575" s="48"/>
      <c r="AL575" s="48"/>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row>
    <row r="576" spans="2:69" s="39" customFormat="1" ht="10.7" customHeight="1">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8"/>
      <c r="AJ576" s="48"/>
      <c r="AL576" s="48"/>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row>
    <row r="577" spans="2:69" s="39" customFormat="1" ht="10.7" customHeight="1">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8"/>
      <c r="AJ577" s="48"/>
      <c r="AL577" s="48"/>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row>
    <row r="578" spans="2:69" s="39" customFormat="1" ht="10.7" customHeight="1">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8"/>
      <c r="AJ578" s="48"/>
      <c r="AL578" s="48"/>
      <c r="AN578" s="234"/>
      <c r="AO578" s="234"/>
      <c r="AP578" s="234"/>
      <c r="AQ578" s="234"/>
      <c r="AR578" s="234"/>
      <c r="AS578" s="234"/>
      <c r="AT578" s="234"/>
      <c r="AU578" s="234"/>
      <c r="AV578" s="234"/>
      <c r="AW578" s="234"/>
      <c r="AX578" s="234"/>
      <c r="AY578" s="234"/>
      <c r="AZ578" s="234"/>
      <c r="BA578" s="234"/>
      <c r="BB578" s="234"/>
      <c r="BC578" s="234"/>
      <c r="BD578" s="234"/>
      <c r="BE578" s="234"/>
      <c r="BF578" s="234"/>
      <c r="BG578" s="234"/>
      <c r="BH578" s="234"/>
      <c r="BI578" s="234"/>
      <c r="BJ578" s="234"/>
      <c r="BK578" s="234"/>
      <c r="BL578" s="234"/>
      <c r="BM578" s="234"/>
      <c r="BN578" s="234"/>
      <c r="BO578" s="234"/>
      <c r="BP578" s="234"/>
      <c r="BQ578" s="234"/>
    </row>
    <row r="579" spans="2:69" s="39" customFormat="1" ht="10.7" customHeight="1">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8"/>
      <c r="AJ579" s="48"/>
      <c r="AL579" s="48"/>
      <c r="AN579" s="234"/>
      <c r="AO579" s="234"/>
      <c r="AP579" s="234"/>
      <c r="AQ579" s="234"/>
      <c r="AR579" s="234"/>
      <c r="AS579" s="234"/>
      <c r="AT579" s="234"/>
      <c r="AU579" s="234"/>
      <c r="AV579" s="234"/>
      <c r="AW579" s="234"/>
      <c r="AX579" s="234"/>
      <c r="AY579" s="234"/>
      <c r="AZ579" s="234"/>
      <c r="BA579" s="234"/>
      <c r="BB579" s="234"/>
      <c r="BC579" s="234"/>
      <c r="BD579" s="234"/>
      <c r="BE579" s="234"/>
      <c r="BF579" s="234"/>
      <c r="BG579" s="234"/>
      <c r="BH579" s="234"/>
      <c r="BI579" s="234"/>
      <c r="BJ579" s="234"/>
      <c r="BK579" s="234"/>
      <c r="BL579" s="234"/>
      <c r="BM579" s="234"/>
      <c r="BN579" s="234"/>
      <c r="BO579" s="234"/>
      <c r="BP579" s="234"/>
      <c r="BQ579" s="234"/>
    </row>
    <row r="580" spans="2:69" s="39" customFormat="1" ht="10.7" customHeight="1">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8"/>
      <c r="AJ580" s="48"/>
      <c r="AL580" s="48"/>
      <c r="AN580" s="234"/>
      <c r="AO580" s="234"/>
      <c r="AP580" s="234"/>
      <c r="AQ580" s="234"/>
      <c r="AR580" s="234"/>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row>
    <row r="581" spans="2:69" s="39" customFormat="1" ht="10.7" customHeight="1">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8"/>
      <c r="AJ581" s="48"/>
      <c r="AL581" s="48"/>
      <c r="AN581" s="234"/>
      <c r="AO581" s="234"/>
      <c r="AP581" s="234"/>
      <c r="AQ581" s="234"/>
      <c r="AR581" s="234"/>
      <c r="AS581" s="234"/>
      <c r="AT581" s="234"/>
      <c r="AU581" s="234"/>
      <c r="AV581" s="234"/>
      <c r="AW581" s="234"/>
      <c r="AX581" s="234"/>
      <c r="AY581" s="234"/>
      <c r="AZ581" s="234"/>
      <c r="BA581" s="234"/>
      <c r="BB581" s="234"/>
      <c r="BC581" s="234"/>
      <c r="BD581" s="234"/>
      <c r="BE581" s="234"/>
      <c r="BF581" s="234"/>
      <c r="BG581" s="234"/>
      <c r="BH581" s="234"/>
      <c r="BI581" s="234"/>
      <c r="BJ581" s="234"/>
      <c r="BK581" s="234"/>
      <c r="BL581" s="234"/>
      <c r="BM581" s="234"/>
      <c r="BN581" s="234"/>
      <c r="BO581" s="234"/>
      <c r="BP581" s="234"/>
      <c r="BQ581" s="234"/>
    </row>
    <row r="582" spans="2:69" s="39" customFormat="1" ht="10.7" customHeight="1">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8"/>
      <c r="AJ582" s="48"/>
      <c r="AL582" s="48"/>
      <c r="AN582" s="234"/>
      <c r="AO582" s="234"/>
      <c r="AP582" s="234"/>
      <c r="AQ582" s="234"/>
      <c r="AR582" s="234"/>
      <c r="AS582" s="234"/>
      <c r="AT582" s="234"/>
      <c r="AU582" s="234"/>
      <c r="AV582" s="234"/>
      <c r="AW582" s="234"/>
      <c r="AX582" s="234"/>
      <c r="AY582" s="234"/>
      <c r="AZ582" s="234"/>
      <c r="BA582" s="234"/>
      <c r="BB582" s="234"/>
      <c r="BC582" s="234"/>
      <c r="BD582" s="234"/>
      <c r="BE582" s="234"/>
      <c r="BF582" s="234"/>
      <c r="BG582" s="234"/>
      <c r="BH582" s="234"/>
      <c r="BI582" s="234"/>
      <c r="BJ582" s="234"/>
      <c r="BK582" s="234"/>
      <c r="BL582" s="234"/>
      <c r="BM582" s="234"/>
      <c r="BN582" s="234"/>
      <c r="BO582" s="234"/>
      <c r="BP582" s="234"/>
      <c r="BQ582" s="234"/>
    </row>
    <row r="583" spans="2:69" s="39" customFormat="1" ht="10.7" customHeight="1">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8"/>
      <c r="AJ583" s="48"/>
      <c r="AL583" s="48"/>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row>
    <row r="584" spans="2:69" s="39" customFormat="1" ht="10.7" customHeight="1">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8"/>
      <c r="AJ584" s="48"/>
      <c r="AL584" s="48"/>
      <c r="AN584" s="234"/>
      <c r="AO584" s="234"/>
      <c r="AP584" s="234"/>
      <c r="AQ584" s="234"/>
      <c r="AR584" s="234"/>
      <c r="AS584" s="234"/>
      <c r="AT584" s="234"/>
      <c r="AU584" s="234"/>
      <c r="AV584" s="234"/>
      <c r="AW584" s="234"/>
      <c r="AX584" s="234"/>
      <c r="AY584" s="234"/>
      <c r="AZ584" s="234"/>
      <c r="BA584" s="234"/>
      <c r="BB584" s="234"/>
      <c r="BC584" s="234"/>
      <c r="BD584" s="234"/>
      <c r="BE584" s="234"/>
      <c r="BF584" s="234"/>
      <c r="BG584" s="234"/>
      <c r="BH584" s="234"/>
      <c r="BI584" s="234"/>
      <c r="BJ584" s="234"/>
      <c r="BK584" s="234"/>
      <c r="BL584" s="234"/>
      <c r="BM584" s="234"/>
      <c r="BN584" s="234"/>
      <c r="BO584" s="234"/>
      <c r="BP584" s="234"/>
      <c r="BQ584" s="234"/>
    </row>
    <row r="585" spans="2:69" s="39" customFormat="1" ht="10.7" customHeight="1">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8"/>
      <c r="AJ585" s="48"/>
      <c r="AL585" s="48"/>
      <c r="AN585" s="234"/>
      <c r="AO585" s="234"/>
      <c r="AP585" s="234"/>
      <c r="AQ585" s="234"/>
      <c r="AR585" s="234"/>
      <c r="AS585" s="234"/>
      <c r="AT585" s="234"/>
      <c r="AU585" s="234"/>
      <c r="AV585" s="234"/>
      <c r="AW585" s="234"/>
      <c r="AX585" s="234"/>
      <c r="AY585" s="234"/>
      <c r="AZ585" s="234"/>
      <c r="BA585" s="234"/>
      <c r="BB585" s="234"/>
      <c r="BC585" s="234"/>
      <c r="BD585" s="234"/>
      <c r="BE585" s="234"/>
      <c r="BF585" s="234"/>
      <c r="BG585" s="234"/>
      <c r="BH585" s="234"/>
      <c r="BI585" s="234"/>
      <c r="BJ585" s="234"/>
      <c r="BK585" s="234"/>
      <c r="BL585" s="234"/>
      <c r="BM585" s="234"/>
      <c r="BN585" s="234"/>
      <c r="BO585" s="234"/>
      <c r="BP585" s="234"/>
      <c r="BQ585" s="234"/>
    </row>
    <row r="586" spans="2:69" s="39" customFormat="1" ht="10.7" customHeight="1">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8"/>
      <c r="AJ586" s="48"/>
      <c r="AL586" s="48"/>
      <c r="AN586" s="234"/>
      <c r="AO586" s="234"/>
      <c r="AP586" s="234"/>
      <c r="AQ586" s="234"/>
      <c r="AR586" s="234"/>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row>
    <row r="587" spans="2:69" s="39" customFormat="1" ht="10.7" customHeight="1">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8"/>
      <c r="AJ587" s="48"/>
      <c r="AL587" s="48"/>
      <c r="AN587" s="234"/>
      <c r="AO587" s="234"/>
      <c r="AP587" s="234"/>
      <c r="AQ587" s="234"/>
      <c r="AR587" s="234"/>
      <c r="AS587" s="234"/>
      <c r="AT587" s="234"/>
      <c r="AU587" s="234"/>
      <c r="AV587" s="234"/>
      <c r="AW587" s="234"/>
      <c r="AX587" s="234"/>
      <c r="AY587" s="234"/>
      <c r="AZ587" s="234"/>
      <c r="BA587" s="234"/>
      <c r="BB587" s="234"/>
      <c r="BC587" s="234"/>
      <c r="BD587" s="234"/>
      <c r="BE587" s="234"/>
      <c r="BF587" s="234"/>
      <c r="BG587" s="234"/>
      <c r="BH587" s="234"/>
      <c r="BI587" s="234"/>
      <c r="BJ587" s="234"/>
      <c r="BK587" s="234"/>
      <c r="BL587" s="234"/>
      <c r="BM587" s="234"/>
      <c r="BN587" s="234"/>
      <c r="BO587" s="234"/>
      <c r="BP587" s="234"/>
      <c r="BQ587" s="234"/>
    </row>
    <row r="588" spans="2:69" s="39" customFormat="1" ht="10.7" customHeight="1">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8"/>
      <c r="AJ588" s="48"/>
      <c r="AL588" s="48"/>
      <c r="AN588" s="234"/>
      <c r="AO588" s="234"/>
      <c r="AP588" s="234"/>
      <c r="AQ588" s="234"/>
      <c r="AR588" s="234"/>
      <c r="AS588" s="234"/>
      <c r="AT588" s="234"/>
      <c r="AU588" s="234"/>
      <c r="AV588" s="234"/>
      <c r="AW588" s="234"/>
      <c r="AX588" s="234"/>
      <c r="AY588" s="234"/>
      <c r="AZ588" s="234"/>
      <c r="BA588" s="234"/>
      <c r="BB588" s="234"/>
      <c r="BC588" s="234"/>
      <c r="BD588" s="234"/>
      <c r="BE588" s="234"/>
      <c r="BF588" s="234"/>
      <c r="BG588" s="234"/>
      <c r="BH588" s="234"/>
      <c r="BI588" s="234"/>
      <c r="BJ588" s="234"/>
      <c r="BK588" s="234"/>
      <c r="BL588" s="234"/>
      <c r="BM588" s="234"/>
      <c r="BN588" s="234"/>
      <c r="BO588" s="234"/>
      <c r="BP588" s="234"/>
      <c r="BQ588" s="234"/>
    </row>
    <row r="589" spans="2:69" s="39" customFormat="1" ht="10.7" customHeight="1">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8"/>
      <c r="AJ589" s="48"/>
      <c r="AL589" s="48"/>
      <c r="AN589" s="234"/>
      <c r="AO589" s="234"/>
      <c r="AP589" s="234"/>
      <c r="AQ589" s="234"/>
      <c r="AR589" s="234"/>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row>
    <row r="590" spans="2:69" s="39" customFormat="1" ht="10.7" customHeight="1">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8"/>
      <c r="AJ590" s="48"/>
      <c r="AL590" s="48"/>
      <c r="AN590" s="234"/>
      <c r="AO590" s="234"/>
      <c r="AP590" s="234"/>
      <c r="AQ590" s="234"/>
      <c r="AR590" s="234"/>
      <c r="AS590" s="234"/>
      <c r="AT590" s="234"/>
      <c r="AU590" s="234"/>
      <c r="AV590" s="234"/>
      <c r="AW590" s="234"/>
      <c r="AX590" s="234"/>
      <c r="AY590" s="234"/>
      <c r="AZ590" s="234"/>
      <c r="BA590" s="234"/>
      <c r="BB590" s="234"/>
      <c r="BC590" s="234"/>
      <c r="BD590" s="234"/>
      <c r="BE590" s="234"/>
      <c r="BF590" s="234"/>
      <c r="BG590" s="234"/>
      <c r="BH590" s="234"/>
      <c r="BI590" s="234"/>
      <c r="BJ590" s="234"/>
      <c r="BK590" s="234"/>
      <c r="BL590" s="234"/>
      <c r="BM590" s="234"/>
      <c r="BN590" s="234"/>
      <c r="BO590" s="234"/>
      <c r="BP590" s="234"/>
      <c r="BQ590" s="234"/>
    </row>
    <row r="591" spans="2:69" s="39" customFormat="1" ht="10.7" customHeight="1">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8"/>
      <c r="AJ591" s="48"/>
      <c r="AL591" s="48"/>
      <c r="AN591" s="234"/>
      <c r="AO591" s="234"/>
      <c r="AP591" s="234"/>
      <c r="AQ591" s="234"/>
      <c r="AR591" s="234"/>
      <c r="AS591" s="234"/>
      <c r="AT591" s="234"/>
      <c r="AU591" s="234"/>
      <c r="AV591" s="234"/>
      <c r="AW591" s="234"/>
      <c r="AX591" s="234"/>
      <c r="AY591" s="234"/>
      <c r="AZ591" s="234"/>
      <c r="BA591" s="234"/>
      <c r="BB591" s="234"/>
      <c r="BC591" s="234"/>
      <c r="BD591" s="234"/>
      <c r="BE591" s="234"/>
      <c r="BF591" s="234"/>
      <c r="BG591" s="234"/>
      <c r="BH591" s="234"/>
      <c r="BI591" s="234"/>
      <c r="BJ591" s="234"/>
      <c r="BK591" s="234"/>
      <c r="BL591" s="234"/>
      <c r="BM591" s="234"/>
      <c r="BN591" s="234"/>
      <c r="BO591" s="234"/>
      <c r="BP591" s="234"/>
      <c r="BQ591" s="234"/>
    </row>
    <row r="592" spans="2:69" s="39" customFormat="1" ht="10.7" customHeight="1">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8"/>
      <c r="AJ592" s="48"/>
      <c r="AL592" s="48"/>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row>
    <row r="593" spans="2:69" s="39" customFormat="1" ht="10.7" customHeight="1">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8"/>
      <c r="AJ593" s="48"/>
      <c r="AL593" s="48"/>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row>
    <row r="594" spans="2:69" s="39" customFormat="1" ht="10.7" customHeight="1">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8"/>
      <c r="AJ594" s="48"/>
      <c r="AL594" s="48"/>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row>
    <row r="595" spans="2:69" s="39" customFormat="1" ht="10.7" customHeight="1">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8"/>
      <c r="AJ595" s="48"/>
      <c r="AL595" s="48"/>
      <c r="AN595" s="234"/>
      <c r="AO595" s="234"/>
      <c r="AP595" s="234"/>
      <c r="AQ595" s="234"/>
      <c r="AR595" s="234"/>
      <c r="AS595" s="234"/>
      <c r="AT595" s="234"/>
      <c r="AU595" s="234"/>
      <c r="AV595" s="234"/>
      <c r="AW595" s="234"/>
      <c r="AX595" s="234"/>
      <c r="AY595" s="234"/>
      <c r="AZ595" s="234"/>
      <c r="BA595" s="234"/>
      <c r="BB595" s="234"/>
      <c r="BC595" s="234"/>
      <c r="BD595" s="234"/>
      <c r="BE595" s="234"/>
      <c r="BF595" s="234"/>
      <c r="BG595" s="234"/>
      <c r="BH595" s="234"/>
      <c r="BI595" s="234"/>
      <c r="BJ595" s="234"/>
      <c r="BK595" s="234"/>
      <c r="BL595" s="234"/>
      <c r="BM595" s="234"/>
      <c r="BN595" s="234"/>
      <c r="BO595" s="234"/>
      <c r="BP595" s="234"/>
      <c r="BQ595" s="234"/>
    </row>
    <row r="596" spans="2:69" s="39" customFormat="1" ht="10.7" customHeight="1">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8"/>
      <c r="AJ596" s="48"/>
      <c r="AL596" s="48"/>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row>
    <row r="597" spans="2:69" s="39" customFormat="1" ht="10.7" customHeight="1">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8"/>
      <c r="AJ597" s="48"/>
      <c r="AL597" s="48"/>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row>
    <row r="598" spans="2:69" s="39" customFormat="1" ht="10.7" customHeight="1">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8"/>
      <c r="AJ598" s="48"/>
      <c r="AL598" s="48"/>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row>
    <row r="599" spans="2:69" s="39" customFormat="1" ht="10.7" customHeight="1">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8"/>
      <c r="AJ599" s="48"/>
      <c r="AL599" s="48"/>
      <c r="AN599" s="234"/>
      <c r="AO599" s="234"/>
      <c r="AP599" s="234"/>
      <c r="AQ599" s="234"/>
      <c r="AR599" s="234"/>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row>
    <row r="600" spans="2:69" s="39" customFormat="1" ht="10.7" customHeight="1">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8"/>
      <c r="AJ600" s="48"/>
      <c r="AL600" s="48"/>
      <c r="AN600" s="234"/>
      <c r="AO600" s="234"/>
      <c r="AP600" s="234"/>
      <c r="AQ600" s="234"/>
      <c r="AR600" s="234"/>
      <c r="AS600" s="234"/>
      <c r="AT600" s="234"/>
      <c r="AU600" s="234"/>
      <c r="AV600" s="234"/>
      <c r="AW600" s="234"/>
      <c r="AX600" s="234"/>
      <c r="AY600" s="234"/>
      <c r="AZ600" s="234"/>
      <c r="BA600" s="234"/>
      <c r="BB600" s="234"/>
      <c r="BC600" s="234"/>
      <c r="BD600" s="234"/>
      <c r="BE600" s="234"/>
      <c r="BF600" s="234"/>
      <c r="BG600" s="234"/>
      <c r="BH600" s="234"/>
      <c r="BI600" s="234"/>
      <c r="BJ600" s="234"/>
      <c r="BK600" s="234"/>
      <c r="BL600" s="234"/>
      <c r="BM600" s="234"/>
      <c r="BN600" s="234"/>
      <c r="BO600" s="234"/>
      <c r="BP600" s="234"/>
      <c r="BQ600" s="234"/>
    </row>
    <row r="601" spans="2:69" s="39" customFormat="1" ht="10.7" customHeight="1">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8"/>
      <c r="AJ601" s="48"/>
      <c r="AL601" s="48"/>
      <c r="AN601" s="234"/>
      <c r="AO601" s="234"/>
      <c r="AP601" s="234"/>
      <c r="AQ601" s="234"/>
      <c r="AR601" s="234"/>
      <c r="AS601" s="234"/>
      <c r="AT601" s="234"/>
      <c r="AU601" s="234"/>
      <c r="AV601" s="234"/>
      <c r="AW601" s="234"/>
      <c r="AX601" s="234"/>
      <c r="AY601" s="234"/>
      <c r="AZ601" s="234"/>
      <c r="BA601" s="234"/>
      <c r="BB601" s="234"/>
      <c r="BC601" s="234"/>
      <c r="BD601" s="234"/>
      <c r="BE601" s="234"/>
      <c r="BF601" s="234"/>
      <c r="BG601" s="234"/>
      <c r="BH601" s="234"/>
      <c r="BI601" s="234"/>
      <c r="BJ601" s="234"/>
      <c r="BK601" s="234"/>
      <c r="BL601" s="234"/>
      <c r="BM601" s="234"/>
      <c r="BN601" s="234"/>
      <c r="BO601" s="234"/>
      <c r="BP601" s="234"/>
      <c r="BQ601" s="234"/>
    </row>
    <row r="602" spans="2:69" s="39" customFormat="1" ht="10.7" customHeight="1">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8"/>
      <c r="AJ602" s="48"/>
      <c r="AL602" s="48"/>
      <c r="AN602" s="234"/>
      <c r="AO602" s="234"/>
      <c r="AP602" s="234"/>
      <c r="AQ602" s="234"/>
      <c r="AR602" s="234"/>
      <c r="AS602" s="234"/>
      <c r="AT602" s="234"/>
      <c r="AU602" s="234"/>
      <c r="AV602" s="234"/>
      <c r="AW602" s="234"/>
      <c r="AX602" s="234"/>
      <c r="AY602" s="234"/>
      <c r="AZ602" s="234"/>
      <c r="BA602" s="234"/>
      <c r="BB602" s="234"/>
      <c r="BC602" s="234"/>
      <c r="BD602" s="234"/>
      <c r="BE602" s="234"/>
      <c r="BF602" s="234"/>
      <c r="BG602" s="234"/>
      <c r="BH602" s="234"/>
      <c r="BI602" s="234"/>
      <c r="BJ602" s="234"/>
      <c r="BK602" s="234"/>
      <c r="BL602" s="234"/>
      <c r="BM602" s="234"/>
      <c r="BN602" s="234"/>
      <c r="BO602" s="234"/>
      <c r="BP602" s="234"/>
      <c r="BQ602" s="234"/>
    </row>
    <row r="603" spans="2:69" s="39" customFormat="1" ht="10.7" customHeight="1">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8"/>
      <c r="AJ603" s="48"/>
      <c r="AL603" s="48"/>
      <c r="AN603" s="234"/>
      <c r="AO603" s="234"/>
      <c r="AP603" s="234"/>
      <c r="AQ603" s="234"/>
      <c r="AR603" s="234"/>
      <c r="AS603" s="234"/>
      <c r="AT603" s="234"/>
      <c r="AU603" s="234"/>
      <c r="AV603" s="234"/>
      <c r="AW603" s="234"/>
      <c r="AX603" s="234"/>
      <c r="AY603" s="234"/>
      <c r="AZ603" s="234"/>
      <c r="BA603" s="234"/>
      <c r="BB603" s="234"/>
      <c r="BC603" s="234"/>
      <c r="BD603" s="234"/>
      <c r="BE603" s="234"/>
      <c r="BF603" s="234"/>
      <c r="BG603" s="234"/>
      <c r="BH603" s="234"/>
      <c r="BI603" s="234"/>
      <c r="BJ603" s="234"/>
      <c r="BK603" s="234"/>
      <c r="BL603" s="234"/>
      <c r="BM603" s="234"/>
      <c r="BN603" s="234"/>
      <c r="BO603" s="234"/>
      <c r="BP603" s="234"/>
      <c r="BQ603" s="234"/>
    </row>
    <row r="604" spans="2:69" s="39" customFormat="1" ht="10.7" customHeight="1">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8"/>
      <c r="AJ604" s="48"/>
      <c r="AL604" s="48"/>
      <c r="AN604" s="234"/>
      <c r="AO604" s="234"/>
      <c r="AP604" s="234"/>
      <c r="AQ604" s="234"/>
      <c r="AR604" s="234"/>
      <c r="AS604" s="234"/>
      <c r="AT604" s="234"/>
      <c r="AU604" s="234"/>
      <c r="AV604" s="234"/>
      <c r="AW604" s="234"/>
      <c r="AX604" s="234"/>
      <c r="AY604" s="234"/>
      <c r="AZ604" s="234"/>
      <c r="BA604" s="234"/>
      <c r="BB604" s="234"/>
      <c r="BC604" s="234"/>
      <c r="BD604" s="234"/>
      <c r="BE604" s="234"/>
      <c r="BF604" s="234"/>
      <c r="BG604" s="234"/>
      <c r="BH604" s="234"/>
      <c r="BI604" s="234"/>
      <c r="BJ604" s="234"/>
      <c r="BK604" s="234"/>
      <c r="BL604" s="234"/>
      <c r="BM604" s="234"/>
      <c r="BN604" s="234"/>
      <c r="BO604" s="234"/>
      <c r="BP604" s="234"/>
      <c r="BQ604" s="234"/>
    </row>
    <row r="605" spans="2:69" s="39" customFormat="1" ht="10.7" customHeight="1">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8"/>
      <c r="AJ605" s="48"/>
      <c r="AL605" s="48"/>
      <c r="AN605" s="234"/>
      <c r="AO605" s="234"/>
      <c r="AP605" s="234"/>
      <c r="AQ605" s="234"/>
      <c r="AR605" s="234"/>
      <c r="AS605" s="234"/>
      <c r="AT605" s="234"/>
      <c r="AU605" s="234"/>
      <c r="AV605" s="234"/>
      <c r="AW605" s="234"/>
      <c r="AX605" s="234"/>
      <c r="AY605" s="234"/>
      <c r="AZ605" s="234"/>
      <c r="BA605" s="234"/>
      <c r="BB605" s="234"/>
      <c r="BC605" s="234"/>
      <c r="BD605" s="234"/>
      <c r="BE605" s="234"/>
      <c r="BF605" s="234"/>
      <c r="BG605" s="234"/>
      <c r="BH605" s="234"/>
      <c r="BI605" s="234"/>
      <c r="BJ605" s="234"/>
      <c r="BK605" s="234"/>
      <c r="BL605" s="234"/>
      <c r="BM605" s="234"/>
      <c r="BN605" s="234"/>
      <c r="BO605" s="234"/>
      <c r="BP605" s="234"/>
      <c r="BQ605" s="234"/>
    </row>
    <row r="606" spans="2:69" s="39" customFormat="1" ht="10.7" customHeight="1">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8"/>
      <c r="AJ606" s="48"/>
      <c r="AL606" s="48"/>
      <c r="AN606" s="234"/>
      <c r="AO606" s="234"/>
      <c r="AP606" s="234"/>
      <c r="AQ606" s="234"/>
      <c r="AR606" s="234"/>
      <c r="AS606" s="234"/>
      <c r="AT606" s="234"/>
      <c r="AU606" s="234"/>
      <c r="AV606" s="234"/>
      <c r="AW606" s="234"/>
      <c r="AX606" s="234"/>
      <c r="AY606" s="234"/>
      <c r="AZ606" s="234"/>
      <c r="BA606" s="234"/>
      <c r="BB606" s="234"/>
      <c r="BC606" s="234"/>
      <c r="BD606" s="234"/>
      <c r="BE606" s="234"/>
      <c r="BF606" s="234"/>
      <c r="BG606" s="234"/>
      <c r="BH606" s="234"/>
      <c r="BI606" s="234"/>
      <c r="BJ606" s="234"/>
      <c r="BK606" s="234"/>
      <c r="BL606" s="234"/>
      <c r="BM606" s="234"/>
      <c r="BN606" s="234"/>
      <c r="BO606" s="234"/>
      <c r="BP606" s="234"/>
      <c r="BQ606" s="234"/>
    </row>
    <row r="607" spans="2:69" s="39" customFormat="1" ht="10.7" customHeight="1">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8"/>
      <c r="AJ607" s="48"/>
      <c r="AL607" s="48"/>
      <c r="AN607" s="234"/>
      <c r="AO607" s="234"/>
      <c r="AP607" s="234"/>
      <c r="AQ607" s="234"/>
      <c r="AR607" s="234"/>
      <c r="AS607" s="234"/>
      <c r="AT607" s="234"/>
      <c r="AU607" s="234"/>
      <c r="AV607" s="234"/>
      <c r="AW607" s="234"/>
      <c r="AX607" s="234"/>
      <c r="AY607" s="234"/>
      <c r="AZ607" s="234"/>
      <c r="BA607" s="234"/>
      <c r="BB607" s="234"/>
      <c r="BC607" s="234"/>
      <c r="BD607" s="234"/>
      <c r="BE607" s="234"/>
      <c r="BF607" s="234"/>
      <c r="BG607" s="234"/>
      <c r="BH607" s="234"/>
      <c r="BI607" s="234"/>
      <c r="BJ607" s="234"/>
      <c r="BK607" s="234"/>
      <c r="BL607" s="234"/>
      <c r="BM607" s="234"/>
      <c r="BN607" s="234"/>
      <c r="BO607" s="234"/>
      <c r="BP607" s="234"/>
      <c r="BQ607" s="234"/>
    </row>
    <row r="608" spans="2:69" s="39" customFormat="1" ht="10.7" customHeight="1">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8"/>
      <c r="AJ608" s="48"/>
      <c r="AL608" s="48"/>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row>
    <row r="609" spans="2:69" s="39" customFormat="1" ht="10.7" customHeight="1">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8"/>
      <c r="AJ609" s="48"/>
      <c r="AL609" s="48"/>
      <c r="AN609" s="234"/>
      <c r="AO609" s="234"/>
      <c r="AP609" s="234"/>
      <c r="AQ609" s="234"/>
      <c r="AR609" s="234"/>
      <c r="AS609" s="234"/>
      <c r="AT609" s="234"/>
      <c r="AU609" s="234"/>
      <c r="AV609" s="234"/>
      <c r="AW609" s="234"/>
      <c r="AX609" s="234"/>
      <c r="AY609" s="234"/>
      <c r="AZ609" s="234"/>
      <c r="BA609" s="234"/>
      <c r="BB609" s="234"/>
      <c r="BC609" s="234"/>
      <c r="BD609" s="234"/>
      <c r="BE609" s="234"/>
      <c r="BF609" s="234"/>
      <c r="BG609" s="234"/>
      <c r="BH609" s="234"/>
      <c r="BI609" s="234"/>
      <c r="BJ609" s="234"/>
      <c r="BK609" s="234"/>
      <c r="BL609" s="234"/>
      <c r="BM609" s="234"/>
      <c r="BN609" s="234"/>
      <c r="BO609" s="234"/>
      <c r="BP609" s="234"/>
      <c r="BQ609" s="234"/>
    </row>
    <row r="610" spans="2:69" s="39" customFormat="1" ht="10.7" customHeight="1">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8"/>
      <c r="AJ610" s="48"/>
      <c r="AL610" s="48"/>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row>
    <row r="611" spans="2:69" s="39" customFormat="1" ht="10.7" customHeight="1">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8"/>
      <c r="AJ611" s="48"/>
      <c r="AL611" s="48"/>
      <c r="AN611" s="234"/>
      <c r="AO611" s="234"/>
      <c r="AP611" s="234"/>
      <c r="AQ611" s="234"/>
      <c r="AR611" s="234"/>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row>
    <row r="612" spans="2:69" s="39" customFormat="1" ht="10.7" customHeight="1">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8"/>
      <c r="AJ612" s="48"/>
      <c r="AL612" s="48"/>
      <c r="AN612" s="234"/>
      <c r="AO612" s="234"/>
      <c r="AP612" s="234"/>
      <c r="AQ612" s="234"/>
      <c r="AR612" s="234"/>
      <c r="AS612" s="234"/>
      <c r="AT612" s="234"/>
      <c r="AU612" s="234"/>
      <c r="AV612" s="234"/>
      <c r="AW612" s="234"/>
      <c r="AX612" s="234"/>
      <c r="AY612" s="234"/>
      <c r="AZ612" s="234"/>
      <c r="BA612" s="234"/>
      <c r="BB612" s="234"/>
      <c r="BC612" s="234"/>
      <c r="BD612" s="234"/>
      <c r="BE612" s="234"/>
      <c r="BF612" s="234"/>
      <c r="BG612" s="234"/>
      <c r="BH612" s="234"/>
      <c r="BI612" s="234"/>
      <c r="BJ612" s="234"/>
      <c r="BK612" s="234"/>
      <c r="BL612" s="234"/>
      <c r="BM612" s="234"/>
      <c r="BN612" s="234"/>
      <c r="BO612" s="234"/>
      <c r="BP612" s="234"/>
      <c r="BQ612" s="234"/>
    </row>
    <row r="613" spans="2:69" s="39" customFormat="1" ht="10.7" customHeight="1">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8"/>
      <c r="AJ613" s="48"/>
      <c r="AL613" s="48"/>
      <c r="AN613" s="234"/>
      <c r="AO613" s="234"/>
      <c r="AP613" s="234"/>
      <c r="AQ613" s="234"/>
      <c r="AR613" s="234"/>
      <c r="AS613" s="234"/>
      <c r="AT613" s="234"/>
      <c r="AU613" s="234"/>
      <c r="AV613" s="234"/>
      <c r="AW613" s="234"/>
      <c r="AX613" s="234"/>
      <c r="AY613" s="234"/>
      <c r="AZ613" s="234"/>
      <c r="BA613" s="234"/>
      <c r="BB613" s="234"/>
      <c r="BC613" s="234"/>
      <c r="BD613" s="234"/>
      <c r="BE613" s="234"/>
      <c r="BF613" s="234"/>
      <c r="BG613" s="234"/>
      <c r="BH613" s="234"/>
      <c r="BI613" s="234"/>
      <c r="BJ613" s="234"/>
      <c r="BK613" s="234"/>
      <c r="BL613" s="234"/>
      <c r="BM613" s="234"/>
      <c r="BN613" s="234"/>
      <c r="BO613" s="234"/>
      <c r="BP613" s="234"/>
      <c r="BQ613" s="234"/>
    </row>
    <row r="614" spans="2:69" s="39" customFormat="1" ht="10.7" customHeight="1">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8"/>
      <c r="AJ614" s="48"/>
      <c r="AL614" s="48"/>
      <c r="AN614" s="234"/>
      <c r="AO614" s="234"/>
      <c r="AP614" s="234"/>
      <c r="AQ614" s="234"/>
      <c r="AR614" s="234"/>
      <c r="AS614" s="234"/>
      <c r="AT614" s="234"/>
      <c r="AU614" s="234"/>
      <c r="AV614" s="234"/>
      <c r="AW614" s="234"/>
      <c r="AX614" s="234"/>
      <c r="AY614" s="234"/>
      <c r="AZ614" s="234"/>
      <c r="BA614" s="234"/>
      <c r="BB614" s="234"/>
      <c r="BC614" s="234"/>
      <c r="BD614" s="234"/>
      <c r="BE614" s="234"/>
      <c r="BF614" s="234"/>
      <c r="BG614" s="234"/>
      <c r="BH614" s="234"/>
      <c r="BI614" s="234"/>
      <c r="BJ614" s="234"/>
      <c r="BK614" s="234"/>
      <c r="BL614" s="234"/>
      <c r="BM614" s="234"/>
      <c r="BN614" s="234"/>
      <c r="BO614" s="234"/>
      <c r="BP614" s="234"/>
      <c r="BQ614" s="234"/>
    </row>
    <row r="615" spans="2:69" s="39" customFormat="1" ht="10.7" customHeight="1">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8"/>
      <c r="AJ615" s="48"/>
      <c r="AL615" s="48"/>
      <c r="AN615" s="234"/>
      <c r="AO615" s="234"/>
      <c r="AP615" s="234"/>
      <c r="AQ615" s="234"/>
      <c r="AR615" s="234"/>
      <c r="AS615" s="234"/>
      <c r="AT615" s="234"/>
      <c r="AU615" s="234"/>
      <c r="AV615" s="234"/>
      <c r="AW615" s="234"/>
      <c r="AX615" s="234"/>
      <c r="AY615" s="234"/>
      <c r="AZ615" s="234"/>
      <c r="BA615" s="234"/>
      <c r="BB615" s="234"/>
      <c r="BC615" s="234"/>
      <c r="BD615" s="234"/>
      <c r="BE615" s="234"/>
      <c r="BF615" s="234"/>
      <c r="BG615" s="234"/>
      <c r="BH615" s="234"/>
      <c r="BI615" s="234"/>
      <c r="BJ615" s="234"/>
      <c r="BK615" s="234"/>
      <c r="BL615" s="234"/>
      <c r="BM615" s="234"/>
      <c r="BN615" s="234"/>
      <c r="BO615" s="234"/>
      <c r="BP615" s="234"/>
      <c r="BQ615" s="234"/>
    </row>
    <row r="616" spans="2:69" s="39" customFormat="1" ht="10.7" customHeight="1">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8"/>
      <c r="AJ616" s="48"/>
      <c r="AL616" s="48"/>
      <c r="AN616" s="234"/>
      <c r="AO616" s="234"/>
      <c r="AP616" s="234"/>
      <c r="AQ616" s="234"/>
      <c r="AR616" s="234"/>
      <c r="AS616" s="234"/>
      <c r="AT616" s="234"/>
      <c r="AU616" s="234"/>
      <c r="AV616" s="234"/>
      <c r="AW616" s="234"/>
      <c r="AX616" s="234"/>
      <c r="AY616" s="234"/>
      <c r="AZ616" s="234"/>
      <c r="BA616" s="234"/>
      <c r="BB616" s="234"/>
      <c r="BC616" s="234"/>
      <c r="BD616" s="234"/>
      <c r="BE616" s="234"/>
      <c r="BF616" s="234"/>
      <c r="BG616" s="234"/>
      <c r="BH616" s="234"/>
      <c r="BI616" s="234"/>
      <c r="BJ616" s="234"/>
      <c r="BK616" s="234"/>
      <c r="BL616" s="234"/>
      <c r="BM616" s="234"/>
      <c r="BN616" s="234"/>
      <c r="BO616" s="234"/>
      <c r="BP616" s="234"/>
      <c r="BQ616" s="234"/>
    </row>
    <row r="617" spans="2:69" s="39" customFormat="1" ht="10.7" customHeight="1">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8"/>
      <c r="AJ617" s="48"/>
      <c r="AL617" s="48"/>
      <c r="AN617" s="234"/>
      <c r="AO617" s="234"/>
      <c r="AP617" s="234"/>
      <c r="AQ617" s="234"/>
      <c r="AR617" s="234"/>
      <c r="AS617" s="234"/>
      <c r="AT617" s="234"/>
      <c r="AU617" s="234"/>
      <c r="AV617" s="234"/>
      <c r="AW617" s="234"/>
      <c r="AX617" s="234"/>
      <c r="AY617" s="234"/>
      <c r="AZ617" s="234"/>
      <c r="BA617" s="234"/>
      <c r="BB617" s="234"/>
      <c r="BC617" s="234"/>
      <c r="BD617" s="234"/>
      <c r="BE617" s="234"/>
      <c r="BF617" s="234"/>
      <c r="BG617" s="234"/>
      <c r="BH617" s="234"/>
      <c r="BI617" s="234"/>
      <c r="BJ617" s="234"/>
      <c r="BK617" s="234"/>
      <c r="BL617" s="234"/>
      <c r="BM617" s="234"/>
      <c r="BN617" s="234"/>
      <c r="BO617" s="234"/>
      <c r="BP617" s="234"/>
      <c r="BQ617" s="234"/>
    </row>
    <row r="618" spans="2:69" s="39" customFormat="1" ht="10.7" customHeight="1">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8"/>
      <c r="AJ618" s="48"/>
      <c r="AL618" s="48"/>
      <c r="AN618" s="234"/>
      <c r="AO618" s="234"/>
      <c r="AP618" s="234"/>
      <c r="AQ618" s="234"/>
      <c r="AR618" s="234"/>
      <c r="AS618" s="234"/>
      <c r="AT618" s="234"/>
      <c r="AU618" s="234"/>
      <c r="AV618" s="234"/>
      <c r="AW618" s="234"/>
      <c r="AX618" s="234"/>
      <c r="AY618" s="234"/>
      <c r="AZ618" s="234"/>
      <c r="BA618" s="234"/>
      <c r="BB618" s="234"/>
      <c r="BC618" s="234"/>
      <c r="BD618" s="234"/>
      <c r="BE618" s="234"/>
      <c r="BF618" s="234"/>
      <c r="BG618" s="234"/>
      <c r="BH618" s="234"/>
      <c r="BI618" s="234"/>
      <c r="BJ618" s="234"/>
      <c r="BK618" s="234"/>
      <c r="BL618" s="234"/>
      <c r="BM618" s="234"/>
      <c r="BN618" s="234"/>
      <c r="BO618" s="234"/>
      <c r="BP618" s="234"/>
      <c r="BQ618" s="234"/>
    </row>
    <row r="619" spans="2:69" s="39" customFormat="1" ht="10.7" customHeight="1">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8"/>
      <c r="AJ619" s="48"/>
      <c r="AL619" s="48"/>
      <c r="AN619" s="234"/>
      <c r="AO619" s="234"/>
      <c r="AP619" s="234"/>
      <c r="AQ619" s="234"/>
      <c r="AR619" s="234"/>
      <c r="AS619" s="234"/>
      <c r="AT619" s="234"/>
      <c r="AU619" s="234"/>
      <c r="AV619" s="234"/>
      <c r="AW619" s="234"/>
      <c r="AX619" s="234"/>
      <c r="AY619" s="234"/>
      <c r="AZ619" s="234"/>
      <c r="BA619" s="234"/>
      <c r="BB619" s="234"/>
      <c r="BC619" s="234"/>
      <c r="BD619" s="234"/>
      <c r="BE619" s="234"/>
      <c r="BF619" s="234"/>
      <c r="BG619" s="234"/>
      <c r="BH619" s="234"/>
      <c r="BI619" s="234"/>
      <c r="BJ619" s="234"/>
      <c r="BK619" s="234"/>
      <c r="BL619" s="234"/>
      <c r="BM619" s="234"/>
      <c r="BN619" s="234"/>
      <c r="BO619" s="234"/>
      <c r="BP619" s="234"/>
      <c r="BQ619" s="234"/>
    </row>
    <row r="620" spans="2:69" s="39" customFormat="1" ht="10.7" customHeight="1">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8"/>
      <c r="AJ620" s="48"/>
      <c r="AL620" s="48"/>
      <c r="AN620" s="234"/>
      <c r="AO620" s="234"/>
      <c r="AP620" s="234"/>
      <c r="AQ620" s="234"/>
      <c r="AR620" s="234"/>
      <c r="AS620" s="234"/>
      <c r="AT620" s="234"/>
      <c r="AU620" s="234"/>
      <c r="AV620" s="234"/>
      <c r="AW620" s="234"/>
      <c r="AX620" s="234"/>
      <c r="AY620" s="234"/>
      <c r="AZ620" s="234"/>
      <c r="BA620" s="234"/>
      <c r="BB620" s="234"/>
      <c r="BC620" s="234"/>
      <c r="BD620" s="234"/>
      <c r="BE620" s="234"/>
      <c r="BF620" s="234"/>
      <c r="BG620" s="234"/>
      <c r="BH620" s="234"/>
      <c r="BI620" s="234"/>
      <c r="BJ620" s="234"/>
      <c r="BK620" s="234"/>
      <c r="BL620" s="234"/>
      <c r="BM620" s="234"/>
      <c r="BN620" s="234"/>
      <c r="BO620" s="234"/>
      <c r="BP620" s="234"/>
      <c r="BQ620" s="234"/>
    </row>
    <row r="621" spans="2:69" s="39" customFormat="1" ht="10.7" customHeight="1">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8"/>
      <c r="AJ621" s="48"/>
      <c r="AL621" s="48"/>
      <c r="AN621" s="234"/>
      <c r="AO621" s="234"/>
      <c r="AP621" s="234"/>
      <c r="AQ621" s="234"/>
      <c r="AR621" s="234"/>
      <c r="AS621" s="234"/>
      <c r="AT621" s="234"/>
      <c r="AU621" s="234"/>
      <c r="AV621" s="234"/>
      <c r="AW621" s="234"/>
      <c r="AX621" s="234"/>
      <c r="AY621" s="234"/>
      <c r="AZ621" s="234"/>
      <c r="BA621" s="234"/>
      <c r="BB621" s="234"/>
      <c r="BC621" s="234"/>
      <c r="BD621" s="234"/>
      <c r="BE621" s="234"/>
      <c r="BF621" s="234"/>
      <c r="BG621" s="234"/>
      <c r="BH621" s="234"/>
      <c r="BI621" s="234"/>
      <c r="BJ621" s="234"/>
      <c r="BK621" s="234"/>
      <c r="BL621" s="234"/>
      <c r="BM621" s="234"/>
      <c r="BN621" s="234"/>
      <c r="BO621" s="234"/>
      <c r="BP621" s="234"/>
      <c r="BQ621" s="234"/>
    </row>
    <row r="622" spans="2:69" s="39" customFormat="1" ht="10.7" customHeight="1">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8"/>
      <c r="AJ622" s="48"/>
      <c r="AL622" s="48"/>
      <c r="AN622" s="234"/>
      <c r="AO622" s="234"/>
      <c r="AP622" s="234"/>
      <c r="AQ622" s="234"/>
      <c r="AR622" s="234"/>
      <c r="AS622" s="234"/>
      <c r="AT622" s="234"/>
      <c r="AU622" s="234"/>
      <c r="AV622" s="234"/>
      <c r="AW622" s="234"/>
      <c r="AX622" s="234"/>
      <c r="AY622" s="234"/>
      <c r="AZ622" s="234"/>
      <c r="BA622" s="234"/>
      <c r="BB622" s="234"/>
      <c r="BC622" s="234"/>
      <c r="BD622" s="234"/>
      <c r="BE622" s="234"/>
      <c r="BF622" s="234"/>
      <c r="BG622" s="234"/>
      <c r="BH622" s="234"/>
      <c r="BI622" s="234"/>
      <c r="BJ622" s="234"/>
      <c r="BK622" s="234"/>
      <c r="BL622" s="234"/>
      <c r="BM622" s="234"/>
      <c r="BN622" s="234"/>
      <c r="BO622" s="234"/>
      <c r="BP622" s="234"/>
      <c r="BQ622" s="234"/>
    </row>
    <row r="623" spans="2:69" s="39" customFormat="1" ht="10.7" customHeight="1">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8"/>
      <c r="AJ623" s="48"/>
      <c r="AL623" s="48"/>
      <c r="AN623" s="234"/>
      <c r="AO623" s="234"/>
      <c r="AP623" s="234"/>
      <c r="AQ623" s="234"/>
      <c r="AR623" s="234"/>
      <c r="AS623" s="234"/>
      <c r="AT623" s="234"/>
      <c r="AU623" s="234"/>
      <c r="AV623" s="234"/>
      <c r="AW623" s="234"/>
      <c r="AX623" s="234"/>
      <c r="AY623" s="234"/>
      <c r="AZ623" s="234"/>
      <c r="BA623" s="234"/>
      <c r="BB623" s="234"/>
      <c r="BC623" s="234"/>
      <c r="BD623" s="234"/>
      <c r="BE623" s="234"/>
      <c r="BF623" s="234"/>
      <c r="BG623" s="234"/>
      <c r="BH623" s="234"/>
      <c r="BI623" s="234"/>
      <c r="BJ623" s="234"/>
      <c r="BK623" s="234"/>
      <c r="BL623" s="234"/>
      <c r="BM623" s="234"/>
      <c r="BN623" s="234"/>
      <c r="BO623" s="234"/>
      <c r="BP623" s="234"/>
      <c r="BQ623" s="234"/>
    </row>
    <row r="624" spans="2:69" s="39" customFormat="1" ht="10.7" customHeight="1">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8"/>
      <c r="AJ624" s="48"/>
      <c r="AL624" s="48"/>
      <c r="AN624" s="234"/>
      <c r="AO624" s="234"/>
      <c r="AP624" s="234"/>
      <c r="AQ624" s="234"/>
      <c r="AR624" s="234"/>
      <c r="AS624" s="234"/>
      <c r="AT624" s="234"/>
      <c r="AU624" s="234"/>
      <c r="AV624" s="234"/>
      <c r="AW624" s="234"/>
      <c r="AX624" s="234"/>
      <c r="AY624" s="234"/>
      <c r="AZ624" s="234"/>
      <c r="BA624" s="234"/>
      <c r="BB624" s="234"/>
      <c r="BC624" s="234"/>
      <c r="BD624" s="234"/>
      <c r="BE624" s="234"/>
      <c r="BF624" s="234"/>
      <c r="BG624" s="234"/>
      <c r="BH624" s="234"/>
      <c r="BI624" s="234"/>
      <c r="BJ624" s="234"/>
      <c r="BK624" s="234"/>
      <c r="BL624" s="234"/>
      <c r="BM624" s="234"/>
      <c r="BN624" s="234"/>
      <c r="BO624" s="234"/>
      <c r="BP624" s="234"/>
      <c r="BQ624" s="234"/>
    </row>
    <row r="625" spans="2:69" s="39" customFormat="1" ht="10.7" customHeight="1">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8"/>
      <c r="AJ625" s="48"/>
      <c r="AL625" s="48"/>
      <c r="AN625" s="234"/>
      <c r="AO625" s="234"/>
      <c r="AP625" s="234"/>
      <c r="AQ625" s="234"/>
      <c r="AR625" s="234"/>
      <c r="AS625" s="234"/>
      <c r="AT625" s="234"/>
      <c r="AU625" s="234"/>
      <c r="AV625" s="234"/>
      <c r="AW625" s="234"/>
      <c r="AX625" s="234"/>
      <c r="AY625" s="234"/>
      <c r="AZ625" s="234"/>
      <c r="BA625" s="234"/>
      <c r="BB625" s="234"/>
      <c r="BC625" s="234"/>
      <c r="BD625" s="234"/>
      <c r="BE625" s="234"/>
      <c r="BF625" s="234"/>
      <c r="BG625" s="234"/>
      <c r="BH625" s="234"/>
      <c r="BI625" s="234"/>
      <c r="BJ625" s="234"/>
      <c r="BK625" s="234"/>
      <c r="BL625" s="234"/>
      <c r="BM625" s="234"/>
      <c r="BN625" s="234"/>
      <c r="BO625" s="234"/>
      <c r="BP625" s="234"/>
      <c r="BQ625" s="234"/>
    </row>
    <row r="626" spans="2:69" s="39" customFormat="1" ht="10.7" customHeight="1">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8"/>
      <c r="AJ626" s="48"/>
      <c r="AL626" s="48"/>
      <c r="AN626" s="234"/>
      <c r="AO626" s="234"/>
      <c r="AP626" s="234"/>
      <c r="AQ626" s="234"/>
      <c r="AR626" s="234"/>
      <c r="AS626" s="234"/>
      <c r="AT626" s="234"/>
      <c r="AU626" s="234"/>
      <c r="AV626" s="234"/>
      <c r="AW626" s="234"/>
      <c r="AX626" s="234"/>
      <c r="AY626" s="234"/>
      <c r="AZ626" s="234"/>
      <c r="BA626" s="234"/>
      <c r="BB626" s="234"/>
      <c r="BC626" s="234"/>
      <c r="BD626" s="234"/>
      <c r="BE626" s="234"/>
      <c r="BF626" s="234"/>
      <c r="BG626" s="234"/>
      <c r="BH626" s="234"/>
      <c r="BI626" s="234"/>
      <c r="BJ626" s="234"/>
      <c r="BK626" s="234"/>
      <c r="BL626" s="234"/>
      <c r="BM626" s="234"/>
      <c r="BN626" s="234"/>
      <c r="BO626" s="234"/>
      <c r="BP626" s="234"/>
      <c r="BQ626" s="234"/>
    </row>
    <row r="627" spans="2:69" s="39" customFormat="1" ht="10.7" customHeight="1">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8"/>
      <c r="AJ627" s="48"/>
      <c r="AL627" s="48"/>
      <c r="AN627" s="234"/>
      <c r="AO627" s="234"/>
      <c r="AP627" s="234"/>
      <c r="AQ627" s="234"/>
      <c r="AR627" s="234"/>
      <c r="AS627" s="234"/>
      <c r="AT627" s="234"/>
      <c r="AU627" s="234"/>
      <c r="AV627" s="234"/>
      <c r="AW627" s="234"/>
      <c r="AX627" s="234"/>
      <c r="AY627" s="234"/>
      <c r="AZ627" s="234"/>
      <c r="BA627" s="234"/>
      <c r="BB627" s="234"/>
      <c r="BC627" s="234"/>
      <c r="BD627" s="234"/>
      <c r="BE627" s="234"/>
      <c r="BF627" s="234"/>
      <c r="BG627" s="234"/>
      <c r="BH627" s="234"/>
      <c r="BI627" s="234"/>
      <c r="BJ627" s="234"/>
      <c r="BK627" s="234"/>
      <c r="BL627" s="234"/>
      <c r="BM627" s="234"/>
      <c r="BN627" s="234"/>
      <c r="BO627" s="234"/>
      <c r="BP627" s="234"/>
      <c r="BQ627" s="234"/>
    </row>
    <row r="628" spans="2:69" s="39" customFormat="1" ht="10.7" customHeight="1">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8"/>
      <c r="AJ628" s="48"/>
      <c r="AL628" s="48"/>
      <c r="AN628" s="234"/>
      <c r="AO628" s="234"/>
      <c r="AP628" s="234"/>
      <c r="AQ628" s="234"/>
      <c r="AR628" s="234"/>
      <c r="AS628" s="234"/>
      <c r="AT628" s="234"/>
      <c r="AU628" s="234"/>
      <c r="AV628" s="234"/>
      <c r="AW628" s="234"/>
      <c r="AX628" s="234"/>
      <c r="AY628" s="234"/>
      <c r="AZ628" s="234"/>
      <c r="BA628" s="234"/>
      <c r="BB628" s="234"/>
      <c r="BC628" s="234"/>
      <c r="BD628" s="234"/>
      <c r="BE628" s="234"/>
      <c r="BF628" s="234"/>
      <c r="BG628" s="234"/>
      <c r="BH628" s="234"/>
      <c r="BI628" s="234"/>
      <c r="BJ628" s="234"/>
      <c r="BK628" s="234"/>
      <c r="BL628" s="234"/>
      <c r="BM628" s="234"/>
      <c r="BN628" s="234"/>
      <c r="BO628" s="234"/>
      <c r="BP628" s="234"/>
      <c r="BQ628" s="234"/>
    </row>
    <row r="629" spans="2:69" s="39" customFormat="1" ht="10.7" customHeight="1">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8"/>
      <c r="AJ629" s="48"/>
      <c r="AL629" s="48"/>
      <c r="AN629" s="234"/>
      <c r="AO629" s="234"/>
      <c r="AP629" s="234"/>
      <c r="AQ629" s="234"/>
      <c r="AR629" s="234"/>
      <c r="AS629" s="234"/>
      <c r="AT629" s="234"/>
      <c r="AU629" s="234"/>
      <c r="AV629" s="234"/>
      <c r="AW629" s="234"/>
      <c r="AX629" s="234"/>
      <c r="AY629" s="234"/>
      <c r="AZ629" s="234"/>
      <c r="BA629" s="234"/>
      <c r="BB629" s="234"/>
      <c r="BC629" s="234"/>
      <c r="BD629" s="234"/>
      <c r="BE629" s="234"/>
      <c r="BF629" s="234"/>
      <c r="BG629" s="234"/>
      <c r="BH629" s="234"/>
      <c r="BI629" s="234"/>
      <c r="BJ629" s="234"/>
      <c r="BK629" s="234"/>
      <c r="BL629" s="234"/>
      <c r="BM629" s="234"/>
      <c r="BN629" s="234"/>
      <c r="BO629" s="234"/>
      <c r="BP629" s="234"/>
      <c r="BQ629" s="234"/>
    </row>
    <row r="630" spans="2:69" s="39" customFormat="1" ht="10.7" customHeight="1">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8"/>
      <c r="AJ630" s="48"/>
      <c r="AL630" s="48"/>
      <c r="AN630" s="234"/>
      <c r="AO630" s="234"/>
      <c r="AP630" s="234"/>
      <c r="AQ630" s="234"/>
      <c r="AR630" s="234"/>
      <c r="AS630" s="234"/>
      <c r="AT630" s="234"/>
      <c r="AU630" s="234"/>
      <c r="AV630" s="234"/>
      <c r="AW630" s="234"/>
      <c r="AX630" s="234"/>
      <c r="AY630" s="234"/>
      <c r="AZ630" s="234"/>
      <c r="BA630" s="234"/>
      <c r="BB630" s="234"/>
      <c r="BC630" s="234"/>
      <c r="BD630" s="234"/>
      <c r="BE630" s="234"/>
      <c r="BF630" s="234"/>
      <c r="BG630" s="234"/>
      <c r="BH630" s="234"/>
      <c r="BI630" s="234"/>
      <c r="BJ630" s="234"/>
      <c r="BK630" s="234"/>
      <c r="BL630" s="234"/>
      <c r="BM630" s="234"/>
      <c r="BN630" s="234"/>
      <c r="BO630" s="234"/>
      <c r="BP630" s="234"/>
      <c r="BQ630" s="234"/>
    </row>
    <row r="631" spans="2:69" s="39" customFormat="1" ht="10.7" customHeight="1">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8"/>
      <c r="AJ631" s="48"/>
      <c r="AL631" s="48"/>
      <c r="AN631" s="234"/>
      <c r="AO631" s="234"/>
      <c r="AP631" s="234"/>
      <c r="AQ631" s="234"/>
      <c r="AR631" s="234"/>
      <c r="AS631" s="234"/>
      <c r="AT631" s="234"/>
      <c r="AU631" s="234"/>
      <c r="AV631" s="234"/>
      <c r="AW631" s="234"/>
      <c r="AX631" s="234"/>
      <c r="AY631" s="234"/>
      <c r="AZ631" s="234"/>
      <c r="BA631" s="234"/>
      <c r="BB631" s="234"/>
      <c r="BC631" s="234"/>
      <c r="BD631" s="234"/>
      <c r="BE631" s="234"/>
      <c r="BF631" s="234"/>
      <c r="BG631" s="234"/>
      <c r="BH631" s="234"/>
      <c r="BI631" s="234"/>
      <c r="BJ631" s="234"/>
      <c r="BK631" s="234"/>
      <c r="BL631" s="234"/>
      <c r="BM631" s="234"/>
      <c r="BN631" s="234"/>
      <c r="BO631" s="234"/>
      <c r="BP631" s="234"/>
      <c r="BQ631" s="234"/>
    </row>
    <row r="632" spans="2:69" s="39" customFormat="1" ht="10.7" customHeight="1">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8"/>
      <c r="AJ632" s="48"/>
      <c r="AL632" s="48"/>
      <c r="AN632" s="234"/>
      <c r="AO632" s="234"/>
      <c r="AP632" s="234"/>
      <c r="AQ632" s="234"/>
      <c r="AR632" s="234"/>
      <c r="AS632" s="234"/>
      <c r="AT632" s="234"/>
      <c r="AU632" s="234"/>
      <c r="AV632" s="234"/>
      <c r="AW632" s="234"/>
      <c r="AX632" s="234"/>
      <c r="AY632" s="234"/>
      <c r="AZ632" s="234"/>
      <c r="BA632" s="234"/>
      <c r="BB632" s="234"/>
      <c r="BC632" s="234"/>
      <c r="BD632" s="234"/>
      <c r="BE632" s="234"/>
      <c r="BF632" s="234"/>
      <c r="BG632" s="234"/>
      <c r="BH632" s="234"/>
      <c r="BI632" s="234"/>
      <c r="BJ632" s="234"/>
      <c r="BK632" s="234"/>
      <c r="BL632" s="234"/>
      <c r="BM632" s="234"/>
      <c r="BN632" s="234"/>
      <c r="BO632" s="234"/>
      <c r="BP632" s="234"/>
      <c r="BQ632" s="234"/>
    </row>
    <row r="633" spans="2:69" s="39" customFormat="1" ht="10.7" customHeight="1">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8"/>
      <c r="AJ633" s="48"/>
      <c r="AL633" s="48"/>
      <c r="AN633" s="234"/>
      <c r="AO633" s="234"/>
      <c r="AP633" s="234"/>
      <c r="AQ633" s="234"/>
      <c r="AR633" s="234"/>
      <c r="AS633" s="234"/>
      <c r="AT633" s="234"/>
      <c r="AU633" s="234"/>
      <c r="AV633" s="234"/>
      <c r="AW633" s="234"/>
      <c r="AX633" s="234"/>
      <c r="AY633" s="234"/>
      <c r="AZ633" s="234"/>
      <c r="BA633" s="234"/>
      <c r="BB633" s="234"/>
      <c r="BC633" s="234"/>
      <c r="BD633" s="234"/>
      <c r="BE633" s="234"/>
      <c r="BF633" s="234"/>
      <c r="BG633" s="234"/>
      <c r="BH633" s="234"/>
      <c r="BI633" s="234"/>
      <c r="BJ633" s="234"/>
      <c r="BK633" s="234"/>
      <c r="BL633" s="234"/>
      <c r="BM633" s="234"/>
      <c r="BN633" s="234"/>
      <c r="BO633" s="234"/>
      <c r="BP633" s="234"/>
      <c r="BQ633" s="234"/>
    </row>
    <row r="634" spans="2:69" s="39" customFormat="1" ht="10.7" customHeight="1">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8"/>
      <c r="AJ634" s="48"/>
      <c r="AL634" s="48"/>
      <c r="AN634" s="234"/>
      <c r="AO634" s="234"/>
      <c r="AP634" s="234"/>
      <c r="AQ634" s="234"/>
      <c r="AR634" s="234"/>
      <c r="AS634" s="234"/>
      <c r="AT634" s="234"/>
      <c r="AU634" s="234"/>
      <c r="AV634" s="234"/>
      <c r="AW634" s="234"/>
      <c r="AX634" s="234"/>
      <c r="AY634" s="234"/>
      <c r="AZ634" s="234"/>
      <c r="BA634" s="234"/>
      <c r="BB634" s="234"/>
      <c r="BC634" s="234"/>
      <c r="BD634" s="234"/>
      <c r="BE634" s="234"/>
      <c r="BF634" s="234"/>
      <c r="BG634" s="234"/>
      <c r="BH634" s="234"/>
      <c r="BI634" s="234"/>
      <c r="BJ634" s="234"/>
      <c r="BK634" s="234"/>
      <c r="BL634" s="234"/>
      <c r="BM634" s="234"/>
      <c r="BN634" s="234"/>
      <c r="BO634" s="234"/>
      <c r="BP634" s="234"/>
      <c r="BQ634" s="234"/>
    </row>
    <row r="635" spans="2:69" s="39" customFormat="1" ht="10.7" customHeight="1">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8"/>
      <c r="AJ635" s="48"/>
      <c r="AL635" s="48"/>
      <c r="AN635" s="234"/>
      <c r="AO635" s="234"/>
      <c r="AP635" s="234"/>
      <c r="AQ635" s="234"/>
      <c r="AR635" s="234"/>
      <c r="AS635" s="234"/>
      <c r="AT635" s="234"/>
      <c r="AU635" s="234"/>
      <c r="AV635" s="234"/>
      <c r="AW635" s="234"/>
      <c r="AX635" s="234"/>
      <c r="AY635" s="234"/>
      <c r="AZ635" s="234"/>
      <c r="BA635" s="234"/>
      <c r="BB635" s="234"/>
      <c r="BC635" s="234"/>
      <c r="BD635" s="234"/>
      <c r="BE635" s="234"/>
      <c r="BF635" s="234"/>
      <c r="BG635" s="234"/>
      <c r="BH635" s="234"/>
      <c r="BI635" s="234"/>
      <c r="BJ635" s="234"/>
      <c r="BK635" s="234"/>
      <c r="BL635" s="234"/>
      <c r="BM635" s="234"/>
      <c r="BN635" s="234"/>
      <c r="BO635" s="234"/>
      <c r="BP635" s="234"/>
      <c r="BQ635" s="234"/>
    </row>
    <row r="636" spans="2:69" s="39" customFormat="1" ht="10.7" customHeight="1">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8"/>
      <c r="AJ636" s="48"/>
      <c r="AL636" s="48"/>
      <c r="AN636" s="234"/>
      <c r="AO636" s="234"/>
      <c r="AP636" s="234"/>
      <c r="AQ636" s="234"/>
      <c r="AR636" s="234"/>
      <c r="AS636" s="234"/>
      <c r="AT636" s="234"/>
      <c r="AU636" s="234"/>
      <c r="AV636" s="234"/>
      <c r="AW636" s="234"/>
      <c r="AX636" s="234"/>
      <c r="AY636" s="234"/>
      <c r="AZ636" s="234"/>
      <c r="BA636" s="234"/>
      <c r="BB636" s="234"/>
      <c r="BC636" s="234"/>
      <c r="BD636" s="234"/>
      <c r="BE636" s="234"/>
      <c r="BF636" s="234"/>
      <c r="BG636" s="234"/>
      <c r="BH636" s="234"/>
      <c r="BI636" s="234"/>
      <c r="BJ636" s="234"/>
      <c r="BK636" s="234"/>
      <c r="BL636" s="234"/>
      <c r="BM636" s="234"/>
      <c r="BN636" s="234"/>
      <c r="BO636" s="234"/>
      <c r="BP636" s="234"/>
      <c r="BQ636" s="234"/>
    </row>
    <row r="637" spans="2:69" s="39" customFormat="1" ht="10.7" customHeight="1">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8"/>
      <c r="AJ637" s="48"/>
      <c r="AL637" s="48"/>
      <c r="AN637" s="234"/>
      <c r="AO637" s="234"/>
      <c r="AP637" s="234"/>
      <c r="AQ637" s="234"/>
      <c r="AR637" s="234"/>
      <c r="AS637" s="234"/>
      <c r="AT637" s="234"/>
      <c r="AU637" s="234"/>
      <c r="AV637" s="234"/>
      <c r="AW637" s="234"/>
      <c r="AX637" s="234"/>
      <c r="AY637" s="234"/>
      <c r="AZ637" s="234"/>
      <c r="BA637" s="234"/>
      <c r="BB637" s="234"/>
      <c r="BC637" s="234"/>
      <c r="BD637" s="234"/>
      <c r="BE637" s="234"/>
      <c r="BF637" s="234"/>
      <c r="BG637" s="234"/>
      <c r="BH637" s="234"/>
      <c r="BI637" s="234"/>
      <c r="BJ637" s="234"/>
      <c r="BK637" s="234"/>
      <c r="BL637" s="234"/>
      <c r="BM637" s="234"/>
      <c r="BN637" s="234"/>
      <c r="BO637" s="234"/>
      <c r="BP637" s="234"/>
      <c r="BQ637" s="234"/>
    </row>
    <row r="638" spans="2:69" s="39" customFormat="1" ht="10.7" customHeight="1">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8"/>
      <c r="AJ638" s="48"/>
      <c r="AL638" s="48"/>
      <c r="AN638" s="234"/>
      <c r="AO638" s="234"/>
      <c r="AP638" s="234"/>
      <c r="AQ638" s="234"/>
      <c r="AR638" s="234"/>
      <c r="AS638" s="234"/>
      <c r="AT638" s="234"/>
      <c r="AU638" s="234"/>
      <c r="AV638" s="234"/>
      <c r="AW638" s="234"/>
      <c r="AX638" s="234"/>
      <c r="AY638" s="234"/>
      <c r="AZ638" s="234"/>
      <c r="BA638" s="234"/>
      <c r="BB638" s="234"/>
      <c r="BC638" s="234"/>
      <c r="BD638" s="234"/>
      <c r="BE638" s="234"/>
      <c r="BF638" s="234"/>
      <c r="BG638" s="234"/>
      <c r="BH638" s="234"/>
      <c r="BI638" s="234"/>
      <c r="BJ638" s="234"/>
      <c r="BK638" s="234"/>
      <c r="BL638" s="234"/>
      <c r="BM638" s="234"/>
      <c r="BN638" s="234"/>
      <c r="BO638" s="234"/>
      <c r="BP638" s="234"/>
      <c r="BQ638" s="234"/>
    </row>
    <row r="639" spans="2:69" s="39" customFormat="1" ht="10.7" customHeight="1">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8"/>
      <c r="AJ639" s="48"/>
      <c r="AL639" s="48"/>
      <c r="AN639" s="234"/>
      <c r="AO639" s="234"/>
      <c r="AP639" s="234"/>
      <c r="AQ639" s="234"/>
      <c r="AR639" s="234"/>
      <c r="AS639" s="234"/>
      <c r="AT639" s="234"/>
      <c r="AU639" s="234"/>
      <c r="AV639" s="234"/>
      <c r="AW639" s="234"/>
      <c r="AX639" s="234"/>
      <c r="AY639" s="234"/>
      <c r="AZ639" s="234"/>
      <c r="BA639" s="234"/>
      <c r="BB639" s="234"/>
      <c r="BC639" s="234"/>
      <c r="BD639" s="234"/>
      <c r="BE639" s="234"/>
      <c r="BF639" s="234"/>
      <c r="BG639" s="234"/>
      <c r="BH639" s="234"/>
      <c r="BI639" s="234"/>
      <c r="BJ639" s="234"/>
      <c r="BK639" s="234"/>
      <c r="BL639" s="234"/>
      <c r="BM639" s="234"/>
      <c r="BN639" s="234"/>
      <c r="BO639" s="234"/>
      <c r="BP639" s="234"/>
      <c r="BQ639" s="234"/>
    </row>
    <row r="640" spans="2:69" s="39" customFormat="1" ht="10.7" customHeight="1">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8"/>
      <c r="AJ640" s="48"/>
      <c r="AL640" s="48"/>
      <c r="AN640" s="234"/>
      <c r="AO640" s="234"/>
      <c r="AP640" s="234"/>
      <c r="AQ640" s="234"/>
      <c r="AR640" s="234"/>
      <c r="AS640" s="234"/>
      <c r="AT640" s="234"/>
      <c r="AU640" s="234"/>
      <c r="AV640" s="234"/>
      <c r="AW640" s="234"/>
      <c r="AX640" s="234"/>
      <c r="AY640" s="234"/>
      <c r="AZ640" s="234"/>
      <c r="BA640" s="234"/>
      <c r="BB640" s="234"/>
      <c r="BC640" s="234"/>
      <c r="BD640" s="234"/>
      <c r="BE640" s="234"/>
      <c r="BF640" s="234"/>
      <c r="BG640" s="234"/>
      <c r="BH640" s="234"/>
      <c r="BI640" s="234"/>
      <c r="BJ640" s="234"/>
      <c r="BK640" s="234"/>
      <c r="BL640" s="234"/>
      <c r="BM640" s="234"/>
      <c r="BN640" s="234"/>
      <c r="BO640" s="234"/>
      <c r="BP640" s="234"/>
      <c r="BQ640" s="234"/>
    </row>
    <row r="641" spans="2:69" s="39" customFormat="1" ht="10.7" customHeight="1">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8"/>
      <c r="AJ641" s="48"/>
      <c r="AL641" s="48"/>
      <c r="AN641" s="234"/>
      <c r="AO641" s="234"/>
      <c r="AP641" s="234"/>
      <c r="AQ641" s="234"/>
      <c r="AR641" s="234"/>
      <c r="AS641" s="234"/>
      <c r="AT641" s="234"/>
      <c r="AU641" s="234"/>
      <c r="AV641" s="234"/>
      <c r="AW641" s="234"/>
      <c r="AX641" s="234"/>
      <c r="AY641" s="234"/>
      <c r="AZ641" s="234"/>
      <c r="BA641" s="234"/>
      <c r="BB641" s="234"/>
      <c r="BC641" s="234"/>
      <c r="BD641" s="234"/>
      <c r="BE641" s="234"/>
      <c r="BF641" s="234"/>
      <c r="BG641" s="234"/>
      <c r="BH641" s="234"/>
      <c r="BI641" s="234"/>
      <c r="BJ641" s="234"/>
      <c r="BK641" s="234"/>
      <c r="BL641" s="234"/>
      <c r="BM641" s="234"/>
      <c r="BN641" s="234"/>
      <c r="BO641" s="234"/>
      <c r="BP641" s="234"/>
      <c r="BQ641" s="234"/>
    </row>
    <row r="642" spans="2:69" s="39" customFormat="1" ht="10.7" customHeight="1">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8"/>
      <c r="AJ642" s="48"/>
      <c r="AL642" s="48"/>
      <c r="AN642" s="234"/>
      <c r="AO642" s="234"/>
      <c r="AP642" s="234"/>
      <c r="AQ642" s="234"/>
      <c r="AR642" s="234"/>
      <c r="AS642" s="234"/>
      <c r="AT642" s="234"/>
      <c r="AU642" s="234"/>
      <c r="AV642" s="234"/>
      <c r="AW642" s="234"/>
      <c r="AX642" s="234"/>
      <c r="AY642" s="234"/>
      <c r="AZ642" s="234"/>
      <c r="BA642" s="234"/>
      <c r="BB642" s="234"/>
      <c r="BC642" s="234"/>
      <c r="BD642" s="234"/>
      <c r="BE642" s="234"/>
      <c r="BF642" s="234"/>
      <c r="BG642" s="234"/>
      <c r="BH642" s="234"/>
      <c r="BI642" s="234"/>
      <c r="BJ642" s="234"/>
      <c r="BK642" s="234"/>
      <c r="BL642" s="234"/>
      <c r="BM642" s="234"/>
      <c r="BN642" s="234"/>
      <c r="BO642" s="234"/>
      <c r="BP642" s="234"/>
      <c r="BQ642" s="234"/>
    </row>
    <row r="643" spans="2:69" s="39" customFormat="1" ht="10.7" customHeight="1">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8"/>
      <c r="AJ643" s="48"/>
      <c r="AL643" s="48"/>
      <c r="AN643" s="234"/>
      <c r="AO643" s="234"/>
      <c r="AP643" s="234"/>
      <c r="AQ643" s="234"/>
      <c r="AR643" s="234"/>
      <c r="AS643" s="234"/>
      <c r="AT643" s="234"/>
      <c r="AU643" s="234"/>
      <c r="AV643" s="234"/>
      <c r="AW643" s="234"/>
      <c r="AX643" s="234"/>
      <c r="AY643" s="234"/>
      <c r="AZ643" s="234"/>
      <c r="BA643" s="234"/>
      <c r="BB643" s="234"/>
      <c r="BC643" s="234"/>
      <c r="BD643" s="234"/>
      <c r="BE643" s="234"/>
      <c r="BF643" s="234"/>
      <c r="BG643" s="234"/>
      <c r="BH643" s="234"/>
      <c r="BI643" s="234"/>
      <c r="BJ643" s="234"/>
      <c r="BK643" s="234"/>
      <c r="BL643" s="234"/>
      <c r="BM643" s="234"/>
      <c r="BN643" s="234"/>
      <c r="BO643" s="234"/>
      <c r="BP643" s="234"/>
      <c r="BQ643" s="234"/>
    </row>
    <row r="644" spans="2:69" s="39" customFormat="1" ht="10.7" customHeight="1">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8"/>
      <c r="AJ644" s="48"/>
      <c r="AL644" s="48"/>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row>
    <row r="645" spans="2:69" s="39" customFormat="1" ht="10.7" customHeight="1">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8"/>
      <c r="AJ645" s="48"/>
      <c r="AL645" s="48"/>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row>
    <row r="646" spans="2:69" s="39" customFormat="1" ht="10.7" customHeight="1">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8"/>
      <c r="AJ646" s="48"/>
      <c r="AL646" s="48"/>
      <c r="AN646" s="234"/>
      <c r="AO646" s="234"/>
      <c r="AP646" s="234"/>
      <c r="AQ646" s="234"/>
      <c r="AR646" s="234"/>
      <c r="AS646" s="234"/>
      <c r="AT646" s="234"/>
      <c r="AU646" s="234"/>
      <c r="AV646" s="234"/>
      <c r="AW646" s="234"/>
      <c r="AX646" s="234"/>
      <c r="AY646" s="234"/>
      <c r="AZ646" s="234"/>
      <c r="BA646" s="234"/>
      <c r="BB646" s="234"/>
      <c r="BC646" s="234"/>
      <c r="BD646" s="234"/>
      <c r="BE646" s="234"/>
      <c r="BF646" s="234"/>
      <c r="BG646" s="234"/>
      <c r="BH646" s="234"/>
      <c r="BI646" s="234"/>
      <c r="BJ646" s="234"/>
      <c r="BK646" s="234"/>
      <c r="BL646" s="234"/>
      <c r="BM646" s="234"/>
      <c r="BN646" s="234"/>
      <c r="BO646" s="234"/>
      <c r="BP646" s="234"/>
      <c r="BQ646" s="234"/>
    </row>
    <row r="647" spans="2:69" s="39" customFormat="1" ht="10.7" customHeight="1">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8"/>
      <c r="AJ647" s="48"/>
      <c r="AL647" s="48"/>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row>
    <row r="648" spans="2:69" s="39" customFormat="1" ht="10.7" customHeight="1">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8"/>
      <c r="AJ648" s="48"/>
      <c r="AL648" s="48"/>
      <c r="AN648" s="234"/>
      <c r="AO648" s="234"/>
      <c r="AP648" s="234"/>
      <c r="AQ648" s="234"/>
      <c r="AR648" s="234"/>
      <c r="AS648" s="234"/>
      <c r="AT648" s="234"/>
      <c r="AU648" s="234"/>
      <c r="AV648" s="234"/>
      <c r="AW648" s="234"/>
      <c r="AX648" s="234"/>
      <c r="AY648" s="234"/>
      <c r="AZ648" s="234"/>
      <c r="BA648" s="234"/>
      <c r="BB648" s="234"/>
      <c r="BC648" s="234"/>
      <c r="BD648" s="234"/>
      <c r="BE648" s="234"/>
      <c r="BF648" s="234"/>
      <c r="BG648" s="234"/>
      <c r="BH648" s="234"/>
      <c r="BI648" s="234"/>
      <c r="BJ648" s="234"/>
      <c r="BK648" s="234"/>
      <c r="BL648" s="234"/>
      <c r="BM648" s="234"/>
      <c r="BN648" s="234"/>
      <c r="BO648" s="234"/>
      <c r="BP648" s="234"/>
      <c r="BQ648" s="234"/>
    </row>
    <row r="649" spans="2:69" s="39" customFormat="1" ht="10.7" customHeight="1">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8"/>
      <c r="AJ649" s="48"/>
      <c r="AL649" s="48"/>
      <c r="AN649" s="234"/>
      <c r="AO649" s="234"/>
      <c r="AP649" s="234"/>
      <c r="AQ649" s="234"/>
      <c r="AR649" s="234"/>
      <c r="AS649" s="234"/>
      <c r="AT649" s="234"/>
      <c r="AU649" s="234"/>
      <c r="AV649" s="234"/>
      <c r="AW649" s="234"/>
      <c r="AX649" s="234"/>
      <c r="AY649" s="234"/>
      <c r="AZ649" s="234"/>
      <c r="BA649" s="234"/>
      <c r="BB649" s="234"/>
      <c r="BC649" s="234"/>
      <c r="BD649" s="234"/>
      <c r="BE649" s="234"/>
      <c r="BF649" s="234"/>
      <c r="BG649" s="234"/>
      <c r="BH649" s="234"/>
      <c r="BI649" s="234"/>
      <c r="BJ649" s="234"/>
      <c r="BK649" s="234"/>
      <c r="BL649" s="234"/>
      <c r="BM649" s="234"/>
      <c r="BN649" s="234"/>
      <c r="BO649" s="234"/>
      <c r="BP649" s="234"/>
      <c r="BQ649" s="234"/>
    </row>
    <row r="650" spans="2:69" s="39" customFormat="1" ht="10.7" customHeight="1">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8"/>
      <c r="AJ650" s="48"/>
      <c r="AL650" s="48"/>
      <c r="AN650" s="234"/>
      <c r="AO650" s="234"/>
      <c r="AP650" s="234"/>
      <c r="AQ650" s="234"/>
      <c r="AR650" s="234"/>
      <c r="AS650" s="234"/>
      <c r="AT650" s="234"/>
      <c r="AU650" s="234"/>
      <c r="AV650" s="234"/>
      <c r="AW650" s="234"/>
      <c r="AX650" s="234"/>
      <c r="AY650" s="234"/>
      <c r="AZ650" s="234"/>
      <c r="BA650" s="234"/>
      <c r="BB650" s="234"/>
      <c r="BC650" s="234"/>
      <c r="BD650" s="234"/>
      <c r="BE650" s="234"/>
      <c r="BF650" s="234"/>
      <c r="BG650" s="234"/>
      <c r="BH650" s="234"/>
      <c r="BI650" s="234"/>
      <c r="BJ650" s="234"/>
      <c r="BK650" s="234"/>
      <c r="BL650" s="234"/>
      <c r="BM650" s="234"/>
      <c r="BN650" s="234"/>
      <c r="BO650" s="234"/>
      <c r="BP650" s="234"/>
      <c r="BQ650" s="234"/>
    </row>
    <row r="651" spans="2:69" s="39" customFormat="1" ht="10.7" customHeight="1">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8"/>
      <c r="AJ651" s="48"/>
      <c r="AL651" s="48"/>
      <c r="AN651" s="234"/>
      <c r="AO651" s="234"/>
      <c r="AP651" s="234"/>
      <c r="AQ651" s="234"/>
      <c r="AR651" s="234"/>
      <c r="AS651" s="234"/>
      <c r="AT651" s="234"/>
      <c r="AU651" s="234"/>
      <c r="AV651" s="234"/>
      <c r="AW651" s="234"/>
      <c r="AX651" s="234"/>
      <c r="AY651" s="234"/>
      <c r="AZ651" s="234"/>
      <c r="BA651" s="234"/>
      <c r="BB651" s="234"/>
      <c r="BC651" s="234"/>
      <c r="BD651" s="234"/>
      <c r="BE651" s="234"/>
      <c r="BF651" s="234"/>
      <c r="BG651" s="234"/>
      <c r="BH651" s="234"/>
      <c r="BI651" s="234"/>
      <c r="BJ651" s="234"/>
      <c r="BK651" s="234"/>
      <c r="BL651" s="234"/>
      <c r="BM651" s="234"/>
      <c r="BN651" s="234"/>
      <c r="BO651" s="234"/>
      <c r="BP651" s="234"/>
      <c r="BQ651" s="234"/>
    </row>
    <row r="652" spans="2:69" s="39" customFormat="1" ht="10.7" customHeight="1">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8"/>
      <c r="AJ652" s="48"/>
      <c r="AL652" s="48"/>
      <c r="AN652" s="234"/>
      <c r="AO652" s="234"/>
      <c r="AP652" s="234"/>
      <c r="AQ652" s="234"/>
      <c r="AR652" s="234"/>
      <c r="AS652" s="234"/>
      <c r="AT652" s="234"/>
      <c r="AU652" s="234"/>
      <c r="AV652" s="234"/>
      <c r="AW652" s="234"/>
      <c r="AX652" s="234"/>
      <c r="AY652" s="234"/>
      <c r="AZ652" s="234"/>
      <c r="BA652" s="234"/>
      <c r="BB652" s="234"/>
      <c r="BC652" s="234"/>
      <c r="BD652" s="234"/>
      <c r="BE652" s="234"/>
      <c r="BF652" s="234"/>
      <c r="BG652" s="234"/>
      <c r="BH652" s="234"/>
      <c r="BI652" s="234"/>
      <c r="BJ652" s="234"/>
      <c r="BK652" s="234"/>
      <c r="BL652" s="234"/>
      <c r="BM652" s="234"/>
      <c r="BN652" s="234"/>
      <c r="BO652" s="234"/>
      <c r="BP652" s="234"/>
      <c r="BQ652" s="234"/>
    </row>
    <row r="653" spans="2:69" s="39" customFormat="1" ht="10.7" customHeight="1">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8"/>
      <c r="AJ653" s="48"/>
      <c r="AL653" s="48"/>
      <c r="AN653" s="234"/>
      <c r="AO653" s="234"/>
      <c r="AP653" s="234"/>
      <c r="AQ653" s="234"/>
      <c r="AR653" s="234"/>
      <c r="AS653" s="234"/>
      <c r="AT653" s="234"/>
      <c r="AU653" s="234"/>
      <c r="AV653" s="234"/>
      <c r="AW653" s="234"/>
      <c r="AX653" s="234"/>
      <c r="AY653" s="234"/>
      <c r="AZ653" s="234"/>
      <c r="BA653" s="234"/>
      <c r="BB653" s="234"/>
      <c r="BC653" s="234"/>
      <c r="BD653" s="234"/>
      <c r="BE653" s="234"/>
      <c r="BF653" s="234"/>
      <c r="BG653" s="234"/>
      <c r="BH653" s="234"/>
      <c r="BI653" s="234"/>
      <c r="BJ653" s="234"/>
      <c r="BK653" s="234"/>
      <c r="BL653" s="234"/>
      <c r="BM653" s="234"/>
      <c r="BN653" s="234"/>
      <c r="BO653" s="234"/>
      <c r="BP653" s="234"/>
      <c r="BQ653" s="234"/>
    </row>
    <row r="654" spans="2:69" s="39" customFormat="1" ht="10.7" customHeight="1">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8"/>
      <c r="AJ654" s="48"/>
      <c r="AL654" s="48"/>
      <c r="AN654" s="234"/>
      <c r="AO654" s="234"/>
      <c r="AP654" s="234"/>
      <c r="AQ654" s="234"/>
      <c r="AR654" s="234"/>
      <c r="AS654" s="234"/>
      <c r="AT654" s="234"/>
      <c r="AU654" s="234"/>
      <c r="AV654" s="234"/>
      <c r="AW654" s="234"/>
      <c r="AX654" s="234"/>
      <c r="AY654" s="234"/>
      <c r="AZ654" s="234"/>
      <c r="BA654" s="234"/>
      <c r="BB654" s="234"/>
      <c r="BC654" s="234"/>
      <c r="BD654" s="234"/>
      <c r="BE654" s="234"/>
      <c r="BF654" s="234"/>
      <c r="BG654" s="234"/>
      <c r="BH654" s="234"/>
      <c r="BI654" s="234"/>
      <c r="BJ654" s="234"/>
      <c r="BK654" s="234"/>
      <c r="BL654" s="234"/>
      <c r="BM654" s="234"/>
      <c r="BN654" s="234"/>
      <c r="BO654" s="234"/>
      <c r="BP654" s="234"/>
      <c r="BQ654" s="234"/>
    </row>
    <row r="655" spans="2:69" s="39" customFormat="1" ht="10.7" customHeight="1">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8"/>
      <c r="AJ655" s="48"/>
      <c r="AL655" s="48"/>
      <c r="AN655" s="234"/>
      <c r="AO655" s="234"/>
      <c r="AP655" s="234"/>
      <c r="AQ655" s="234"/>
      <c r="AR655" s="234"/>
      <c r="AS655" s="234"/>
      <c r="AT655" s="234"/>
      <c r="AU655" s="234"/>
      <c r="AV655" s="234"/>
      <c r="AW655" s="234"/>
      <c r="AX655" s="234"/>
      <c r="AY655" s="234"/>
      <c r="AZ655" s="234"/>
      <c r="BA655" s="234"/>
      <c r="BB655" s="234"/>
      <c r="BC655" s="234"/>
      <c r="BD655" s="234"/>
      <c r="BE655" s="234"/>
      <c r="BF655" s="234"/>
      <c r="BG655" s="234"/>
      <c r="BH655" s="234"/>
      <c r="BI655" s="234"/>
      <c r="BJ655" s="234"/>
      <c r="BK655" s="234"/>
      <c r="BL655" s="234"/>
      <c r="BM655" s="234"/>
      <c r="BN655" s="234"/>
      <c r="BO655" s="234"/>
      <c r="BP655" s="234"/>
      <c r="BQ655" s="234"/>
    </row>
    <row r="656" spans="2:69" s="39" customFormat="1" ht="10.7" customHeight="1">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8"/>
      <c r="AJ656" s="48"/>
      <c r="AL656" s="48"/>
      <c r="AN656" s="234"/>
      <c r="AO656" s="234"/>
      <c r="AP656" s="234"/>
      <c r="AQ656" s="234"/>
      <c r="AR656" s="234"/>
      <c r="AS656" s="234"/>
      <c r="AT656" s="234"/>
      <c r="AU656" s="234"/>
      <c r="AV656" s="234"/>
      <c r="AW656" s="234"/>
      <c r="AX656" s="234"/>
      <c r="AY656" s="234"/>
      <c r="AZ656" s="234"/>
      <c r="BA656" s="234"/>
      <c r="BB656" s="234"/>
      <c r="BC656" s="234"/>
      <c r="BD656" s="234"/>
      <c r="BE656" s="234"/>
      <c r="BF656" s="234"/>
      <c r="BG656" s="234"/>
      <c r="BH656" s="234"/>
      <c r="BI656" s="234"/>
      <c r="BJ656" s="234"/>
      <c r="BK656" s="234"/>
      <c r="BL656" s="234"/>
      <c r="BM656" s="234"/>
      <c r="BN656" s="234"/>
      <c r="BO656" s="234"/>
      <c r="BP656" s="234"/>
      <c r="BQ656" s="234"/>
    </row>
    <row r="657" spans="2:69" s="39" customFormat="1" ht="10.7" customHeight="1">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8"/>
      <c r="AJ657" s="48"/>
      <c r="AL657" s="48"/>
      <c r="AN657" s="234"/>
      <c r="AO657" s="234"/>
      <c r="AP657" s="234"/>
      <c r="AQ657" s="234"/>
      <c r="AR657" s="234"/>
      <c r="AS657" s="234"/>
      <c r="AT657" s="234"/>
      <c r="AU657" s="234"/>
      <c r="AV657" s="234"/>
      <c r="AW657" s="234"/>
      <c r="AX657" s="234"/>
      <c r="AY657" s="234"/>
      <c r="AZ657" s="234"/>
      <c r="BA657" s="234"/>
      <c r="BB657" s="234"/>
      <c r="BC657" s="234"/>
      <c r="BD657" s="234"/>
      <c r="BE657" s="234"/>
      <c r="BF657" s="234"/>
      <c r="BG657" s="234"/>
      <c r="BH657" s="234"/>
      <c r="BI657" s="234"/>
      <c r="BJ657" s="234"/>
      <c r="BK657" s="234"/>
      <c r="BL657" s="234"/>
      <c r="BM657" s="234"/>
      <c r="BN657" s="234"/>
      <c r="BO657" s="234"/>
      <c r="BP657" s="234"/>
      <c r="BQ657" s="234"/>
    </row>
    <row r="658" spans="2:69" s="39" customFormat="1" ht="10.7" customHeight="1">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8"/>
      <c r="AJ658" s="48"/>
      <c r="AL658" s="48"/>
      <c r="AN658" s="234"/>
      <c r="AO658" s="234"/>
      <c r="AP658" s="234"/>
      <c r="AQ658" s="234"/>
      <c r="AR658" s="234"/>
      <c r="AS658" s="234"/>
      <c r="AT658" s="234"/>
      <c r="AU658" s="234"/>
      <c r="AV658" s="234"/>
      <c r="AW658" s="234"/>
      <c r="AX658" s="234"/>
      <c r="AY658" s="234"/>
      <c r="AZ658" s="234"/>
      <c r="BA658" s="234"/>
      <c r="BB658" s="234"/>
      <c r="BC658" s="234"/>
      <c r="BD658" s="234"/>
      <c r="BE658" s="234"/>
      <c r="BF658" s="234"/>
      <c r="BG658" s="234"/>
      <c r="BH658" s="234"/>
      <c r="BI658" s="234"/>
      <c r="BJ658" s="234"/>
      <c r="BK658" s="234"/>
      <c r="BL658" s="234"/>
      <c r="BM658" s="234"/>
      <c r="BN658" s="234"/>
      <c r="BO658" s="234"/>
      <c r="BP658" s="234"/>
      <c r="BQ658" s="234"/>
    </row>
    <row r="659" spans="2:69" s="39" customFormat="1" ht="10.7" customHeight="1">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8"/>
      <c r="AJ659" s="48"/>
      <c r="AL659" s="48"/>
      <c r="AN659" s="234"/>
      <c r="AO659" s="234"/>
      <c r="AP659" s="234"/>
      <c r="AQ659" s="234"/>
      <c r="AR659" s="234"/>
      <c r="AS659" s="234"/>
      <c r="AT659" s="234"/>
      <c r="AU659" s="234"/>
      <c r="AV659" s="234"/>
      <c r="AW659" s="234"/>
      <c r="AX659" s="234"/>
      <c r="AY659" s="234"/>
      <c r="AZ659" s="234"/>
      <c r="BA659" s="234"/>
      <c r="BB659" s="234"/>
      <c r="BC659" s="234"/>
      <c r="BD659" s="234"/>
      <c r="BE659" s="234"/>
      <c r="BF659" s="234"/>
      <c r="BG659" s="234"/>
      <c r="BH659" s="234"/>
      <c r="BI659" s="234"/>
      <c r="BJ659" s="234"/>
      <c r="BK659" s="234"/>
      <c r="BL659" s="234"/>
      <c r="BM659" s="234"/>
      <c r="BN659" s="234"/>
      <c r="BO659" s="234"/>
      <c r="BP659" s="234"/>
      <c r="BQ659" s="234"/>
    </row>
    <row r="660" spans="2:69" s="39" customFormat="1" ht="10.7" customHeight="1">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8"/>
      <c r="AJ660" s="48"/>
      <c r="AL660" s="48"/>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row>
    <row r="661" spans="2:69" s="39" customFormat="1" ht="10.7" customHeight="1">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8"/>
      <c r="AJ661" s="48"/>
      <c r="AL661" s="48"/>
      <c r="AN661" s="234"/>
      <c r="AO661" s="234"/>
      <c r="AP661" s="234"/>
      <c r="AQ661" s="234"/>
      <c r="AR661" s="234"/>
      <c r="AS661" s="234"/>
      <c r="AT661" s="234"/>
      <c r="AU661" s="234"/>
      <c r="AV661" s="234"/>
      <c r="AW661" s="234"/>
      <c r="AX661" s="234"/>
      <c r="AY661" s="234"/>
      <c r="AZ661" s="234"/>
      <c r="BA661" s="234"/>
      <c r="BB661" s="234"/>
      <c r="BC661" s="234"/>
      <c r="BD661" s="234"/>
      <c r="BE661" s="234"/>
      <c r="BF661" s="234"/>
      <c r="BG661" s="234"/>
      <c r="BH661" s="234"/>
      <c r="BI661" s="234"/>
      <c r="BJ661" s="234"/>
      <c r="BK661" s="234"/>
      <c r="BL661" s="234"/>
      <c r="BM661" s="234"/>
      <c r="BN661" s="234"/>
      <c r="BO661" s="234"/>
      <c r="BP661" s="234"/>
      <c r="BQ661" s="234"/>
    </row>
    <row r="662" spans="2:69" s="39" customFormat="1" ht="10.7" customHeight="1">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8"/>
      <c r="AJ662" s="48"/>
      <c r="AL662" s="48"/>
      <c r="AN662" s="234"/>
      <c r="AO662" s="234"/>
      <c r="AP662" s="234"/>
      <c r="AQ662" s="234"/>
      <c r="AR662" s="234"/>
      <c r="AS662" s="234"/>
      <c r="AT662" s="234"/>
      <c r="AU662" s="234"/>
      <c r="AV662" s="234"/>
      <c r="AW662" s="234"/>
      <c r="AX662" s="234"/>
      <c r="AY662" s="234"/>
      <c r="AZ662" s="234"/>
      <c r="BA662" s="234"/>
      <c r="BB662" s="234"/>
      <c r="BC662" s="234"/>
      <c r="BD662" s="234"/>
      <c r="BE662" s="234"/>
      <c r="BF662" s="234"/>
      <c r="BG662" s="234"/>
      <c r="BH662" s="234"/>
      <c r="BI662" s="234"/>
      <c r="BJ662" s="234"/>
      <c r="BK662" s="234"/>
      <c r="BL662" s="234"/>
      <c r="BM662" s="234"/>
      <c r="BN662" s="234"/>
      <c r="BO662" s="234"/>
      <c r="BP662" s="234"/>
      <c r="BQ662" s="234"/>
    </row>
    <row r="663" spans="2:69" s="39" customFormat="1" ht="10.7" customHeight="1">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8"/>
      <c r="AJ663" s="48"/>
      <c r="AL663" s="48"/>
      <c r="AN663" s="234"/>
      <c r="AO663" s="234"/>
      <c r="AP663" s="234"/>
      <c r="AQ663" s="234"/>
      <c r="AR663" s="234"/>
      <c r="AS663" s="234"/>
      <c r="AT663" s="234"/>
      <c r="AU663" s="234"/>
      <c r="AV663" s="234"/>
      <c r="AW663" s="234"/>
      <c r="AX663" s="234"/>
      <c r="AY663" s="234"/>
      <c r="AZ663" s="234"/>
      <c r="BA663" s="234"/>
      <c r="BB663" s="234"/>
      <c r="BC663" s="234"/>
      <c r="BD663" s="234"/>
      <c r="BE663" s="234"/>
      <c r="BF663" s="234"/>
      <c r="BG663" s="234"/>
      <c r="BH663" s="234"/>
      <c r="BI663" s="234"/>
      <c r="BJ663" s="234"/>
      <c r="BK663" s="234"/>
      <c r="BL663" s="234"/>
      <c r="BM663" s="234"/>
      <c r="BN663" s="234"/>
      <c r="BO663" s="234"/>
      <c r="BP663" s="234"/>
      <c r="BQ663" s="234"/>
    </row>
    <row r="664" spans="2:69" s="39" customFormat="1" ht="10.7" customHeight="1">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8"/>
      <c r="AJ664" s="48"/>
      <c r="AL664" s="48"/>
      <c r="AN664" s="234"/>
      <c r="AO664" s="234"/>
      <c r="AP664" s="234"/>
      <c r="AQ664" s="234"/>
      <c r="AR664" s="234"/>
      <c r="AS664" s="234"/>
      <c r="AT664" s="234"/>
      <c r="AU664" s="234"/>
      <c r="AV664" s="234"/>
      <c r="AW664" s="234"/>
      <c r="AX664" s="234"/>
      <c r="AY664" s="234"/>
      <c r="AZ664" s="234"/>
      <c r="BA664" s="234"/>
      <c r="BB664" s="234"/>
      <c r="BC664" s="234"/>
      <c r="BD664" s="234"/>
      <c r="BE664" s="234"/>
      <c r="BF664" s="234"/>
      <c r="BG664" s="234"/>
      <c r="BH664" s="234"/>
      <c r="BI664" s="234"/>
      <c r="BJ664" s="234"/>
      <c r="BK664" s="234"/>
      <c r="BL664" s="234"/>
      <c r="BM664" s="234"/>
      <c r="BN664" s="234"/>
      <c r="BO664" s="234"/>
      <c r="BP664" s="234"/>
      <c r="BQ664" s="234"/>
    </row>
    <row r="665" spans="2:69" s="39" customFormat="1" ht="10.7" customHeight="1">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8"/>
      <c r="AJ665" s="48"/>
      <c r="AL665" s="48"/>
      <c r="AN665" s="234"/>
      <c r="AO665" s="234"/>
      <c r="AP665" s="234"/>
      <c r="AQ665" s="234"/>
      <c r="AR665" s="234"/>
      <c r="AS665" s="234"/>
      <c r="AT665" s="234"/>
      <c r="AU665" s="234"/>
      <c r="AV665" s="234"/>
      <c r="AW665" s="234"/>
      <c r="AX665" s="234"/>
      <c r="AY665" s="234"/>
      <c r="AZ665" s="234"/>
      <c r="BA665" s="234"/>
      <c r="BB665" s="234"/>
      <c r="BC665" s="234"/>
      <c r="BD665" s="234"/>
      <c r="BE665" s="234"/>
      <c r="BF665" s="234"/>
      <c r="BG665" s="234"/>
      <c r="BH665" s="234"/>
      <c r="BI665" s="234"/>
      <c r="BJ665" s="234"/>
      <c r="BK665" s="234"/>
      <c r="BL665" s="234"/>
      <c r="BM665" s="234"/>
      <c r="BN665" s="234"/>
      <c r="BO665" s="234"/>
      <c r="BP665" s="234"/>
      <c r="BQ665" s="234"/>
    </row>
    <row r="666" spans="2:69" s="39" customFormat="1" ht="10.7" customHeight="1">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8"/>
      <c r="AJ666" s="48"/>
      <c r="AL666" s="48"/>
      <c r="AN666" s="234"/>
      <c r="AO666" s="234"/>
      <c r="AP666" s="234"/>
      <c r="AQ666" s="234"/>
      <c r="AR666" s="234"/>
      <c r="AS666" s="234"/>
      <c r="AT666" s="234"/>
      <c r="AU666" s="234"/>
      <c r="AV666" s="234"/>
      <c r="AW666" s="234"/>
      <c r="AX666" s="234"/>
      <c r="AY666" s="234"/>
      <c r="AZ666" s="234"/>
      <c r="BA666" s="234"/>
      <c r="BB666" s="234"/>
      <c r="BC666" s="234"/>
      <c r="BD666" s="234"/>
      <c r="BE666" s="234"/>
      <c r="BF666" s="234"/>
      <c r="BG666" s="234"/>
      <c r="BH666" s="234"/>
      <c r="BI666" s="234"/>
      <c r="BJ666" s="234"/>
      <c r="BK666" s="234"/>
      <c r="BL666" s="234"/>
      <c r="BM666" s="234"/>
      <c r="BN666" s="234"/>
      <c r="BO666" s="234"/>
      <c r="BP666" s="234"/>
      <c r="BQ666" s="234"/>
    </row>
    <row r="667" spans="2:69" s="39" customFormat="1" ht="10.7" customHeight="1">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8"/>
      <c r="AJ667" s="48"/>
      <c r="AL667" s="48"/>
      <c r="AN667" s="234"/>
      <c r="AO667" s="234"/>
      <c r="AP667" s="234"/>
      <c r="AQ667" s="234"/>
      <c r="AR667" s="234"/>
      <c r="AS667" s="234"/>
      <c r="AT667" s="234"/>
      <c r="AU667" s="234"/>
      <c r="AV667" s="234"/>
      <c r="AW667" s="234"/>
      <c r="AX667" s="234"/>
      <c r="AY667" s="234"/>
      <c r="AZ667" s="234"/>
      <c r="BA667" s="234"/>
      <c r="BB667" s="234"/>
      <c r="BC667" s="234"/>
      <c r="BD667" s="234"/>
      <c r="BE667" s="234"/>
      <c r="BF667" s="234"/>
      <c r="BG667" s="234"/>
      <c r="BH667" s="234"/>
      <c r="BI667" s="234"/>
      <c r="BJ667" s="234"/>
      <c r="BK667" s="234"/>
      <c r="BL667" s="234"/>
      <c r="BM667" s="234"/>
      <c r="BN667" s="234"/>
      <c r="BO667" s="234"/>
      <c r="BP667" s="234"/>
      <c r="BQ667" s="234"/>
    </row>
    <row r="668" spans="2:69" s="39" customFormat="1" ht="10.7" customHeight="1">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8"/>
      <c r="AJ668" s="48"/>
      <c r="AL668" s="48"/>
      <c r="AN668" s="234"/>
      <c r="AO668" s="234"/>
      <c r="AP668" s="234"/>
      <c r="AQ668" s="234"/>
      <c r="AR668" s="234"/>
      <c r="AS668" s="234"/>
      <c r="AT668" s="234"/>
      <c r="AU668" s="234"/>
      <c r="AV668" s="234"/>
      <c r="AW668" s="234"/>
      <c r="AX668" s="234"/>
      <c r="AY668" s="234"/>
      <c r="AZ668" s="234"/>
      <c r="BA668" s="234"/>
      <c r="BB668" s="234"/>
      <c r="BC668" s="234"/>
      <c r="BD668" s="234"/>
      <c r="BE668" s="234"/>
      <c r="BF668" s="234"/>
      <c r="BG668" s="234"/>
      <c r="BH668" s="234"/>
      <c r="BI668" s="234"/>
      <c r="BJ668" s="234"/>
      <c r="BK668" s="234"/>
      <c r="BL668" s="234"/>
      <c r="BM668" s="234"/>
      <c r="BN668" s="234"/>
      <c r="BO668" s="234"/>
      <c r="BP668" s="234"/>
      <c r="BQ668" s="234"/>
    </row>
    <row r="669" spans="2:69" s="39" customFormat="1" ht="10.7" customHeight="1">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8"/>
      <c r="AJ669" s="48"/>
      <c r="AL669" s="48"/>
      <c r="AN669" s="234"/>
      <c r="AO669" s="234"/>
      <c r="AP669" s="234"/>
      <c r="AQ669" s="234"/>
      <c r="AR669" s="234"/>
      <c r="AS669" s="234"/>
      <c r="AT669" s="234"/>
      <c r="AU669" s="234"/>
      <c r="AV669" s="234"/>
      <c r="AW669" s="234"/>
      <c r="AX669" s="234"/>
      <c r="AY669" s="234"/>
      <c r="AZ669" s="234"/>
      <c r="BA669" s="234"/>
      <c r="BB669" s="234"/>
      <c r="BC669" s="234"/>
      <c r="BD669" s="234"/>
      <c r="BE669" s="234"/>
      <c r="BF669" s="234"/>
      <c r="BG669" s="234"/>
      <c r="BH669" s="234"/>
      <c r="BI669" s="234"/>
      <c r="BJ669" s="234"/>
      <c r="BK669" s="234"/>
      <c r="BL669" s="234"/>
      <c r="BM669" s="234"/>
      <c r="BN669" s="234"/>
      <c r="BO669" s="234"/>
      <c r="BP669" s="234"/>
      <c r="BQ669" s="234"/>
    </row>
    <row r="670" spans="2:69" s="39" customFormat="1" ht="10.7" customHeight="1">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8"/>
      <c r="AJ670" s="48"/>
      <c r="AL670" s="48"/>
      <c r="AN670" s="234"/>
      <c r="AO670" s="234"/>
      <c r="AP670" s="234"/>
      <c r="AQ670" s="234"/>
      <c r="AR670" s="234"/>
      <c r="AS670" s="234"/>
      <c r="AT670" s="234"/>
      <c r="AU670" s="234"/>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row>
    <row r="671" spans="2:69" s="39" customFormat="1" ht="10.7" customHeight="1">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8"/>
      <c r="AJ671" s="48"/>
      <c r="AL671" s="48"/>
      <c r="AN671" s="234"/>
      <c r="AO671" s="234"/>
      <c r="AP671" s="234"/>
      <c r="AQ671" s="234"/>
      <c r="AR671" s="234"/>
      <c r="AS671" s="234"/>
      <c r="AT671" s="234"/>
      <c r="AU671" s="234"/>
      <c r="AV671" s="234"/>
      <c r="AW671" s="234"/>
      <c r="AX671" s="234"/>
      <c r="AY671" s="234"/>
      <c r="AZ671" s="234"/>
      <c r="BA671" s="234"/>
      <c r="BB671" s="234"/>
      <c r="BC671" s="234"/>
      <c r="BD671" s="234"/>
      <c r="BE671" s="234"/>
      <c r="BF671" s="234"/>
      <c r="BG671" s="234"/>
      <c r="BH671" s="234"/>
      <c r="BI671" s="234"/>
      <c r="BJ671" s="234"/>
      <c r="BK671" s="234"/>
      <c r="BL671" s="234"/>
      <c r="BM671" s="234"/>
      <c r="BN671" s="234"/>
      <c r="BO671" s="234"/>
      <c r="BP671" s="234"/>
      <c r="BQ671" s="234"/>
    </row>
    <row r="672" spans="2:69" s="39" customFormat="1" ht="10.7" customHeight="1">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8"/>
      <c r="AJ672" s="48"/>
      <c r="AL672" s="48"/>
      <c r="AN672" s="234"/>
      <c r="AO672" s="234"/>
      <c r="AP672" s="234"/>
      <c r="AQ672" s="234"/>
      <c r="AR672" s="234"/>
      <c r="AS672" s="234"/>
      <c r="AT672" s="234"/>
      <c r="AU672" s="234"/>
      <c r="AV672" s="234"/>
      <c r="AW672" s="234"/>
      <c r="AX672" s="234"/>
      <c r="AY672" s="234"/>
      <c r="AZ672" s="234"/>
      <c r="BA672" s="234"/>
      <c r="BB672" s="234"/>
      <c r="BC672" s="234"/>
      <c r="BD672" s="234"/>
      <c r="BE672" s="234"/>
      <c r="BF672" s="234"/>
      <c r="BG672" s="234"/>
      <c r="BH672" s="234"/>
      <c r="BI672" s="234"/>
      <c r="BJ672" s="234"/>
      <c r="BK672" s="234"/>
      <c r="BL672" s="234"/>
      <c r="BM672" s="234"/>
      <c r="BN672" s="234"/>
      <c r="BO672" s="234"/>
      <c r="BP672" s="234"/>
      <c r="BQ672" s="234"/>
    </row>
    <row r="673" spans="2:69" s="39" customFormat="1" ht="10.7" customHeight="1">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8"/>
      <c r="AJ673" s="48"/>
      <c r="AL673" s="48"/>
      <c r="AN673" s="234"/>
      <c r="AO673" s="234"/>
      <c r="AP673" s="234"/>
      <c r="AQ673" s="234"/>
      <c r="AR673" s="234"/>
      <c r="AS673" s="234"/>
      <c r="AT673" s="234"/>
      <c r="AU673" s="234"/>
      <c r="AV673" s="234"/>
      <c r="AW673" s="234"/>
      <c r="AX673" s="234"/>
      <c r="AY673" s="234"/>
      <c r="AZ673" s="234"/>
      <c r="BA673" s="234"/>
      <c r="BB673" s="234"/>
      <c r="BC673" s="234"/>
      <c r="BD673" s="234"/>
      <c r="BE673" s="234"/>
      <c r="BF673" s="234"/>
      <c r="BG673" s="234"/>
      <c r="BH673" s="234"/>
      <c r="BI673" s="234"/>
      <c r="BJ673" s="234"/>
      <c r="BK673" s="234"/>
      <c r="BL673" s="234"/>
      <c r="BM673" s="234"/>
      <c r="BN673" s="234"/>
      <c r="BO673" s="234"/>
      <c r="BP673" s="234"/>
      <c r="BQ673" s="234"/>
    </row>
    <row r="674" spans="2:69" s="39" customFormat="1" ht="10.7" customHeight="1">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8"/>
      <c r="AJ674" s="48"/>
      <c r="AL674" s="48"/>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row>
    <row r="675" spans="2:69" s="39" customFormat="1" ht="10.7" customHeight="1">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8"/>
      <c r="AJ675" s="48"/>
      <c r="AL675" s="48"/>
      <c r="AN675" s="234"/>
      <c r="AO675" s="234"/>
      <c r="AP675" s="234"/>
      <c r="AQ675" s="234"/>
      <c r="AR675" s="234"/>
      <c r="AS675" s="234"/>
      <c r="AT675" s="234"/>
      <c r="AU675" s="234"/>
      <c r="AV675" s="234"/>
      <c r="AW675" s="234"/>
      <c r="AX675" s="234"/>
      <c r="AY675" s="234"/>
      <c r="AZ675" s="234"/>
      <c r="BA675" s="234"/>
      <c r="BB675" s="234"/>
      <c r="BC675" s="234"/>
      <c r="BD675" s="234"/>
      <c r="BE675" s="234"/>
      <c r="BF675" s="234"/>
      <c r="BG675" s="234"/>
      <c r="BH675" s="234"/>
      <c r="BI675" s="234"/>
      <c r="BJ675" s="234"/>
      <c r="BK675" s="234"/>
      <c r="BL675" s="234"/>
      <c r="BM675" s="234"/>
      <c r="BN675" s="234"/>
      <c r="BO675" s="234"/>
      <c r="BP675" s="234"/>
      <c r="BQ675" s="234"/>
    </row>
    <row r="676" spans="2:69" s="39" customFormat="1" ht="10.7" customHeight="1">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8"/>
      <c r="AJ676" s="48"/>
      <c r="AL676" s="48"/>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row>
    <row r="677" spans="2:69" s="39" customFormat="1" ht="10.7" customHeight="1">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8"/>
      <c r="AJ677" s="48"/>
      <c r="AL677" s="48"/>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row>
    <row r="678" spans="2:69" s="39" customFormat="1" ht="10.7" customHeight="1">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8"/>
      <c r="AJ678" s="48"/>
      <c r="AL678" s="48"/>
      <c r="AN678" s="234"/>
      <c r="AO678" s="234"/>
      <c r="AP678" s="234"/>
      <c r="AQ678" s="234"/>
      <c r="AR678" s="234"/>
      <c r="AS678" s="234"/>
      <c r="AT678" s="234"/>
      <c r="AU678" s="234"/>
      <c r="AV678" s="234"/>
      <c r="AW678" s="234"/>
      <c r="AX678" s="234"/>
      <c r="AY678" s="234"/>
      <c r="AZ678" s="234"/>
      <c r="BA678" s="234"/>
      <c r="BB678" s="234"/>
      <c r="BC678" s="234"/>
      <c r="BD678" s="234"/>
      <c r="BE678" s="234"/>
      <c r="BF678" s="234"/>
      <c r="BG678" s="234"/>
      <c r="BH678" s="234"/>
      <c r="BI678" s="234"/>
      <c r="BJ678" s="234"/>
      <c r="BK678" s="234"/>
      <c r="BL678" s="234"/>
      <c r="BM678" s="234"/>
      <c r="BN678" s="234"/>
      <c r="BO678" s="234"/>
      <c r="BP678" s="234"/>
      <c r="BQ678" s="234"/>
    </row>
    <row r="679" spans="2:69" s="39" customFormat="1" ht="10.7" customHeight="1">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8"/>
      <c r="AJ679" s="48"/>
      <c r="AL679" s="48"/>
      <c r="AN679" s="234"/>
      <c r="AO679" s="234"/>
      <c r="AP679" s="234"/>
      <c r="AQ679" s="234"/>
      <c r="AR679" s="234"/>
      <c r="AS679" s="234"/>
      <c r="AT679" s="234"/>
      <c r="AU679" s="234"/>
      <c r="AV679" s="234"/>
      <c r="AW679" s="234"/>
      <c r="AX679" s="234"/>
      <c r="AY679" s="234"/>
      <c r="AZ679" s="234"/>
      <c r="BA679" s="234"/>
      <c r="BB679" s="234"/>
      <c r="BC679" s="234"/>
      <c r="BD679" s="234"/>
      <c r="BE679" s="234"/>
      <c r="BF679" s="234"/>
      <c r="BG679" s="234"/>
      <c r="BH679" s="234"/>
      <c r="BI679" s="234"/>
      <c r="BJ679" s="234"/>
      <c r="BK679" s="234"/>
      <c r="BL679" s="234"/>
      <c r="BM679" s="234"/>
      <c r="BN679" s="234"/>
      <c r="BO679" s="234"/>
      <c r="BP679" s="234"/>
      <c r="BQ679" s="234"/>
    </row>
    <row r="680" spans="2:69" s="39" customFormat="1" ht="10.7" customHeight="1">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8"/>
      <c r="AJ680" s="48"/>
      <c r="AL680" s="48"/>
      <c r="AN680" s="234"/>
      <c r="AO680" s="234"/>
      <c r="AP680" s="234"/>
      <c r="AQ680" s="234"/>
      <c r="AR680" s="234"/>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row>
    <row r="681" spans="2:69" s="39" customFormat="1" ht="10.7" customHeight="1">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8"/>
      <c r="AJ681" s="48"/>
      <c r="AL681" s="48"/>
      <c r="AN681" s="234"/>
      <c r="AO681" s="234"/>
      <c r="AP681" s="234"/>
      <c r="AQ681" s="234"/>
      <c r="AR681" s="234"/>
      <c r="AS681" s="234"/>
      <c r="AT681" s="234"/>
      <c r="AU681" s="234"/>
      <c r="AV681" s="234"/>
      <c r="AW681" s="234"/>
      <c r="AX681" s="234"/>
      <c r="AY681" s="234"/>
      <c r="AZ681" s="234"/>
      <c r="BA681" s="234"/>
      <c r="BB681" s="234"/>
      <c r="BC681" s="234"/>
      <c r="BD681" s="234"/>
      <c r="BE681" s="234"/>
      <c r="BF681" s="234"/>
      <c r="BG681" s="234"/>
      <c r="BH681" s="234"/>
      <c r="BI681" s="234"/>
      <c r="BJ681" s="234"/>
      <c r="BK681" s="234"/>
      <c r="BL681" s="234"/>
      <c r="BM681" s="234"/>
      <c r="BN681" s="234"/>
      <c r="BO681" s="234"/>
      <c r="BP681" s="234"/>
      <c r="BQ681" s="234"/>
    </row>
    <row r="682" spans="2:69" s="39" customFormat="1" ht="10.7" customHeight="1">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8"/>
      <c r="AJ682" s="48"/>
      <c r="AL682" s="48"/>
      <c r="AN682" s="234"/>
      <c r="AO682" s="234"/>
      <c r="AP682" s="234"/>
      <c r="AQ682" s="234"/>
      <c r="AR682" s="234"/>
      <c r="AS682" s="234"/>
      <c r="AT682" s="234"/>
      <c r="AU682" s="234"/>
      <c r="AV682" s="234"/>
      <c r="AW682" s="234"/>
      <c r="AX682" s="234"/>
      <c r="AY682" s="234"/>
      <c r="AZ682" s="234"/>
      <c r="BA682" s="234"/>
      <c r="BB682" s="234"/>
      <c r="BC682" s="234"/>
      <c r="BD682" s="234"/>
      <c r="BE682" s="234"/>
      <c r="BF682" s="234"/>
      <c r="BG682" s="234"/>
      <c r="BH682" s="234"/>
      <c r="BI682" s="234"/>
      <c r="BJ682" s="234"/>
      <c r="BK682" s="234"/>
      <c r="BL682" s="234"/>
      <c r="BM682" s="234"/>
      <c r="BN682" s="234"/>
      <c r="BO682" s="234"/>
      <c r="BP682" s="234"/>
      <c r="BQ682" s="234"/>
    </row>
    <row r="683" spans="2:69" s="39" customFormat="1" ht="10.7" customHeight="1">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8"/>
      <c r="AJ683" s="48"/>
      <c r="AL683" s="48"/>
      <c r="AN683" s="234"/>
      <c r="AO683" s="234"/>
      <c r="AP683" s="234"/>
      <c r="AQ683" s="234"/>
      <c r="AR683" s="234"/>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row>
    <row r="684" spans="2:69" s="39" customFormat="1" ht="10.7" customHeight="1">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8"/>
      <c r="AJ684" s="48"/>
      <c r="AL684" s="48"/>
      <c r="AN684" s="234"/>
      <c r="AO684" s="234"/>
      <c r="AP684" s="234"/>
      <c r="AQ684" s="234"/>
      <c r="AR684" s="234"/>
      <c r="AS684" s="234"/>
      <c r="AT684" s="234"/>
      <c r="AU684" s="234"/>
      <c r="AV684" s="234"/>
      <c r="AW684" s="234"/>
      <c r="AX684" s="234"/>
      <c r="AY684" s="234"/>
      <c r="AZ684" s="234"/>
      <c r="BA684" s="234"/>
      <c r="BB684" s="234"/>
      <c r="BC684" s="234"/>
      <c r="BD684" s="234"/>
      <c r="BE684" s="234"/>
      <c r="BF684" s="234"/>
      <c r="BG684" s="234"/>
      <c r="BH684" s="234"/>
      <c r="BI684" s="234"/>
      <c r="BJ684" s="234"/>
      <c r="BK684" s="234"/>
      <c r="BL684" s="234"/>
      <c r="BM684" s="234"/>
      <c r="BN684" s="234"/>
      <c r="BO684" s="234"/>
      <c r="BP684" s="234"/>
      <c r="BQ684" s="234"/>
    </row>
    <row r="685" spans="2:69" s="39" customFormat="1" ht="10.7" customHeight="1">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8"/>
      <c r="AJ685" s="48"/>
      <c r="AL685" s="48"/>
      <c r="AN685" s="234"/>
      <c r="AO685" s="234"/>
      <c r="AP685" s="234"/>
      <c r="AQ685" s="234"/>
      <c r="AR685" s="234"/>
      <c r="AS685" s="234"/>
      <c r="AT685" s="234"/>
      <c r="AU685" s="234"/>
      <c r="AV685" s="234"/>
      <c r="AW685" s="234"/>
      <c r="AX685" s="234"/>
      <c r="AY685" s="234"/>
      <c r="AZ685" s="234"/>
      <c r="BA685" s="234"/>
      <c r="BB685" s="234"/>
      <c r="BC685" s="234"/>
      <c r="BD685" s="234"/>
      <c r="BE685" s="234"/>
      <c r="BF685" s="234"/>
      <c r="BG685" s="234"/>
      <c r="BH685" s="234"/>
      <c r="BI685" s="234"/>
      <c r="BJ685" s="234"/>
      <c r="BK685" s="234"/>
      <c r="BL685" s="234"/>
      <c r="BM685" s="234"/>
      <c r="BN685" s="234"/>
      <c r="BO685" s="234"/>
      <c r="BP685" s="234"/>
      <c r="BQ685" s="234"/>
    </row>
    <row r="686" spans="2:69" s="39" customFormat="1" ht="10.7" customHeight="1">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8"/>
      <c r="AJ686" s="48"/>
      <c r="AL686" s="48"/>
      <c r="AN686" s="234"/>
      <c r="AO686" s="234"/>
      <c r="AP686" s="234"/>
      <c r="AQ686" s="234"/>
      <c r="AR686" s="234"/>
      <c r="AS686" s="234"/>
      <c r="AT686" s="234"/>
      <c r="AU686" s="234"/>
      <c r="AV686" s="234"/>
      <c r="AW686" s="234"/>
      <c r="AX686" s="234"/>
      <c r="AY686" s="234"/>
      <c r="AZ686" s="234"/>
      <c r="BA686" s="234"/>
      <c r="BB686" s="234"/>
      <c r="BC686" s="234"/>
      <c r="BD686" s="234"/>
      <c r="BE686" s="234"/>
      <c r="BF686" s="234"/>
      <c r="BG686" s="234"/>
      <c r="BH686" s="234"/>
      <c r="BI686" s="234"/>
      <c r="BJ686" s="234"/>
      <c r="BK686" s="234"/>
      <c r="BL686" s="234"/>
      <c r="BM686" s="234"/>
      <c r="BN686" s="234"/>
      <c r="BO686" s="234"/>
      <c r="BP686" s="234"/>
      <c r="BQ686" s="234"/>
    </row>
    <row r="687" spans="2:69" s="39" customFormat="1" ht="10.7" customHeight="1">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8"/>
      <c r="AJ687" s="48"/>
      <c r="AL687" s="48"/>
      <c r="AN687" s="234"/>
      <c r="AO687" s="234"/>
      <c r="AP687" s="234"/>
      <c r="AQ687" s="234"/>
      <c r="AR687" s="234"/>
      <c r="AS687" s="234"/>
      <c r="AT687" s="234"/>
      <c r="AU687" s="234"/>
      <c r="AV687" s="234"/>
      <c r="AW687" s="234"/>
      <c r="AX687" s="234"/>
      <c r="AY687" s="234"/>
      <c r="AZ687" s="234"/>
      <c r="BA687" s="234"/>
      <c r="BB687" s="234"/>
      <c r="BC687" s="234"/>
      <c r="BD687" s="234"/>
      <c r="BE687" s="234"/>
      <c r="BF687" s="234"/>
      <c r="BG687" s="234"/>
      <c r="BH687" s="234"/>
      <c r="BI687" s="234"/>
      <c r="BJ687" s="234"/>
      <c r="BK687" s="234"/>
      <c r="BL687" s="234"/>
      <c r="BM687" s="234"/>
      <c r="BN687" s="234"/>
      <c r="BO687" s="234"/>
      <c r="BP687" s="234"/>
      <c r="BQ687" s="234"/>
    </row>
    <row r="688" spans="2:69" s="39" customFormat="1" ht="10.7" customHeight="1">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8"/>
      <c r="AJ688" s="48"/>
      <c r="AL688" s="48"/>
      <c r="AN688" s="234"/>
      <c r="AO688" s="234"/>
      <c r="AP688" s="234"/>
      <c r="AQ688" s="234"/>
      <c r="AR688" s="234"/>
      <c r="AS688" s="234"/>
      <c r="AT688" s="234"/>
      <c r="AU688" s="234"/>
      <c r="AV688" s="234"/>
      <c r="AW688" s="234"/>
      <c r="AX688" s="234"/>
      <c r="AY688" s="234"/>
      <c r="AZ688" s="234"/>
      <c r="BA688" s="234"/>
      <c r="BB688" s="234"/>
      <c r="BC688" s="234"/>
      <c r="BD688" s="234"/>
      <c r="BE688" s="234"/>
      <c r="BF688" s="234"/>
      <c r="BG688" s="234"/>
      <c r="BH688" s="234"/>
      <c r="BI688" s="234"/>
      <c r="BJ688" s="234"/>
      <c r="BK688" s="234"/>
      <c r="BL688" s="234"/>
      <c r="BM688" s="234"/>
      <c r="BN688" s="234"/>
      <c r="BO688" s="234"/>
      <c r="BP688" s="234"/>
      <c r="BQ688" s="234"/>
    </row>
    <row r="689" spans="2:69" s="39" customFormat="1" ht="10.7" customHeight="1">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8"/>
      <c r="AJ689" s="48"/>
      <c r="AL689" s="48"/>
      <c r="AN689" s="234"/>
      <c r="AO689" s="234"/>
      <c r="AP689" s="234"/>
      <c r="AQ689" s="234"/>
      <c r="AR689" s="234"/>
      <c r="AS689" s="234"/>
      <c r="AT689" s="234"/>
      <c r="AU689" s="234"/>
      <c r="AV689" s="234"/>
      <c r="AW689" s="234"/>
      <c r="AX689" s="234"/>
      <c r="AY689" s="234"/>
      <c r="AZ689" s="234"/>
      <c r="BA689" s="234"/>
      <c r="BB689" s="234"/>
      <c r="BC689" s="234"/>
      <c r="BD689" s="234"/>
      <c r="BE689" s="234"/>
      <c r="BF689" s="234"/>
      <c r="BG689" s="234"/>
      <c r="BH689" s="234"/>
      <c r="BI689" s="234"/>
      <c r="BJ689" s="234"/>
      <c r="BK689" s="234"/>
      <c r="BL689" s="234"/>
      <c r="BM689" s="234"/>
      <c r="BN689" s="234"/>
      <c r="BO689" s="234"/>
      <c r="BP689" s="234"/>
      <c r="BQ689" s="234"/>
    </row>
    <row r="690" spans="2:69" s="39" customFormat="1" ht="10.7" customHeight="1">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8"/>
      <c r="AJ690" s="48"/>
      <c r="AL690" s="48"/>
      <c r="AN690" s="234"/>
      <c r="AO690" s="234"/>
      <c r="AP690" s="234"/>
      <c r="AQ690" s="234"/>
      <c r="AR690" s="234"/>
      <c r="AS690" s="234"/>
      <c r="AT690" s="234"/>
      <c r="AU690" s="234"/>
      <c r="AV690" s="234"/>
      <c r="AW690" s="234"/>
      <c r="AX690" s="234"/>
      <c r="AY690" s="234"/>
      <c r="AZ690" s="234"/>
      <c r="BA690" s="234"/>
      <c r="BB690" s="234"/>
      <c r="BC690" s="234"/>
      <c r="BD690" s="234"/>
      <c r="BE690" s="234"/>
      <c r="BF690" s="234"/>
      <c r="BG690" s="234"/>
      <c r="BH690" s="234"/>
      <c r="BI690" s="234"/>
      <c r="BJ690" s="234"/>
      <c r="BK690" s="234"/>
      <c r="BL690" s="234"/>
      <c r="BM690" s="234"/>
      <c r="BN690" s="234"/>
      <c r="BO690" s="234"/>
      <c r="BP690" s="234"/>
      <c r="BQ690" s="234"/>
    </row>
    <row r="691" spans="2:69" s="39" customFormat="1" ht="10.7" customHeight="1">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8"/>
      <c r="AJ691" s="48"/>
      <c r="AL691" s="48"/>
      <c r="AN691" s="234"/>
      <c r="AO691" s="234"/>
      <c r="AP691" s="234"/>
      <c r="AQ691" s="234"/>
      <c r="AR691" s="234"/>
      <c r="AS691" s="234"/>
      <c r="AT691" s="234"/>
      <c r="AU691" s="234"/>
      <c r="AV691" s="234"/>
      <c r="AW691" s="234"/>
      <c r="AX691" s="234"/>
      <c r="AY691" s="234"/>
      <c r="AZ691" s="234"/>
      <c r="BA691" s="234"/>
      <c r="BB691" s="234"/>
      <c r="BC691" s="234"/>
      <c r="BD691" s="234"/>
      <c r="BE691" s="234"/>
      <c r="BF691" s="234"/>
      <c r="BG691" s="234"/>
      <c r="BH691" s="234"/>
      <c r="BI691" s="234"/>
      <c r="BJ691" s="234"/>
      <c r="BK691" s="234"/>
      <c r="BL691" s="234"/>
      <c r="BM691" s="234"/>
      <c r="BN691" s="234"/>
      <c r="BO691" s="234"/>
      <c r="BP691" s="234"/>
      <c r="BQ691" s="234"/>
    </row>
    <row r="692" spans="2:69" s="39" customFormat="1" ht="10.7" customHeight="1">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8"/>
      <c r="AJ692" s="48"/>
      <c r="AL692" s="48"/>
      <c r="AN692" s="234"/>
      <c r="AO692" s="234"/>
      <c r="AP692" s="234"/>
      <c r="AQ692" s="234"/>
      <c r="AR692" s="234"/>
      <c r="AS692" s="234"/>
      <c r="AT692" s="234"/>
      <c r="AU692" s="234"/>
      <c r="AV692" s="234"/>
      <c r="AW692" s="234"/>
      <c r="AX692" s="234"/>
      <c r="AY692" s="234"/>
      <c r="AZ692" s="234"/>
      <c r="BA692" s="234"/>
      <c r="BB692" s="234"/>
      <c r="BC692" s="234"/>
      <c r="BD692" s="234"/>
      <c r="BE692" s="234"/>
      <c r="BF692" s="234"/>
      <c r="BG692" s="234"/>
      <c r="BH692" s="234"/>
      <c r="BI692" s="234"/>
      <c r="BJ692" s="234"/>
      <c r="BK692" s="234"/>
      <c r="BL692" s="234"/>
      <c r="BM692" s="234"/>
      <c r="BN692" s="234"/>
      <c r="BO692" s="234"/>
      <c r="BP692" s="234"/>
      <c r="BQ692" s="234"/>
    </row>
    <row r="693" spans="2:69" s="39" customFormat="1" ht="10.7" customHeight="1">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8"/>
      <c r="AJ693" s="48"/>
      <c r="AL693" s="48"/>
      <c r="AN693" s="234"/>
      <c r="AO693" s="234"/>
      <c r="AP693" s="234"/>
      <c r="AQ693" s="234"/>
      <c r="AR693" s="234"/>
      <c r="AS693" s="234"/>
      <c r="AT693" s="234"/>
      <c r="AU693" s="234"/>
      <c r="AV693" s="234"/>
      <c r="AW693" s="234"/>
      <c r="AX693" s="234"/>
      <c r="AY693" s="234"/>
      <c r="AZ693" s="234"/>
      <c r="BA693" s="234"/>
      <c r="BB693" s="234"/>
      <c r="BC693" s="234"/>
      <c r="BD693" s="234"/>
      <c r="BE693" s="234"/>
      <c r="BF693" s="234"/>
      <c r="BG693" s="234"/>
      <c r="BH693" s="234"/>
      <c r="BI693" s="234"/>
      <c r="BJ693" s="234"/>
      <c r="BK693" s="234"/>
      <c r="BL693" s="234"/>
      <c r="BM693" s="234"/>
      <c r="BN693" s="234"/>
      <c r="BO693" s="234"/>
      <c r="BP693" s="234"/>
      <c r="BQ693" s="234"/>
    </row>
    <row r="694" spans="2:69" s="39" customFormat="1" ht="6.75" customHeight="1">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8"/>
      <c r="AJ694" s="48"/>
      <c r="AL694" s="48"/>
      <c r="AN694" s="234"/>
      <c r="AO694" s="234"/>
      <c r="AP694" s="234"/>
      <c r="AQ694" s="234"/>
      <c r="AR694" s="234"/>
      <c r="AS694" s="234"/>
      <c r="AT694" s="234"/>
      <c r="AU694" s="234"/>
      <c r="AV694" s="234"/>
      <c r="AW694" s="234"/>
      <c r="AX694" s="234"/>
      <c r="AY694" s="234"/>
      <c r="AZ694" s="234"/>
      <c r="BA694" s="234"/>
      <c r="BB694" s="234"/>
      <c r="BC694" s="234"/>
      <c r="BD694" s="234"/>
      <c r="BE694" s="234"/>
      <c r="BF694" s="234"/>
      <c r="BG694" s="234"/>
      <c r="BH694" s="234"/>
      <c r="BI694" s="234"/>
      <c r="BJ694" s="234"/>
      <c r="BK694" s="234"/>
      <c r="BL694" s="234"/>
      <c r="BM694" s="234"/>
      <c r="BN694" s="234"/>
      <c r="BO694" s="234"/>
      <c r="BP694" s="234"/>
      <c r="BQ694" s="234"/>
    </row>
    <row r="695" spans="2:69" s="39" customFormat="1" ht="6.75" customHeight="1">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8"/>
      <c r="AJ695" s="48"/>
      <c r="AL695" s="48"/>
      <c r="AN695" s="234"/>
      <c r="AO695" s="234"/>
      <c r="AP695" s="234"/>
      <c r="AQ695" s="234"/>
      <c r="AR695" s="234"/>
      <c r="AS695" s="234"/>
      <c r="AT695" s="234"/>
      <c r="AU695" s="234"/>
      <c r="AV695" s="234"/>
      <c r="AW695" s="234"/>
      <c r="AX695" s="234"/>
      <c r="AY695" s="234"/>
      <c r="AZ695" s="234"/>
      <c r="BA695" s="234"/>
      <c r="BB695" s="234"/>
      <c r="BC695" s="234"/>
      <c r="BD695" s="234"/>
      <c r="BE695" s="234"/>
      <c r="BF695" s="234"/>
      <c r="BG695" s="234"/>
      <c r="BH695" s="234"/>
      <c r="BI695" s="234"/>
      <c r="BJ695" s="234"/>
      <c r="BK695" s="234"/>
      <c r="BL695" s="234"/>
      <c r="BM695" s="234"/>
      <c r="BN695" s="234"/>
      <c r="BO695" s="234"/>
      <c r="BP695" s="234"/>
      <c r="BQ695" s="234"/>
    </row>
    <row r="696" spans="2:69" s="39" customFormat="1" ht="6.75" customHeight="1">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8"/>
      <c r="AJ696" s="48"/>
      <c r="AL696" s="48"/>
      <c r="AN696" s="234"/>
      <c r="AO696" s="234"/>
      <c r="AP696" s="234"/>
      <c r="AQ696" s="234"/>
      <c r="AR696" s="234"/>
      <c r="AS696" s="234"/>
      <c r="AT696" s="234"/>
      <c r="AU696" s="234"/>
      <c r="AV696" s="234"/>
      <c r="AW696" s="234"/>
      <c r="AX696" s="234"/>
      <c r="AY696" s="234"/>
      <c r="AZ696" s="234"/>
      <c r="BA696" s="234"/>
      <c r="BB696" s="234"/>
      <c r="BC696" s="234"/>
      <c r="BD696" s="234"/>
      <c r="BE696" s="234"/>
      <c r="BF696" s="234"/>
      <c r="BG696" s="234"/>
      <c r="BH696" s="234"/>
      <c r="BI696" s="234"/>
      <c r="BJ696" s="234"/>
      <c r="BK696" s="234"/>
      <c r="BL696" s="234"/>
      <c r="BM696" s="234"/>
      <c r="BN696" s="234"/>
      <c r="BO696" s="234"/>
      <c r="BP696" s="234"/>
      <c r="BQ696" s="234"/>
    </row>
    <row r="697" spans="2:69" s="39" customFormat="1" ht="6.75" customHeight="1">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8"/>
      <c r="AJ697" s="48"/>
      <c r="AL697" s="48"/>
      <c r="AN697" s="234"/>
      <c r="AO697" s="234"/>
      <c r="AP697" s="234"/>
      <c r="AQ697" s="234"/>
      <c r="AR697" s="234"/>
      <c r="AS697" s="234"/>
      <c r="AT697" s="234"/>
      <c r="AU697" s="234"/>
      <c r="AV697" s="234"/>
      <c r="AW697" s="234"/>
      <c r="AX697" s="234"/>
      <c r="AY697" s="234"/>
      <c r="AZ697" s="234"/>
      <c r="BA697" s="234"/>
      <c r="BB697" s="234"/>
      <c r="BC697" s="234"/>
      <c r="BD697" s="234"/>
      <c r="BE697" s="234"/>
      <c r="BF697" s="234"/>
      <c r="BG697" s="234"/>
      <c r="BH697" s="234"/>
      <c r="BI697" s="234"/>
      <c r="BJ697" s="234"/>
      <c r="BK697" s="234"/>
      <c r="BL697" s="234"/>
      <c r="BM697" s="234"/>
      <c r="BN697" s="234"/>
      <c r="BO697" s="234"/>
      <c r="BP697" s="234"/>
      <c r="BQ697" s="234"/>
    </row>
    <row r="698" spans="2:69" s="39" customFormat="1" ht="6.75" customHeight="1">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8"/>
      <c r="AJ698" s="48"/>
      <c r="AL698" s="48"/>
      <c r="AN698" s="234"/>
      <c r="AO698" s="234"/>
      <c r="AP698" s="234"/>
      <c r="AQ698" s="234"/>
      <c r="AR698" s="234"/>
      <c r="AS698" s="234"/>
      <c r="AT698" s="234"/>
      <c r="AU698" s="234"/>
      <c r="AV698" s="234"/>
      <c r="AW698" s="234"/>
      <c r="AX698" s="234"/>
      <c r="AY698" s="234"/>
      <c r="AZ698" s="234"/>
      <c r="BA698" s="234"/>
      <c r="BB698" s="234"/>
      <c r="BC698" s="234"/>
      <c r="BD698" s="234"/>
      <c r="BE698" s="234"/>
      <c r="BF698" s="234"/>
      <c r="BG698" s="234"/>
      <c r="BH698" s="234"/>
      <c r="BI698" s="234"/>
      <c r="BJ698" s="234"/>
      <c r="BK698" s="234"/>
      <c r="BL698" s="234"/>
      <c r="BM698" s="234"/>
      <c r="BN698" s="234"/>
      <c r="BO698" s="234"/>
      <c r="BP698" s="234"/>
      <c r="BQ698" s="234"/>
    </row>
    <row r="699" spans="2:69" s="39" customFormat="1" ht="6.75" customHeight="1">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8"/>
      <c r="AJ699" s="48"/>
      <c r="AL699" s="48"/>
      <c r="AN699" s="234"/>
      <c r="AO699" s="234"/>
      <c r="AP699" s="234"/>
      <c r="AQ699" s="234"/>
      <c r="AR699" s="234"/>
      <c r="AS699" s="234"/>
      <c r="AT699" s="234"/>
      <c r="AU699" s="234"/>
      <c r="AV699" s="234"/>
      <c r="AW699" s="234"/>
      <c r="AX699" s="234"/>
      <c r="AY699" s="234"/>
      <c r="AZ699" s="234"/>
      <c r="BA699" s="234"/>
      <c r="BB699" s="234"/>
      <c r="BC699" s="234"/>
      <c r="BD699" s="234"/>
      <c r="BE699" s="234"/>
      <c r="BF699" s="234"/>
      <c r="BG699" s="234"/>
      <c r="BH699" s="234"/>
      <c r="BI699" s="234"/>
      <c r="BJ699" s="234"/>
      <c r="BK699" s="234"/>
      <c r="BL699" s="234"/>
      <c r="BM699" s="234"/>
      <c r="BN699" s="234"/>
      <c r="BO699" s="234"/>
      <c r="BP699" s="234"/>
      <c r="BQ699" s="234"/>
    </row>
    <row r="700" spans="2:69" s="39" customFormat="1" ht="6.75" customHeight="1">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8"/>
      <c r="AJ700" s="48"/>
      <c r="AL700" s="48"/>
      <c r="AN700" s="234"/>
      <c r="AO700" s="234"/>
      <c r="AP700" s="234"/>
      <c r="AQ700" s="234"/>
      <c r="AR700" s="234"/>
      <c r="AS700" s="234"/>
      <c r="AT700" s="234"/>
      <c r="AU700" s="234"/>
      <c r="AV700" s="234"/>
      <c r="AW700" s="234"/>
      <c r="AX700" s="234"/>
      <c r="AY700" s="234"/>
      <c r="AZ700" s="234"/>
      <c r="BA700" s="234"/>
      <c r="BB700" s="234"/>
      <c r="BC700" s="234"/>
      <c r="BD700" s="234"/>
      <c r="BE700" s="234"/>
      <c r="BF700" s="234"/>
      <c r="BG700" s="234"/>
      <c r="BH700" s="234"/>
      <c r="BI700" s="234"/>
      <c r="BJ700" s="234"/>
      <c r="BK700" s="234"/>
      <c r="BL700" s="234"/>
      <c r="BM700" s="234"/>
      <c r="BN700" s="234"/>
      <c r="BO700" s="234"/>
      <c r="BP700" s="234"/>
      <c r="BQ700" s="234"/>
    </row>
    <row r="701" spans="2:69" s="39" customFormat="1" ht="6.75" customHeight="1">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8"/>
      <c r="AJ701" s="48"/>
      <c r="AL701" s="48"/>
      <c r="AN701" s="234"/>
      <c r="AO701" s="234"/>
      <c r="AP701" s="234"/>
      <c r="AQ701" s="234"/>
      <c r="AR701" s="234"/>
      <c r="AS701" s="234"/>
      <c r="AT701" s="234"/>
      <c r="AU701" s="234"/>
      <c r="AV701" s="234"/>
      <c r="AW701" s="234"/>
      <c r="AX701" s="234"/>
      <c r="AY701" s="234"/>
      <c r="AZ701" s="234"/>
      <c r="BA701" s="234"/>
      <c r="BB701" s="234"/>
      <c r="BC701" s="234"/>
      <c r="BD701" s="234"/>
      <c r="BE701" s="234"/>
      <c r="BF701" s="234"/>
      <c r="BG701" s="234"/>
      <c r="BH701" s="234"/>
      <c r="BI701" s="234"/>
      <c r="BJ701" s="234"/>
      <c r="BK701" s="234"/>
      <c r="BL701" s="234"/>
      <c r="BM701" s="234"/>
      <c r="BN701" s="234"/>
      <c r="BO701" s="234"/>
      <c r="BP701" s="234"/>
      <c r="BQ701" s="234"/>
    </row>
    <row r="702" spans="2:69" s="39" customFormat="1" ht="6.75" customHeight="1">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8"/>
      <c r="AJ702" s="48"/>
      <c r="AL702" s="48"/>
      <c r="AN702" s="234"/>
      <c r="AO702" s="234"/>
      <c r="AP702" s="234"/>
      <c r="AQ702" s="234"/>
      <c r="AR702" s="234"/>
      <c r="AS702" s="234"/>
      <c r="AT702" s="234"/>
      <c r="AU702" s="234"/>
      <c r="AV702" s="234"/>
      <c r="AW702" s="234"/>
      <c r="AX702" s="234"/>
      <c r="AY702" s="234"/>
      <c r="AZ702" s="234"/>
      <c r="BA702" s="234"/>
      <c r="BB702" s="234"/>
      <c r="BC702" s="234"/>
      <c r="BD702" s="234"/>
      <c r="BE702" s="234"/>
      <c r="BF702" s="234"/>
      <c r="BG702" s="234"/>
      <c r="BH702" s="234"/>
      <c r="BI702" s="234"/>
      <c r="BJ702" s="234"/>
      <c r="BK702" s="234"/>
      <c r="BL702" s="234"/>
      <c r="BM702" s="234"/>
      <c r="BN702" s="234"/>
      <c r="BO702" s="234"/>
      <c r="BP702" s="234"/>
      <c r="BQ702" s="234"/>
    </row>
    <row r="703" spans="2:69" s="39" customFormat="1" ht="6.75" customHeight="1">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8"/>
      <c r="AJ703" s="48"/>
      <c r="AL703" s="48"/>
      <c r="AN703" s="234"/>
      <c r="AO703" s="234"/>
      <c r="AP703" s="234"/>
      <c r="AQ703" s="234"/>
      <c r="AR703" s="234"/>
      <c r="AS703" s="234"/>
      <c r="AT703" s="234"/>
      <c r="AU703" s="234"/>
      <c r="AV703" s="234"/>
      <c r="AW703" s="234"/>
      <c r="AX703" s="234"/>
      <c r="AY703" s="234"/>
      <c r="AZ703" s="234"/>
      <c r="BA703" s="234"/>
      <c r="BB703" s="234"/>
      <c r="BC703" s="234"/>
      <c r="BD703" s="234"/>
      <c r="BE703" s="234"/>
      <c r="BF703" s="234"/>
      <c r="BG703" s="234"/>
      <c r="BH703" s="234"/>
      <c r="BI703" s="234"/>
      <c r="BJ703" s="234"/>
      <c r="BK703" s="234"/>
      <c r="BL703" s="234"/>
      <c r="BM703" s="234"/>
      <c r="BN703" s="234"/>
      <c r="BO703" s="234"/>
      <c r="BP703" s="234"/>
      <c r="BQ703" s="234"/>
    </row>
    <row r="704" spans="2:69" s="39" customFormat="1" ht="6.75" customHeight="1">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8"/>
      <c r="AJ704" s="48"/>
      <c r="AL704" s="48"/>
      <c r="AN704" s="234"/>
      <c r="AO704" s="234"/>
      <c r="AP704" s="234"/>
      <c r="AQ704" s="234"/>
      <c r="AR704" s="234"/>
      <c r="AS704" s="234"/>
      <c r="AT704" s="234"/>
      <c r="AU704" s="234"/>
      <c r="AV704" s="234"/>
      <c r="AW704" s="234"/>
      <c r="AX704" s="234"/>
      <c r="AY704" s="234"/>
      <c r="AZ704" s="234"/>
      <c r="BA704" s="234"/>
      <c r="BB704" s="234"/>
      <c r="BC704" s="234"/>
      <c r="BD704" s="234"/>
      <c r="BE704" s="234"/>
      <c r="BF704" s="234"/>
      <c r="BG704" s="234"/>
      <c r="BH704" s="234"/>
      <c r="BI704" s="234"/>
      <c r="BJ704" s="234"/>
      <c r="BK704" s="234"/>
      <c r="BL704" s="234"/>
      <c r="BM704" s="234"/>
      <c r="BN704" s="234"/>
      <c r="BO704" s="234"/>
      <c r="BP704" s="234"/>
      <c r="BQ704" s="234"/>
    </row>
    <row r="705" spans="2:69" s="39" customFormat="1" ht="6.75" customHeight="1">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8"/>
      <c r="AJ705" s="48"/>
      <c r="AL705" s="48"/>
      <c r="AN705" s="234"/>
      <c r="AO705" s="234"/>
      <c r="AP705" s="234"/>
      <c r="AQ705" s="234"/>
      <c r="AR705" s="234"/>
      <c r="AS705" s="234"/>
      <c r="AT705" s="234"/>
      <c r="AU705" s="234"/>
      <c r="AV705" s="234"/>
      <c r="AW705" s="234"/>
      <c r="AX705" s="234"/>
      <c r="AY705" s="234"/>
      <c r="AZ705" s="234"/>
      <c r="BA705" s="234"/>
      <c r="BB705" s="234"/>
      <c r="BC705" s="234"/>
      <c r="BD705" s="234"/>
      <c r="BE705" s="234"/>
      <c r="BF705" s="234"/>
      <c r="BG705" s="234"/>
      <c r="BH705" s="234"/>
      <c r="BI705" s="234"/>
      <c r="BJ705" s="234"/>
      <c r="BK705" s="234"/>
      <c r="BL705" s="234"/>
      <c r="BM705" s="234"/>
      <c r="BN705" s="234"/>
      <c r="BO705" s="234"/>
      <c r="BP705" s="234"/>
      <c r="BQ705" s="234"/>
    </row>
    <row r="706" spans="2:69" s="39" customFormat="1" ht="6.75" customHeight="1">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8"/>
      <c r="AJ706" s="48"/>
      <c r="AL706" s="48"/>
      <c r="AN706" s="234"/>
      <c r="AO706" s="234"/>
      <c r="AP706" s="234"/>
      <c r="AQ706" s="234"/>
      <c r="AR706" s="234"/>
      <c r="AS706" s="234"/>
      <c r="AT706" s="234"/>
      <c r="AU706" s="234"/>
      <c r="AV706" s="234"/>
      <c r="AW706" s="234"/>
      <c r="AX706" s="234"/>
      <c r="AY706" s="234"/>
      <c r="AZ706" s="234"/>
      <c r="BA706" s="234"/>
      <c r="BB706" s="234"/>
      <c r="BC706" s="234"/>
      <c r="BD706" s="234"/>
      <c r="BE706" s="234"/>
      <c r="BF706" s="234"/>
      <c r="BG706" s="234"/>
      <c r="BH706" s="234"/>
      <c r="BI706" s="234"/>
      <c r="BJ706" s="234"/>
      <c r="BK706" s="234"/>
      <c r="BL706" s="234"/>
      <c r="BM706" s="234"/>
      <c r="BN706" s="234"/>
      <c r="BO706" s="234"/>
      <c r="BP706" s="234"/>
      <c r="BQ706" s="234"/>
    </row>
    <row r="707" spans="2:69" s="39" customFormat="1" ht="6.75" customHeight="1">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8"/>
      <c r="AJ707" s="48"/>
      <c r="AL707" s="48"/>
      <c r="AN707" s="234"/>
      <c r="AO707" s="234"/>
      <c r="AP707" s="234"/>
      <c r="AQ707" s="234"/>
      <c r="AR707" s="234"/>
      <c r="AS707" s="234"/>
      <c r="AT707" s="234"/>
      <c r="AU707" s="234"/>
      <c r="AV707" s="234"/>
      <c r="AW707" s="234"/>
      <c r="AX707" s="234"/>
      <c r="AY707" s="234"/>
      <c r="AZ707" s="234"/>
      <c r="BA707" s="234"/>
      <c r="BB707" s="234"/>
      <c r="BC707" s="234"/>
      <c r="BD707" s="234"/>
      <c r="BE707" s="234"/>
      <c r="BF707" s="234"/>
      <c r="BG707" s="234"/>
      <c r="BH707" s="234"/>
      <c r="BI707" s="234"/>
      <c r="BJ707" s="234"/>
      <c r="BK707" s="234"/>
      <c r="BL707" s="234"/>
      <c r="BM707" s="234"/>
      <c r="BN707" s="234"/>
      <c r="BO707" s="234"/>
      <c r="BP707" s="234"/>
      <c r="BQ707" s="234"/>
    </row>
    <row r="708" spans="2:69" s="39" customFormat="1" ht="6.75" customHeight="1">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8"/>
      <c r="AJ708" s="48"/>
      <c r="AL708" s="48"/>
      <c r="AN708" s="234"/>
      <c r="AO708" s="234"/>
      <c r="AP708" s="234"/>
      <c r="AQ708" s="234"/>
      <c r="AR708" s="234"/>
      <c r="AS708" s="234"/>
      <c r="AT708" s="234"/>
      <c r="AU708" s="234"/>
      <c r="AV708" s="234"/>
      <c r="AW708" s="234"/>
      <c r="AX708" s="234"/>
      <c r="AY708" s="234"/>
      <c r="AZ708" s="234"/>
      <c r="BA708" s="234"/>
      <c r="BB708" s="234"/>
      <c r="BC708" s="234"/>
      <c r="BD708" s="234"/>
      <c r="BE708" s="234"/>
      <c r="BF708" s="234"/>
      <c r="BG708" s="234"/>
      <c r="BH708" s="234"/>
      <c r="BI708" s="234"/>
      <c r="BJ708" s="234"/>
      <c r="BK708" s="234"/>
      <c r="BL708" s="234"/>
      <c r="BM708" s="234"/>
      <c r="BN708" s="234"/>
      <c r="BO708" s="234"/>
      <c r="BP708" s="234"/>
      <c r="BQ708" s="234"/>
    </row>
    <row r="709" spans="2:69" s="39" customFormat="1" ht="6.75" customHeight="1">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8"/>
      <c r="AJ709" s="48"/>
      <c r="AL709" s="48"/>
      <c r="AN709" s="234"/>
      <c r="AO709" s="234"/>
      <c r="AP709" s="234"/>
      <c r="AQ709" s="234"/>
      <c r="AR709" s="234"/>
      <c r="AS709" s="234"/>
      <c r="AT709" s="234"/>
      <c r="AU709" s="234"/>
      <c r="AV709" s="234"/>
      <c r="AW709" s="234"/>
      <c r="AX709" s="234"/>
      <c r="AY709" s="234"/>
      <c r="AZ709" s="234"/>
      <c r="BA709" s="234"/>
      <c r="BB709" s="234"/>
      <c r="BC709" s="234"/>
      <c r="BD709" s="234"/>
      <c r="BE709" s="234"/>
      <c r="BF709" s="234"/>
      <c r="BG709" s="234"/>
      <c r="BH709" s="234"/>
      <c r="BI709" s="234"/>
      <c r="BJ709" s="234"/>
      <c r="BK709" s="234"/>
      <c r="BL709" s="234"/>
      <c r="BM709" s="234"/>
      <c r="BN709" s="234"/>
      <c r="BO709" s="234"/>
      <c r="BP709" s="234"/>
      <c r="BQ709" s="234"/>
    </row>
    <row r="710" spans="2:69" s="39" customFormat="1" ht="6.75" customHeight="1">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8"/>
      <c r="AJ710" s="48"/>
      <c r="AL710" s="48"/>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row>
    <row r="711" spans="2:69" s="39" customFormat="1" ht="6.75" customHeight="1">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8"/>
      <c r="AJ711" s="48"/>
      <c r="AL711" s="48"/>
      <c r="AN711" s="234"/>
      <c r="AO711" s="234"/>
      <c r="AP711" s="234"/>
      <c r="AQ711" s="234"/>
      <c r="AR711" s="234"/>
      <c r="AS711" s="234"/>
      <c r="AT711" s="234"/>
      <c r="AU711" s="234"/>
      <c r="AV711" s="234"/>
      <c r="AW711" s="234"/>
      <c r="AX711" s="234"/>
      <c r="AY711" s="234"/>
      <c r="AZ711" s="234"/>
      <c r="BA711" s="234"/>
      <c r="BB711" s="234"/>
      <c r="BC711" s="234"/>
      <c r="BD711" s="234"/>
      <c r="BE711" s="234"/>
      <c r="BF711" s="234"/>
      <c r="BG711" s="234"/>
      <c r="BH711" s="234"/>
      <c r="BI711" s="234"/>
      <c r="BJ711" s="234"/>
      <c r="BK711" s="234"/>
      <c r="BL711" s="234"/>
      <c r="BM711" s="234"/>
      <c r="BN711" s="234"/>
      <c r="BO711" s="234"/>
      <c r="BP711" s="234"/>
      <c r="BQ711" s="234"/>
    </row>
    <row r="712" spans="2:69" s="39" customFormat="1" ht="6.75" customHeight="1">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8"/>
      <c r="AJ712" s="48"/>
      <c r="AL712" s="48"/>
      <c r="AN712" s="234"/>
      <c r="AO712" s="234"/>
      <c r="AP712" s="234"/>
      <c r="AQ712" s="234"/>
      <c r="AR712" s="234"/>
      <c r="AS712" s="234"/>
      <c r="AT712" s="234"/>
      <c r="AU712" s="234"/>
      <c r="AV712" s="234"/>
      <c r="AW712" s="234"/>
      <c r="AX712" s="234"/>
      <c r="AY712" s="234"/>
      <c r="AZ712" s="234"/>
      <c r="BA712" s="234"/>
      <c r="BB712" s="234"/>
      <c r="BC712" s="234"/>
      <c r="BD712" s="234"/>
      <c r="BE712" s="234"/>
      <c r="BF712" s="234"/>
      <c r="BG712" s="234"/>
      <c r="BH712" s="234"/>
      <c r="BI712" s="234"/>
      <c r="BJ712" s="234"/>
      <c r="BK712" s="234"/>
      <c r="BL712" s="234"/>
      <c r="BM712" s="234"/>
      <c r="BN712" s="234"/>
      <c r="BO712" s="234"/>
      <c r="BP712" s="234"/>
      <c r="BQ712" s="234"/>
    </row>
    <row r="713" spans="2:69" s="39" customFormat="1" ht="6.75" customHeight="1">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8"/>
      <c r="AJ713" s="48"/>
      <c r="AL713" s="48"/>
      <c r="AN713" s="234"/>
      <c r="AO713" s="234"/>
      <c r="AP713" s="234"/>
      <c r="AQ713" s="234"/>
      <c r="AR713" s="234"/>
      <c r="AS713" s="234"/>
      <c r="AT713" s="234"/>
      <c r="AU713" s="234"/>
      <c r="AV713" s="234"/>
      <c r="AW713" s="234"/>
      <c r="AX713" s="234"/>
      <c r="AY713" s="234"/>
      <c r="AZ713" s="234"/>
      <c r="BA713" s="234"/>
      <c r="BB713" s="234"/>
      <c r="BC713" s="234"/>
      <c r="BD713" s="234"/>
      <c r="BE713" s="234"/>
      <c r="BF713" s="234"/>
      <c r="BG713" s="234"/>
      <c r="BH713" s="234"/>
      <c r="BI713" s="234"/>
      <c r="BJ713" s="234"/>
      <c r="BK713" s="234"/>
      <c r="BL713" s="234"/>
      <c r="BM713" s="234"/>
      <c r="BN713" s="234"/>
      <c r="BO713" s="234"/>
      <c r="BP713" s="234"/>
      <c r="BQ713" s="234"/>
    </row>
    <row r="714" spans="2:69" s="39" customFormat="1" ht="6.75" customHeight="1">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8"/>
      <c r="AJ714" s="48"/>
      <c r="AL714" s="48"/>
      <c r="AN714" s="234"/>
      <c r="AO714" s="234"/>
      <c r="AP714" s="234"/>
      <c r="AQ714" s="234"/>
      <c r="AR714" s="234"/>
      <c r="AS714" s="234"/>
      <c r="AT714" s="234"/>
      <c r="AU714" s="234"/>
      <c r="AV714" s="234"/>
      <c r="AW714" s="234"/>
      <c r="AX714" s="234"/>
      <c r="AY714" s="234"/>
      <c r="AZ714" s="234"/>
      <c r="BA714" s="234"/>
      <c r="BB714" s="234"/>
      <c r="BC714" s="234"/>
      <c r="BD714" s="234"/>
      <c r="BE714" s="234"/>
      <c r="BF714" s="234"/>
      <c r="BG714" s="234"/>
      <c r="BH714" s="234"/>
      <c r="BI714" s="234"/>
      <c r="BJ714" s="234"/>
      <c r="BK714" s="234"/>
      <c r="BL714" s="234"/>
      <c r="BM714" s="234"/>
      <c r="BN714" s="234"/>
      <c r="BO714" s="234"/>
      <c r="BP714" s="234"/>
      <c r="BQ714" s="234"/>
    </row>
    <row r="715" spans="2:69" s="39" customFormat="1" ht="6.75" customHeight="1">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8"/>
      <c r="AJ715" s="48"/>
      <c r="AL715" s="48"/>
      <c r="AN715" s="234"/>
      <c r="AO715" s="234"/>
      <c r="AP715" s="234"/>
      <c r="AQ715" s="234"/>
      <c r="AR715" s="234"/>
      <c r="AS715" s="234"/>
      <c r="AT715" s="234"/>
      <c r="AU715" s="234"/>
      <c r="AV715" s="234"/>
      <c r="AW715" s="234"/>
      <c r="AX715" s="234"/>
      <c r="AY715" s="234"/>
      <c r="AZ715" s="234"/>
      <c r="BA715" s="234"/>
      <c r="BB715" s="234"/>
      <c r="BC715" s="234"/>
      <c r="BD715" s="234"/>
      <c r="BE715" s="234"/>
      <c r="BF715" s="234"/>
      <c r="BG715" s="234"/>
      <c r="BH715" s="234"/>
      <c r="BI715" s="234"/>
      <c r="BJ715" s="234"/>
      <c r="BK715" s="234"/>
      <c r="BL715" s="234"/>
      <c r="BM715" s="234"/>
      <c r="BN715" s="234"/>
      <c r="BO715" s="234"/>
      <c r="BP715" s="234"/>
      <c r="BQ715" s="234"/>
    </row>
    <row r="716" spans="2:69" s="39" customFormat="1" ht="6.75" customHeight="1">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8"/>
      <c r="AJ716" s="48"/>
      <c r="AL716" s="48"/>
      <c r="AN716" s="234"/>
      <c r="AO716" s="234"/>
      <c r="AP716" s="234"/>
      <c r="AQ716" s="234"/>
      <c r="AR716" s="234"/>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row>
    <row r="717" spans="2:69" s="39" customFormat="1" ht="6.75" customHeight="1">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8"/>
      <c r="AJ717" s="48"/>
      <c r="AL717" s="48"/>
      <c r="AN717" s="234"/>
      <c r="AO717" s="234"/>
      <c r="AP717" s="234"/>
      <c r="AQ717" s="234"/>
      <c r="AR717" s="234"/>
      <c r="AS717" s="234"/>
      <c r="AT717" s="234"/>
      <c r="AU717" s="234"/>
      <c r="AV717" s="234"/>
      <c r="AW717" s="234"/>
      <c r="AX717" s="234"/>
      <c r="AY717" s="234"/>
      <c r="AZ717" s="234"/>
      <c r="BA717" s="234"/>
      <c r="BB717" s="234"/>
      <c r="BC717" s="234"/>
      <c r="BD717" s="234"/>
      <c r="BE717" s="234"/>
      <c r="BF717" s="234"/>
      <c r="BG717" s="234"/>
      <c r="BH717" s="234"/>
      <c r="BI717" s="234"/>
      <c r="BJ717" s="234"/>
      <c r="BK717" s="234"/>
      <c r="BL717" s="234"/>
      <c r="BM717" s="234"/>
      <c r="BN717" s="234"/>
      <c r="BO717" s="234"/>
      <c r="BP717" s="234"/>
      <c r="BQ717" s="234"/>
    </row>
    <row r="718" spans="2:69" s="39" customFormat="1" ht="6.75" customHeight="1">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8"/>
      <c r="AJ718" s="48"/>
      <c r="AL718" s="48"/>
      <c r="AN718" s="234"/>
      <c r="AO718" s="234"/>
      <c r="AP718" s="234"/>
      <c r="AQ718" s="234"/>
      <c r="AR718" s="234"/>
      <c r="AS718" s="234"/>
      <c r="AT718" s="234"/>
      <c r="AU718" s="234"/>
      <c r="AV718" s="234"/>
      <c r="AW718" s="234"/>
      <c r="AX718" s="234"/>
      <c r="AY718" s="234"/>
      <c r="AZ718" s="234"/>
      <c r="BA718" s="234"/>
      <c r="BB718" s="234"/>
      <c r="BC718" s="234"/>
      <c r="BD718" s="234"/>
      <c r="BE718" s="234"/>
      <c r="BF718" s="234"/>
      <c r="BG718" s="234"/>
      <c r="BH718" s="234"/>
      <c r="BI718" s="234"/>
      <c r="BJ718" s="234"/>
      <c r="BK718" s="234"/>
      <c r="BL718" s="234"/>
      <c r="BM718" s="234"/>
      <c r="BN718" s="234"/>
      <c r="BO718" s="234"/>
      <c r="BP718" s="234"/>
      <c r="BQ718" s="234"/>
    </row>
    <row r="719" spans="2:69" s="39" customFormat="1" ht="6.75" customHeight="1">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8"/>
      <c r="AJ719" s="48"/>
      <c r="AL719" s="48"/>
      <c r="AN719" s="234"/>
      <c r="AO719" s="234"/>
      <c r="AP719" s="234"/>
      <c r="AQ719" s="234"/>
      <c r="AR719" s="234"/>
      <c r="AS719" s="234"/>
      <c r="AT719" s="234"/>
      <c r="AU719" s="234"/>
      <c r="AV719" s="234"/>
      <c r="AW719" s="234"/>
      <c r="AX719" s="234"/>
      <c r="AY719" s="234"/>
      <c r="AZ719" s="234"/>
      <c r="BA719" s="234"/>
      <c r="BB719" s="234"/>
      <c r="BC719" s="234"/>
      <c r="BD719" s="234"/>
      <c r="BE719" s="234"/>
      <c r="BF719" s="234"/>
      <c r="BG719" s="234"/>
      <c r="BH719" s="234"/>
      <c r="BI719" s="234"/>
      <c r="BJ719" s="234"/>
      <c r="BK719" s="234"/>
      <c r="BL719" s="234"/>
      <c r="BM719" s="234"/>
      <c r="BN719" s="234"/>
      <c r="BO719" s="234"/>
      <c r="BP719" s="234"/>
      <c r="BQ719" s="234"/>
    </row>
    <row r="720" spans="2:69" s="39" customFormat="1" ht="6.75" customHeight="1">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8"/>
      <c r="AJ720" s="48"/>
      <c r="AL720" s="48"/>
      <c r="AN720" s="234"/>
      <c r="AO720" s="234"/>
      <c r="AP720" s="234"/>
      <c r="AQ720" s="234"/>
      <c r="AR720" s="234"/>
      <c r="AS720" s="234"/>
      <c r="AT720" s="234"/>
      <c r="AU720" s="234"/>
      <c r="AV720" s="234"/>
      <c r="AW720" s="234"/>
      <c r="AX720" s="234"/>
      <c r="AY720" s="234"/>
      <c r="AZ720" s="234"/>
      <c r="BA720" s="234"/>
      <c r="BB720" s="234"/>
      <c r="BC720" s="234"/>
      <c r="BD720" s="234"/>
      <c r="BE720" s="234"/>
      <c r="BF720" s="234"/>
      <c r="BG720" s="234"/>
      <c r="BH720" s="234"/>
      <c r="BI720" s="234"/>
      <c r="BJ720" s="234"/>
      <c r="BK720" s="234"/>
      <c r="BL720" s="234"/>
      <c r="BM720" s="234"/>
      <c r="BN720" s="234"/>
      <c r="BO720" s="234"/>
      <c r="BP720" s="234"/>
      <c r="BQ720" s="234"/>
    </row>
    <row r="721" spans="2:69" s="39" customFormat="1" ht="6.75" customHeight="1">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8"/>
      <c r="AJ721" s="48"/>
      <c r="AL721" s="48"/>
      <c r="AN721" s="234"/>
      <c r="AO721" s="234"/>
      <c r="AP721" s="234"/>
      <c r="AQ721" s="234"/>
      <c r="AR721" s="234"/>
      <c r="AS721" s="234"/>
      <c r="AT721" s="234"/>
      <c r="AU721" s="234"/>
      <c r="AV721" s="234"/>
      <c r="AW721" s="234"/>
      <c r="AX721" s="234"/>
      <c r="AY721" s="234"/>
      <c r="AZ721" s="234"/>
      <c r="BA721" s="234"/>
      <c r="BB721" s="234"/>
      <c r="BC721" s="234"/>
      <c r="BD721" s="234"/>
      <c r="BE721" s="234"/>
      <c r="BF721" s="234"/>
      <c r="BG721" s="234"/>
      <c r="BH721" s="234"/>
      <c r="BI721" s="234"/>
      <c r="BJ721" s="234"/>
      <c r="BK721" s="234"/>
      <c r="BL721" s="234"/>
      <c r="BM721" s="234"/>
      <c r="BN721" s="234"/>
      <c r="BO721" s="234"/>
      <c r="BP721" s="234"/>
      <c r="BQ721" s="234"/>
    </row>
    <row r="722" spans="2:69" s="39" customFormat="1" ht="6.75" customHeight="1">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8"/>
      <c r="AJ722" s="48"/>
      <c r="AL722" s="48"/>
      <c r="AN722" s="234"/>
      <c r="AO722" s="234"/>
      <c r="AP722" s="234"/>
      <c r="AQ722" s="234"/>
      <c r="AR722" s="234"/>
      <c r="AS722" s="234"/>
      <c r="AT722" s="234"/>
      <c r="AU722" s="234"/>
      <c r="AV722" s="234"/>
      <c r="AW722" s="234"/>
      <c r="AX722" s="234"/>
      <c r="AY722" s="234"/>
      <c r="AZ722" s="234"/>
      <c r="BA722" s="234"/>
      <c r="BB722" s="234"/>
      <c r="BC722" s="234"/>
      <c r="BD722" s="234"/>
      <c r="BE722" s="234"/>
      <c r="BF722" s="234"/>
      <c r="BG722" s="234"/>
      <c r="BH722" s="234"/>
      <c r="BI722" s="234"/>
      <c r="BJ722" s="234"/>
      <c r="BK722" s="234"/>
      <c r="BL722" s="234"/>
      <c r="BM722" s="234"/>
      <c r="BN722" s="234"/>
      <c r="BO722" s="234"/>
      <c r="BP722" s="234"/>
      <c r="BQ722" s="234"/>
    </row>
    <row r="723" spans="2:69" s="39" customFormat="1" ht="6.75" customHeight="1">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8"/>
      <c r="AJ723" s="48"/>
      <c r="AL723" s="48"/>
      <c r="AN723" s="234"/>
      <c r="AO723" s="234"/>
      <c r="AP723" s="234"/>
      <c r="AQ723" s="234"/>
      <c r="AR723" s="234"/>
      <c r="AS723" s="234"/>
      <c r="AT723" s="234"/>
      <c r="AU723" s="234"/>
      <c r="AV723" s="234"/>
      <c r="AW723" s="234"/>
      <c r="AX723" s="234"/>
      <c r="AY723" s="234"/>
      <c r="AZ723" s="234"/>
      <c r="BA723" s="234"/>
      <c r="BB723" s="234"/>
      <c r="BC723" s="234"/>
      <c r="BD723" s="234"/>
      <c r="BE723" s="234"/>
      <c r="BF723" s="234"/>
      <c r="BG723" s="234"/>
      <c r="BH723" s="234"/>
      <c r="BI723" s="234"/>
      <c r="BJ723" s="234"/>
      <c r="BK723" s="234"/>
      <c r="BL723" s="234"/>
      <c r="BM723" s="234"/>
      <c r="BN723" s="234"/>
      <c r="BO723" s="234"/>
      <c r="BP723" s="234"/>
      <c r="BQ723" s="234"/>
    </row>
    <row r="724" spans="2:69" s="39" customFormat="1" ht="6.75" customHeight="1">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8"/>
      <c r="AJ724" s="48"/>
      <c r="AL724" s="48"/>
      <c r="AN724" s="234"/>
      <c r="AO724" s="234"/>
      <c r="AP724" s="234"/>
      <c r="AQ724" s="234"/>
      <c r="AR724" s="234"/>
      <c r="AS724" s="234"/>
      <c r="AT724" s="234"/>
      <c r="AU724" s="234"/>
      <c r="AV724" s="234"/>
      <c r="AW724" s="234"/>
      <c r="AX724" s="234"/>
      <c r="AY724" s="234"/>
      <c r="AZ724" s="234"/>
      <c r="BA724" s="234"/>
      <c r="BB724" s="234"/>
      <c r="BC724" s="234"/>
      <c r="BD724" s="234"/>
      <c r="BE724" s="234"/>
      <c r="BF724" s="234"/>
      <c r="BG724" s="234"/>
      <c r="BH724" s="234"/>
      <c r="BI724" s="234"/>
      <c r="BJ724" s="234"/>
      <c r="BK724" s="234"/>
      <c r="BL724" s="234"/>
      <c r="BM724" s="234"/>
      <c r="BN724" s="234"/>
      <c r="BO724" s="234"/>
      <c r="BP724" s="234"/>
      <c r="BQ724" s="234"/>
    </row>
    <row r="725" spans="2:69" s="39" customFormat="1" ht="6.75" customHeight="1">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8"/>
      <c r="AJ725" s="48"/>
      <c r="AL725" s="48"/>
      <c r="AN725" s="234"/>
      <c r="AO725" s="234"/>
      <c r="AP725" s="234"/>
      <c r="AQ725" s="234"/>
      <c r="AR725" s="234"/>
      <c r="AS725" s="234"/>
      <c r="AT725" s="234"/>
      <c r="AU725" s="234"/>
      <c r="AV725" s="234"/>
      <c r="AW725" s="234"/>
      <c r="AX725" s="234"/>
      <c r="AY725" s="234"/>
      <c r="AZ725" s="234"/>
      <c r="BA725" s="234"/>
      <c r="BB725" s="234"/>
      <c r="BC725" s="234"/>
      <c r="BD725" s="234"/>
      <c r="BE725" s="234"/>
      <c r="BF725" s="234"/>
      <c r="BG725" s="234"/>
      <c r="BH725" s="234"/>
      <c r="BI725" s="234"/>
      <c r="BJ725" s="234"/>
      <c r="BK725" s="234"/>
      <c r="BL725" s="234"/>
      <c r="BM725" s="234"/>
      <c r="BN725" s="234"/>
      <c r="BO725" s="234"/>
      <c r="BP725" s="234"/>
      <c r="BQ725" s="234"/>
    </row>
    <row r="726" spans="2:69" s="39" customFormat="1" ht="6.75" customHeight="1">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8"/>
      <c r="AJ726" s="48"/>
      <c r="AL726" s="48"/>
      <c r="AN726" s="234"/>
      <c r="AO726" s="234"/>
      <c r="AP726" s="234"/>
      <c r="AQ726" s="234"/>
      <c r="AR726" s="234"/>
      <c r="AS726" s="234"/>
      <c r="AT726" s="234"/>
      <c r="AU726" s="234"/>
      <c r="AV726" s="234"/>
      <c r="AW726" s="234"/>
      <c r="AX726" s="234"/>
      <c r="AY726" s="234"/>
      <c r="AZ726" s="234"/>
      <c r="BA726" s="234"/>
      <c r="BB726" s="234"/>
      <c r="BC726" s="234"/>
      <c r="BD726" s="234"/>
      <c r="BE726" s="234"/>
      <c r="BF726" s="234"/>
      <c r="BG726" s="234"/>
      <c r="BH726" s="234"/>
      <c r="BI726" s="234"/>
      <c r="BJ726" s="234"/>
      <c r="BK726" s="234"/>
      <c r="BL726" s="234"/>
      <c r="BM726" s="234"/>
      <c r="BN726" s="234"/>
      <c r="BO726" s="234"/>
      <c r="BP726" s="234"/>
      <c r="BQ726" s="234"/>
    </row>
    <row r="727" spans="2:69" s="39" customFormat="1" ht="6.75" customHeight="1">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8"/>
      <c r="AJ727" s="48"/>
      <c r="AL727" s="48"/>
      <c r="AN727" s="234"/>
      <c r="AO727" s="234"/>
      <c r="AP727" s="234"/>
      <c r="AQ727" s="234"/>
      <c r="AR727" s="234"/>
      <c r="AS727" s="234"/>
      <c r="AT727" s="234"/>
      <c r="AU727" s="234"/>
      <c r="AV727" s="234"/>
      <c r="AW727" s="234"/>
      <c r="AX727" s="234"/>
      <c r="AY727" s="234"/>
      <c r="AZ727" s="234"/>
      <c r="BA727" s="234"/>
      <c r="BB727" s="234"/>
      <c r="BC727" s="234"/>
      <c r="BD727" s="234"/>
      <c r="BE727" s="234"/>
      <c r="BF727" s="234"/>
      <c r="BG727" s="234"/>
      <c r="BH727" s="234"/>
      <c r="BI727" s="234"/>
      <c r="BJ727" s="234"/>
      <c r="BK727" s="234"/>
      <c r="BL727" s="234"/>
      <c r="BM727" s="234"/>
      <c r="BN727" s="234"/>
      <c r="BO727" s="234"/>
      <c r="BP727" s="234"/>
      <c r="BQ727" s="234"/>
    </row>
    <row r="728" spans="2:69" s="39" customFormat="1" ht="6.75" customHeight="1">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8"/>
      <c r="AJ728" s="48"/>
      <c r="AL728" s="48"/>
      <c r="AN728" s="234"/>
      <c r="AO728" s="234"/>
      <c r="AP728" s="234"/>
      <c r="AQ728" s="234"/>
      <c r="AR728" s="234"/>
      <c r="AS728" s="234"/>
      <c r="AT728" s="234"/>
      <c r="AU728" s="234"/>
      <c r="AV728" s="234"/>
      <c r="AW728" s="234"/>
      <c r="AX728" s="234"/>
      <c r="AY728" s="234"/>
      <c r="AZ728" s="234"/>
      <c r="BA728" s="234"/>
      <c r="BB728" s="234"/>
      <c r="BC728" s="234"/>
      <c r="BD728" s="234"/>
      <c r="BE728" s="234"/>
      <c r="BF728" s="234"/>
      <c r="BG728" s="234"/>
      <c r="BH728" s="234"/>
      <c r="BI728" s="234"/>
      <c r="BJ728" s="234"/>
      <c r="BK728" s="234"/>
      <c r="BL728" s="234"/>
      <c r="BM728" s="234"/>
      <c r="BN728" s="234"/>
      <c r="BO728" s="234"/>
      <c r="BP728" s="234"/>
      <c r="BQ728" s="234"/>
    </row>
    <row r="729" spans="2:69" s="39" customFormat="1" ht="6.75" customHeight="1">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8"/>
      <c r="AJ729" s="48"/>
      <c r="AL729" s="48"/>
      <c r="AN729" s="234"/>
      <c r="AO729" s="234"/>
      <c r="AP729" s="234"/>
      <c r="AQ729" s="234"/>
      <c r="AR729" s="234"/>
      <c r="AS729" s="234"/>
      <c r="AT729" s="234"/>
      <c r="AU729" s="234"/>
      <c r="AV729" s="234"/>
      <c r="AW729" s="234"/>
      <c r="AX729" s="234"/>
      <c r="AY729" s="234"/>
      <c r="AZ729" s="234"/>
      <c r="BA729" s="234"/>
      <c r="BB729" s="234"/>
      <c r="BC729" s="234"/>
      <c r="BD729" s="234"/>
      <c r="BE729" s="234"/>
      <c r="BF729" s="234"/>
      <c r="BG729" s="234"/>
      <c r="BH729" s="234"/>
      <c r="BI729" s="234"/>
      <c r="BJ729" s="234"/>
      <c r="BK729" s="234"/>
      <c r="BL729" s="234"/>
      <c r="BM729" s="234"/>
      <c r="BN729" s="234"/>
      <c r="BO729" s="234"/>
      <c r="BP729" s="234"/>
      <c r="BQ729" s="234"/>
    </row>
    <row r="730" spans="2:69" s="39" customFormat="1" ht="6.75" customHeight="1">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8"/>
      <c r="AJ730" s="48"/>
      <c r="AL730" s="48"/>
      <c r="AN730" s="234"/>
      <c r="AO730" s="234"/>
      <c r="AP730" s="234"/>
      <c r="AQ730" s="234"/>
      <c r="AR730" s="234"/>
      <c r="AS730" s="234"/>
      <c r="AT730" s="234"/>
      <c r="AU730" s="234"/>
      <c r="AV730" s="234"/>
      <c r="AW730" s="234"/>
      <c r="AX730" s="234"/>
      <c r="AY730" s="234"/>
      <c r="AZ730" s="234"/>
      <c r="BA730" s="234"/>
      <c r="BB730" s="234"/>
      <c r="BC730" s="234"/>
      <c r="BD730" s="234"/>
      <c r="BE730" s="234"/>
      <c r="BF730" s="234"/>
      <c r="BG730" s="234"/>
      <c r="BH730" s="234"/>
      <c r="BI730" s="234"/>
      <c r="BJ730" s="234"/>
      <c r="BK730" s="234"/>
      <c r="BL730" s="234"/>
      <c r="BM730" s="234"/>
      <c r="BN730" s="234"/>
      <c r="BO730" s="234"/>
      <c r="BP730" s="234"/>
      <c r="BQ730" s="234"/>
    </row>
    <row r="731" spans="2:69" s="39" customFormat="1" ht="6.75" customHeight="1">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8"/>
      <c r="AJ731" s="48"/>
      <c r="AL731" s="48"/>
      <c r="AN731" s="234"/>
      <c r="AO731" s="234"/>
      <c r="AP731" s="234"/>
      <c r="AQ731" s="234"/>
      <c r="AR731" s="234"/>
      <c r="AS731" s="234"/>
      <c r="AT731" s="234"/>
      <c r="AU731" s="234"/>
      <c r="AV731" s="234"/>
      <c r="AW731" s="234"/>
      <c r="AX731" s="234"/>
      <c r="AY731" s="234"/>
      <c r="AZ731" s="234"/>
      <c r="BA731" s="234"/>
      <c r="BB731" s="234"/>
      <c r="BC731" s="234"/>
      <c r="BD731" s="234"/>
      <c r="BE731" s="234"/>
      <c r="BF731" s="234"/>
      <c r="BG731" s="234"/>
      <c r="BH731" s="234"/>
      <c r="BI731" s="234"/>
      <c r="BJ731" s="234"/>
      <c r="BK731" s="234"/>
      <c r="BL731" s="234"/>
      <c r="BM731" s="234"/>
      <c r="BN731" s="234"/>
      <c r="BO731" s="234"/>
      <c r="BP731" s="234"/>
      <c r="BQ731" s="234"/>
    </row>
    <row r="732" spans="2:69" s="39" customFormat="1" ht="6.75" customHeight="1">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8"/>
      <c r="AJ732" s="48"/>
      <c r="AL732" s="48"/>
      <c r="AN732" s="234"/>
      <c r="AO732" s="234"/>
      <c r="AP732" s="234"/>
      <c r="AQ732" s="234"/>
      <c r="AR732" s="234"/>
      <c r="AS732" s="234"/>
      <c r="AT732" s="234"/>
      <c r="AU732" s="234"/>
      <c r="AV732" s="234"/>
      <c r="AW732" s="234"/>
      <c r="AX732" s="234"/>
      <c r="AY732" s="234"/>
      <c r="AZ732" s="234"/>
      <c r="BA732" s="234"/>
      <c r="BB732" s="234"/>
      <c r="BC732" s="234"/>
      <c r="BD732" s="234"/>
      <c r="BE732" s="234"/>
      <c r="BF732" s="234"/>
      <c r="BG732" s="234"/>
      <c r="BH732" s="234"/>
      <c r="BI732" s="234"/>
      <c r="BJ732" s="234"/>
      <c r="BK732" s="234"/>
      <c r="BL732" s="234"/>
      <c r="BM732" s="234"/>
      <c r="BN732" s="234"/>
      <c r="BO732" s="234"/>
      <c r="BP732" s="234"/>
      <c r="BQ732" s="234"/>
    </row>
    <row r="733" spans="2:69" s="39" customFormat="1" ht="6.75" customHeight="1">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8"/>
      <c r="AJ733" s="48"/>
      <c r="AL733" s="48"/>
      <c r="AN733" s="234"/>
      <c r="AO733" s="234"/>
      <c r="AP733" s="234"/>
      <c r="AQ733" s="234"/>
      <c r="AR733" s="234"/>
      <c r="AS733" s="234"/>
      <c r="AT733" s="234"/>
      <c r="AU733" s="234"/>
      <c r="AV733" s="234"/>
      <c r="AW733" s="234"/>
      <c r="AX733" s="234"/>
      <c r="AY733" s="234"/>
      <c r="AZ733" s="234"/>
      <c r="BA733" s="234"/>
      <c r="BB733" s="234"/>
      <c r="BC733" s="234"/>
      <c r="BD733" s="234"/>
      <c r="BE733" s="234"/>
      <c r="BF733" s="234"/>
      <c r="BG733" s="234"/>
      <c r="BH733" s="234"/>
      <c r="BI733" s="234"/>
      <c r="BJ733" s="234"/>
      <c r="BK733" s="234"/>
      <c r="BL733" s="234"/>
      <c r="BM733" s="234"/>
      <c r="BN733" s="234"/>
      <c r="BO733" s="234"/>
      <c r="BP733" s="234"/>
      <c r="BQ733" s="234"/>
    </row>
    <row r="734" spans="2:69" s="39" customFormat="1" ht="6.75" customHeight="1">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8"/>
      <c r="AJ734" s="48"/>
      <c r="AL734" s="48"/>
      <c r="AN734" s="234"/>
      <c r="AO734" s="234"/>
      <c r="AP734" s="234"/>
      <c r="AQ734" s="234"/>
      <c r="AR734" s="234"/>
      <c r="AS734" s="234"/>
      <c r="AT734" s="234"/>
      <c r="AU734" s="234"/>
      <c r="AV734" s="234"/>
      <c r="AW734" s="234"/>
      <c r="AX734" s="234"/>
      <c r="AY734" s="234"/>
      <c r="AZ734" s="234"/>
      <c r="BA734" s="234"/>
      <c r="BB734" s="234"/>
      <c r="BC734" s="234"/>
      <c r="BD734" s="234"/>
      <c r="BE734" s="234"/>
      <c r="BF734" s="234"/>
      <c r="BG734" s="234"/>
      <c r="BH734" s="234"/>
      <c r="BI734" s="234"/>
      <c r="BJ734" s="234"/>
      <c r="BK734" s="234"/>
      <c r="BL734" s="234"/>
      <c r="BM734" s="234"/>
      <c r="BN734" s="234"/>
      <c r="BO734" s="234"/>
      <c r="BP734" s="234"/>
      <c r="BQ734" s="234"/>
    </row>
    <row r="735" spans="2:69" s="39" customFormat="1" ht="6.75" customHeight="1">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8"/>
      <c r="AJ735" s="48"/>
      <c r="AL735" s="48"/>
      <c r="AN735" s="234"/>
      <c r="AO735" s="234"/>
      <c r="AP735" s="234"/>
      <c r="AQ735" s="234"/>
      <c r="AR735" s="234"/>
      <c r="AS735" s="234"/>
      <c r="AT735" s="234"/>
      <c r="AU735" s="234"/>
      <c r="AV735" s="234"/>
      <c r="AW735" s="234"/>
      <c r="AX735" s="234"/>
      <c r="AY735" s="234"/>
      <c r="AZ735" s="234"/>
      <c r="BA735" s="234"/>
      <c r="BB735" s="234"/>
      <c r="BC735" s="234"/>
      <c r="BD735" s="234"/>
      <c r="BE735" s="234"/>
      <c r="BF735" s="234"/>
      <c r="BG735" s="234"/>
      <c r="BH735" s="234"/>
      <c r="BI735" s="234"/>
      <c r="BJ735" s="234"/>
      <c r="BK735" s="234"/>
      <c r="BL735" s="234"/>
      <c r="BM735" s="234"/>
      <c r="BN735" s="234"/>
      <c r="BO735" s="234"/>
      <c r="BP735" s="234"/>
      <c r="BQ735" s="234"/>
    </row>
    <row r="736" spans="2:69" s="39" customFormat="1" ht="6.75" customHeight="1">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8"/>
      <c r="AJ736" s="48"/>
      <c r="AL736" s="48"/>
      <c r="AN736" s="234"/>
      <c r="AO736" s="234"/>
      <c r="AP736" s="234"/>
      <c r="AQ736" s="234"/>
      <c r="AR736" s="234"/>
      <c r="AS736" s="234"/>
      <c r="AT736" s="234"/>
      <c r="AU736" s="234"/>
      <c r="AV736" s="234"/>
      <c r="AW736" s="234"/>
      <c r="AX736" s="234"/>
      <c r="AY736" s="234"/>
      <c r="AZ736" s="234"/>
      <c r="BA736" s="234"/>
      <c r="BB736" s="234"/>
      <c r="BC736" s="234"/>
      <c r="BD736" s="234"/>
      <c r="BE736" s="234"/>
      <c r="BF736" s="234"/>
      <c r="BG736" s="234"/>
      <c r="BH736" s="234"/>
      <c r="BI736" s="234"/>
      <c r="BJ736" s="234"/>
      <c r="BK736" s="234"/>
      <c r="BL736" s="234"/>
      <c r="BM736" s="234"/>
      <c r="BN736" s="234"/>
      <c r="BO736" s="234"/>
      <c r="BP736" s="234"/>
      <c r="BQ736" s="234"/>
    </row>
    <row r="737" spans="2:69" s="39" customFormat="1" ht="6.75" customHeight="1">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8"/>
      <c r="AJ737" s="48"/>
      <c r="AL737" s="48"/>
      <c r="AN737" s="234"/>
      <c r="AO737" s="234"/>
      <c r="AP737" s="234"/>
      <c r="AQ737" s="234"/>
      <c r="AR737" s="234"/>
      <c r="AS737" s="234"/>
      <c r="AT737" s="234"/>
      <c r="AU737" s="234"/>
      <c r="AV737" s="234"/>
      <c r="AW737" s="234"/>
      <c r="AX737" s="234"/>
      <c r="AY737" s="234"/>
      <c r="AZ737" s="234"/>
      <c r="BA737" s="234"/>
      <c r="BB737" s="234"/>
      <c r="BC737" s="234"/>
      <c r="BD737" s="234"/>
      <c r="BE737" s="234"/>
      <c r="BF737" s="234"/>
      <c r="BG737" s="234"/>
      <c r="BH737" s="234"/>
      <c r="BI737" s="234"/>
      <c r="BJ737" s="234"/>
      <c r="BK737" s="234"/>
      <c r="BL737" s="234"/>
      <c r="BM737" s="234"/>
      <c r="BN737" s="234"/>
      <c r="BO737" s="234"/>
      <c r="BP737" s="234"/>
      <c r="BQ737" s="234"/>
    </row>
    <row r="738" spans="2:69" s="39" customFormat="1" ht="6.75" customHeight="1">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8"/>
      <c r="AJ738" s="48"/>
      <c r="AL738" s="48"/>
      <c r="AN738" s="234"/>
      <c r="AO738" s="234"/>
      <c r="AP738" s="234"/>
      <c r="AQ738" s="234"/>
      <c r="AR738" s="234"/>
      <c r="AS738" s="234"/>
      <c r="AT738" s="234"/>
      <c r="AU738" s="234"/>
      <c r="AV738" s="234"/>
      <c r="AW738" s="234"/>
      <c r="AX738" s="234"/>
      <c r="AY738" s="234"/>
      <c r="AZ738" s="234"/>
      <c r="BA738" s="234"/>
      <c r="BB738" s="234"/>
      <c r="BC738" s="234"/>
      <c r="BD738" s="234"/>
      <c r="BE738" s="234"/>
      <c r="BF738" s="234"/>
      <c r="BG738" s="234"/>
      <c r="BH738" s="234"/>
      <c r="BI738" s="234"/>
      <c r="BJ738" s="234"/>
      <c r="BK738" s="234"/>
      <c r="BL738" s="234"/>
      <c r="BM738" s="234"/>
      <c r="BN738" s="234"/>
      <c r="BO738" s="234"/>
      <c r="BP738" s="234"/>
      <c r="BQ738" s="234"/>
    </row>
    <row r="739" spans="2:69" s="39" customFormat="1" ht="6.75" customHeight="1">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8"/>
      <c r="AJ739" s="48"/>
      <c r="AL739" s="48"/>
      <c r="AN739" s="234"/>
      <c r="AO739" s="234"/>
      <c r="AP739" s="234"/>
      <c r="AQ739" s="234"/>
      <c r="AR739" s="234"/>
      <c r="AS739" s="234"/>
      <c r="AT739" s="234"/>
      <c r="AU739" s="234"/>
      <c r="AV739" s="234"/>
      <c r="AW739" s="234"/>
      <c r="AX739" s="234"/>
      <c r="AY739" s="234"/>
      <c r="AZ739" s="234"/>
      <c r="BA739" s="234"/>
      <c r="BB739" s="234"/>
      <c r="BC739" s="234"/>
      <c r="BD739" s="234"/>
      <c r="BE739" s="234"/>
      <c r="BF739" s="234"/>
      <c r="BG739" s="234"/>
      <c r="BH739" s="234"/>
      <c r="BI739" s="234"/>
      <c r="BJ739" s="234"/>
      <c r="BK739" s="234"/>
      <c r="BL739" s="234"/>
      <c r="BM739" s="234"/>
      <c r="BN739" s="234"/>
      <c r="BO739" s="234"/>
      <c r="BP739" s="234"/>
      <c r="BQ739" s="234"/>
    </row>
    <row r="740" spans="2:69" s="39" customFormat="1" ht="6.75" customHeight="1">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8"/>
      <c r="AJ740" s="48"/>
      <c r="AL740" s="48"/>
      <c r="AN740" s="234"/>
      <c r="AO740" s="234"/>
      <c r="AP740" s="234"/>
      <c r="AQ740" s="234"/>
      <c r="AR740" s="234"/>
      <c r="AS740" s="234"/>
      <c r="AT740" s="234"/>
      <c r="AU740" s="234"/>
      <c r="AV740" s="234"/>
      <c r="AW740" s="234"/>
      <c r="AX740" s="234"/>
      <c r="AY740" s="234"/>
      <c r="AZ740" s="234"/>
      <c r="BA740" s="234"/>
      <c r="BB740" s="234"/>
      <c r="BC740" s="234"/>
      <c r="BD740" s="234"/>
      <c r="BE740" s="234"/>
      <c r="BF740" s="234"/>
      <c r="BG740" s="234"/>
      <c r="BH740" s="234"/>
      <c r="BI740" s="234"/>
      <c r="BJ740" s="234"/>
      <c r="BK740" s="234"/>
      <c r="BL740" s="234"/>
      <c r="BM740" s="234"/>
      <c r="BN740" s="234"/>
      <c r="BO740" s="234"/>
      <c r="BP740" s="234"/>
      <c r="BQ740" s="234"/>
    </row>
    <row r="741" spans="2:69" s="39" customFormat="1" ht="6.75" customHeight="1">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8"/>
      <c r="AJ741" s="48"/>
      <c r="AL741" s="48"/>
      <c r="AN741" s="234"/>
      <c r="AO741" s="234"/>
      <c r="AP741" s="234"/>
      <c r="AQ741" s="234"/>
      <c r="AR741" s="234"/>
      <c r="AS741" s="234"/>
      <c r="AT741" s="234"/>
      <c r="AU741" s="234"/>
      <c r="AV741" s="234"/>
      <c r="AW741" s="234"/>
      <c r="AX741" s="234"/>
      <c r="AY741" s="234"/>
      <c r="AZ741" s="234"/>
      <c r="BA741" s="234"/>
      <c r="BB741" s="234"/>
      <c r="BC741" s="234"/>
      <c r="BD741" s="234"/>
      <c r="BE741" s="234"/>
      <c r="BF741" s="234"/>
      <c r="BG741" s="234"/>
      <c r="BH741" s="234"/>
      <c r="BI741" s="234"/>
      <c r="BJ741" s="234"/>
      <c r="BK741" s="234"/>
      <c r="BL741" s="234"/>
      <c r="BM741" s="234"/>
      <c r="BN741" s="234"/>
      <c r="BO741" s="234"/>
      <c r="BP741" s="234"/>
      <c r="BQ741" s="234"/>
    </row>
    <row r="742" spans="2:69" s="39" customFormat="1" ht="6.75" customHeight="1">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8"/>
      <c r="AJ742" s="48"/>
      <c r="AL742" s="48"/>
      <c r="AN742" s="234"/>
      <c r="AO742" s="234"/>
      <c r="AP742" s="234"/>
      <c r="AQ742" s="234"/>
      <c r="AR742" s="234"/>
      <c r="AS742" s="234"/>
      <c r="AT742" s="234"/>
      <c r="AU742" s="234"/>
      <c r="AV742" s="234"/>
      <c r="AW742" s="234"/>
      <c r="AX742" s="234"/>
      <c r="AY742" s="234"/>
      <c r="AZ742" s="234"/>
      <c r="BA742" s="234"/>
      <c r="BB742" s="234"/>
      <c r="BC742" s="234"/>
      <c r="BD742" s="234"/>
      <c r="BE742" s="234"/>
      <c r="BF742" s="234"/>
      <c r="BG742" s="234"/>
      <c r="BH742" s="234"/>
      <c r="BI742" s="234"/>
      <c r="BJ742" s="234"/>
      <c r="BK742" s="234"/>
      <c r="BL742" s="234"/>
      <c r="BM742" s="234"/>
      <c r="BN742" s="234"/>
      <c r="BO742" s="234"/>
      <c r="BP742" s="234"/>
      <c r="BQ742" s="234"/>
    </row>
    <row r="743" spans="2:69" s="39" customFormat="1" ht="6.75" customHeight="1">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8"/>
      <c r="AJ743" s="48"/>
      <c r="AL743" s="48"/>
      <c r="AN743" s="234"/>
      <c r="AO743" s="234"/>
      <c r="AP743" s="234"/>
      <c r="AQ743" s="234"/>
      <c r="AR743" s="234"/>
      <c r="AS743" s="234"/>
      <c r="AT743" s="234"/>
      <c r="AU743" s="234"/>
      <c r="AV743" s="234"/>
      <c r="AW743" s="234"/>
      <c r="AX743" s="234"/>
      <c r="AY743" s="234"/>
      <c r="AZ743" s="234"/>
      <c r="BA743" s="234"/>
      <c r="BB743" s="234"/>
      <c r="BC743" s="234"/>
      <c r="BD743" s="234"/>
      <c r="BE743" s="234"/>
      <c r="BF743" s="234"/>
      <c r="BG743" s="234"/>
      <c r="BH743" s="234"/>
      <c r="BI743" s="234"/>
      <c r="BJ743" s="234"/>
      <c r="BK743" s="234"/>
      <c r="BL743" s="234"/>
      <c r="BM743" s="234"/>
      <c r="BN743" s="234"/>
      <c r="BO743" s="234"/>
      <c r="BP743" s="234"/>
      <c r="BQ743" s="234"/>
    </row>
    <row r="744" spans="2:69" s="39" customFormat="1" ht="6.75" customHeight="1">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8"/>
      <c r="AJ744" s="48"/>
      <c r="AL744" s="48"/>
      <c r="AN744" s="234"/>
      <c r="AO744" s="234"/>
      <c r="AP744" s="234"/>
      <c r="AQ744" s="234"/>
      <c r="AR744" s="234"/>
      <c r="AS744" s="234"/>
      <c r="AT744" s="234"/>
      <c r="AU744" s="234"/>
      <c r="AV744" s="234"/>
      <c r="AW744" s="234"/>
      <c r="AX744" s="234"/>
      <c r="AY744" s="234"/>
      <c r="AZ744" s="234"/>
      <c r="BA744" s="234"/>
      <c r="BB744" s="234"/>
      <c r="BC744" s="234"/>
      <c r="BD744" s="234"/>
      <c r="BE744" s="234"/>
      <c r="BF744" s="234"/>
      <c r="BG744" s="234"/>
      <c r="BH744" s="234"/>
      <c r="BI744" s="234"/>
      <c r="BJ744" s="234"/>
      <c r="BK744" s="234"/>
      <c r="BL744" s="234"/>
      <c r="BM744" s="234"/>
      <c r="BN744" s="234"/>
      <c r="BO744" s="234"/>
      <c r="BP744" s="234"/>
      <c r="BQ744" s="234"/>
    </row>
    <row r="745" spans="2:69" s="39" customFormat="1" ht="6.75" customHeight="1">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8"/>
      <c r="AJ745" s="48"/>
      <c r="AL745" s="48"/>
      <c r="AN745" s="234"/>
      <c r="AO745" s="234"/>
      <c r="AP745" s="234"/>
      <c r="AQ745" s="234"/>
      <c r="AR745" s="234"/>
      <c r="AS745" s="234"/>
      <c r="AT745" s="234"/>
      <c r="AU745" s="234"/>
      <c r="AV745" s="234"/>
      <c r="AW745" s="234"/>
      <c r="AX745" s="234"/>
      <c r="AY745" s="234"/>
      <c r="AZ745" s="234"/>
      <c r="BA745" s="234"/>
      <c r="BB745" s="234"/>
      <c r="BC745" s="234"/>
      <c r="BD745" s="234"/>
      <c r="BE745" s="234"/>
      <c r="BF745" s="234"/>
      <c r="BG745" s="234"/>
      <c r="BH745" s="234"/>
      <c r="BI745" s="234"/>
      <c r="BJ745" s="234"/>
      <c r="BK745" s="234"/>
      <c r="BL745" s="234"/>
      <c r="BM745" s="234"/>
      <c r="BN745" s="234"/>
      <c r="BO745" s="234"/>
      <c r="BP745" s="234"/>
      <c r="BQ745" s="234"/>
    </row>
    <row r="746" spans="2:69" s="39" customFormat="1" ht="6.75" customHeight="1">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8"/>
      <c r="AJ746" s="48"/>
      <c r="AL746" s="48"/>
      <c r="AN746" s="234"/>
      <c r="AO746" s="234"/>
      <c r="AP746" s="234"/>
      <c r="AQ746" s="234"/>
      <c r="AR746" s="234"/>
      <c r="AS746" s="234"/>
      <c r="AT746" s="234"/>
      <c r="AU746" s="234"/>
      <c r="AV746" s="234"/>
      <c r="AW746" s="234"/>
      <c r="AX746" s="234"/>
      <c r="AY746" s="234"/>
      <c r="AZ746" s="234"/>
      <c r="BA746" s="234"/>
      <c r="BB746" s="234"/>
      <c r="BC746" s="234"/>
      <c r="BD746" s="234"/>
      <c r="BE746" s="234"/>
      <c r="BF746" s="234"/>
      <c r="BG746" s="234"/>
      <c r="BH746" s="234"/>
      <c r="BI746" s="234"/>
      <c r="BJ746" s="234"/>
      <c r="BK746" s="234"/>
      <c r="BL746" s="234"/>
      <c r="BM746" s="234"/>
      <c r="BN746" s="234"/>
      <c r="BO746" s="234"/>
      <c r="BP746" s="234"/>
      <c r="BQ746" s="234"/>
    </row>
    <row r="747" spans="2:69" s="39" customFormat="1" ht="6.75" customHeight="1">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8"/>
      <c r="AJ747" s="48"/>
      <c r="AL747" s="48"/>
      <c r="AN747" s="234"/>
      <c r="AO747" s="234"/>
      <c r="AP747" s="234"/>
      <c r="AQ747" s="234"/>
      <c r="AR747" s="234"/>
      <c r="AS747" s="234"/>
      <c r="AT747" s="234"/>
      <c r="AU747" s="234"/>
      <c r="AV747" s="234"/>
      <c r="AW747" s="234"/>
      <c r="AX747" s="234"/>
      <c r="AY747" s="234"/>
      <c r="AZ747" s="234"/>
      <c r="BA747" s="234"/>
      <c r="BB747" s="234"/>
      <c r="BC747" s="234"/>
      <c r="BD747" s="234"/>
      <c r="BE747" s="234"/>
      <c r="BF747" s="234"/>
      <c r="BG747" s="234"/>
      <c r="BH747" s="234"/>
      <c r="BI747" s="234"/>
      <c r="BJ747" s="234"/>
      <c r="BK747" s="234"/>
      <c r="BL747" s="234"/>
      <c r="BM747" s="234"/>
      <c r="BN747" s="234"/>
      <c r="BO747" s="234"/>
      <c r="BP747" s="234"/>
      <c r="BQ747" s="234"/>
    </row>
    <row r="748" spans="2:69" s="39" customFormat="1" ht="6.75" customHeight="1">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8"/>
      <c r="AJ748" s="48"/>
      <c r="AL748" s="48"/>
      <c r="AN748" s="234"/>
      <c r="AO748" s="234"/>
      <c r="AP748" s="234"/>
      <c r="AQ748" s="234"/>
      <c r="AR748" s="234"/>
      <c r="AS748" s="234"/>
      <c r="AT748" s="234"/>
      <c r="AU748" s="234"/>
      <c r="AV748" s="234"/>
      <c r="AW748" s="234"/>
      <c r="AX748" s="234"/>
      <c r="AY748" s="234"/>
      <c r="AZ748" s="234"/>
      <c r="BA748" s="234"/>
      <c r="BB748" s="234"/>
      <c r="BC748" s="234"/>
      <c r="BD748" s="234"/>
      <c r="BE748" s="234"/>
      <c r="BF748" s="234"/>
      <c r="BG748" s="234"/>
      <c r="BH748" s="234"/>
      <c r="BI748" s="234"/>
      <c r="BJ748" s="234"/>
      <c r="BK748" s="234"/>
      <c r="BL748" s="234"/>
      <c r="BM748" s="234"/>
      <c r="BN748" s="234"/>
      <c r="BO748" s="234"/>
      <c r="BP748" s="234"/>
      <c r="BQ748" s="234"/>
    </row>
    <row r="749" spans="2:69" s="39" customFormat="1" ht="6.75" customHeight="1">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8"/>
      <c r="AJ749" s="48"/>
      <c r="AL749" s="48"/>
      <c r="AN749" s="234"/>
      <c r="AO749" s="234"/>
      <c r="AP749" s="234"/>
      <c r="AQ749" s="234"/>
      <c r="AR749" s="234"/>
      <c r="AS749" s="234"/>
      <c r="AT749" s="234"/>
      <c r="AU749" s="234"/>
      <c r="AV749" s="234"/>
      <c r="AW749" s="234"/>
      <c r="AX749" s="234"/>
      <c r="AY749" s="234"/>
      <c r="AZ749" s="234"/>
      <c r="BA749" s="234"/>
      <c r="BB749" s="234"/>
      <c r="BC749" s="234"/>
      <c r="BD749" s="234"/>
      <c r="BE749" s="234"/>
      <c r="BF749" s="234"/>
      <c r="BG749" s="234"/>
      <c r="BH749" s="234"/>
      <c r="BI749" s="234"/>
      <c r="BJ749" s="234"/>
      <c r="BK749" s="234"/>
      <c r="BL749" s="234"/>
      <c r="BM749" s="234"/>
      <c r="BN749" s="234"/>
      <c r="BO749" s="234"/>
      <c r="BP749" s="234"/>
      <c r="BQ749" s="234"/>
    </row>
    <row r="750" spans="2:69" s="39" customFormat="1" ht="6.75" customHeight="1">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8"/>
      <c r="AJ750" s="48"/>
      <c r="AL750" s="48"/>
      <c r="AN750" s="234"/>
      <c r="AO750" s="234"/>
      <c r="AP750" s="234"/>
      <c r="AQ750" s="234"/>
      <c r="AR750" s="234"/>
      <c r="AS750" s="234"/>
      <c r="AT750" s="234"/>
      <c r="AU750" s="234"/>
      <c r="AV750" s="234"/>
      <c r="AW750" s="234"/>
      <c r="AX750" s="234"/>
      <c r="AY750" s="234"/>
      <c r="AZ750" s="234"/>
      <c r="BA750" s="234"/>
      <c r="BB750" s="234"/>
      <c r="BC750" s="234"/>
      <c r="BD750" s="234"/>
      <c r="BE750" s="234"/>
      <c r="BF750" s="234"/>
      <c r="BG750" s="234"/>
      <c r="BH750" s="234"/>
      <c r="BI750" s="234"/>
      <c r="BJ750" s="234"/>
      <c r="BK750" s="234"/>
      <c r="BL750" s="234"/>
      <c r="BM750" s="234"/>
      <c r="BN750" s="234"/>
      <c r="BO750" s="234"/>
      <c r="BP750" s="234"/>
      <c r="BQ750" s="234"/>
    </row>
    <row r="751" spans="2:69" s="39" customFormat="1" ht="6.75" customHeight="1">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8"/>
      <c r="AJ751" s="48"/>
      <c r="AL751" s="48"/>
      <c r="AN751" s="234"/>
      <c r="AO751" s="234"/>
      <c r="AP751" s="234"/>
      <c r="AQ751" s="234"/>
      <c r="AR751" s="234"/>
      <c r="AS751" s="234"/>
      <c r="AT751" s="234"/>
      <c r="AU751" s="234"/>
      <c r="AV751" s="234"/>
      <c r="AW751" s="234"/>
      <c r="AX751" s="234"/>
      <c r="AY751" s="234"/>
      <c r="AZ751" s="234"/>
      <c r="BA751" s="234"/>
      <c r="BB751" s="234"/>
      <c r="BC751" s="234"/>
      <c r="BD751" s="234"/>
      <c r="BE751" s="234"/>
      <c r="BF751" s="234"/>
      <c r="BG751" s="234"/>
      <c r="BH751" s="234"/>
      <c r="BI751" s="234"/>
      <c r="BJ751" s="234"/>
      <c r="BK751" s="234"/>
      <c r="BL751" s="234"/>
      <c r="BM751" s="234"/>
      <c r="BN751" s="234"/>
      <c r="BO751" s="234"/>
      <c r="BP751" s="234"/>
      <c r="BQ751" s="234"/>
    </row>
    <row r="752" spans="2:69" s="39" customFormat="1" ht="6.75" customHeight="1">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8"/>
      <c r="AJ752" s="48"/>
      <c r="AL752" s="48"/>
      <c r="AN752" s="234"/>
      <c r="AO752" s="234"/>
      <c r="AP752" s="234"/>
      <c r="AQ752" s="234"/>
      <c r="AR752" s="234"/>
      <c r="AS752" s="234"/>
      <c r="AT752" s="234"/>
      <c r="AU752" s="234"/>
      <c r="AV752" s="234"/>
      <c r="AW752" s="234"/>
      <c r="AX752" s="234"/>
      <c r="AY752" s="234"/>
      <c r="AZ752" s="234"/>
      <c r="BA752" s="234"/>
      <c r="BB752" s="234"/>
      <c r="BC752" s="234"/>
      <c r="BD752" s="234"/>
      <c r="BE752" s="234"/>
      <c r="BF752" s="234"/>
      <c r="BG752" s="234"/>
      <c r="BH752" s="234"/>
      <c r="BI752" s="234"/>
      <c r="BJ752" s="234"/>
      <c r="BK752" s="234"/>
      <c r="BL752" s="234"/>
      <c r="BM752" s="234"/>
      <c r="BN752" s="234"/>
      <c r="BO752" s="234"/>
      <c r="BP752" s="234"/>
      <c r="BQ752" s="234"/>
    </row>
    <row r="753" spans="2:69" s="39" customFormat="1" ht="6.75" customHeight="1">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8"/>
      <c r="AJ753" s="48"/>
      <c r="AL753" s="48"/>
      <c r="AN753" s="234"/>
      <c r="AO753" s="234"/>
      <c r="AP753" s="234"/>
      <c r="AQ753" s="234"/>
      <c r="AR753" s="234"/>
      <c r="AS753" s="234"/>
      <c r="AT753" s="234"/>
      <c r="AU753" s="234"/>
      <c r="AV753" s="234"/>
      <c r="AW753" s="234"/>
      <c r="AX753" s="234"/>
      <c r="AY753" s="234"/>
      <c r="AZ753" s="234"/>
      <c r="BA753" s="234"/>
      <c r="BB753" s="234"/>
      <c r="BC753" s="234"/>
      <c r="BD753" s="234"/>
      <c r="BE753" s="234"/>
      <c r="BF753" s="234"/>
      <c r="BG753" s="234"/>
      <c r="BH753" s="234"/>
      <c r="BI753" s="234"/>
      <c r="BJ753" s="234"/>
      <c r="BK753" s="234"/>
      <c r="BL753" s="234"/>
      <c r="BM753" s="234"/>
      <c r="BN753" s="234"/>
      <c r="BO753" s="234"/>
      <c r="BP753" s="234"/>
      <c r="BQ753" s="234"/>
    </row>
    <row r="754" spans="2:69" s="39" customFormat="1" ht="6.75" customHeight="1">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8"/>
      <c r="AJ754" s="48"/>
      <c r="AL754" s="48"/>
      <c r="AN754" s="234"/>
      <c r="AO754" s="234"/>
      <c r="AP754" s="234"/>
      <c r="AQ754" s="234"/>
      <c r="AR754" s="234"/>
      <c r="AS754" s="234"/>
      <c r="AT754" s="234"/>
      <c r="AU754" s="234"/>
      <c r="AV754" s="234"/>
      <c r="AW754" s="234"/>
      <c r="AX754" s="234"/>
      <c r="AY754" s="234"/>
      <c r="AZ754" s="234"/>
      <c r="BA754" s="234"/>
      <c r="BB754" s="234"/>
      <c r="BC754" s="234"/>
      <c r="BD754" s="234"/>
      <c r="BE754" s="234"/>
      <c r="BF754" s="234"/>
      <c r="BG754" s="234"/>
      <c r="BH754" s="234"/>
      <c r="BI754" s="234"/>
      <c r="BJ754" s="234"/>
      <c r="BK754" s="234"/>
      <c r="BL754" s="234"/>
      <c r="BM754" s="234"/>
      <c r="BN754" s="234"/>
      <c r="BO754" s="234"/>
      <c r="BP754" s="234"/>
      <c r="BQ754" s="234"/>
    </row>
    <row r="755" spans="2:69" s="39" customFormat="1" ht="6.75" customHeight="1">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8"/>
      <c r="AJ755" s="48"/>
      <c r="AL755" s="48"/>
      <c r="AN755" s="234"/>
      <c r="AO755" s="234"/>
      <c r="AP755" s="234"/>
      <c r="AQ755" s="234"/>
      <c r="AR755" s="234"/>
      <c r="AS755" s="234"/>
      <c r="AT755" s="234"/>
      <c r="AU755" s="234"/>
      <c r="AV755" s="234"/>
      <c r="AW755" s="234"/>
      <c r="AX755" s="234"/>
      <c r="AY755" s="234"/>
      <c r="AZ755" s="234"/>
      <c r="BA755" s="234"/>
      <c r="BB755" s="234"/>
      <c r="BC755" s="234"/>
      <c r="BD755" s="234"/>
      <c r="BE755" s="234"/>
      <c r="BF755" s="234"/>
      <c r="BG755" s="234"/>
      <c r="BH755" s="234"/>
      <c r="BI755" s="234"/>
      <c r="BJ755" s="234"/>
      <c r="BK755" s="234"/>
      <c r="BL755" s="234"/>
      <c r="BM755" s="234"/>
      <c r="BN755" s="234"/>
      <c r="BO755" s="234"/>
      <c r="BP755" s="234"/>
      <c r="BQ755" s="234"/>
    </row>
    <row r="756" spans="2:69" s="39" customFormat="1" ht="6.75" customHeight="1">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8"/>
      <c r="AJ756" s="48"/>
      <c r="AL756" s="48"/>
      <c r="AN756" s="234"/>
      <c r="AO756" s="234"/>
      <c r="AP756" s="234"/>
      <c r="AQ756" s="234"/>
      <c r="AR756" s="234"/>
      <c r="AS756" s="234"/>
      <c r="AT756" s="234"/>
      <c r="AU756" s="234"/>
      <c r="AV756" s="234"/>
      <c r="AW756" s="234"/>
      <c r="AX756" s="234"/>
      <c r="AY756" s="234"/>
      <c r="AZ756" s="234"/>
      <c r="BA756" s="234"/>
      <c r="BB756" s="234"/>
      <c r="BC756" s="234"/>
      <c r="BD756" s="234"/>
      <c r="BE756" s="234"/>
      <c r="BF756" s="234"/>
      <c r="BG756" s="234"/>
      <c r="BH756" s="234"/>
      <c r="BI756" s="234"/>
      <c r="BJ756" s="234"/>
      <c r="BK756" s="234"/>
      <c r="BL756" s="234"/>
      <c r="BM756" s="234"/>
      <c r="BN756" s="234"/>
      <c r="BO756" s="234"/>
      <c r="BP756" s="234"/>
      <c r="BQ756" s="234"/>
    </row>
    <row r="757" spans="2:69" s="39" customFormat="1" ht="6.75" customHeight="1">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8"/>
      <c r="AJ757" s="48"/>
      <c r="AL757" s="48"/>
      <c r="AN757" s="234"/>
      <c r="AO757" s="234"/>
      <c r="AP757" s="234"/>
      <c r="AQ757" s="234"/>
      <c r="AR757" s="234"/>
      <c r="AS757" s="234"/>
      <c r="AT757" s="234"/>
      <c r="AU757" s="234"/>
      <c r="AV757" s="234"/>
      <c r="AW757" s="234"/>
      <c r="AX757" s="234"/>
      <c r="AY757" s="234"/>
      <c r="AZ757" s="234"/>
      <c r="BA757" s="234"/>
      <c r="BB757" s="234"/>
      <c r="BC757" s="234"/>
      <c r="BD757" s="234"/>
      <c r="BE757" s="234"/>
      <c r="BF757" s="234"/>
      <c r="BG757" s="234"/>
      <c r="BH757" s="234"/>
      <c r="BI757" s="234"/>
      <c r="BJ757" s="234"/>
      <c r="BK757" s="234"/>
      <c r="BL757" s="234"/>
      <c r="BM757" s="234"/>
      <c r="BN757" s="234"/>
      <c r="BO757" s="234"/>
      <c r="BP757" s="234"/>
      <c r="BQ757" s="234"/>
    </row>
    <row r="758" spans="2:69" s="39" customFormat="1" ht="6.75" customHeight="1">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8"/>
      <c r="AJ758" s="48"/>
      <c r="AL758" s="48"/>
      <c r="AN758" s="234"/>
      <c r="AO758" s="234"/>
      <c r="AP758" s="234"/>
      <c r="AQ758" s="234"/>
      <c r="AR758" s="234"/>
      <c r="AS758" s="234"/>
      <c r="AT758" s="234"/>
      <c r="AU758" s="234"/>
      <c r="AV758" s="234"/>
      <c r="AW758" s="234"/>
      <c r="AX758" s="234"/>
      <c r="AY758" s="234"/>
      <c r="AZ758" s="234"/>
      <c r="BA758" s="234"/>
      <c r="BB758" s="234"/>
      <c r="BC758" s="234"/>
      <c r="BD758" s="234"/>
      <c r="BE758" s="234"/>
      <c r="BF758" s="234"/>
      <c r="BG758" s="234"/>
      <c r="BH758" s="234"/>
      <c r="BI758" s="234"/>
      <c r="BJ758" s="234"/>
      <c r="BK758" s="234"/>
      <c r="BL758" s="234"/>
      <c r="BM758" s="234"/>
      <c r="BN758" s="234"/>
      <c r="BO758" s="234"/>
      <c r="BP758" s="234"/>
      <c r="BQ758" s="234"/>
    </row>
    <row r="759" spans="2:69" s="39" customFormat="1" ht="6.75" customHeight="1">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8"/>
      <c r="AJ759" s="48"/>
      <c r="AL759" s="48"/>
      <c r="AN759" s="234"/>
      <c r="AO759" s="234"/>
      <c r="AP759" s="234"/>
      <c r="AQ759" s="234"/>
      <c r="AR759" s="234"/>
      <c r="AS759" s="234"/>
      <c r="AT759" s="234"/>
      <c r="AU759" s="234"/>
      <c r="AV759" s="234"/>
      <c r="AW759" s="234"/>
      <c r="AX759" s="234"/>
      <c r="AY759" s="234"/>
      <c r="AZ759" s="234"/>
      <c r="BA759" s="234"/>
      <c r="BB759" s="234"/>
      <c r="BC759" s="234"/>
      <c r="BD759" s="234"/>
      <c r="BE759" s="234"/>
      <c r="BF759" s="234"/>
      <c r="BG759" s="234"/>
      <c r="BH759" s="234"/>
      <c r="BI759" s="234"/>
      <c r="BJ759" s="234"/>
      <c r="BK759" s="234"/>
      <c r="BL759" s="234"/>
      <c r="BM759" s="234"/>
      <c r="BN759" s="234"/>
      <c r="BO759" s="234"/>
      <c r="BP759" s="234"/>
      <c r="BQ759" s="234"/>
    </row>
    <row r="760" spans="2:69" s="39" customFormat="1" ht="6.75" customHeight="1">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8"/>
      <c r="AJ760" s="48"/>
      <c r="AL760" s="48"/>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row>
    <row r="761" spans="2:69" s="39" customFormat="1" ht="6.75" customHeight="1">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8"/>
      <c r="AJ761" s="48"/>
      <c r="AL761" s="48"/>
      <c r="AN761" s="234"/>
      <c r="AO761" s="234"/>
      <c r="AP761" s="234"/>
      <c r="AQ761" s="234"/>
      <c r="AR761" s="234"/>
      <c r="AS761" s="234"/>
      <c r="AT761" s="234"/>
      <c r="AU761" s="234"/>
      <c r="AV761" s="234"/>
      <c r="AW761" s="234"/>
      <c r="AX761" s="234"/>
      <c r="AY761" s="234"/>
      <c r="AZ761" s="234"/>
      <c r="BA761" s="234"/>
      <c r="BB761" s="234"/>
      <c r="BC761" s="234"/>
      <c r="BD761" s="234"/>
      <c r="BE761" s="234"/>
      <c r="BF761" s="234"/>
      <c r="BG761" s="234"/>
      <c r="BH761" s="234"/>
      <c r="BI761" s="234"/>
      <c r="BJ761" s="234"/>
      <c r="BK761" s="234"/>
      <c r="BL761" s="234"/>
      <c r="BM761" s="234"/>
      <c r="BN761" s="234"/>
      <c r="BO761" s="234"/>
      <c r="BP761" s="234"/>
      <c r="BQ761" s="234"/>
    </row>
    <row r="762" spans="2:69" s="39" customFormat="1" ht="6.75" customHeight="1">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8"/>
      <c r="AJ762" s="48"/>
      <c r="AL762" s="48"/>
      <c r="AN762" s="234"/>
      <c r="AO762" s="234"/>
      <c r="AP762" s="234"/>
      <c r="AQ762" s="234"/>
      <c r="AR762" s="234"/>
      <c r="AS762" s="234"/>
      <c r="AT762" s="234"/>
      <c r="AU762" s="234"/>
      <c r="AV762" s="234"/>
      <c r="AW762" s="234"/>
      <c r="AX762" s="234"/>
      <c r="AY762" s="234"/>
      <c r="AZ762" s="234"/>
      <c r="BA762" s="234"/>
      <c r="BB762" s="234"/>
      <c r="BC762" s="234"/>
      <c r="BD762" s="234"/>
      <c r="BE762" s="234"/>
      <c r="BF762" s="234"/>
      <c r="BG762" s="234"/>
      <c r="BH762" s="234"/>
      <c r="BI762" s="234"/>
      <c r="BJ762" s="234"/>
      <c r="BK762" s="234"/>
      <c r="BL762" s="234"/>
      <c r="BM762" s="234"/>
      <c r="BN762" s="234"/>
      <c r="BO762" s="234"/>
      <c r="BP762" s="234"/>
      <c r="BQ762" s="234"/>
    </row>
    <row r="763" spans="2:69" s="39" customFormat="1" ht="6.75" customHeight="1">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8"/>
      <c r="AJ763" s="48"/>
      <c r="AL763" s="48"/>
      <c r="AN763" s="234"/>
      <c r="AO763" s="234"/>
      <c r="AP763" s="234"/>
      <c r="AQ763" s="234"/>
      <c r="AR763" s="234"/>
      <c r="AS763" s="234"/>
      <c r="AT763" s="234"/>
      <c r="AU763" s="234"/>
      <c r="AV763" s="234"/>
      <c r="AW763" s="234"/>
      <c r="AX763" s="234"/>
      <c r="AY763" s="234"/>
      <c r="AZ763" s="234"/>
      <c r="BA763" s="234"/>
      <c r="BB763" s="234"/>
      <c r="BC763" s="234"/>
      <c r="BD763" s="234"/>
      <c r="BE763" s="234"/>
      <c r="BF763" s="234"/>
      <c r="BG763" s="234"/>
      <c r="BH763" s="234"/>
      <c r="BI763" s="234"/>
      <c r="BJ763" s="234"/>
      <c r="BK763" s="234"/>
      <c r="BL763" s="234"/>
      <c r="BM763" s="234"/>
      <c r="BN763" s="234"/>
      <c r="BO763" s="234"/>
      <c r="BP763" s="234"/>
      <c r="BQ763" s="234"/>
    </row>
    <row r="764" spans="2:69" s="39" customFormat="1" ht="6.75" customHeight="1">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8"/>
      <c r="AJ764" s="48"/>
      <c r="AL764" s="48"/>
      <c r="AN764" s="234"/>
      <c r="AO764" s="234"/>
      <c r="AP764" s="234"/>
      <c r="AQ764" s="234"/>
      <c r="AR764" s="234"/>
      <c r="AS764" s="234"/>
      <c r="AT764" s="234"/>
      <c r="AU764" s="234"/>
      <c r="AV764" s="234"/>
      <c r="AW764" s="234"/>
      <c r="AX764" s="234"/>
      <c r="AY764" s="234"/>
      <c r="AZ764" s="234"/>
      <c r="BA764" s="234"/>
      <c r="BB764" s="234"/>
      <c r="BC764" s="234"/>
      <c r="BD764" s="234"/>
      <c r="BE764" s="234"/>
      <c r="BF764" s="234"/>
      <c r="BG764" s="234"/>
      <c r="BH764" s="234"/>
      <c r="BI764" s="234"/>
      <c r="BJ764" s="234"/>
      <c r="BK764" s="234"/>
      <c r="BL764" s="234"/>
      <c r="BM764" s="234"/>
      <c r="BN764" s="234"/>
      <c r="BO764" s="234"/>
      <c r="BP764" s="234"/>
      <c r="BQ764" s="234"/>
    </row>
    <row r="765" spans="2:69" s="39" customFormat="1" ht="6.75" customHeight="1">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8"/>
      <c r="AJ765" s="48"/>
      <c r="AL765" s="48"/>
      <c r="AN765" s="234"/>
      <c r="AO765" s="234"/>
      <c r="AP765" s="234"/>
      <c r="AQ765" s="234"/>
      <c r="AR765" s="234"/>
      <c r="AS765" s="234"/>
      <c r="AT765" s="234"/>
      <c r="AU765" s="234"/>
      <c r="AV765" s="234"/>
      <c r="AW765" s="234"/>
      <c r="AX765" s="234"/>
      <c r="AY765" s="234"/>
      <c r="AZ765" s="234"/>
      <c r="BA765" s="234"/>
      <c r="BB765" s="234"/>
      <c r="BC765" s="234"/>
      <c r="BD765" s="234"/>
      <c r="BE765" s="234"/>
      <c r="BF765" s="234"/>
      <c r="BG765" s="234"/>
      <c r="BH765" s="234"/>
      <c r="BI765" s="234"/>
      <c r="BJ765" s="234"/>
      <c r="BK765" s="234"/>
      <c r="BL765" s="234"/>
      <c r="BM765" s="234"/>
      <c r="BN765" s="234"/>
      <c r="BO765" s="234"/>
      <c r="BP765" s="234"/>
      <c r="BQ765" s="234"/>
    </row>
    <row r="766" spans="2:69" s="39" customFormat="1" ht="6.75" customHeight="1">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8"/>
      <c r="AJ766" s="48"/>
      <c r="AL766" s="48"/>
      <c r="AN766" s="234"/>
      <c r="AO766" s="234"/>
      <c r="AP766" s="234"/>
      <c r="AQ766" s="234"/>
      <c r="AR766" s="234"/>
      <c r="AS766" s="234"/>
      <c r="AT766" s="234"/>
      <c r="AU766" s="234"/>
      <c r="AV766" s="234"/>
      <c r="AW766" s="234"/>
      <c r="AX766" s="234"/>
      <c r="AY766" s="234"/>
      <c r="AZ766" s="234"/>
      <c r="BA766" s="234"/>
      <c r="BB766" s="234"/>
      <c r="BC766" s="234"/>
      <c r="BD766" s="234"/>
      <c r="BE766" s="234"/>
      <c r="BF766" s="234"/>
      <c r="BG766" s="234"/>
      <c r="BH766" s="234"/>
      <c r="BI766" s="234"/>
      <c r="BJ766" s="234"/>
      <c r="BK766" s="234"/>
      <c r="BL766" s="234"/>
      <c r="BM766" s="234"/>
      <c r="BN766" s="234"/>
      <c r="BO766" s="234"/>
      <c r="BP766" s="234"/>
      <c r="BQ766" s="234"/>
    </row>
    <row r="767" spans="2:69" s="39" customFormat="1" ht="6.75" customHeight="1">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8"/>
      <c r="AJ767" s="48"/>
      <c r="AL767" s="48"/>
      <c r="AN767" s="234"/>
      <c r="AO767" s="234"/>
      <c r="AP767" s="234"/>
      <c r="AQ767" s="234"/>
      <c r="AR767" s="234"/>
      <c r="AS767" s="234"/>
      <c r="AT767" s="234"/>
      <c r="AU767" s="234"/>
      <c r="AV767" s="234"/>
      <c r="AW767" s="234"/>
      <c r="AX767" s="234"/>
      <c r="AY767" s="234"/>
      <c r="AZ767" s="234"/>
      <c r="BA767" s="234"/>
      <c r="BB767" s="234"/>
      <c r="BC767" s="234"/>
      <c r="BD767" s="234"/>
      <c r="BE767" s="234"/>
      <c r="BF767" s="234"/>
      <c r="BG767" s="234"/>
      <c r="BH767" s="234"/>
      <c r="BI767" s="234"/>
      <c r="BJ767" s="234"/>
      <c r="BK767" s="234"/>
      <c r="BL767" s="234"/>
      <c r="BM767" s="234"/>
      <c r="BN767" s="234"/>
      <c r="BO767" s="234"/>
      <c r="BP767" s="234"/>
      <c r="BQ767" s="234"/>
    </row>
    <row r="768" spans="2:69" s="39" customFormat="1" ht="6.75" customHeight="1">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8"/>
      <c r="AJ768" s="48"/>
      <c r="AL768" s="48"/>
      <c r="AN768" s="234"/>
      <c r="AO768" s="234"/>
      <c r="AP768" s="234"/>
      <c r="AQ768" s="234"/>
      <c r="AR768" s="234"/>
      <c r="AS768" s="234"/>
      <c r="AT768" s="234"/>
      <c r="AU768" s="234"/>
      <c r="AV768" s="234"/>
      <c r="AW768" s="234"/>
      <c r="AX768" s="234"/>
      <c r="AY768" s="234"/>
      <c r="AZ768" s="234"/>
      <c r="BA768" s="234"/>
      <c r="BB768" s="234"/>
      <c r="BC768" s="234"/>
      <c r="BD768" s="234"/>
      <c r="BE768" s="234"/>
      <c r="BF768" s="234"/>
      <c r="BG768" s="234"/>
      <c r="BH768" s="234"/>
      <c r="BI768" s="234"/>
      <c r="BJ768" s="234"/>
      <c r="BK768" s="234"/>
      <c r="BL768" s="234"/>
      <c r="BM768" s="234"/>
      <c r="BN768" s="234"/>
      <c r="BO768" s="234"/>
      <c r="BP768" s="234"/>
      <c r="BQ768" s="234"/>
    </row>
    <row r="769" spans="2:69" s="39" customFormat="1" ht="6.75" customHeight="1">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8"/>
      <c r="AJ769" s="48"/>
      <c r="AL769" s="48"/>
      <c r="AN769" s="234"/>
      <c r="AO769" s="234"/>
      <c r="AP769" s="234"/>
      <c r="AQ769" s="234"/>
      <c r="AR769" s="234"/>
      <c r="AS769" s="234"/>
      <c r="AT769" s="234"/>
      <c r="AU769" s="234"/>
      <c r="AV769" s="234"/>
      <c r="AW769" s="234"/>
      <c r="AX769" s="234"/>
      <c r="AY769" s="234"/>
      <c r="AZ769" s="234"/>
      <c r="BA769" s="234"/>
      <c r="BB769" s="234"/>
      <c r="BC769" s="234"/>
      <c r="BD769" s="234"/>
      <c r="BE769" s="234"/>
      <c r="BF769" s="234"/>
      <c r="BG769" s="234"/>
      <c r="BH769" s="234"/>
      <c r="BI769" s="234"/>
      <c r="BJ769" s="234"/>
      <c r="BK769" s="234"/>
      <c r="BL769" s="234"/>
      <c r="BM769" s="234"/>
      <c r="BN769" s="234"/>
      <c r="BO769" s="234"/>
      <c r="BP769" s="234"/>
      <c r="BQ769" s="234"/>
    </row>
    <row r="770" spans="2:69" s="39" customFormat="1" ht="6.75" customHeight="1">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8"/>
      <c r="AJ770" s="48"/>
      <c r="AL770" s="48"/>
      <c r="AN770" s="234"/>
      <c r="AO770" s="234"/>
      <c r="AP770" s="234"/>
      <c r="AQ770" s="234"/>
      <c r="AR770" s="234"/>
      <c r="AS770" s="234"/>
      <c r="AT770" s="234"/>
      <c r="AU770" s="234"/>
      <c r="AV770" s="234"/>
      <c r="AW770" s="234"/>
      <c r="AX770" s="234"/>
      <c r="AY770" s="234"/>
      <c r="AZ770" s="234"/>
      <c r="BA770" s="234"/>
      <c r="BB770" s="234"/>
      <c r="BC770" s="234"/>
      <c r="BD770" s="234"/>
      <c r="BE770" s="234"/>
      <c r="BF770" s="234"/>
      <c r="BG770" s="234"/>
      <c r="BH770" s="234"/>
      <c r="BI770" s="234"/>
      <c r="BJ770" s="234"/>
      <c r="BK770" s="234"/>
      <c r="BL770" s="234"/>
      <c r="BM770" s="234"/>
      <c r="BN770" s="234"/>
      <c r="BO770" s="234"/>
      <c r="BP770" s="234"/>
      <c r="BQ770" s="234"/>
    </row>
    <row r="771" spans="2:69" s="39" customFormat="1" ht="6.75" customHeight="1">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8"/>
      <c r="AJ771" s="48"/>
      <c r="AL771" s="48"/>
      <c r="AN771" s="234"/>
      <c r="AO771" s="234"/>
      <c r="AP771" s="234"/>
      <c r="AQ771" s="234"/>
      <c r="AR771" s="234"/>
      <c r="AS771" s="234"/>
      <c r="AT771" s="234"/>
      <c r="AU771" s="234"/>
      <c r="AV771" s="234"/>
      <c r="AW771" s="234"/>
      <c r="AX771" s="234"/>
      <c r="AY771" s="234"/>
      <c r="AZ771" s="234"/>
      <c r="BA771" s="234"/>
      <c r="BB771" s="234"/>
      <c r="BC771" s="234"/>
      <c r="BD771" s="234"/>
      <c r="BE771" s="234"/>
      <c r="BF771" s="234"/>
      <c r="BG771" s="234"/>
      <c r="BH771" s="234"/>
      <c r="BI771" s="234"/>
      <c r="BJ771" s="234"/>
      <c r="BK771" s="234"/>
      <c r="BL771" s="234"/>
      <c r="BM771" s="234"/>
      <c r="BN771" s="234"/>
      <c r="BO771" s="234"/>
      <c r="BP771" s="234"/>
      <c r="BQ771" s="234"/>
    </row>
    <row r="772" spans="2:69" s="39" customFormat="1" ht="6.75" customHeight="1">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8"/>
      <c r="AJ772" s="48"/>
      <c r="AL772" s="48"/>
      <c r="AN772" s="234"/>
      <c r="AO772" s="234"/>
      <c r="AP772" s="234"/>
      <c r="AQ772" s="234"/>
      <c r="AR772" s="234"/>
      <c r="AS772" s="234"/>
      <c r="AT772" s="234"/>
      <c r="AU772" s="234"/>
      <c r="AV772" s="234"/>
      <c r="AW772" s="234"/>
      <c r="AX772" s="234"/>
      <c r="AY772" s="234"/>
      <c r="AZ772" s="234"/>
      <c r="BA772" s="234"/>
      <c r="BB772" s="234"/>
      <c r="BC772" s="234"/>
      <c r="BD772" s="234"/>
      <c r="BE772" s="234"/>
      <c r="BF772" s="234"/>
      <c r="BG772" s="234"/>
      <c r="BH772" s="234"/>
      <c r="BI772" s="234"/>
      <c r="BJ772" s="234"/>
      <c r="BK772" s="234"/>
      <c r="BL772" s="234"/>
      <c r="BM772" s="234"/>
      <c r="BN772" s="234"/>
      <c r="BO772" s="234"/>
      <c r="BP772" s="234"/>
      <c r="BQ772" s="234"/>
    </row>
    <row r="773" spans="2:69" s="39" customFormat="1" ht="6.75" customHeight="1">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8"/>
      <c r="AJ773" s="48"/>
      <c r="AL773" s="48"/>
      <c r="AN773" s="234"/>
      <c r="AO773" s="234"/>
      <c r="AP773" s="234"/>
      <c r="AQ773" s="234"/>
      <c r="AR773" s="234"/>
      <c r="AS773" s="234"/>
      <c r="AT773" s="234"/>
      <c r="AU773" s="234"/>
      <c r="AV773" s="234"/>
      <c r="AW773" s="234"/>
      <c r="AX773" s="234"/>
      <c r="AY773" s="234"/>
      <c r="AZ773" s="234"/>
      <c r="BA773" s="234"/>
      <c r="BB773" s="234"/>
      <c r="BC773" s="234"/>
      <c r="BD773" s="234"/>
      <c r="BE773" s="234"/>
      <c r="BF773" s="234"/>
      <c r="BG773" s="234"/>
      <c r="BH773" s="234"/>
      <c r="BI773" s="234"/>
      <c r="BJ773" s="234"/>
      <c r="BK773" s="234"/>
      <c r="BL773" s="234"/>
      <c r="BM773" s="234"/>
      <c r="BN773" s="234"/>
      <c r="BO773" s="234"/>
      <c r="BP773" s="234"/>
      <c r="BQ773" s="234"/>
    </row>
    <row r="774" spans="2:69" s="39" customFormat="1" ht="6.75" customHeight="1">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8"/>
      <c r="AJ774" s="48"/>
      <c r="AL774" s="48"/>
      <c r="AN774" s="234"/>
      <c r="AO774" s="234"/>
      <c r="AP774" s="234"/>
      <c r="AQ774" s="234"/>
      <c r="AR774" s="234"/>
      <c r="AS774" s="234"/>
      <c r="AT774" s="234"/>
      <c r="AU774" s="234"/>
      <c r="AV774" s="234"/>
      <c r="AW774" s="234"/>
      <c r="AX774" s="234"/>
      <c r="AY774" s="234"/>
      <c r="AZ774" s="234"/>
      <c r="BA774" s="234"/>
      <c r="BB774" s="234"/>
      <c r="BC774" s="234"/>
      <c r="BD774" s="234"/>
      <c r="BE774" s="234"/>
      <c r="BF774" s="234"/>
      <c r="BG774" s="234"/>
      <c r="BH774" s="234"/>
      <c r="BI774" s="234"/>
      <c r="BJ774" s="234"/>
      <c r="BK774" s="234"/>
      <c r="BL774" s="234"/>
      <c r="BM774" s="234"/>
      <c r="BN774" s="234"/>
      <c r="BO774" s="234"/>
      <c r="BP774" s="234"/>
      <c r="BQ774" s="234"/>
    </row>
    <row r="775" spans="2:69" s="39" customFormat="1" ht="6.75" customHeight="1">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8"/>
      <c r="AJ775" s="48"/>
      <c r="AL775" s="48"/>
      <c r="AN775" s="234"/>
      <c r="AO775" s="234"/>
      <c r="AP775" s="234"/>
      <c r="AQ775" s="234"/>
      <c r="AR775" s="234"/>
      <c r="AS775" s="234"/>
      <c r="AT775" s="234"/>
      <c r="AU775" s="234"/>
      <c r="AV775" s="234"/>
      <c r="AW775" s="234"/>
      <c r="AX775" s="234"/>
      <c r="AY775" s="234"/>
      <c r="AZ775" s="234"/>
      <c r="BA775" s="234"/>
      <c r="BB775" s="234"/>
      <c r="BC775" s="234"/>
      <c r="BD775" s="234"/>
      <c r="BE775" s="234"/>
      <c r="BF775" s="234"/>
      <c r="BG775" s="234"/>
      <c r="BH775" s="234"/>
      <c r="BI775" s="234"/>
      <c r="BJ775" s="234"/>
      <c r="BK775" s="234"/>
      <c r="BL775" s="234"/>
      <c r="BM775" s="234"/>
      <c r="BN775" s="234"/>
      <c r="BO775" s="234"/>
      <c r="BP775" s="234"/>
      <c r="BQ775" s="234"/>
    </row>
    <row r="776" spans="2:69" s="39" customFormat="1" ht="6.75" customHeight="1">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8"/>
      <c r="AJ776" s="48"/>
      <c r="AL776" s="48"/>
      <c r="AN776" s="234"/>
      <c r="AO776" s="234"/>
      <c r="AP776" s="234"/>
      <c r="AQ776" s="234"/>
      <c r="AR776" s="234"/>
      <c r="AS776" s="234"/>
      <c r="AT776" s="234"/>
      <c r="AU776" s="234"/>
      <c r="AV776" s="234"/>
      <c r="AW776" s="234"/>
      <c r="AX776" s="234"/>
      <c r="AY776" s="234"/>
      <c r="AZ776" s="234"/>
      <c r="BA776" s="234"/>
      <c r="BB776" s="234"/>
      <c r="BC776" s="234"/>
      <c r="BD776" s="234"/>
      <c r="BE776" s="234"/>
      <c r="BF776" s="234"/>
      <c r="BG776" s="234"/>
      <c r="BH776" s="234"/>
      <c r="BI776" s="234"/>
      <c r="BJ776" s="234"/>
      <c r="BK776" s="234"/>
      <c r="BL776" s="234"/>
      <c r="BM776" s="234"/>
      <c r="BN776" s="234"/>
      <c r="BO776" s="234"/>
      <c r="BP776" s="234"/>
      <c r="BQ776" s="234"/>
    </row>
    <row r="777" spans="2:69" s="39" customFormat="1" ht="6.75" customHeight="1">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8"/>
      <c r="AJ777" s="48"/>
      <c r="AL777" s="48"/>
      <c r="AN777" s="234"/>
      <c r="AO777" s="234"/>
      <c r="AP777" s="234"/>
      <c r="AQ777" s="234"/>
      <c r="AR777" s="234"/>
      <c r="AS777" s="234"/>
      <c r="AT777" s="234"/>
      <c r="AU777" s="234"/>
      <c r="AV777" s="234"/>
      <c r="AW777" s="234"/>
      <c r="AX777" s="234"/>
      <c r="AY777" s="234"/>
      <c r="AZ777" s="234"/>
      <c r="BA777" s="234"/>
      <c r="BB777" s="234"/>
      <c r="BC777" s="234"/>
      <c r="BD777" s="234"/>
      <c r="BE777" s="234"/>
      <c r="BF777" s="234"/>
      <c r="BG777" s="234"/>
      <c r="BH777" s="234"/>
      <c r="BI777" s="234"/>
      <c r="BJ777" s="234"/>
      <c r="BK777" s="234"/>
      <c r="BL777" s="234"/>
      <c r="BM777" s="234"/>
      <c r="BN777" s="234"/>
      <c r="BO777" s="234"/>
      <c r="BP777" s="234"/>
      <c r="BQ777" s="234"/>
    </row>
    <row r="778" spans="2:69" s="39" customFormat="1" ht="6.75" customHeight="1">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8"/>
      <c r="AJ778" s="48"/>
      <c r="AL778" s="48"/>
      <c r="AN778" s="234"/>
      <c r="AO778" s="234"/>
      <c r="AP778" s="234"/>
      <c r="AQ778" s="234"/>
      <c r="AR778" s="234"/>
      <c r="AS778" s="234"/>
      <c r="AT778" s="234"/>
      <c r="AU778" s="234"/>
      <c r="AV778" s="234"/>
      <c r="AW778" s="234"/>
      <c r="AX778" s="234"/>
      <c r="AY778" s="234"/>
      <c r="AZ778" s="234"/>
      <c r="BA778" s="234"/>
      <c r="BB778" s="234"/>
      <c r="BC778" s="234"/>
      <c r="BD778" s="234"/>
      <c r="BE778" s="234"/>
      <c r="BF778" s="234"/>
      <c r="BG778" s="234"/>
      <c r="BH778" s="234"/>
      <c r="BI778" s="234"/>
      <c r="BJ778" s="234"/>
      <c r="BK778" s="234"/>
      <c r="BL778" s="234"/>
      <c r="BM778" s="234"/>
      <c r="BN778" s="234"/>
      <c r="BO778" s="234"/>
      <c r="BP778" s="234"/>
      <c r="BQ778" s="234"/>
    </row>
    <row r="779" spans="2:69" s="39" customFormat="1" ht="6.75" customHeight="1">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8"/>
      <c r="AJ779" s="48"/>
      <c r="AL779" s="48"/>
      <c r="AN779" s="234"/>
      <c r="AO779" s="234"/>
      <c r="AP779" s="234"/>
      <c r="AQ779" s="234"/>
      <c r="AR779" s="234"/>
      <c r="AS779" s="234"/>
      <c r="AT779" s="234"/>
      <c r="AU779" s="234"/>
      <c r="AV779" s="234"/>
      <c r="AW779" s="234"/>
      <c r="AX779" s="234"/>
      <c r="AY779" s="234"/>
      <c r="AZ779" s="234"/>
      <c r="BA779" s="234"/>
      <c r="BB779" s="234"/>
      <c r="BC779" s="234"/>
      <c r="BD779" s="234"/>
      <c r="BE779" s="234"/>
      <c r="BF779" s="234"/>
      <c r="BG779" s="234"/>
      <c r="BH779" s="234"/>
      <c r="BI779" s="234"/>
      <c r="BJ779" s="234"/>
      <c r="BK779" s="234"/>
      <c r="BL779" s="234"/>
      <c r="BM779" s="234"/>
      <c r="BN779" s="234"/>
      <c r="BO779" s="234"/>
      <c r="BP779" s="234"/>
      <c r="BQ779" s="234"/>
    </row>
    <row r="780" spans="2:69" s="39" customFormat="1" ht="6.75" customHeight="1">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8"/>
      <c r="AJ780" s="48"/>
      <c r="AL780" s="48"/>
      <c r="AN780" s="234"/>
      <c r="AO780" s="234"/>
      <c r="AP780" s="234"/>
      <c r="AQ780" s="234"/>
      <c r="AR780" s="234"/>
      <c r="AS780" s="234"/>
      <c r="AT780" s="234"/>
      <c r="AU780" s="234"/>
      <c r="AV780" s="234"/>
      <c r="AW780" s="234"/>
      <c r="AX780" s="234"/>
      <c r="AY780" s="234"/>
      <c r="AZ780" s="234"/>
      <c r="BA780" s="234"/>
      <c r="BB780" s="234"/>
      <c r="BC780" s="234"/>
      <c r="BD780" s="234"/>
      <c r="BE780" s="234"/>
      <c r="BF780" s="234"/>
      <c r="BG780" s="234"/>
      <c r="BH780" s="234"/>
      <c r="BI780" s="234"/>
      <c r="BJ780" s="234"/>
      <c r="BK780" s="234"/>
      <c r="BL780" s="234"/>
      <c r="BM780" s="234"/>
      <c r="BN780" s="234"/>
      <c r="BO780" s="234"/>
      <c r="BP780" s="234"/>
      <c r="BQ780" s="234"/>
    </row>
    <row r="781" spans="2:69" s="39" customFormat="1" ht="6.75" customHeight="1">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8"/>
      <c r="AJ781" s="48"/>
      <c r="AL781" s="48"/>
      <c r="AN781" s="234"/>
      <c r="AO781" s="234"/>
      <c r="AP781" s="234"/>
      <c r="AQ781" s="234"/>
      <c r="AR781" s="234"/>
      <c r="AS781" s="234"/>
      <c r="AT781" s="234"/>
      <c r="AU781" s="234"/>
      <c r="AV781" s="234"/>
      <c r="AW781" s="234"/>
      <c r="AX781" s="234"/>
      <c r="AY781" s="234"/>
      <c r="AZ781" s="234"/>
      <c r="BA781" s="234"/>
      <c r="BB781" s="234"/>
      <c r="BC781" s="234"/>
      <c r="BD781" s="234"/>
      <c r="BE781" s="234"/>
      <c r="BF781" s="234"/>
      <c r="BG781" s="234"/>
      <c r="BH781" s="234"/>
      <c r="BI781" s="234"/>
      <c r="BJ781" s="234"/>
      <c r="BK781" s="234"/>
      <c r="BL781" s="234"/>
      <c r="BM781" s="234"/>
      <c r="BN781" s="234"/>
      <c r="BO781" s="234"/>
      <c r="BP781" s="234"/>
      <c r="BQ781" s="234"/>
    </row>
    <row r="782" spans="2:69" s="39" customFormat="1" ht="6.75" customHeight="1">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8"/>
      <c r="AJ782" s="48"/>
      <c r="AL782" s="48"/>
      <c r="AN782" s="234"/>
      <c r="AO782" s="234"/>
      <c r="AP782" s="234"/>
      <c r="AQ782" s="234"/>
      <c r="AR782" s="234"/>
      <c r="AS782" s="234"/>
      <c r="AT782" s="234"/>
      <c r="AU782" s="234"/>
      <c r="AV782" s="234"/>
      <c r="AW782" s="234"/>
      <c r="AX782" s="234"/>
      <c r="AY782" s="234"/>
      <c r="AZ782" s="234"/>
      <c r="BA782" s="234"/>
      <c r="BB782" s="234"/>
      <c r="BC782" s="234"/>
      <c r="BD782" s="234"/>
      <c r="BE782" s="234"/>
      <c r="BF782" s="234"/>
      <c r="BG782" s="234"/>
      <c r="BH782" s="234"/>
      <c r="BI782" s="234"/>
      <c r="BJ782" s="234"/>
      <c r="BK782" s="234"/>
      <c r="BL782" s="234"/>
      <c r="BM782" s="234"/>
      <c r="BN782" s="234"/>
      <c r="BO782" s="234"/>
      <c r="BP782" s="234"/>
      <c r="BQ782" s="234"/>
    </row>
    <row r="783" spans="2:69" s="39" customFormat="1" ht="6.75" customHeight="1">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8"/>
      <c r="AJ783" s="48"/>
      <c r="AL783" s="48"/>
      <c r="AN783" s="234"/>
      <c r="AO783" s="234"/>
      <c r="AP783" s="234"/>
      <c r="AQ783" s="234"/>
      <c r="AR783" s="234"/>
      <c r="AS783" s="234"/>
      <c r="AT783" s="234"/>
      <c r="AU783" s="234"/>
      <c r="AV783" s="234"/>
      <c r="AW783" s="234"/>
      <c r="AX783" s="234"/>
      <c r="AY783" s="234"/>
      <c r="AZ783" s="234"/>
      <c r="BA783" s="234"/>
      <c r="BB783" s="234"/>
      <c r="BC783" s="234"/>
      <c r="BD783" s="234"/>
      <c r="BE783" s="234"/>
      <c r="BF783" s="234"/>
      <c r="BG783" s="234"/>
      <c r="BH783" s="234"/>
      <c r="BI783" s="234"/>
      <c r="BJ783" s="234"/>
      <c r="BK783" s="234"/>
      <c r="BL783" s="234"/>
      <c r="BM783" s="234"/>
      <c r="BN783" s="234"/>
      <c r="BO783" s="234"/>
      <c r="BP783" s="234"/>
      <c r="BQ783" s="234"/>
    </row>
    <row r="784" spans="2:69" s="39" customFormat="1" ht="6.75" customHeight="1">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8"/>
      <c r="AJ784" s="48"/>
      <c r="AL784" s="48"/>
      <c r="AN784" s="234"/>
      <c r="AO784" s="234"/>
      <c r="AP784" s="234"/>
      <c r="AQ784" s="234"/>
      <c r="AR784" s="234"/>
      <c r="AS784" s="234"/>
      <c r="AT784" s="234"/>
      <c r="AU784" s="234"/>
      <c r="AV784" s="234"/>
      <c r="AW784" s="234"/>
      <c r="AX784" s="234"/>
      <c r="AY784" s="234"/>
      <c r="AZ784" s="234"/>
      <c r="BA784" s="234"/>
      <c r="BB784" s="234"/>
      <c r="BC784" s="234"/>
      <c r="BD784" s="234"/>
      <c r="BE784" s="234"/>
      <c r="BF784" s="234"/>
      <c r="BG784" s="234"/>
      <c r="BH784" s="234"/>
      <c r="BI784" s="234"/>
      <c r="BJ784" s="234"/>
      <c r="BK784" s="234"/>
      <c r="BL784" s="234"/>
      <c r="BM784" s="234"/>
      <c r="BN784" s="234"/>
      <c r="BO784" s="234"/>
      <c r="BP784" s="234"/>
      <c r="BQ784" s="234"/>
    </row>
    <row r="785" spans="2:69" s="39" customFormat="1" ht="6.75" customHeight="1">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8"/>
      <c r="AJ785" s="48"/>
      <c r="AL785" s="48"/>
      <c r="AN785" s="234"/>
      <c r="AO785" s="234"/>
      <c r="AP785" s="234"/>
      <c r="AQ785" s="234"/>
      <c r="AR785" s="234"/>
      <c r="AS785" s="234"/>
      <c r="AT785" s="234"/>
      <c r="AU785" s="234"/>
      <c r="AV785" s="234"/>
      <c r="AW785" s="234"/>
      <c r="AX785" s="234"/>
      <c r="AY785" s="234"/>
      <c r="AZ785" s="234"/>
      <c r="BA785" s="234"/>
      <c r="BB785" s="234"/>
      <c r="BC785" s="234"/>
      <c r="BD785" s="234"/>
      <c r="BE785" s="234"/>
      <c r="BF785" s="234"/>
      <c r="BG785" s="234"/>
      <c r="BH785" s="234"/>
      <c r="BI785" s="234"/>
      <c r="BJ785" s="234"/>
      <c r="BK785" s="234"/>
      <c r="BL785" s="234"/>
      <c r="BM785" s="234"/>
      <c r="BN785" s="234"/>
      <c r="BO785" s="234"/>
      <c r="BP785" s="234"/>
      <c r="BQ785" s="234"/>
    </row>
    <row r="786" spans="2:69" s="39" customFormat="1" ht="6.75" customHeight="1">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8"/>
      <c r="AJ786" s="48"/>
      <c r="AL786" s="48"/>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row>
    <row r="787" spans="2:69" s="39" customFormat="1" ht="6.75" customHeight="1">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8"/>
      <c r="AJ787" s="48"/>
      <c r="AL787" s="48"/>
      <c r="AN787" s="234"/>
      <c r="AO787" s="234"/>
      <c r="AP787" s="234"/>
      <c r="AQ787" s="234"/>
      <c r="AR787" s="234"/>
      <c r="AS787" s="234"/>
      <c r="AT787" s="234"/>
      <c r="AU787" s="234"/>
      <c r="AV787" s="234"/>
      <c r="AW787" s="234"/>
      <c r="AX787" s="234"/>
      <c r="AY787" s="234"/>
      <c r="AZ787" s="234"/>
      <c r="BA787" s="234"/>
      <c r="BB787" s="234"/>
      <c r="BC787" s="234"/>
      <c r="BD787" s="234"/>
      <c r="BE787" s="234"/>
      <c r="BF787" s="234"/>
      <c r="BG787" s="234"/>
      <c r="BH787" s="234"/>
      <c r="BI787" s="234"/>
      <c r="BJ787" s="234"/>
      <c r="BK787" s="234"/>
      <c r="BL787" s="234"/>
      <c r="BM787" s="234"/>
      <c r="BN787" s="234"/>
      <c r="BO787" s="234"/>
      <c r="BP787" s="234"/>
      <c r="BQ787" s="234"/>
    </row>
    <row r="788" spans="2:69" s="39" customFormat="1" ht="6.75" customHeight="1">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8"/>
      <c r="AJ788" s="48"/>
      <c r="AL788" s="48"/>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row>
    <row r="789" spans="2:69" s="39" customFormat="1" ht="6.75" customHeight="1">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8"/>
      <c r="AJ789" s="48"/>
      <c r="AL789" s="48"/>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row>
    <row r="790" spans="2:69" s="39" customFormat="1" ht="6.75" customHeight="1">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8"/>
      <c r="AJ790" s="48"/>
      <c r="AL790" s="48"/>
      <c r="AN790" s="234"/>
      <c r="AO790" s="234"/>
      <c r="AP790" s="234"/>
      <c r="AQ790" s="234"/>
      <c r="AR790" s="234"/>
      <c r="AS790" s="234"/>
      <c r="AT790" s="234"/>
      <c r="AU790" s="234"/>
      <c r="AV790" s="234"/>
      <c r="AW790" s="234"/>
      <c r="AX790" s="234"/>
      <c r="AY790" s="234"/>
      <c r="AZ790" s="234"/>
      <c r="BA790" s="234"/>
      <c r="BB790" s="234"/>
      <c r="BC790" s="234"/>
      <c r="BD790" s="234"/>
      <c r="BE790" s="234"/>
      <c r="BF790" s="234"/>
      <c r="BG790" s="234"/>
      <c r="BH790" s="234"/>
      <c r="BI790" s="234"/>
      <c r="BJ790" s="234"/>
      <c r="BK790" s="234"/>
      <c r="BL790" s="234"/>
      <c r="BM790" s="234"/>
      <c r="BN790" s="234"/>
      <c r="BO790" s="234"/>
      <c r="BP790" s="234"/>
      <c r="BQ790" s="234"/>
    </row>
    <row r="791" spans="2:69" s="39" customFormat="1" ht="6.75" customHeight="1">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8"/>
      <c r="AJ791" s="48"/>
      <c r="AL791" s="48"/>
      <c r="AN791" s="234"/>
      <c r="AO791" s="234"/>
      <c r="AP791" s="234"/>
      <c r="AQ791" s="234"/>
      <c r="AR791" s="234"/>
      <c r="AS791" s="234"/>
      <c r="AT791" s="234"/>
      <c r="AU791" s="234"/>
      <c r="AV791" s="234"/>
      <c r="AW791" s="234"/>
      <c r="AX791" s="234"/>
      <c r="AY791" s="234"/>
      <c r="AZ791" s="234"/>
      <c r="BA791" s="234"/>
      <c r="BB791" s="234"/>
      <c r="BC791" s="234"/>
      <c r="BD791" s="234"/>
      <c r="BE791" s="234"/>
      <c r="BF791" s="234"/>
      <c r="BG791" s="234"/>
      <c r="BH791" s="234"/>
      <c r="BI791" s="234"/>
      <c r="BJ791" s="234"/>
      <c r="BK791" s="234"/>
      <c r="BL791" s="234"/>
      <c r="BM791" s="234"/>
      <c r="BN791" s="234"/>
      <c r="BO791" s="234"/>
      <c r="BP791" s="234"/>
      <c r="BQ791" s="234"/>
    </row>
    <row r="792" spans="2:69" s="39" customFormat="1" ht="6.75" customHeight="1">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8"/>
      <c r="AJ792" s="48"/>
      <c r="AL792" s="48"/>
      <c r="AN792" s="234"/>
      <c r="AO792" s="234"/>
      <c r="AP792" s="234"/>
      <c r="AQ792" s="234"/>
      <c r="AR792" s="234"/>
      <c r="AS792" s="234"/>
      <c r="AT792" s="234"/>
      <c r="AU792" s="234"/>
      <c r="AV792" s="234"/>
      <c r="AW792" s="234"/>
      <c r="AX792" s="234"/>
      <c r="AY792" s="234"/>
      <c r="AZ792" s="234"/>
      <c r="BA792" s="234"/>
      <c r="BB792" s="234"/>
      <c r="BC792" s="234"/>
      <c r="BD792" s="234"/>
      <c r="BE792" s="234"/>
      <c r="BF792" s="234"/>
      <c r="BG792" s="234"/>
      <c r="BH792" s="234"/>
      <c r="BI792" s="234"/>
      <c r="BJ792" s="234"/>
      <c r="BK792" s="234"/>
      <c r="BL792" s="234"/>
      <c r="BM792" s="234"/>
      <c r="BN792" s="234"/>
      <c r="BO792" s="234"/>
      <c r="BP792" s="234"/>
      <c r="BQ792" s="234"/>
    </row>
    <row r="793" spans="2:69" s="39" customFormat="1" ht="6.75" customHeight="1">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8"/>
      <c r="AJ793" s="48"/>
      <c r="AL793" s="48"/>
      <c r="AN793" s="234"/>
      <c r="AO793" s="234"/>
      <c r="AP793" s="234"/>
      <c r="AQ793" s="234"/>
      <c r="AR793" s="234"/>
      <c r="AS793" s="234"/>
      <c r="AT793" s="234"/>
      <c r="AU793" s="234"/>
      <c r="AV793" s="234"/>
      <c r="AW793" s="234"/>
      <c r="AX793" s="234"/>
      <c r="AY793" s="234"/>
      <c r="AZ793" s="234"/>
      <c r="BA793" s="234"/>
      <c r="BB793" s="234"/>
      <c r="BC793" s="234"/>
      <c r="BD793" s="234"/>
      <c r="BE793" s="234"/>
      <c r="BF793" s="234"/>
      <c r="BG793" s="234"/>
      <c r="BH793" s="234"/>
      <c r="BI793" s="234"/>
      <c r="BJ793" s="234"/>
      <c r="BK793" s="234"/>
      <c r="BL793" s="234"/>
      <c r="BM793" s="234"/>
      <c r="BN793" s="234"/>
      <c r="BO793" s="234"/>
      <c r="BP793" s="234"/>
      <c r="BQ793" s="234"/>
    </row>
    <row r="794" spans="2:69" s="39" customFormat="1" ht="6.75" customHeight="1">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8"/>
      <c r="AJ794" s="48"/>
      <c r="AL794" s="48"/>
      <c r="AN794" s="234"/>
      <c r="AO794" s="234"/>
      <c r="AP794" s="234"/>
      <c r="AQ794" s="234"/>
      <c r="AR794" s="234"/>
      <c r="AS794" s="234"/>
      <c r="AT794" s="234"/>
      <c r="AU794" s="234"/>
      <c r="AV794" s="234"/>
      <c r="AW794" s="234"/>
      <c r="AX794" s="234"/>
      <c r="AY794" s="234"/>
      <c r="AZ794" s="234"/>
      <c r="BA794" s="234"/>
      <c r="BB794" s="234"/>
      <c r="BC794" s="234"/>
      <c r="BD794" s="234"/>
      <c r="BE794" s="234"/>
      <c r="BF794" s="234"/>
      <c r="BG794" s="234"/>
      <c r="BH794" s="234"/>
      <c r="BI794" s="234"/>
      <c r="BJ794" s="234"/>
      <c r="BK794" s="234"/>
      <c r="BL794" s="234"/>
      <c r="BM794" s="234"/>
      <c r="BN794" s="234"/>
      <c r="BO794" s="234"/>
      <c r="BP794" s="234"/>
      <c r="BQ794" s="234"/>
    </row>
    <row r="795" spans="2:69" s="39" customFormat="1" ht="6.75" customHeight="1">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8"/>
      <c r="AJ795" s="48"/>
      <c r="AL795" s="48"/>
      <c r="AN795" s="234"/>
      <c r="AO795" s="234"/>
      <c r="AP795" s="234"/>
      <c r="AQ795" s="234"/>
      <c r="AR795" s="234"/>
      <c r="AS795" s="234"/>
      <c r="AT795" s="234"/>
      <c r="AU795" s="234"/>
      <c r="AV795" s="234"/>
      <c r="AW795" s="234"/>
      <c r="AX795" s="234"/>
      <c r="AY795" s="234"/>
      <c r="AZ795" s="234"/>
      <c r="BA795" s="234"/>
      <c r="BB795" s="234"/>
      <c r="BC795" s="234"/>
      <c r="BD795" s="234"/>
      <c r="BE795" s="234"/>
      <c r="BF795" s="234"/>
      <c r="BG795" s="234"/>
      <c r="BH795" s="234"/>
      <c r="BI795" s="234"/>
      <c r="BJ795" s="234"/>
      <c r="BK795" s="234"/>
      <c r="BL795" s="234"/>
      <c r="BM795" s="234"/>
      <c r="BN795" s="234"/>
      <c r="BO795" s="234"/>
      <c r="BP795" s="234"/>
      <c r="BQ795" s="234"/>
    </row>
    <row r="796" spans="2:69" s="39" customFormat="1" ht="6.75" customHeight="1">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8"/>
      <c r="AJ796" s="48"/>
      <c r="AL796" s="48"/>
      <c r="AN796" s="234"/>
      <c r="AO796" s="234"/>
      <c r="AP796" s="234"/>
      <c r="AQ796" s="234"/>
      <c r="AR796" s="234"/>
      <c r="AS796" s="234"/>
      <c r="AT796" s="234"/>
      <c r="AU796" s="234"/>
      <c r="AV796" s="234"/>
      <c r="AW796" s="234"/>
      <c r="AX796" s="234"/>
      <c r="AY796" s="234"/>
      <c r="AZ796" s="234"/>
      <c r="BA796" s="234"/>
      <c r="BB796" s="234"/>
      <c r="BC796" s="234"/>
      <c r="BD796" s="234"/>
      <c r="BE796" s="234"/>
      <c r="BF796" s="234"/>
      <c r="BG796" s="234"/>
      <c r="BH796" s="234"/>
      <c r="BI796" s="234"/>
      <c r="BJ796" s="234"/>
      <c r="BK796" s="234"/>
      <c r="BL796" s="234"/>
      <c r="BM796" s="234"/>
      <c r="BN796" s="234"/>
      <c r="BO796" s="234"/>
      <c r="BP796" s="234"/>
      <c r="BQ796" s="234"/>
    </row>
    <row r="797" spans="2:69" s="39" customFormat="1" ht="6.75" customHeight="1">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8"/>
      <c r="AJ797" s="48"/>
      <c r="AL797" s="48"/>
      <c r="AN797" s="234"/>
      <c r="AO797" s="234"/>
      <c r="AP797" s="234"/>
      <c r="AQ797" s="234"/>
      <c r="AR797" s="234"/>
      <c r="AS797" s="234"/>
      <c r="AT797" s="234"/>
      <c r="AU797" s="234"/>
      <c r="AV797" s="234"/>
      <c r="AW797" s="234"/>
      <c r="AX797" s="234"/>
      <c r="AY797" s="234"/>
      <c r="AZ797" s="234"/>
      <c r="BA797" s="234"/>
      <c r="BB797" s="234"/>
      <c r="BC797" s="234"/>
      <c r="BD797" s="234"/>
      <c r="BE797" s="234"/>
      <c r="BF797" s="234"/>
      <c r="BG797" s="234"/>
      <c r="BH797" s="234"/>
      <c r="BI797" s="234"/>
      <c r="BJ797" s="234"/>
      <c r="BK797" s="234"/>
      <c r="BL797" s="234"/>
      <c r="BM797" s="234"/>
      <c r="BN797" s="234"/>
      <c r="BO797" s="234"/>
      <c r="BP797" s="234"/>
      <c r="BQ797" s="234"/>
    </row>
    <row r="798" spans="2:69" s="39" customFormat="1" ht="6.75" customHeight="1">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8"/>
      <c r="AJ798" s="48"/>
      <c r="AL798" s="48"/>
      <c r="AN798" s="234"/>
      <c r="AO798" s="234"/>
      <c r="AP798" s="234"/>
      <c r="AQ798" s="234"/>
      <c r="AR798" s="234"/>
      <c r="AS798" s="234"/>
      <c r="AT798" s="234"/>
      <c r="AU798" s="234"/>
      <c r="AV798" s="234"/>
      <c r="AW798" s="234"/>
      <c r="AX798" s="234"/>
      <c r="AY798" s="234"/>
      <c r="AZ798" s="234"/>
      <c r="BA798" s="234"/>
      <c r="BB798" s="234"/>
      <c r="BC798" s="234"/>
      <c r="BD798" s="234"/>
      <c r="BE798" s="234"/>
      <c r="BF798" s="234"/>
      <c r="BG798" s="234"/>
      <c r="BH798" s="234"/>
      <c r="BI798" s="234"/>
      <c r="BJ798" s="234"/>
      <c r="BK798" s="234"/>
      <c r="BL798" s="234"/>
      <c r="BM798" s="234"/>
      <c r="BN798" s="234"/>
      <c r="BO798" s="234"/>
      <c r="BP798" s="234"/>
      <c r="BQ798" s="234"/>
    </row>
    <row r="799" spans="2:69" s="39" customFormat="1" ht="6.75" customHeight="1">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8"/>
      <c r="AJ799" s="48"/>
      <c r="AL799" s="48"/>
      <c r="AN799" s="234"/>
      <c r="AO799" s="234"/>
      <c r="AP799" s="234"/>
      <c r="AQ799" s="234"/>
      <c r="AR799" s="234"/>
      <c r="AS799" s="234"/>
      <c r="AT799" s="234"/>
      <c r="AU799" s="234"/>
      <c r="AV799" s="234"/>
      <c r="AW799" s="234"/>
      <c r="AX799" s="234"/>
      <c r="AY799" s="234"/>
      <c r="AZ799" s="234"/>
      <c r="BA799" s="234"/>
      <c r="BB799" s="234"/>
      <c r="BC799" s="234"/>
      <c r="BD799" s="234"/>
      <c r="BE799" s="234"/>
      <c r="BF799" s="234"/>
      <c r="BG799" s="234"/>
      <c r="BH799" s="234"/>
      <c r="BI799" s="234"/>
      <c r="BJ799" s="234"/>
      <c r="BK799" s="234"/>
      <c r="BL799" s="234"/>
      <c r="BM799" s="234"/>
      <c r="BN799" s="234"/>
      <c r="BO799" s="234"/>
      <c r="BP799" s="234"/>
      <c r="BQ799" s="234"/>
    </row>
    <row r="800" spans="2:69" s="39" customFormat="1" ht="6.75" customHeight="1">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8"/>
      <c r="AJ800" s="48"/>
      <c r="AL800" s="48"/>
      <c r="AN800" s="234"/>
      <c r="AO800" s="234"/>
      <c r="AP800" s="234"/>
      <c r="AQ800" s="234"/>
      <c r="AR800" s="234"/>
      <c r="AS800" s="234"/>
      <c r="AT800" s="234"/>
      <c r="AU800" s="234"/>
      <c r="AV800" s="234"/>
      <c r="AW800" s="234"/>
      <c r="AX800" s="234"/>
      <c r="AY800" s="234"/>
      <c r="AZ800" s="234"/>
      <c r="BA800" s="234"/>
      <c r="BB800" s="234"/>
      <c r="BC800" s="234"/>
      <c r="BD800" s="234"/>
      <c r="BE800" s="234"/>
      <c r="BF800" s="234"/>
      <c r="BG800" s="234"/>
      <c r="BH800" s="234"/>
      <c r="BI800" s="234"/>
      <c r="BJ800" s="234"/>
      <c r="BK800" s="234"/>
      <c r="BL800" s="234"/>
      <c r="BM800" s="234"/>
      <c r="BN800" s="234"/>
      <c r="BO800" s="234"/>
      <c r="BP800" s="234"/>
      <c r="BQ800" s="234"/>
    </row>
    <row r="801" spans="2:69" s="39" customFormat="1" ht="6.75" customHeight="1">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8"/>
      <c r="AJ801" s="48"/>
      <c r="AL801" s="48"/>
      <c r="AN801" s="234"/>
      <c r="AO801" s="234"/>
      <c r="AP801" s="234"/>
      <c r="AQ801" s="234"/>
      <c r="AR801" s="234"/>
      <c r="AS801" s="234"/>
      <c r="AT801" s="234"/>
      <c r="AU801" s="234"/>
      <c r="AV801" s="234"/>
      <c r="AW801" s="234"/>
      <c r="AX801" s="234"/>
      <c r="AY801" s="234"/>
      <c r="AZ801" s="234"/>
      <c r="BA801" s="234"/>
      <c r="BB801" s="234"/>
      <c r="BC801" s="234"/>
      <c r="BD801" s="234"/>
      <c r="BE801" s="234"/>
      <c r="BF801" s="234"/>
      <c r="BG801" s="234"/>
      <c r="BH801" s="234"/>
      <c r="BI801" s="234"/>
      <c r="BJ801" s="234"/>
      <c r="BK801" s="234"/>
      <c r="BL801" s="234"/>
      <c r="BM801" s="234"/>
      <c r="BN801" s="234"/>
      <c r="BO801" s="234"/>
      <c r="BP801" s="234"/>
      <c r="BQ801" s="234"/>
    </row>
    <row r="802" spans="2:69" s="39" customFormat="1" ht="6.75" customHeight="1">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8"/>
      <c r="AJ802" s="48"/>
      <c r="AL802" s="48"/>
      <c r="AN802" s="234"/>
      <c r="AO802" s="234"/>
      <c r="AP802" s="234"/>
      <c r="AQ802" s="234"/>
      <c r="AR802" s="234"/>
      <c r="AS802" s="234"/>
      <c r="AT802" s="234"/>
      <c r="AU802" s="234"/>
      <c r="AV802" s="234"/>
      <c r="AW802" s="234"/>
      <c r="AX802" s="234"/>
      <c r="AY802" s="234"/>
      <c r="AZ802" s="234"/>
      <c r="BA802" s="234"/>
      <c r="BB802" s="234"/>
      <c r="BC802" s="234"/>
      <c r="BD802" s="234"/>
      <c r="BE802" s="234"/>
      <c r="BF802" s="234"/>
      <c r="BG802" s="234"/>
      <c r="BH802" s="234"/>
      <c r="BI802" s="234"/>
      <c r="BJ802" s="234"/>
      <c r="BK802" s="234"/>
      <c r="BL802" s="234"/>
      <c r="BM802" s="234"/>
      <c r="BN802" s="234"/>
      <c r="BO802" s="234"/>
      <c r="BP802" s="234"/>
      <c r="BQ802" s="234"/>
    </row>
    <row r="803" spans="2:69" s="39" customFormat="1" ht="6.75" customHeight="1">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8"/>
      <c r="AJ803" s="48"/>
      <c r="AL803" s="48"/>
      <c r="AN803" s="234"/>
      <c r="AO803" s="234"/>
      <c r="AP803" s="234"/>
      <c r="AQ803" s="234"/>
      <c r="AR803" s="234"/>
      <c r="AS803" s="234"/>
      <c r="AT803" s="234"/>
      <c r="AU803" s="234"/>
      <c r="AV803" s="234"/>
      <c r="AW803" s="234"/>
      <c r="AX803" s="234"/>
      <c r="AY803" s="234"/>
      <c r="AZ803" s="234"/>
      <c r="BA803" s="234"/>
      <c r="BB803" s="234"/>
      <c r="BC803" s="234"/>
      <c r="BD803" s="234"/>
      <c r="BE803" s="234"/>
      <c r="BF803" s="234"/>
      <c r="BG803" s="234"/>
      <c r="BH803" s="234"/>
      <c r="BI803" s="234"/>
      <c r="BJ803" s="234"/>
      <c r="BK803" s="234"/>
      <c r="BL803" s="234"/>
      <c r="BM803" s="234"/>
      <c r="BN803" s="234"/>
      <c r="BO803" s="234"/>
      <c r="BP803" s="234"/>
      <c r="BQ803" s="234"/>
    </row>
    <row r="804" spans="2:69" s="39" customFormat="1" ht="6.75" customHeight="1">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8"/>
      <c r="AJ804" s="48"/>
      <c r="AL804" s="48"/>
      <c r="AN804" s="234"/>
      <c r="AO804" s="234"/>
      <c r="AP804" s="234"/>
      <c r="AQ804" s="234"/>
      <c r="AR804" s="234"/>
      <c r="AS804" s="234"/>
      <c r="AT804" s="234"/>
      <c r="AU804" s="234"/>
      <c r="AV804" s="234"/>
      <c r="AW804" s="234"/>
      <c r="AX804" s="234"/>
      <c r="AY804" s="234"/>
      <c r="AZ804" s="234"/>
      <c r="BA804" s="234"/>
      <c r="BB804" s="234"/>
      <c r="BC804" s="234"/>
      <c r="BD804" s="234"/>
      <c r="BE804" s="234"/>
      <c r="BF804" s="234"/>
      <c r="BG804" s="234"/>
      <c r="BH804" s="234"/>
      <c r="BI804" s="234"/>
      <c r="BJ804" s="234"/>
      <c r="BK804" s="234"/>
      <c r="BL804" s="234"/>
      <c r="BM804" s="234"/>
      <c r="BN804" s="234"/>
      <c r="BO804" s="234"/>
      <c r="BP804" s="234"/>
      <c r="BQ804" s="234"/>
    </row>
    <row r="805" spans="2:69" s="39" customFormat="1" ht="6.75" customHeight="1">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8"/>
      <c r="AJ805" s="48"/>
      <c r="AL805" s="48"/>
      <c r="AN805" s="234"/>
      <c r="AO805" s="234"/>
      <c r="AP805" s="234"/>
      <c r="AQ805" s="234"/>
      <c r="AR805" s="234"/>
      <c r="AS805" s="234"/>
      <c r="AT805" s="234"/>
      <c r="AU805" s="234"/>
      <c r="AV805" s="234"/>
      <c r="AW805" s="234"/>
      <c r="AX805" s="234"/>
      <c r="AY805" s="234"/>
      <c r="AZ805" s="234"/>
      <c r="BA805" s="234"/>
      <c r="BB805" s="234"/>
      <c r="BC805" s="234"/>
      <c r="BD805" s="234"/>
      <c r="BE805" s="234"/>
      <c r="BF805" s="234"/>
      <c r="BG805" s="234"/>
      <c r="BH805" s="234"/>
      <c r="BI805" s="234"/>
      <c r="BJ805" s="234"/>
      <c r="BK805" s="234"/>
      <c r="BL805" s="234"/>
      <c r="BM805" s="234"/>
      <c r="BN805" s="234"/>
      <c r="BO805" s="234"/>
      <c r="BP805" s="234"/>
      <c r="BQ805" s="234"/>
    </row>
    <row r="806" spans="2:69" s="39" customFormat="1" ht="6.75" customHeight="1">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8"/>
      <c r="AJ806" s="48"/>
      <c r="AL806" s="48"/>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row>
    <row r="807" spans="2:69" s="39" customFormat="1" ht="6.75" customHeight="1">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8"/>
      <c r="AJ807" s="48"/>
      <c r="AL807" s="48"/>
      <c r="AN807" s="234"/>
      <c r="AO807" s="234"/>
      <c r="AP807" s="234"/>
      <c r="AQ807" s="234"/>
      <c r="AR807" s="234"/>
      <c r="AS807" s="234"/>
      <c r="AT807" s="234"/>
      <c r="AU807" s="234"/>
      <c r="AV807" s="234"/>
      <c r="AW807" s="234"/>
      <c r="AX807" s="234"/>
      <c r="AY807" s="234"/>
      <c r="AZ807" s="234"/>
      <c r="BA807" s="234"/>
      <c r="BB807" s="234"/>
      <c r="BC807" s="234"/>
      <c r="BD807" s="234"/>
      <c r="BE807" s="234"/>
      <c r="BF807" s="234"/>
      <c r="BG807" s="234"/>
      <c r="BH807" s="234"/>
      <c r="BI807" s="234"/>
      <c r="BJ807" s="234"/>
      <c r="BK807" s="234"/>
      <c r="BL807" s="234"/>
      <c r="BM807" s="234"/>
      <c r="BN807" s="234"/>
      <c r="BO807" s="234"/>
      <c r="BP807" s="234"/>
      <c r="BQ807" s="234"/>
    </row>
    <row r="808" spans="2:69" s="39" customFormat="1" ht="6.75" customHeight="1">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8"/>
      <c r="AJ808" s="48"/>
      <c r="AL808" s="48"/>
      <c r="AN808" s="234"/>
      <c r="AO808" s="234"/>
      <c r="AP808" s="234"/>
      <c r="AQ808" s="234"/>
      <c r="AR808" s="234"/>
      <c r="AS808" s="234"/>
      <c r="AT808" s="234"/>
      <c r="AU808" s="234"/>
      <c r="AV808" s="234"/>
      <c r="AW808" s="234"/>
      <c r="AX808" s="234"/>
      <c r="AY808" s="234"/>
      <c r="AZ808" s="234"/>
      <c r="BA808" s="234"/>
      <c r="BB808" s="234"/>
      <c r="BC808" s="234"/>
      <c r="BD808" s="234"/>
      <c r="BE808" s="234"/>
      <c r="BF808" s="234"/>
      <c r="BG808" s="234"/>
      <c r="BH808" s="234"/>
      <c r="BI808" s="234"/>
      <c r="BJ808" s="234"/>
      <c r="BK808" s="234"/>
      <c r="BL808" s="234"/>
      <c r="BM808" s="234"/>
      <c r="BN808" s="234"/>
      <c r="BO808" s="234"/>
      <c r="BP808" s="234"/>
      <c r="BQ808" s="234"/>
    </row>
    <row r="809" spans="2:69" s="39" customFormat="1" ht="6.75" customHeight="1">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8"/>
      <c r="AJ809" s="48"/>
      <c r="AL809" s="48"/>
      <c r="AN809" s="234"/>
      <c r="AO809" s="234"/>
      <c r="AP809" s="234"/>
      <c r="AQ809" s="234"/>
      <c r="AR809" s="234"/>
      <c r="AS809" s="234"/>
      <c r="AT809" s="234"/>
      <c r="AU809" s="234"/>
      <c r="AV809" s="234"/>
      <c r="AW809" s="234"/>
      <c r="AX809" s="234"/>
      <c r="AY809" s="234"/>
      <c r="AZ809" s="234"/>
      <c r="BA809" s="234"/>
      <c r="BB809" s="234"/>
      <c r="BC809" s="234"/>
      <c r="BD809" s="234"/>
      <c r="BE809" s="234"/>
      <c r="BF809" s="234"/>
      <c r="BG809" s="234"/>
      <c r="BH809" s="234"/>
      <c r="BI809" s="234"/>
      <c r="BJ809" s="234"/>
      <c r="BK809" s="234"/>
      <c r="BL809" s="234"/>
      <c r="BM809" s="234"/>
      <c r="BN809" s="234"/>
      <c r="BO809" s="234"/>
      <c r="BP809" s="234"/>
      <c r="BQ809" s="234"/>
    </row>
    <row r="810" spans="2:69" s="39" customFormat="1" ht="6.75" customHeight="1">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8"/>
      <c r="AJ810" s="48"/>
      <c r="AL810" s="48"/>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row>
    <row r="811" spans="2:69" s="39" customFormat="1" ht="6.75" customHeight="1">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8"/>
      <c r="AJ811" s="48"/>
      <c r="AL811" s="48"/>
      <c r="AN811" s="234"/>
      <c r="AO811" s="234"/>
      <c r="AP811" s="234"/>
      <c r="AQ811" s="234"/>
      <c r="AR811" s="234"/>
      <c r="AS811" s="234"/>
      <c r="AT811" s="234"/>
      <c r="AU811" s="234"/>
      <c r="AV811" s="234"/>
      <c r="AW811" s="234"/>
      <c r="AX811" s="234"/>
      <c r="AY811" s="234"/>
      <c r="AZ811" s="234"/>
      <c r="BA811" s="234"/>
      <c r="BB811" s="234"/>
      <c r="BC811" s="234"/>
      <c r="BD811" s="234"/>
      <c r="BE811" s="234"/>
      <c r="BF811" s="234"/>
      <c r="BG811" s="234"/>
      <c r="BH811" s="234"/>
      <c r="BI811" s="234"/>
      <c r="BJ811" s="234"/>
      <c r="BK811" s="234"/>
      <c r="BL811" s="234"/>
      <c r="BM811" s="234"/>
      <c r="BN811" s="234"/>
      <c r="BO811" s="234"/>
      <c r="BP811" s="234"/>
      <c r="BQ811" s="234"/>
    </row>
    <row r="812" spans="2:69" s="39" customFormat="1" ht="6.75" customHeight="1">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8"/>
      <c r="AJ812" s="48"/>
      <c r="AL812" s="48"/>
      <c r="AN812" s="234"/>
      <c r="AO812" s="234"/>
      <c r="AP812" s="234"/>
      <c r="AQ812" s="234"/>
      <c r="AR812" s="234"/>
      <c r="AS812" s="234"/>
      <c r="AT812" s="234"/>
      <c r="AU812" s="234"/>
      <c r="AV812" s="234"/>
      <c r="AW812" s="234"/>
      <c r="AX812" s="234"/>
      <c r="AY812" s="234"/>
      <c r="AZ812" s="234"/>
      <c r="BA812" s="234"/>
      <c r="BB812" s="234"/>
      <c r="BC812" s="234"/>
      <c r="BD812" s="234"/>
      <c r="BE812" s="234"/>
      <c r="BF812" s="234"/>
      <c r="BG812" s="234"/>
      <c r="BH812" s="234"/>
      <c r="BI812" s="234"/>
      <c r="BJ812" s="234"/>
      <c r="BK812" s="234"/>
      <c r="BL812" s="234"/>
      <c r="BM812" s="234"/>
      <c r="BN812" s="234"/>
      <c r="BO812" s="234"/>
      <c r="BP812" s="234"/>
      <c r="BQ812" s="234"/>
    </row>
    <row r="813" spans="2:69" s="39" customFormat="1" ht="6.75" customHeight="1">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8"/>
      <c r="AJ813" s="48"/>
      <c r="AL813" s="48"/>
      <c r="AN813" s="234"/>
      <c r="AO813" s="234"/>
      <c r="AP813" s="234"/>
      <c r="AQ813" s="234"/>
      <c r="AR813" s="234"/>
      <c r="AS813" s="234"/>
      <c r="AT813" s="234"/>
      <c r="AU813" s="234"/>
      <c r="AV813" s="234"/>
      <c r="AW813" s="234"/>
      <c r="AX813" s="234"/>
      <c r="AY813" s="234"/>
      <c r="AZ813" s="234"/>
      <c r="BA813" s="234"/>
      <c r="BB813" s="234"/>
      <c r="BC813" s="234"/>
      <c r="BD813" s="234"/>
      <c r="BE813" s="234"/>
      <c r="BF813" s="234"/>
      <c r="BG813" s="234"/>
      <c r="BH813" s="234"/>
      <c r="BI813" s="234"/>
      <c r="BJ813" s="234"/>
      <c r="BK813" s="234"/>
      <c r="BL813" s="234"/>
      <c r="BM813" s="234"/>
      <c r="BN813" s="234"/>
      <c r="BO813" s="234"/>
      <c r="BP813" s="234"/>
      <c r="BQ813" s="234"/>
    </row>
    <row r="814" spans="2:69" s="39" customFormat="1" ht="6.75" customHeight="1">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8"/>
      <c r="AJ814" s="48"/>
      <c r="AL814" s="48"/>
      <c r="AN814" s="234"/>
      <c r="AO814" s="234"/>
      <c r="AP814" s="234"/>
      <c r="AQ814" s="234"/>
      <c r="AR814" s="234"/>
      <c r="AS814" s="234"/>
      <c r="AT814" s="234"/>
      <c r="AU814" s="234"/>
      <c r="AV814" s="234"/>
      <c r="AW814" s="234"/>
      <c r="AX814" s="234"/>
      <c r="AY814" s="234"/>
      <c r="AZ814" s="234"/>
      <c r="BA814" s="234"/>
      <c r="BB814" s="234"/>
      <c r="BC814" s="234"/>
      <c r="BD814" s="234"/>
      <c r="BE814" s="234"/>
      <c r="BF814" s="234"/>
      <c r="BG814" s="234"/>
      <c r="BH814" s="234"/>
      <c r="BI814" s="234"/>
      <c r="BJ814" s="234"/>
      <c r="BK814" s="234"/>
      <c r="BL814" s="234"/>
      <c r="BM814" s="234"/>
      <c r="BN814" s="234"/>
      <c r="BO814" s="234"/>
      <c r="BP814" s="234"/>
      <c r="BQ814" s="234"/>
    </row>
    <row r="815" spans="2:69" s="39" customFormat="1" ht="6.75" customHeight="1">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8"/>
      <c r="AJ815" s="48"/>
      <c r="AL815" s="48"/>
      <c r="AN815" s="234"/>
      <c r="AO815" s="234"/>
      <c r="AP815" s="234"/>
      <c r="AQ815" s="234"/>
      <c r="AR815" s="234"/>
      <c r="AS815" s="234"/>
      <c r="AT815" s="234"/>
      <c r="AU815" s="234"/>
      <c r="AV815" s="234"/>
      <c r="AW815" s="234"/>
      <c r="AX815" s="234"/>
      <c r="AY815" s="234"/>
      <c r="AZ815" s="234"/>
      <c r="BA815" s="234"/>
      <c r="BB815" s="234"/>
      <c r="BC815" s="234"/>
      <c r="BD815" s="234"/>
      <c r="BE815" s="234"/>
      <c r="BF815" s="234"/>
      <c r="BG815" s="234"/>
      <c r="BH815" s="234"/>
      <c r="BI815" s="234"/>
      <c r="BJ815" s="234"/>
      <c r="BK815" s="234"/>
      <c r="BL815" s="234"/>
      <c r="BM815" s="234"/>
      <c r="BN815" s="234"/>
      <c r="BO815" s="234"/>
      <c r="BP815" s="234"/>
      <c r="BQ815" s="234"/>
    </row>
    <row r="816" spans="2:69" s="39" customFormat="1" ht="6.75" customHeight="1">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8"/>
      <c r="AJ816" s="48"/>
      <c r="AL816" s="48"/>
      <c r="AN816" s="234"/>
      <c r="AO816" s="234"/>
      <c r="AP816" s="234"/>
      <c r="AQ816" s="234"/>
      <c r="AR816" s="234"/>
      <c r="AS816" s="234"/>
      <c r="AT816" s="234"/>
      <c r="AU816" s="234"/>
      <c r="AV816" s="234"/>
      <c r="AW816" s="234"/>
      <c r="AX816" s="234"/>
      <c r="AY816" s="234"/>
      <c r="AZ816" s="234"/>
      <c r="BA816" s="234"/>
      <c r="BB816" s="234"/>
      <c r="BC816" s="234"/>
      <c r="BD816" s="234"/>
      <c r="BE816" s="234"/>
      <c r="BF816" s="234"/>
      <c r="BG816" s="234"/>
      <c r="BH816" s="234"/>
      <c r="BI816" s="234"/>
      <c r="BJ816" s="234"/>
      <c r="BK816" s="234"/>
      <c r="BL816" s="234"/>
      <c r="BM816" s="234"/>
      <c r="BN816" s="234"/>
      <c r="BO816" s="234"/>
      <c r="BP816" s="234"/>
      <c r="BQ816" s="234"/>
    </row>
    <row r="817" spans="2:69" s="39" customFormat="1" ht="6.75" customHeight="1">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8"/>
      <c r="AJ817" s="48"/>
      <c r="AL817" s="48"/>
      <c r="AN817" s="234"/>
      <c r="AO817" s="234"/>
      <c r="AP817" s="234"/>
      <c r="AQ817" s="234"/>
      <c r="AR817" s="234"/>
      <c r="AS817" s="234"/>
      <c r="AT817" s="234"/>
      <c r="AU817" s="234"/>
      <c r="AV817" s="234"/>
      <c r="AW817" s="234"/>
      <c r="AX817" s="234"/>
      <c r="AY817" s="234"/>
      <c r="AZ817" s="234"/>
      <c r="BA817" s="234"/>
      <c r="BB817" s="234"/>
      <c r="BC817" s="234"/>
      <c r="BD817" s="234"/>
      <c r="BE817" s="234"/>
      <c r="BF817" s="234"/>
      <c r="BG817" s="234"/>
      <c r="BH817" s="234"/>
      <c r="BI817" s="234"/>
      <c r="BJ817" s="234"/>
      <c r="BK817" s="234"/>
      <c r="BL817" s="234"/>
      <c r="BM817" s="234"/>
      <c r="BN817" s="234"/>
      <c r="BO817" s="234"/>
      <c r="BP817" s="234"/>
      <c r="BQ817" s="234"/>
    </row>
    <row r="818" spans="2:69" s="39" customFormat="1" ht="6.75" customHeight="1">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8"/>
      <c r="AJ818" s="48"/>
      <c r="AL818" s="48"/>
      <c r="AN818" s="234"/>
      <c r="AO818" s="234"/>
      <c r="AP818" s="234"/>
      <c r="AQ818" s="234"/>
      <c r="AR818" s="234"/>
      <c r="AS818" s="234"/>
      <c r="AT818" s="234"/>
      <c r="AU818" s="234"/>
      <c r="AV818" s="234"/>
      <c r="AW818" s="234"/>
      <c r="AX818" s="234"/>
      <c r="AY818" s="234"/>
      <c r="AZ818" s="234"/>
      <c r="BA818" s="234"/>
      <c r="BB818" s="234"/>
      <c r="BC818" s="234"/>
      <c r="BD818" s="234"/>
      <c r="BE818" s="234"/>
      <c r="BF818" s="234"/>
      <c r="BG818" s="234"/>
      <c r="BH818" s="234"/>
      <c r="BI818" s="234"/>
      <c r="BJ818" s="234"/>
      <c r="BK818" s="234"/>
      <c r="BL818" s="234"/>
      <c r="BM818" s="234"/>
      <c r="BN818" s="234"/>
      <c r="BO818" s="234"/>
      <c r="BP818" s="234"/>
      <c r="BQ818" s="234"/>
    </row>
    <row r="819" spans="2:69" s="39" customFormat="1" ht="6.75" customHeight="1">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8"/>
      <c r="AJ819" s="48"/>
      <c r="AL819" s="48"/>
      <c r="AN819" s="234"/>
      <c r="AO819" s="234"/>
      <c r="AP819" s="234"/>
      <c r="AQ819" s="234"/>
      <c r="AR819" s="234"/>
      <c r="AS819" s="234"/>
      <c r="AT819" s="234"/>
      <c r="AU819" s="234"/>
      <c r="AV819" s="234"/>
      <c r="AW819" s="234"/>
      <c r="AX819" s="234"/>
      <c r="AY819" s="234"/>
      <c r="AZ819" s="234"/>
      <c r="BA819" s="234"/>
      <c r="BB819" s="234"/>
      <c r="BC819" s="234"/>
      <c r="BD819" s="234"/>
      <c r="BE819" s="234"/>
      <c r="BF819" s="234"/>
      <c r="BG819" s="234"/>
      <c r="BH819" s="234"/>
      <c r="BI819" s="234"/>
      <c r="BJ819" s="234"/>
      <c r="BK819" s="234"/>
      <c r="BL819" s="234"/>
      <c r="BM819" s="234"/>
      <c r="BN819" s="234"/>
      <c r="BO819" s="234"/>
      <c r="BP819" s="234"/>
      <c r="BQ819" s="234"/>
    </row>
    <row r="820" spans="2:69" s="39" customFormat="1" ht="6.75" customHeight="1">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8"/>
      <c r="AJ820" s="48"/>
      <c r="AL820" s="48"/>
      <c r="AN820" s="234"/>
      <c r="AO820" s="234"/>
      <c r="AP820" s="234"/>
      <c r="AQ820" s="234"/>
      <c r="AR820" s="234"/>
      <c r="AS820" s="234"/>
      <c r="AT820" s="234"/>
      <c r="AU820" s="234"/>
      <c r="AV820" s="234"/>
      <c r="AW820" s="234"/>
      <c r="AX820" s="234"/>
      <c r="AY820" s="234"/>
      <c r="AZ820" s="234"/>
      <c r="BA820" s="234"/>
      <c r="BB820" s="234"/>
      <c r="BC820" s="234"/>
      <c r="BD820" s="234"/>
      <c r="BE820" s="234"/>
      <c r="BF820" s="234"/>
      <c r="BG820" s="234"/>
      <c r="BH820" s="234"/>
      <c r="BI820" s="234"/>
      <c r="BJ820" s="234"/>
      <c r="BK820" s="234"/>
      <c r="BL820" s="234"/>
      <c r="BM820" s="234"/>
      <c r="BN820" s="234"/>
      <c r="BO820" s="234"/>
      <c r="BP820" s="234"/>
      <c r="BQ820" s="234"/>
    </row>
    <row r="821" spans="2:69" s="39" customFormat="1" ht="6.75" customHeight="1">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8"/>
      <c r="AJ821" s="48"/>
      <c r="AL821" s="48"/>
      <c r="AN821" s="234"/>
      <c r="AO821" s="234"/>
      <c r="AP821" s="234"/>
      <c r="AQ821" s="234"/>
      <c r="AR821" s="234"/>
      <c r="AS821" s="234"/>
      <c r="AT821" s="234"/>
      <c r="AU821" s="234"/>
      <c r="AV821" s="234"/>
      <c r="AW821" s="234"/>
      <c r="AX821" s="234"/>
      <c r="AY821" s="234"/>
      <c r="AZ821" s="234"/>
      <c r="BA821" s="234"/>
      <c r="BB821" s="234"/>
      <c r="BC821" s="234"/>
      <c r="BD821" s="234"/>
      <c r="BE821" s="234"/>
      <c r="BF821" s="234"/>
      <c r="BG821" s="234"/>
      <c r="BH821" s="234"/>
      <c r="BI821" s="234"/>
      <c r="BJ821" s="234"/>
      <c r="BK821" s="234"/>
      <c r="BL821" s="234"/>
      <c r="BM821" s="234"/>
      <c r="BN821" s="234"/>
      <c r="BO821" s="234"/>
      <c r="BP821" s="234"/>
      <c r="BQ821" s="234"/>
    </row>
    <row r="822" spans="2:69" s="39" customFormat="1" ht="6.75" customHeight="1">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8"/>
      <c r="AJ822" s="48"/>
      <c r="AL822" s="48"/>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row>
    <row r="823" spans="2:69" s="39" customFormat="1" ht="6.75" customHeight="1">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8"/>
      <c r="AJ823" s="48"/>
      <c r="AL823" s="48"/>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row>
    <row r="824" spans="2:69" s="39" customFormat="1" ht="6.75" customHeight="1">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8"/>
      <c r="AJ824" s="48"/>
      <c r="AL824" s="48"/>
      <c r="AN824" s="234"/>
      <c r="AO824" s="234"/>
      <c r="AP824" s="234"/>
      <c r="AQ824" s="234"/>
      <c r="AR824" s="234"/>
      <c r="AS824" s="234"/>
      <c r="AT824" s="234"/>
      <c r="AU824" s="234"/>
      <c r="AV824" s="234"/>
      <c r="AW824" s="234"/>
      <c r="AX824" s="234"/>
      <c r="AY824" s="234"/>
      <c r="AZ824" s="234"/>
      <c r="BA824" s="234"/>
      <c r="BB824" s="234"/>
      <c r="BC824" s="234"/>
      <c r="BD824" s="234"/>
      <c r="BE824" s="234"/>
      <c r="BF824" s="234"/>
      <c r="BG824" s="234"/>
      <c r="BH824" s="234"/>
      <c r="BI824" s="234"/>
      <c r="BJ824" s="234"/>
      <c r="BK824" s="234"/>
      <c r="BL824" s="234"/>
      <c r="BM824" s="234"/>
      <c r="BN824" s="234"/>
      <c r="BO824" s="234"/>
      <c r="BP824" s="234"/>
      <c r="BQ824" s="234"/>
    </row>
    <row r="825" spans="2:69" s="39" customFormat="1" ht="6.75" customHeight="1">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8"/>
      <c r="AJ825" s="48"/>
      <c r="AL825" s="48"/>
      <c r="AN825" s="234"/>
      <c r="AO825" s="234"/>
      <c r="AP825" s="234"/>
      <c r="AQ825" s="234"/>
      <c r="AR825" s="234"/>
      <c r="AS825" s="234"/>
      <c r="AT825" s="234"/>
      <c r="AU825" s="234"/>
      <c r="AV825" s="234"/>
      <c r="AW825" s="234"/>
      <c r="AX825" s="234"/>
      <c r="AY825" s="234"/>
      <c r="AZ825" s="234"/>
      <c r="BA825" s="234"/>
      <c r="BB825" s="234"/>
      <c r="BC825" s="234"/>
      <c r="BD825" s="234"/>
      <c r="BE825" s="234"/>
      <c r="BF825" s="234"/>
      <c r="BG825" s="234"/>
      <c r="BH825" s="234"/>
      <c r="BI825" s="234"/>
      <c r="BJ825" s="234"/>
      <c r="BK825" s="234"/>
      <c r="BL825" s="234"/>
      <c r="BM825" s="234"/>
      <c r="BN825" s="234"/>
      <c r="BO825" s="234"/>
      <c r="BP825" s="234"/>
      <c r="BQ825" s="234"/>
    </row>
    <row r="826" spans="2:69" s="39" customFormat="1" ht="6.75" customHeight="1">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8"/>
      <c r="AJ826" s="48"/>
      <c r="AL826" s="48"/>
      <c r="AN826" s="234"/>
      <c r="AO826" s="234"/>
      <c r="AP826" s="234"/>
      <c r="AQ826" s="234"/>
      <c r="AR826" s="234"/>
      <c r="AS826" s="234"/>
      <c r="AT826" s="234"/>
      <c r="AU826" s="234"/>
      <c r="AV826" s="234"/>
      <c r="AW826" s="234"/>
      <c r="AX826" s="234"/>
      <c r="AY826" s="234"/>
      <c r="AZ826" s="234"/>
      <c r="BA826" s="234"/>
      <c r="BB826" s="234"/>
      <c r="BC826" s="234"/>
      <c r="BD826" s="234"/>
      <c r="BE826" s="234"/>
      <c r="BF826" s="234"/>
      <c r="BG826" s="234"/>
      <c r="BH826" s="234"/>
      <c r="BI826" s="234"/>
      <c r="BJ826" s="234"/>
      <c r="BK826" s="234"/>
      <c r="BL826" s="234"/>
      <c r="BM826" s="234"/>
      <c r="BN826" s="234"/>
      <c r="BO826" s="234"/>
      <c r="BP826" s="234"/>
      <c r="BQ826" s="234"/>
    </row>
    <row r="827" spans="2:69" s="39" customFormat="1" ht="6.75" customHeight="1">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8"/>
      <c r="AJ827" s="48"/>
      <c r="AL827" s="48"/>
      <c r="AN827" s="234"/>
      <c r="AO827" s="234"/>
      <c r="AP827" s="234"/>
      <c r="AQ827" s="234"/>
      <c r="AR827" s="234"/>
      <c r="AS827" s="234"/>
      <c r="AT827" s="234"/>
      <c r="AU827" s="234"/>
      <c r="AV827" s="234"/>
      <c r="AW827" s="234"/>
      <c r="AX827" s="234"/>
      <c r="AY827" s="234"/>
      <c r="AZ827" s="234"/>
      <c r="BA827" s="234"/>
      <c r="BB827" s="234"/>
      <c r="BC827" s="234"/>
      <c r="BD827" s="234"/>
      <c r="BE827" s="234"/>
      <c r="BF827" s="234"/>
      <c r="BG827" s="234"/>
      <c r="BH827" s="234"/>
      <c r="BI827" s="234"/>
      <c r="BJ827" s="234"/>
      <c r="BK827" s="234"/>
      <c r="BL827" s="234"/>
      <c r="BM827" s="234"/>
      <c r="BN827" s="234"/>
      <c r="BO827" s="234"/>
      <c r="BP827" s="234"/>
      <c r="BQ827" s="234"/>
    </row>
    <row r="828" spans="2:69" s="39" customFormat="1" ht="6.75" customHeight="1">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8"/>
      <c r="AJ828" s="48"/>
      <c r="AL828" s="48"/>
      <c r="AN828" s="234"/>
      <c r="AO828" s="234"/>
      <c r="AP828" s="234"/>
      <c r="AQ828" s="234"/>
      <c r="AR828" s="234"/>
      <c r="AS828" s="234"/>
      <c r="AT828" s="234"/>
      <c r="AU828" s="234"/>
      <c r="AV828" s="234"/>
      <c r="AW828" s="234"/>
      <c r="AX828" s="234"/>
      <c r="AY828" s="234"/>
      <c r="AZ828" s="234"/>
      <c r="BA828" s="234"/>
      <c r="BB828" s="234"/>
      <c r="BC828" s="234"/>
      <c r="BD828" s="234"/>
      <c r="BE828" s="234"/>
      <c r="BF828" s="234"/>
      <c r="BG828" s="234"/>
      <c r="BH828" s="234"/>
      <c r="BI828" s="234"/>
      <c r="BJ828" s="234"/>
      <c r="BK828" s="234"/>
      <c r="BL828" s="234"/>
      <c r="BM828" s="234"/>
      <c r="BN828" s="234"/>
      <c r="BO828" s="234"/>
      <c r="BP828" s="234"/>
      <c r="BQ828" s="234"/>
    </row>
    <row r="829" spans="2:69" s="39" customFormat="1" ht="6.75" customHeight="1">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8"/>
      <c r="AJ829" s="48"/>
      <c r="AL829" s="48"/>
      <c r="AN829" s="234"/>
      <c r="AO829" s="234"/>
      <c r="AP829" s="234"/>
      <c r="AQ829" s="234"/>
      <c r="AR829" s="234"/>
      <c r="AS829" s="234"/>
      <c r="AT829" s="234"/>
      <c r="AU829" s="234"/>
      <c r="AV829" s="234"/>
      <c r="AW829" s="234"/>
      <c r="AX829" s="234"/>
      <c r="AY829" s="234"/>
      <c r="AZ829" s="234"/>
      <c r="BA829" s="234"/>
      <c r="BB829" s="234"/>
      <c r="BC829" s="234"/>
      <c r="BD829" s="234"/>
      <c r="BE829" s="234"/>
      <c r="BF829" s="234"/>
      <c r="BG829" s="234"/>
      <c r="BH829" s="234"/>
      <c r="BI829" s="234"/>
      <c r="BJ829" s="234"/>
      <c r="BK829" s="234"/>
      <c r="BL829" s="234"/>
      <c r="BM829" s="234"/>
      <c r="BN829" s="234"/>
      <c r="BO829" s="234"/>
      <c r="BP829" s="234"/>
      <c r="BQ829" s="234"/>
    </row>
    <row r="830" spans="2:69" s="39" customFormat="1" ht="6.75" customHeight="1">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8"/>
      <c r="AJ830" s="48"/>
      <c r="AL830" s="48"/>
      <c r="AN830" s="234"/>
      <c r="AO830" s="234"/>
      <c r="AP830" s="234"/>
      <c r="AQ830" s="234"/>
      <c r="AR830" s="234"/>
      <c r="AS830" s="234"/>
      <c r="AT830" s="234"/>
      <c r="AU830" s="234"/>
      <c r="AV830" s="234"/>
      <c r="AW830" s="234"/>
      <c r="AX830" s="234"/>
      <c r="AY830" s="234"/>
      <c r="AZ830" s="234"/>
      <c r="BA830" s="234"/>
      <c r="BB830" s="234"/>
      <c r="BC830" s="234"/>
      <c r="BD830" s="234"/>
      <c r="BE830" s="234"/>
      <c r="BF830" s="234"/>
      <c r="BG830" s="234"/>
      <c r="BH830" s="234"/>
      <c r="BI830" s="234"/>
      <c r="BJ830" s="234"/>
      <c r="BK830" s="234"/>
      <c r="BL830" s="234"/>
      <c r="BM830" s="234"/>
      <c r="BN830" s="234"/>
      <c r="BO830" s="234"/>
      <c r="BP830" s="234"/>
      <c r="BQ830" s="234"/>
    </row>
    <row r="831" spans="2:69" s="39" customFormat="1" ht="6.75" customHeight="1">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8"/>
      <c r="AJ831" s="48"/>
      <c r="AL831" s="48"/>
      <c r="AN831" s="234"/>
      <c r="AO831" s="234"/>
      <c r="AP831" s="234"/>
      <c r="AQ831" s="234"/>
      <c r="AR831" s="234"/>
      <c r="AS831" s="234"/>
      <c r="AT831" s="234"/>
      <c r="AU831" s="234"/>
      <c r="AV831" s="234"/>
      <c r="AW831" s="234"/>
      <c r="AX831" s="234"/>
      <c r="AY831" s="234"/>
      <c r="AZ831" s="234"/>
      <c r="BA831" s="234"/>
      <c r="BB831" s="234"/>
      <c r="BC831" s="234"/>
      <c r="BD831" s="234"/>
      <c r="BE831" s="234"/>
      <c r="BF831" s="234"/>
      <c r="BG831" s="234"/>
      <c r="BH831" s="234"/>
      <c r="BI831" s="234"/>
      <c r="BJ831" s="234"/>
      <c r="BK831" s="234"/>
      <c r="BL831" s="234"/>
      <c r="BM831" s="234"/>
      <c r="BN831" s="234"/>
      <c r="BO831" s="234"/>
      <c r="BP831" s="234"/>
      <c r="BQ831" s="234"/>
    </row>
    <row r="832" spans="2:69" s="39" customFormat="1" ht="6.75" customHeight="1">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8"/>
      <c r="AJ832" s="48"/>
      <c r="AL832" s="48"/>
      <c r="AN832" s="234"/>
      <c r="AO832" s="234"/>
      <c r="AP832" s="234"/>
      <c r="AQ832" s="234"/>
      <c r="AR832" s="234"/>
      <c r="AS832" s="234"/>
      <c r="AT832" s="234"/>
      <c r="AU832" s="234"/>
      <c r="AV832" s="234"/>
      <c r="AW832" s="234"/>
      <c r="AX832" s="234"/>
      <c r="AY832" s="234"/>
      <c r="AZ832" s="234"/>
      <c r="BA832" s="234"/>
      <c r="BB832" s="234"/>
      <c r="BC832" s="234"/>
      <c r="BD832" s="234"/>
      <c r="BE832" s="234"/>
      <c r="BF832" s="234"/>
      <c r="BG832" s="234"/>
      <c r="BH832" s="234"/>
      <c r="BI832" s="234"/>
      <c r="BJ832" s="234"/>
      <c r="BK832" s="234"/>
      <c r="BL832" s="234"/>
      <c r="BM832" s="234"/>
      <c r="BN832" s="234"/>
      <c r="BO832" s="234"/>
      <c r="BP832" s="234"/>
      <c r="BQ832" s="234"/>
    </row>
    <row r="833" spans="2:69" s="39" customFormat="1" ht="6.75" customHeight="1">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8"/>
      <c r="AJ833" s="48"/>
      <c r="AL833" s="48"/>
      <c r="AN833" s="234"/>
      <c r="AO833" s="234"/>
      <c r="AP833" s="234"/>
      <c r="AQ833" s="234"/>
      <c r="AR833" s="234"/>
      <c r="AS833" s="234"/>
      <c r="AT833" s="234"/>
      <c r="AU833" s="234"/>
      <c r="AV833" s="234"/>
      <c r="AW833" s="234"/>
      <c r="AX833" s="234"/>
      <c r="AY833" s="234"/>
      <c r="AZ833" s="234"/>
      <c r="BA833" s="234"/>
      <c r="BB833" s="234"/>
      <c r="BC833" s="234"/>
      <c r="BD833" s="234"/>
      <c r="BE833" s="234"/>
      <c r="BF833" s="234"/>
      <c r="BG833" s="234"/>
      <c r="BH833" s="234"/>
      <c r="BI833" s="234"/>
      <c r="BJ833" s="234"/>
      <c r="BK833" s="234"/>
      <c r="BL833" s="234"/>
      <c r="BM833" s="234"/>
      <c r="BN833" s="234"/>
      <c r="BO833" s="234"/>
      <c r="BP833" s="234"/>
      <c r="BQ833" s="234"/>
    </row>
    <row r="834" spans="2:69" s="39" customFormat="1" ht="6.75" customHeight="1">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8"/>
      <c r="AJ834" s="48"/>
      <c r="AL834" s="48"/>
      <c r="AN834" s="234"/>
      <c r="AO834" s="234"/>
      <c r="AP834" s="234"/>
      <c r="AQ834" s="234"/>
      <c r="AR834" s="234"/>
      <c r="AS834" s="234"/>
      <c r="AT834" s="234"/>
      <c r="AU834" s="234"/>
      <c r="AV834" s="234"/>
      <c r="AW834" s="234"/>
      <c r="AX834" s="234"/>
      <c r="AY834" s="234"/>
      <c r="AZ834" s="234"/>
      <c r="BA834" s="234"/>
      <c r="BB834" s="234"/>
      <c r="BC834" s="234"/>
      <c r="BD834" s="234"/>
      <c r="BE834" s="234"/>
      <c r="BF834" s="234"/>
      <c r="BG834" s="234"/>
      <c r="BH834" s="234"/>
      <c r="BI834" s="234"/>
      <c r="BJ834" s="234"/>
      <c r="BK834" s="234"/>
      <c r="BL834" s="234"/>
      <c r="BM834" s="234"/>
      <c r="BN834" s="234"/>
      <c r="BO834" s="234"/>
      <c r="BP834" s="234"/>
      <c r="BQ834" s="234"/>
    </row>
    <row r="835" spans="2:69" s="39" customFormat="1" ht="6.75" customHeight="1">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8"/>
      <c r="AJ835" s="48"/>
      <c r="AL835" s="48"/>
      <c r="AN835" s="234"/>
      <c r="AO835" s="234"/>
      <c r="AP835" s="234"/>
      <c r="AQ835" s="234"/>
      <c r="AR835" s="234"/>
      <c r="AS835" s="234"/>
      <c r="AT835" s="234"/>
      <c r="AU835" s="234"/>
      <c r="AV835" s="234"/>
      <c r="AW835" s="234"/>
      <c r="AX835" s="234"/>
      <c r="AY835" s="234"/>
      <c r="AZ835" s="234"/>
      <c r="BA835" s="234"/>
      <c r="BB835" s="234"/>
      <c r="BC835" s="234"/>
      <c r="BD835" s="234"/>
      <c r="BE835" s="234"/>
      <c r="BF835" s="234"/>
      <c r="BG835" s="234"/>
      <c r="BH835" s="234"/>
      <c r="BI835" s="234"/>
      <c r="BJ835" s="234"/>
      <c r="BK835" s="234"/>
      <c r="BL835" s="234"/>
      <c r="BM835" s="234"/>
      <c r="BN835" s="234"/>
      <c r="BO835" s="234"/>
      <c r="BP835" s="234"/>
      <c r="BQ835" s="234"/>
    </row>
    <row r="836" spans="2:69" s="39" customFormat="1" ht="6.75" customHeight="1">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8"/>
      <c r="AJ836" s="48"/>
      <c r="AL836" s="48"/>
      <c r="AN836" s="234"/>
      <c r="AO836" s="234"/>
      <c r="AP836" s="234"/>
      <c r="AQ836" s="234"/>
      <c r="AR836" s="234"/>
      <c r="AS836" s="234"/>
      <c r="AT836" s="234"/>
      <c r="AU836" s="234"/>
      <c r="AV836" s="234"/>
      <c r="AW836" s="234"/>
      <c r="AX836" s="234"/>
      <c r="AY836" s="234"/>
      <c r="AZ836" s="234"/>
      <c r="BA836" s="234"/>
      <c r="BB836" s="234"/>
      <c r="BC836" s="234"/>
      <c r="BD836" s="234"/>
      <c r="BE836" s="234"/>
      <c r="BF836" s="234"/>
      <c r="BG836" s="234"/>
      <c r="BH836" s="234"/>
      <c r="BI836" s="234"/>
      <c r="BJ836" s="234"/>
      <c r="BK836" s="234"/>
      <c r="BL836" s="234"/>
      <c r="BM836" s="234"/>
      <c r="BN836" s="234"/>
      <c r="BO836" s="234"/>
      <c r="BP836" s="234"/>
      <c r="BQ836" s="234"/>
    </row>
    <row r="837" spans="2:69" s="39" customFormat="1" ht="6.75" customHeight="1">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8"/>
      <c r="AJ837" s="48"/>
      <c r="AL837" s="48"/>
      <c r="AN837" s="234"/>
      <c r="AO837" s="234"/>
      <c r="AP837" s="234"/>
      <c r="AQ837" s="234"/>
      <c r="AR837" s="234"/>
      <c r="AS837" s="234"/>
      <c r="AT837" s="234"/>
      <c r="AU837" s="234"/>
      <c r="AV837" s="234"/>
      <c r="AW837" s="234"/>
      <c r="AX837" s="234"/>
      <c r="AY837" s="234"/>
      <c r="AZ837" s="234"/>
      <c r="BA837" s="234"/>
      <c r="BB837" s="234"/>
      <c r="BC837" s="234"/>
      <c r="BD837" s="234"/>
      <c r="BE837" s="234"/>
      <c r="BF837" s="234"/>
      <c r="BG837" s="234"/>
      <c r="BH837" s="234"/>
      <c r="BI837" s="234"/>
      <c r="BJ837" s="234"/>
      <c r="BK837" s="234"/>
      <c r="BL837" s="234"/>
      <c r="BM837" s="234"/>
      <c r="BN837" s="234"/>
      <c r="BO837" s="234"/>
      <c r="BP837" s="234"/>
      <c r="BQ837" s="234"/>
    </row>
    <row r="838" spans="2:69" s="39" customFormat="1" ht="6.75" customHeight="1">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8"/>
      <c r="AJ838" s="48"/>
      <c r="AL838" s="48"/>
      <c r="AN838" s="234"/>
      <c r="AO838" s="234"/>
      <c r="AP838" s="234"/>
      <c r="AQ838" s="234"/>
      <c r="AR838" s="234"/>
      <c r="AS838" s="234"/>
      <c r="AT838" s="234"/>
      <c r="AU838" s="234"/>
      <c r="AV838" s="234"/>
      <c r="AW838" s="234"/>
      <c r="AX838" s="234"/>
      <c r="AY838" s="234"/>
      <c r="AZ838" s="234"/>
      <c r="BA838" s="234"/>
      <c r="BB838" s="234"/>
      <c r="BC838" s="234"/>
      <c r="BD838" s="234"/>
      <c r="BE838" s="234"/>
      <c r="BF838" s="234"/>
      <c r="BG838" s="234"/>
      <c r="BH838" s="234"/>
      <c r="BI838" s="234"/>
      <c r="BJ838" s="234"/>
      <c r="BK838" s="234"/>
      <c r="BL838" s="234"/>
      <c r="BM838" s="234"/>
      <c r="BN838" s="234"/>
      <c r="BO838" s="234"/>
      <c r="BP838" s="234"/>
      <c r="BQ838" s="234"/>
    </row>
    <row r="839" spans="2:69" s="39" customFormat="1" ht="6.75" customHeight="1">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8"/>
      <c r="AJ839" s="48"/>
      <c r="AL839" s="48"/>
      <c r="AN839" s="234"/>
      <c r="AO839" s="234"/>
      <c r="AP839" s="234"/>
      <c r="AQ839" s="234"/>
      <c r="AR839" s="234"/>
      <c r="AS839" s="234"/>
      <c r="AT839" s="234"/>
      <c r="AU839" s="234"/>
      <c r="AV839" s="234"/>
      <c r="AW839" s="234"/>
      <c r="AX839" s="234"/>
      <c r="AY839" s="234"/>
      <c r="AZ839" s="234"/>
      <c r="BA839" s="234"/>
      <c r="BB839" s="234"/>
      <c r="BC839" s="234"/>
      <c r="BD839" s="234"/>
      <c r="BE839" s="234"/>
      <c r="BF839" s="234"/>
      <c r="BG839" s="234"/>
      <c r="BH839" s="234"/>
      <c r="BI839" s="234"/>
      <c r="BJ839" s="234"/>
      <c r="BK839" s="234"/>
      <c r="BL839" s="234"/>
      <c r="BM839" s="234"/>
      <c r="BN839" s="234"/>
      <c r="BO839" s="234"/>
      <c r="BP839" s="234"/>
      <c r="BQ839" s="234"/>
    </row>
    <row r="840" spans="2:69" s="39" customFormat="1" ht="6.75" customHeight="1">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8"/>
      <c r="AJ840" s="48"/>
      <c r="AL840" s="48"/>
      <c r="AN840" s="234"/>
      <c r="AO840" s="234"/>
      <c r="AP840" s="234"/>
      <c r="AQ840" s="234"/>
      <c r="AR840" s="234"/>
      <c r="AS840" s="234"/>
      <c r="AT840" s="234"/>
      <c r="AU840" s="234"/>
      <c r="AV840" s="234"/>
      <c r="AW840" s="234"/>
      <c r="AX840" s="234"/>
      <c r="AY840" s="234"/>
      <c r="AZ840" s="234"/>
      <c r="BA840" s="234"/>
      <c r="BB840" s="234"/>
      <c r="BC840" s="234"/>
      <c r="BD840" s="234"/>
      <c r="BE840" s="234"/>
      <c r="BF840" s="234"/>
      <c r="BG840" s="234"/>
      <c r="BH840" s="234"/>
      <c r="BI840" s="234"/>
      <c r="BJ840" s="234"/>
      <c r="BK840" s="234"/>
      <c r="BL840" s="234"/>
      <c r="BM840" s="234"/>
      <c r="BN840" s="234"/>
      <c r="BO840" s="234"/>
      <c r="BP840" s="234"/>
      <c r="BQ840" s="234"/>
    </row>
    <row r="841" spans="2:69" s="39" customFormat="1" ht="6.75" customHeight="1">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8"/>
      <c r="AJ841" s="48"/>
      <c r="AL841" s="48"/>
      <c r="AN841" s="234"/>
      <c r="AO841" s="234"/>
      <c r="AP841" s="234"/>
      <c r="AQ841" s="234"/>
      <c r="AR841" s="234"/>
      <c r="AS841" s="234"/>
      <c r="AT841" s="234"/>
      <c r="AU841" s="234"/>
      <c r="AV841" s="234"/>
      <c r="AW841" s="234"/>
      <c r="AX841" s="234"/>
      <c r="AY841" s="234"/>
      <c r="AZ841" s="234"/>
      <c r="BA841" s="234"/>
      <c r="BB841" s="234"/>
      <c r="BC841" s="234"/>
      <c r="BD841" s="234"/>
      <c r="BE841" s="234"/>
      <c r="BF841" s="234"/>
      <c r="BG841" s="234"/>
      <c r="BH841" s="234"/>
      <c r="BI841" s="234"/>
      <c r="BJ841" s="234"/>
      <c r="BK841" s="234"/>
      <c r="BL841" s="234"/>
      <c r="BM841" s="234"/>
      <c r="BN841" s="234"/>
      <c r="BO841" s="234"/>
      <c r="BP841" s="234"/>
      <c r="BQ841" s="234"/>
    </row>
    <row r="842" spans="2:69" s="39" customFormat="1" ht="6.75" customHeight="1">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8"/>
      <c r="AJ842" s="48"/>
      <c r="AL842" s="48"/>
      <c r="AN842" s="234"/>
      <c r="AO842" s="234"/>
      <c r="AP842" s="234"/>
      <c r="AQ842" s="234"/>
      <c r="AR842" s="234"/>
      <c r="AS842" s="234"/>
      <c r="AT842" s="234"/>
      <c r="AU842" s="234"/>
      <c r="AV842" s="234"/>
      <c r="AW842" s="234"/>
      <c r="AX842" s="234"/>
      <c r="AY842" s="234"/>
      <c r="AZ842" s="234"/>
      <c r="BA842" s="234"/>
      <c r="BB842" s="234"/>
      <c r="BC842" s="234"/>
      <c r="BD842" s="234"/>
      <c r="BE842" s="234"/>
      <c r="BF842" s="234"/>
      <c r="BG842" s="234"/>
      <c r="BH842" s="234"/>
      <c r="BI842" s="234"/>
      <c r="BJ842" s="234"/>
      <c r="BK842" s="234"/>
      <c r="BL842" s="234"/>
      <c r="BM842" s="234"/>
      <c r="BN842" s="234"/>
      <c r="BO842" s="234"/>
      <c r="BP842" s="234"/>
      <c r="BQ842" s="234"/>
    </row>
    <row r="843" spans="2:69" s="39" customFormat="1" ht="6.75" customHeight="1">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8"/>
      <c r="AJ843" s="48"/>
      <c r="AL843" s="48"/>
      <c r="AN843" s="234"/>
      <c r="AO843" s="234"/>
      <c r="AP843" s="234"/>
      <c r="AQ843" s="234"/>
      <c r="AR843" s="234"/>
      <c r="AS843" s="234"/>
      <c r="AT843" s="234"/>
      <c r="AU843" s="234"/>
      <c r="AV843" s="234"/>
      <c r="AW843" s="234"/>
      <c r="AX843" s="234"/>
      <c r="AY843" s="234"/>
      <c r="AZ843" s="234"/>
      <c r="BA843" s="234"/>
      <c r="BB843" s="234"/>
      <c r="BC843" s="234"/>
      <c r="BD843" s="234"/>
      <c r="BE843" s="234"/>
      <c r="BF843" s="234"/>
      <c r="BG843" s="234"/>
      <c r="BH843" s="234"/>
      <c r="BI843" s="234"/>
      <c r="BJ843" s="234"/>
      <c r="BK843" s="234"/>
      <c r="BL843" s="234"/>
      <c r="BM843" s="234"/>
      <c r="BN843" s="234"/>
      <c r="BO843" s="234"/>
      <c r="BP843" s="234"/>
      <c r="BQ843" s="234"/>
    </row>
    <row r="844" spans="2:69" s="39" customFormat="1" ht="6.75" customHeight="1">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8"/>
      <c r="AJ844" s="48"/>
      <c r="AL844" s="48"/>
      <c r="AN844" s="234"/>
      <c r="AO844" s="234"/>
      <c r="AP844" s="234"/>
      <c r="AQ844" s="234"/>
      <c r="AR844" s="234"/>
      <c r="AS844" s="234"/>
      <c r="AT844" s="234"/>
      <c r="AU844" s="234"/>
      <c r="AV844" s="234"/>
      <c r="AW844" s="234"/>
      <c r="AX844" s="234"/>
      <c r="AY844" s="234"/>
      <c r="AZ844" s="234"/>
      <c r="BA844" s="234"/>
      <c r="BB844" s="234"/>
      <c r="BC844" s="234"/>
      <c r="BD844" s="234"/>
      <c r="BE844" s="234"/>
      <c r="BF844" s="234"/>
      <c r="BG844" s="234"/>
      <c r="BH844" s="234"/>
      <c r="BI844" s="234"/>
      <c r="BJ844" s="234"/>
      <c r="BK844" s="234"/>
      <c r="BL844" s="234"/>
      <c r="BM844" s="234"/>
      <c r="BN844" s="234"/>
      <c r="BO844" s="234"/>
      <c r="BP844" s="234"/>
      <c r="BQ844" s="234"/>
    </row>
    <row r="845" spans="2:69" s="39" customFormat="1" ht="6.75" customHeight="1">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8"/>
      <c r="AJ845" s="48"/>
      <c r="AL845" s="48"/>
      <c r="AN845" s="234"/>
      <c r="AO845" s="234"/>
      <c r="AP845" s="234"/>
      <c r="AQ845" s="234"/>
      <c r="AR845" s="234"/>
      <c r="AS845" s="234"/>
      <c r="AT845" s="234"/>
      <c r="AU845" s="234"/>
      <c r="AV845" s="234"/>
      <c r="AW845" s="234"/>
      <c r="AX845" s="234"/>
      <c r="AY845" s="234"/>
      <c r="AZ845" s="234"/>
      <c r="BA845" s="234"/>
      <c r="BB845" s="234"/>
      <c r="BC845" s="234"/>
      <c r="BD845" s="234"/>
      <c r="BE845" s="234"/>
      <c r="BF845" s="234"/>
      <c r="BG845" s="234"/>
      <c r="BH845" s="234"/>
      <c r="BI845" s="234"/>
      <c r="BJ845" s="234"/>
      <c r="BK845" s="234"/>
      <c r="BL845" s="234"/>
      <c r="BM845" s="234"/>
      <c r="BN845" s="234"/>
      <c r="BO845" s="234"/>
      <c r="BP845" s="234"/>
      <c r="BQ845" s="234"/>
    </row>
    <row r="846" spans="2:69" s="39" customFormat="1" ht="6.75" customHeight="1">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8"/>
      <c r="AJ846" s="48"/>
      <c r="AL846" s="48"/>
      <c r="AN846" s="234"/>
      <c r="AO846" s="234"/>
      <c r="AP846" s="234"/>
      <c r="AQ846" s="234"/>
      <c r="AR846" s="234"/>
      <c r="AS846" s="234"/>
      <c r="AT846" s="234"/>
      <c r="AU846" s="234"/>
      <c r="AV846" s="234"/>
      <c r="AW846" s="234"/>
      <c r="AX846" s="234"/>
      <c r="AY846" s="234"/>
      <c r="AZ846" s="234"/>
      <c r="BA846" s="234"/>
      <c r="BB846" s="234"/>
      <c r="BC846" s="234"/>
      <c r="BD846" s="234"/>
      <c r="BE846" s="234"/>
      <c r="BF846" s="234"/>
      <c r="BG846" s="234"/>
      <c r="BH846" s="234"/>
      <c r="BI846" s="234"/>
      <c r="BJ846" s="234"/>
      <c r="BK846" s="234"/>
      <c r="BL846" s="234"/>
      <c r="BM846" s="234"/>
      <c r="BN846" s="234"/>
      <c r="BO846" s="234"/>
      <c r="BP846" s="234"/>
      <c r="BQ846" s="234"/>
    </row>
    <row r="847" spans="2:69" s="39" customFormat="1" ht="6.75" customHeight="1">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8"/>
      <c r="AJ847" s="48"/>
      <c r="AL847" s="48"/>
      <c r="AN847" s="234"/>
      <c r="AO847" s="234"/>
      <c r="AP847" s="234"/>
      <c r="AQ847" s="234"/>
      <c r="AR847" s="234"/>
      <c r="AS847" s="234"/>
      <c r="AT847" s="234"/>
      <c r="AU847" s="234"/>
      <c r="AV847" s="234"/>
      <c r="AW847" s="234"/>
      <c r="AX847" s="234"/>
      <c r="AY847" s="234"/>
      <c r="AZ847" s="234"/>
      <c r="BA847" s="234"/>
      <c r="BB847" s="234"/>
      <c r="BC847" s="234"/>
      <c r="BD847" s="234"/>
      <c r="BE847" s="234"/>
      <c r="BF847" s="234"/>
      <c r="BG847" s="234"/>
      <c r="BH847" s="234"/>
      <c r="BI847" s="234"/>
      <c r="BJ847" s="234"/>
      <c r="BK847" s="234"/>
      <c r="BL847" s="234"/>
      <c r="BM847" s="234"/>
      <c r="BN847" s="234"/>
      <c r="BO847" s="234"/>
      <c r="BP847" s="234"/>
      <c r="BQ847" s="234"/>
    </row>
    <row r="848" spans="2:69" s="39" customFormat="1" ht="6.75" customHeight="1">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8"/>
      <c r="AJ848" s="48"/>
      <c r="AL848" s="48"/>
      <c r="AN848" s="234"/>
      <c r="AO848" s="234"/>
      <c r="AP848" s="234"/>
      <c r="AQ848" s="234"/>
      <c r="AR848" s="234"/>
      <c r="AS848" s="234"/>
      <c r="AT848" s="234"/>
      <c r="AU848" s="234"/>
      <c r="AV848" s="234"/>
      <c r="AW848" s="234"/>
      <c r="AX848" s="234"/>
      <c r="AY848" s="234"/>
      <c r="AZ848" s="234"/>
      <c r="BA848" s="234"/>
      <c r="BB848" s="234"/>
      <c r="BC848" s="234"/>
      <c r="BD848" s="234"/>
      <c r="BE848" s="234"/>
      <c r="BF848" s="234"/>
      <c r="BG848" s="234"/>
      <c r="BH848" s="234"/>
      <c r="BI848" s="234"/>
      <c r="BJ848" s="234"/>
      <c r="BK848" s="234"/>
      <c r="BL848" s="234"/>
      <c r="BM848" s="234"/>
      <c r="BN848" s="234"/>
      <c r="BO848" s="234"/>
      <c r="BP848" s="234"/>
      <c r="BQ848" s="234"/>
    </row>
    <row r="849" spans="2:69" s="39" customFormat="1" ht="6.75" customHeight="1">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8"/>
      <c r="AJ849" s="48"/>
      <c r="AL849" s="48"/>
      <c r="AN849" s="234"/>
      <c r="AO849" s="234"/>
      <c r="AP849" s="234"/>
      <c r="AQ849" s="234"/>
      <c r="AR849" s="234"/>
      <c r="AS849" s="234"/>
      <c r="AT849" s="234"/>
      <c r="AU849" s="234"/>
      <c r="AV849" s="234"/>
      <c r="AW849" s="234"/>
      <c r="AX849" s="234"/>
      <c r="AY849" s="234"/>
      <c r="AZ849" s="234"/>
      <c r="BA849" s="234"/>
      <c r="BB849" s="234"/>
      <c r="BC849" s="234"/>
      <c r="BD849" s="234"/>
      <c r="BE849" s="234"/>
      <c r="BF849" s="234"/>
      <c r="BG849" s="234"/>
      <c r="BH849" s="234"/>
      <c r="BI849" s="234"/>
      <c r="BJ849" s="234"/>
      <c r="BK849" s="234"/>
      <c r="BL849" s="234"/>
      <c r="BM849" s="234"/>
      <c r="BN849" s="234"/>
      <c r="BO849" s="234"/>
      <c r="BP849" s="234"/>
      <c r="BQ849" s="234"/>
    </row>
    <row r="850" spans="2:69" s="39" customFormat="1" ht="6.75" customHeight="1">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8"/>
      <c r="AJ850" s="48"/>
      <c r="AL850" s="48"/>
      <c r="AN850" s="234"/>
      <c r="AO850" s="234"/>
      <c r="AP850" s="234"/>
      <c r="AQ850" s="234"/>
      <c r="AR850" s="234"/>
      <c r="AS850" s="234"/>
      <c r="AT850" s="234"/>
      <c r="AU850" s="234"/>
      <c r="AV850" s="234"/>
      <c r="AW850" s="234"/>
      <c r="AX850" s="234"/>
      <c r="AY850" s="234"/>
      <c r="AZ850" s="234"/>
      <c r="BA850" s="234"/>
      <c r="BB850" s="234"/>
      <c r="BC850" s="234"/>
      <c r="BD850" s="234"/>
      <c r="BE850" s="234"/>
      <c r="BF850" s="234"/>
      <c r="BG850" s="234"/>
      <c r="BH850" s="234"/>
      <c r="BI850" s="234"/>
      <c r="BJ850" s="234"/>
      <c r="BK850" s="234"/>
      <c r="BL850" s="234"/>
      <c r="BM850" s="234"/>
      <c r="BN850" s="234"/>
      <c r="BO850" s="234"/>
      <c r="BP850" s="234"/>
      <c r="BQ850" s="234"/>
    </row>
    <row r="851" spans="2:69" s="39" customFormat="1" ht="6.75" customHeight="1">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8"/>
      <c r="AJ851" s="48"/>
      <c r="AL851" s="48"/>
      <c r="AN851" s="234"/>
      <c r="AO851" s="234"/>
      <c r="AP851" s="234"/>
      <c r="AQ851" s="234"/>
      <c r="AR851" s="234"/>
      <c r="AS851" s="234"/>
      <c r="AT851" s="234"/>
      <c r="AU851" s="234"/>
      <c r="AV851" s="234"/>
      <c r="AW851" s="234"/>
      <c r="AX851" s="234"/>
      <c r="AY851" s="234"/>
      <c r="AZ851" s="234"/>
      <c r="BA851" s="234"/>
      <c r="BB851" s="234"/>
      <c r="BC851" s="234"/>
      <c r="BD851" s="234"/>
      <c r="BE851" s="234"/>
      <c r="BF851" s="234"/>
      <c r="BG851" s="234"/>
      <c r="BH851" s="234"/>
      <c r="BI851" s="234"/>
      <c r="BJ851" s="234"/>
      <c r="BK851" s="234"/>
      <c r="BL851" s="234"/>
      <c r="BM851" s="234"/>
      <c r="BN851" s="234"/>
      <c r="BO851" s="234"/>
      <c r="BP851" s="234"/>
      <c r="BQ851" s="234"/>
    </row>
    <row r="852" spans="2:69" s="39" customFormat="1" ht="6.75" customHeight="1">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8"/>
      <c r="AJ852" s="48"/>
      <c r="AL852" s="48"/>
      <c r="AN852" s="234"/>
      <c r="AO852" s="234"/>
      <c r="AP852" s="234"/>
      <c r="AQ852" s="234"/>
      <c r="AR852" s="234"/>
      <c r="AS852" s="234"/>
      <c r="AT852" s="234"/>
      <c r="AU852" s="234"/>
      <c r="AV852" s="234"/>
      <c r="AW852" s="234"/>
      <c r="AX852" s="234"/>
      <c r="AY852" s="234"/>
      <c r="AZ852" s="234"/>
      <c r="BA852" s="234"/>
      <c r="BB852" s="234"/>
      <c r="BC852" s="234"/>
      <c r="BD852" s="234"/>
      <c r="BE852" s="234"/>
      <c r="BF852" s="234"/>
      <c r="BG852" s="234"/>
      <c r="BH852" s="234"/>
      <c r="BI852" s="234"/>
      <c r="BJ852" s="234"/>
      <c r="BK852" s="234"/>
      <c r="BL852" s="234"/>
      <c r="BM852" s="234"/>
      <c r="BN852" s="234"/>
      <c r="BO852" s="234"/>
      <c r="BP852" s="234"/>
      <c r="BQ852" s="234"/>
    </row>
    <row r="853" spans="2:69" s="39" customFormat="1" ht="6.75" customHeight="1">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8"/>
      <c r="AJ853" s="48"/>
      <c r="AL853" s="48"/>
      <c r="AN853" s="234"/>
      <c r="AO853" s="234"/>
      <c r="AP853" s="234"/>
      <c r="AQ853" s="234"/>
      <c r="AR853" s="234"/>
      <c r="AS853" s="234"/>
      <c r="AT853" s="234"/>
      <c r="AU853" s="234"/>
      <c r="AV853" s="234"/>
      <c r="AW853" s="234"/>
      <c r="AX853" s="234"/>
      <c r="AY853" s="234"/>
      <c r="AZ853" s="234"/>
      <c r="BA853" s="234"/>
      <c r="BB853" s="234"/>
      <c r="BC853" s="234"/>
      <c r="BD853" s="234"/>
      <c r="BE853" s="234"/>
      <c r="BF853" s="234"/>
      <c r="BG853" s="234"/>
      <c r="BH853" s="234"/>
      <c r="BI853" s="234"/>
      <c r="BJ853" s="234"/>
      <c r="BK853" s="234"/>
      <c r="BL853" s="234"/>
      <c r="BM853" s="234"/>
      <c r="BN853" s="234"/>
      <c r="BO853" s="234"/>
      <c r="BP853" s="234"/>
      <c r="BQ853" s="234"/>
    </row>
    <row r="854" spans="2:69" s="39" customFormat="1" ht="6.75" customHeight="1">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8"/>
      <c r="AJ854" s="48"/>
      <c r="AL854" s="48"/>
      <c r="AN854" s="234"/>
      <c r="AO854" s="234"/>
      <c r="AP854" s="234"/>
      <c r="AQ854" s="234"/>
      <c r="AR854" s="234"/>
      <c r="AS854" s="234"/>
      <c r="AT854" s="234"/>
      <c r="AU854" s="234"/>
      <c r="AV854" s="234"/>
      <c r="AW854" s="234"/>
      <c r="AX854" s="234"/>
      <c r="AY854" s="234"/>
      <c r="AZ854" s="234"/>
      <c r="BA854" s="234"/>
      <c r="BB854" s="234"/>
      <c r="BC854" s="234"/>
      <c r="BD854" s="234"/>
      <c r="BE854" s="234"/>
      <c r="BF854" s="234"/>
      <c r="BG854" s="234"/>
      <c r="BH854" s="234"/>
      <c r="BI854" s="234"/>
      <c r="BJ854" s="234"/>
      <c r="BK854" s="234"/>
      <c r="BL854" s="234"/>
      <c r="BM854" s="234"/>
      <c r="BN854" s="234"/>
      <c r="BO854" s="234"/>
      <c r="BP854" s="234"/>
      <c r="BQ854" s="234"/>
    </row>
    <row r="855" spans="2:69" s="39" customFormat="1" ht="6.75" customHeight="1">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8"/>
      <c r="AJ855" s="48"/>
      <c r="AL855" s="48"/>
      <c r="AN855" s="234"/>
      <c r="AO855" s="234"/>
      <c r="AP855" s="234"/>
      <c r="AQ855" s="234"/>
      <c r="AR855" s="234"/>
      <c r="AS855" s="234"/>
      <c r="AT855" s="234"/>
      <c r="AU855" s="234"/>
      <c r="AV855" s="234"/>
      <c r="AW855" s="234"/>
      <c r="AX855" s="234"/>
      <c r="AY855" s="234"/>
      <c r="AZ855" s="234"/>
      <c r="BA855" s="234"/>
      <c r="BB855" s="234"/>
      <c r="BC855" s="234"/>
      <c r="BD855" s="234"/>
      <c r="BE855" s="234"/>
      <c r="BF855" s="234"/>
      <c r="BG855" s="234"/>
      <c r="BH855" s="234"/>
      <c r="BI855" s="234"/>
      <c r="BJ855" s="234"/>
      <c r="BK855" s="234"/>
      <c r="BL855" s="234"/>
      <c r="BM855" s="234"/>
      <c r="BN855" s="234"/>
      <c r="BO855" s="234"/>
      <c r="BP855" s="234"/>
      <c r="BQ855" s="234"/>
    </row>
    <row r="856" spans="2:69" s="39" customFormat="1" ht="6.75" customHeight="1">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8"/>
      <c r="AJ856" s="48"/>
      <c r="AL856" s="48"/>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row>
    <row r="857" spans="2:69" s="39" customFormat="1" ht="6.75" customHeight="1">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8"/>
      <c r="AJ857" s="48"/>
      <c r="AL857" s="48"/>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row>
    <row r="858" spans="2:69" s="39" customFormat="1" ht="6.75" customHeight="1">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8"/>
      <c r="AJ858" s="48"/>
      <c r="AL858" s="48"/>
      <c r="AN858" s="234"/>
      <c r="AO858" s="234"/>
      <c r="AP858" s="234"/>
      <c r="AQ858" s="234"/>
      <c r="AR858" s="234"/>
      <c r="AS858" s="234"/>
      <c r="AT858" s="234"/>
      <c r="AU858" s="234"/>
      <c r="AV858" s="234"/>
      <c r="AW858" s="234"/>
      <c r="AX858" s="234"/>
      <c r="AY858" s="234"/>
      <c r="AZ858" s="234"/>
      <c r="BA858" s="234"/>
      <c r="BB858" s="234"/>
      <c r="BC858" s="234"/>
      <c r="BD858" s="234"/>
      <c r="BE858" s="234"/>
      <c r="BF858" s="234"/>
      <c r="BG858" s="234"/>
      <c r="BH858" s="234"/>
      <c r="BI858" s="234"/>
      <c r="BJ858" s="234"/>
      <c r="BK858" s="234"/>
      <c r="BL858" s="234"/>
      <c r="BM858" s="234"/>
      <c r="BN858" s="234"/>
      <c r="BO858" s="234"/>
      <c r="BP858" s="234"/>
      <c r="BQ858" s="234"/>
    </row>
    <row r="859" spans="2:69" s="39" customFormat="1" ht="6.75" customHeight="1">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8"/>
      <c r="AJ859" s="48"/>
      <c r="AL859" s="48"/>
      <c r="AN859" s="234"/>
      <c r="AO859" s="234"/>
      <c r="AP859" s="234"/>
      <c r="AQ859" s="234"/>
      <c r="AR859" s="234"/>
      <c r="AS859" s="234"/>
      <c r="AT859" s="234"/>
      <c r="AU859" s="234"/>
      <c r="AV859" s="234"/>
      <c r="AW859" s="234"/>
      <c r="AX859" s="234"/>
      <c r="AY859" s="234"/>
      <c r="AZ859" s="234"/>
      <c r="BA859" s="234"/>
      <c r="BB859" s="234"/>
      <c r="BC859" s="234"/>
      <c r="BD859" s="234"/>
      <c r="BE859" s="234"/>
      <c r="BF859" s="234"/>
      <c r="BG859" s="234"/>
      <c r="BH859" s="234"/>
      <c r="BI859" s="234"/>
      <c r="BJ859" s="234"/>
      <c r="BK859" s="234"/>
      <c r="BL859" s="234"/>
      <c r="BM859" s="234"/>
      <c r="BN859" s="234"/>
      <c r="BO859" s="234"/>
      <c r="BP859" s="234"/>
      <c r="BQ859" s="234"/>
    </row>
    <row r="860" spans="2:69" s="39" customFormat="1" ht="6.75" customHeight="1">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8"/>
      <c r="AJ860" s="48"/>
      <c r="AL860" s="48"/>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row>
    <row r="861" spans="2:69" s="39" customFormat="1" ht="6.75" customHeight="1">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8"/>
      <c r="AJ861" s="48"/>
      <c r="AL861" s="48"/>
      <c r="AN861" s="234"/>
      <c r="AO861" s="234"/>
      <c r="AP861" s="234"/>
      <c r="AQ861" s="234"/>
      <c r="AR861" s="234"/>
      <c r="AS861" s="234"/>
      <c r="AT861" s="234"/>
      <c r="AU861" s="234"/>
      <c r="AV861" s="234"/>
      <c r="AW861" s="234"/>
      <c r="AX861" s="234"/>
      <c r="AY861" s="234"/>
      <c r="AZ861" s="234"/>
      <c r="BA861" s="234"/>
      <c r="BB861" s="234"/>
      <c r="BC861" s="234"/>
      <c r="BD861" s="234"/>
      <c r="BE861" s="234"/>
      <c r="BF861" s="234"/>
      <c r="BG861" s="234"/>
      <c r="BH861" s="234"/>
      <c r="BI861" s="234"/>
      <c r="BJ861" s="234"/>
      <c r="BK861" s="234"/>
      <c r="BL861" s="234"/>
      <c r="BM861" s="234"/>
      <c r="BN861" s="234"/>
      <c r="BO861" s="234"/>
      <c r="BP861" s="234"/>
      <c r="BQ861" s="234"/>
    </row>
    <row r="862" spans="2:69" s="39" customFormat="1" ht="6.75" customHeight="1">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8"/>
      <c r="AJ862" s="48"/>
      <c r="AL862" s="48"/>
      <c r="AN862" s="234"/>
      <c r="AO862" s="234"/>
      <c r="AP862" s="234"/>
      <c r="AQ862" s="234"/>
      <c r="AR862" s="234"/>
      <c r="AS862" s="234"/>
      <c r="AT862" s="234"/>
      <c r="AU862" s="234"/>
      <c r="AV862" s="234"/>
      <c r="AW862" s="234"/>
      <c r="AX862" s="234"/>
      <c r="AY862" s="234"/>
      <c r="AZ862" s="234"/>
      <c r="BA862" s="234"/>
      <c r="BB862" s="234"/>
      <c r="BC862" s="234"/>
      <c r="BD862" s="234"/>
      <c r="BE862" s="234"/>
      <c r="BF862" s="234"/>
      <c r="BG862" s="234"/>
      <c r="BH862" s="234"/>
      <c r="BI862" s="234"/>
      <c r="BJ862" s="234"/>
      <c r="BK862" s="234"/>
      <c r="BL862" s="234"/>
      <c r="BM862" s="234"/>
      <c r="BN862" s="234"/>
      <c r="BO862" s="234"/>
      <c r="BP862" s="234"/>
      <c r="BQ862" s="234"/>
    </row>
    <row r="863" spans="2:69" s="39" customFormat="1" ht="6.75" customHeight="1">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8"/>
      <c r="AJ863" s="48"/>
      <c r="AL863" s="48"/>
      <c r="AN863" s="234"/>
      <c r="AO863" s="234"/>
      <c r="AP863" s="234"/>
      <c r="AQ863" s="234"/>
      <c r="AR863" s="234"/>
      <c r="AS863" s="234"/>
      <c r="AT863" s="234"/>
      <c r="AU863" s="234"/>
      <c r="AV863" s="234"/>
      <c r="AW863" s="234"/>
      <c r="AX863" s="234"/>
      <c r="AY863" s="234"/>
      <c r="AZ863" s="234"/>
      <c r="BA863" s="234"/>
      <c r="BB863" s="234"/>
      <c r="BC863" s="234"/>
      <c r="BD863" s="234"/>
      <c r="BE863" s="234"/>
      <c r="BF863" s="234"/>
      <c r="BG863" s="234"/>
      <c r="BH863" s="234"/>
      <c r="BI863" s="234"/>
      <c r="BJ863" s="234"/>
      <c r="BK863" s="234"/>
      <c r="BL863" s="234"/>
      <c r="BM863" s="234"/>
      <c r="BN863" s="234"/>
      <c r="BO863" s="234"/>
      <c r="BP863" s="234"/>
      <c r="BQ863" s="234"/>
    </row>
    <row r="864" spans="2:69" s="39" customFormat="1" ht="6.75" customHeight="1">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8"/>
      <c r="AJ864" s="48"/>
      <c r="AL864" s="48"/>
      <c r="AN864" s="234"/>
      <c r="AO864" s="234"/>
      <c r="AP864" s="234"/>
      <c r="AQ864" s="234"/>
      <c r="AR864" s="234"/>
      <c r="AS864" s="234"/>
      <c r="AT864" s="234"/>
      <c r="AU864" s="234"/>
      <c r="AV864" s="234"/>
      <c r="AW864" s="234"/>
      <c r="AX864" s="234"/>
      <c r="AY864" s="234"/>
      <c r="AZ864" s="234"/>
      <c r="BA864" s="234"/>
      <c r="BB864" s="234"/>
      <c r="BC864" s="234"/>
      <c r="BD864" s="234"/>
      <c r="BE864" s="234"/>
      <c r="BF864" s="234"/>
      <c r="BG864" s="234"/>
      <c r="BH864" s="234"/>
      <c r="BI864" s="234"/>
      <c r="BJ864" s="234"/>
      <c r="BK864" s="234"/>
      <c r="BL864" s="234"/>
      <c r="BM864" s="234"/>
      <c r="BN864" s="234"/>
      <c r="BO864" s="234"/>
      <c r="BP864" s="234"/>
      <c r="BQ864" s="234"/>
    </row>
    <row r="865" spans="2:69" s="39" customFormat="1" ht="6.75" customHeight="1">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8"/>
      <c r="AJ865" s="48"/>
      <c r="AL865" s="48"/>
      <c r="AN865" s="234"/>
      <c r="AO865" s="234"/>
      <c r="AP865" s="234"/>
      <c r="AQ865" s="234"/>
      <c r="AR865" s="234"/>
      <c r="AS865" s="234"/>
      <c r="AT865" s="234"/>
      <c r="AU865" s="234"/>
      <c r="AV865" s="234"/>
      <c r="AW865" s="234"/>
      <c r="AX865" s="234"/>
      <c r="AY865" s="234"/>
      <c r="AZ865" s="234"/>
      <c r="BA865" s="234"/>
      <c r="BB865" s="234"/>
      <c r="BC865" s="234"/>
      <c r="BD865" s="234"/>
      <c r="BE865" s="234"/>
      <c r="BF865" s="234"/>
      <c r="BG865" s="234"/>
      <c r="BH865" s="234"/>
      <c r="BI865" s="234"/>
      <c r="BJ865" s="234"/>
      <c r="BK865" s="234"/>
      <c r="BL865" s="234"/>
      <c r="BM865" s="234"/>
      <c r="BN865" s="234"/>
      <c r="BO865" s="234"/>
      <c r="BP865" s="234"/>
      <c r="BQ865" s="234"/>
    </row>
    <row r="866" spans="2:69" s="39" customFormat="1" ht="6.75" customHeight="1">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8"/>
      <c r="AJ866" s="48"/>
      <c r="AL866" s="48"/>
      <c r="AN866" s="234"/>
      <c r="AO866" s="234"/>
      <c r="AP866" s="234"/>
      <c r="AQ866" s="234"/>
      <c r="AR866" s="234"/>
      <c r="AS866" s="234"/>
      <c r="AT866" s="234"/>
      <c r="AU866" s="234"/>
      <c r="AV866" s="234"/>
      <c r="AW866" s="234"/>
      <c r="AX866" s="234"/>
      <c r="AY866" s="234"/>
      <c r="AZ866" s="234"/>
      <c r="BA866" s="234"/>
      <c r="BB866" s="234"/>
      <c r="BC866" s="234"/>
      <c r="BD866" s="234"/>
      <c r="BE866" s="234"/>
      <c r="BF866" s="234"/>
      <c r="BG866" s="234"/>
      <c r="BH866" s="234"/>
      <c r="BI866" s="234"/>
      <c r="BJ866" s="234"/>
      <c r="BK866" s="234"/>
      <c r="BL866" s="234"/>
      <c r="BM866" s="234"/>
      <c r="BN866" s="234"/>
      <c r="BO866" s="234"/>
      <c r="BP866" s="234"/>
      <c r="BQ866" s="234"/>
    </row>
    <row r="867" spans="2:69" s="39" customFormat="1" ht="6.75" customHeight="1">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8"/>
      <c r="AJ867" s="48"/>
      <c r="AL867" s="48"/>
      <c r="AN867" s="234"/>
      <c r="AO867" s="234"/>
      <c r="AP867" s="234"/>
      <c r="AQ867" s="234"/>
      <c r="AR867" s="234"/>
      <c r="AS867" s="234"/>
      <c r="AT867" s="234"/>
      <c r="AU867" s="234"/>
      <c r="AV867" s="234"/>
      <c r="AW867" s="234"/>
      <c r="AX867" s="234"/>
      <c r="AY867" s="234"/>
      <c r="AZ867" s="234"/>
      <c r="BA867" s="234"/>
      <c r="BB867" s="234"/>
      <c r="BC867" s="234"/>
      <c r="BD867" s="234"/>
      <c r="BE867" s="234"/>
      <c r="BF867" s="234"/>
      <c r="BG867" s="234"/>
      <c r="BH867" s="234"/>
      <c r="BI867" s="234"/>
      <c r="BJ867" s="234"/>
      <c r="BK867" s="234"/>
      <c r="BL867" s="234"/>
      <c r="BM867" s="234"/>
      <c r="BN867" s="234"/>
      <c r="BO867" s="234"/>
      <c r="BP867" s="234"/>
      <c r="BQ867" s="234"/>
    </row>
    <row r="868" spans="2:69" s="39" customFormat="1" ht="6.75" customHeight="1">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8"/>
      <c r="AJ868" s="48"/>
      <c r="AL868" s="48"/>
      <c r="AN868" s="234"/>
      <c r="AO868" s="234"/>
      <c r="AP868" s="234"/>
      <c r="AQ868" s="234"/>
      <c r="AR868" s="234"/>
      <c r="AS868" s="234"/>
      <c r="AT868" s="234"/>
      <c r="AU868" s="234"/>
      <c r="AV868" s="234"/>
      <c r="AW868" s="234"/>
      <c r="AX868" s="234"/>
      <c r="AY868" s="234"/>
      <c r="AZ868" s="234"/>
      <c r="BA868" s="234"/>
      <c r="BB868" s="234"/>
      <c r="BC868" s="234"/>
      <c r="BD868" s="234"/>
      <c r="BE868" s="234"/>
      <c r="BF868" s="234"/>
      <c r="BG868" s="234"/>
      <c r="BH868" s="234"/>
      <c r="BI868" s="234"/>
      <c r="BJ868" s="234"/>
      <c r="BK868" s="234"/>
      <c r="BL868" s="234"/>
      <c r="BM868" s="234"/>
      <c r="BN868" s="234"/>
      <c r="BO868" s="234"/>
      <c r="BP868" s="234"/>
      <c r="BQ868" s="234"/>
    </row>
    <row r="869" spans="2:69" s="39" customFormat="1" ht="6.75" customHeight="1">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8"/>
      <c r="AJ869" s="48"/>
      <c r="AL869" s="48"/>
      <c r="AN869" s="234"/>
      <c r="AO869" s="234"/>
      <c r="AP869" s="234"/>
      <c r="AQ869" s="234"/>
      <c r="AR869" s="234"/>
      <c r="AS869" s="234"/>
      <c r="AT869" s="234"/>
      <c r="AU869" s="234"/>
      <c r="AV869" s="234"/>
      <c r="AW869" s="234"/>
      <c r="AX869" s="234"/>
      <c r="AY869" s="234"/>
      <c r="AZ869" s="234"/>
      <c r="BA869" s="234"/>
      <c r="BB869" s="234"/>
      <c r="BC869" s="234"/>
      <c r="BD869" s="234"/>
      <c r="BE869" s="234"/>
      <c r="BF869" s="234"/>
      <c r="BG869" s="234"/>
      <c r="BH869" s="234"/>
      <c r="BI869" s="234"/>
      <c r="BJ869" s="234"/>
      <c r="BK869" s="234"/>
      <c r="BL869" s="234"/>
      <c r="BM869" s="234"/>
      <c r="BN869" s="234"/>
      <c r="BO869" s="234"/>
      <c r="BP869" s="234"/>
      <c r="BQ869" s="234"/>
    </row>
    <row r="870" spans="2:69" s="39" customFormat="1" ht="6.75" customHeight="1">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8"/>
      <c r="AJ870" s="48"/>
      <c r="AL870" s="48"/>
      <c r="AN870" s="234"/>
      <c r="AO870" s="234"/>
      <c r="AP870" s="234"/>
      <c r="AQ870" s="234"/>
      <c r="AR870" s="234"/>
      <c r="AS870" s="234"/>
      <c r="AT870" s="234"/>
      <c r="AU870" s="234"/>
      <c r="AV870" s="234"/>
      <c r="AW870" s="234"/>
      <c r="AX870" s="234"/>
      <c r="AY870" s="234"/>
      <c r="AZ870" s="234"/>
      <c r="BA870" s="234"/>
      <c r="BB870" s="234"/>
      <c r="BC870" s="234"/>
      <c r="BD870" s="234"/>
      <c r="BE870" s="234"/>
      <c r="BF870" s="234"/>
      <c r="BG870" s="234"/>
      <c r="BH870" s="234"/>
      <c r="BI870" s="234"/>
      <c r="BJ870" s="234"/>
      <c r="BK870" s="234"/>
      <c r="BL870" s="234"/>
      <c r="BM870" s="234"/>
      <c r="BN870" s="234"/>
      <c r="BO870" s="234"/>
      <c r="BP870" s="234"/>
      <c r="BQ870" s="234"/>
    </row>
    <row r="871" spans="2:69" s="39" customFormat="1" ht="6.75" customHeight="1">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8"/>
      <c r="AJ871" s="48"/>
      <c r="AL871" s="48"/>
      <c r="AN871" s="234"/>
      <c r="AO871" s="234"/>
      <c r="AP871" s="234"/>
      <c r="AQ871" s="234"/>
      <c r="AR871" s="234"/>
      <c r="AS871" s="234"/>
      <c r="AT871" s="234"/>
      <c r="AU871" s="234"/>
      <c r="AV871" s="234"/>
      <c r="AW871" s="234"/>
      <c r="AX871" s="234"/>
      <c r="AY871" s="234"/>
      <c r="AZ871" s="234"/>
      <c r="BA871" s="234"/>
      <c r="BB871" s="234"/>
      <c r="BC871" s="234"/>
      <c r="BD871" s="234"/>
      <c r="BE871" s="234"/>
      <c r="BF871" s="234"/>
      <c r="BG871" s="234"/>
      <c r="BH871" s="234"/>
      <c r="BI871" s="234"/>
      <c r="BJ871" s="234"/>
      <c r="BK871" s="234"/>
      <c r="BL871" s="234"/>
      <c r="BM871" s="234"/>
      <c r="BN871" s="234"/>
      <c r="BO871" s="234"/>
      <c r="BP871" s="234"/>
      <c r="BQ871" s="234"/>
    </row>
    <row r="872" spans="2:69" s="39" customFormat="1" ht="6.75" customHeight="1">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8"/>
      <c r="AJ872" s="48"/>
      <c r="AL872" s="48"/>
      <c r="AN872" s="234"/>
      <c r="AO872" s="234"/>
      <c r="AP872" s="234"/>
      <c r="AQ872" s="234"/>
      <c r="AR872" s="234"/>
      <c r="AS872" s="234"/>
      <c r="AT872" s="234"/>
      <c r="AU872" s="234"/>
      <c r="AV872" s="234"/>
      <c r="AW872" s="234"/>
      <c r="AX872" s="234"/>
      <c r="AY872" s="234"/>
      <c r="AZ872" s="234"/>
      <c r="BA872" s="234"/>
      <c r="BB872" s="234"/>
      <c r="BC872" s="234"/>
      <c r="BD872" s="234"/>
      <c r="BE872" s="234"/>
      <c r="BF872" s="234"/>
      <c r="BG872" s="234"/>
      <c r="BH872" s="234"/>
      <c r="BI872" s="234"/>
      <c r="BJ872" s="234"/>
      <c r="BK872" s="234"/>
      <c r="BL872" s="234"/>
      <c r="BM872" s="234"/>
      <c r="BN872" s="234"/>
      <c r="BO872" s="234"/>
      <c r="BP872" s="234"/>
      <c r="BQ872" s="234"/>
    </row>
    <row r="873" spans="2:69" s="39" customFormat="1" ht="6.75" customHeight="1">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8"/>
      <c r="AJ873" s="48"/>
      <c r="AL873" s="48"/>
      <c r="AN873" s="234"/>
      <c r="AO873" s="234"/>
      <c r="AP873" s="234"/>
      <c r="AQ873" s="234"/>
      <c r="AR873" s="234"/>
      <c r="AS873" s="234"/>
      <c r="AT873" s="234"/>
      <c r="AU873" s="234"/>
      <c r="AV873" s="234"/>
      <c r="AW873" s="234"/>
      <c r="AX873" s="234"/>
      <c r="AY873" s="234"/>
      <c r="AZ873" s="234"/>
      <c r="BA873" s="234"/>
      <c r="BB873" s="234"/>
      <c r="BC873" s="234"/>
      <c r="BD873" s="234"/>
      <c r="BE873" s="234"/>
      <c r="BF873" s="234"/>
      <c r="BG873" s="234"/>
      <c r="BH873" s="234"/>
      <c r="BI873" s="234"/>
      <c r="BJ873" s="234"/>
      <c r="BK873" s="234"/>
      <c r="BL873" s="234"/>
      <c r="BM873" s="234"/>
      <c r="BN873" s="234"/>
      <c r="BO873" s="234"/>
      <c r="BP873" s="234"/>
      <c r="BQ873" s="234"/>
    </row>
    <row r="874" spans="2:69" s="39" customFormat="1" ht="6.75" customHeight="1">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8"/>
      <c r="AJ874" s="48"/>
      <c r="AL874" s="48"/>
      <c r="AN874" s="234"/>
      <c r="AO874" s="234"/>
      <c r="AP874" s="234"/>
      <c r="AQ874" s="234"/>
      <c r="AR874" s="234"/>
      <c r="AS874" s="234"/>
      <c r="AT874" s="234"/>
      <c r="AU874" s="234"/>
      <c r="AV874" s="234"/>
      <c r="AW874" s="234"/>
      <c r="AX874" s="234"/>
      <c r="AY874" s="234"/>
      <c r="AZ874" s="234"/>
      <c r="BA874" s="234"/>
      <c r="BB874" s="234"/>
      <c r="BC874" s="234"/>
      <c r="BD874" s="234"/>
      <c r="BE874" s="234"/>
      <c r="BF874" s="234"/>
      <c r="BG874" s="234"/>
      <c r="BH874" s="234"/>
      <c r="BI874" s="234"/>
      <c r="BJ874" s="234"/>
      <c r="BK874" s="234"/>
      <c r="BL874" s="234"/>
      <c r="BM874" s="234"/>
      <c r="BN874" s="234"/>
      <c r="BO874" s="234"/>
      <c r="BP874" s="234"/>
      <c r="BQ874" s="234"/>
    </row>
    <row r="875" spans="2:69" s="39" customFormat="1" ht="6.75" customHeight="1">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8"/>
      <c r="AJ875" s="48"/>
      <c r="AL875" s="48"/>
      <c r="AN875" s="234"/>
      <c r="AO875" s="234"/>
      <c r="AP875" s="234"/>
      <c r="AQ875" s="234"/>
      <c r="AR875" s="234"/>
      <c r="AS875" s="234"/>
      <c r="AT875" s="234"/>
      <c r="AU875" s="234"/>
      <c r="AV875" s="234"/>
      <c r="AW875" s="234"/>
      <c r="AX875" s="234"/>
      <c r="AY875" s="234"/>
      <c r="AZ875" s="234"/>
      <c r="BA875" s="234"/>
      <c r="BB875" s="234"/>
      <c r="BC875" s="234"/>
      <c r="BD875" s="234"/>
      <c r="BE875" s="234"/>
      <c r="BF875" s="234"/>
      <c r="BG875" s="234"/>
      <c r="BH875" s="234"/>
      <c r="BI875" s="234"/>
      <c r="BJ875" s="234"/>
      <c r="BK875" s="234"/>
      <c r="BL875" s="234"/>
      <c r="BM875" s="234"/>
      <c r="BN875" s="234"/>
      <c r="BO875" s="234"/>
      <c r="BP875" s="234"/>
      <c r="BQ875" s="234"/>
    </row>
    <row r="876" spans="2:69" s="39" customFormat="1" ht="6.75" customHeight="1">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8"/>
      <c r="AJ876" s="48"/>
      <c r="AL876" s="48"/>
      <c r="AN876" s="234"/>
      <c r="AO876" s="234"/>
      <c r="AP876" s="234"/>
      <c r="AQ876" s="234"/>
      <c r="AR876" s="234"/>
      <c r="AS876" s="234"/>
      <c r="AT876" s="234"/>
      <c r="AU876" s="234"/>
      <c r="AV876" s="234"/>
      <c r="AW876" s="234"/>
      <c r="AX876" s="234"/>
      <c r="AY876" s="234"/>
      <c r="AZ876" s="234"/>
      <c r="BA876" s="234"/>
      <c r="BB876" s="234"/>
      <c r="BC876" s="234"/>
      <c r="BD876" s="234"/>
      <c r="BE876" s="234"/>
      <c r="BF876" s="234"/>
      <c r="BG876" s="234"/>
      <c r="BH876" s="234"/>
      <c r="BI876" s="234"/>
      <c r="BJ876" s="234"/>
      <c r="BK876" s="234"/>
      <c r="BL876" s="234"/>
      <c r="BM876" s="234"/>
      <c r="BN876" s="234"/>
      <c r="BO876" s="234"/>
      <c r="BP876" s="234"/>
      <c r="BQ876" s="234"/>
    </row>
    <row r="877" spans="2:69" s="39" customFormat="1" ht="6.75" customHeight="1">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8"/>
      <c r="AJ877" s="48"/>
      <c r="AL877" s="48"/>
      <c r="AN877" s="234"/>
      <c r="AO877" s="234"/>
      <c r="AP877" s="234"/>
      <c r="AQ877" s="234"/>
      <c r="AR877" s="234"/>
      <c r="AS877" s="234"/>
      <c r="AT877" s="234"/>
      <c r="AU877" s="234"/>
      <c r="AV877" s="234"/>
      <c r="AW877" s="234"/>
      <c r="AX877" s="234"/>
      <c r="AY877" s="234"/>
      <c r="AZ877" s="234"/>
      <c r="BA877" s="234"/>
      <c r="BB877" s="234"/>
      <c r="BC877" s="234"/>
      <c r="BD877" s="234"/>
      <c r="BE877" s="234"/>
      <c r="BF877" s="234"/>
      <c r="BG877" s="234"/>
      <c r="BH877" s="234"/>
      <c r="BI877" s="234"/>
      <c r="BJ877" s="234"/>
      <c r="BK877" s="234"/>
      <c r="BL877" s="234"/>
      <c r="BM877" s="234"/>
      <c r="BN877" s="234"/>
      <c r="BO877" s="234"/>
      <c r="BP877" s="234"/>
      <c r="BQ877" s="234"/>
    </row>
    <row r="878" spans="2:69" s="39" customFormat="1" ht="6.75" customHeight="1">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8"/>
      <c r="AJ878" s="48"/>
      <c r="AL878" s="48"/>
      <c r="AN878" s="234"/>
      <c r="AO878" s="234"/>
      <c r="AP878" s="234"/>
      <c r="AQ878" s="234"/>
      <c r="AR878" s="234"/>
      <c r="AS878" s="234"/>
      <c r="AT878" s="234"/>
      <c r="AU878" s="234"/>
      <c r="AV878" s="234"/>
      <c r="AW878" s="234"/>
      <c r="AX878" s="234"/>
      <c r="AY878" s="234"/>
      <c r="AZ878" s="234"/>
      <c r="BA878" s="234"/>
      <c r="BB878" s="234"/>
      <c r="BC878" s="234"/>
      <c r="BD878" s="234"/>
      <c r="BE878" s="234"/>
      <c r="BF878" s="234"/>
      <c r="BG878" s="234"/>
      <c r="BH878" s="234"/>
      <c r="BI878" s="234"/>
      <c r="BJ878" s="234"/>
      <c r="BK878" s="234"/>
      <c r="BL878" s="234"/>
      <c r="BM878" s="234"/>
      <c r="BN878" s="234"/>
      <c r="BO878" s="234"/>
      <c r="BP878" s="234"/>
      <c r="BQ878" s="234"/>
    </row>
    <row r="879" spans="2:69" s="39" customFormat="1" ht="6.75" customHeight="1">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8"/>
      <c r="AJ879" s="48"/>
      <c r="AL879" s="48"/>
      <c r="AN879" s="234"/>
      <c r="AO879" s="234"/>
      <c r="AP879" s="234"/>
      <c r="AQ879" s="234"/>
      <c r="AR879" s="234"/>
      <c r="AS879" s="234"/>
      <c r="AT879" s="234"/>
      <c r="AU879" s="234"/>
      <c r="AV879" s="234"/>
      <c r="AW879" s="234"/>
      <c r="AX879" s="234"/>
      <c r="AY879" s="234"/>
      <c r="AZ879" s="234"/>
      <c r="BA879" s="234"/>
      <c r="BB879" s="234"/>
      <c r="BC879" s="234"/>
      <c r="BD879" s="234"/>
      <c r="BE879" s="234"/>
      <c r="BF879" s="234"/>
      <c r="BG879" s="234"/>
      <c r="BH879" s="234"/>
      <c r="BI879" s="234"/>
      <c r="BJ879" s="234"/>
      <c r="BK879" s="234"/>
      <c r="BL879" s="234"/>
      <c r="BM879" s="234"/>
      <c r="BN879" s="234"/>
      <c r="BO879" s="234"/>
      <c r="BP879" s="234"/>
      <c r="BQ879" s="234"/>
    </row>
    <row r="880" spans="2:69" s="39" customFormat="1" ht="6.75" customHeight="1">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8"/>
      <c r="AJ880" s="48"/>
      <c r="AL880" s="48"/>
      <c r="AN880" s="234"/>
      <c r="AO880" s="234"/>
      <c r="AP880" s="234"/>
      <c r="AQ880" s="234"/>
      <c r="AR880" s="234"/>
      <c r="AS880" s="234"/>
      <c r="AT880" s="234"/>
      <c r="AU880" s="234"/>
      <c r="AV880" s="234"/>
      <c r="AW880" s="234"/>
      <c r="AX880" s="234"/>
      <c r="AY880" s="234"/>
      <c r="AZ880" s="234"/>
      <c r="BA880" s="234"/>
      <c r="BB880" s="234"/>
      <c r="BC880" s="234"/>
      <c r="BD880" s="234"/>
      <c r="BE880" s="234"/>
      <c r="BF880" s="234"/>
      <c r="BG880" s="234"/>
      <c r="BH880" s="234"/>
      <c r="BI880" s="234"/>
      <c r="BJ880" s="234"/>
      <c r="BK880" s="234"/>
      <c r="BL880" s="234"/>
      <c r="BM880" s="234"/>
      <c r="BN880" s="234"/>
      <c r="BO880" s="234"/>
      <c r="BP880" s="234"/>
      <c r="BQ880" s="234"/>
    </row>
    <row r="881" spans="2:69" s="39" customFormat="1" ht="6.75" customHeight="1">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8"/>
      <c r="AJ881" s="48"/>
      <c r="AL881" s="48"/>
      <c r="AN881" s="234"/>
      <c r="AO881" s="234"/>
      <c r="AP881" s="234"/>
      <c r="AQ881" s="234"/>
      <c r="AR881" s="234"/>
      <c r="AS881" s="234"/>
      <c r="AT881" s="234"/>
      <c r="AU881" s="234"/>
      <c r="AV881" s="234"/>
      <c r="AW881" s="234"/>
      <c r="AX881" s="234"/>
      <c r="AY881" s="234"/>
      <c r="AZ881" s="234"/>
      <c r="BA881" s="234"/>
      <c r="BB881" s="234"/>
      <c r="BC881" s="234"/>
      <c r="BD881" s="234"/>
      <c r="BE881" s="234"/>
      <c r="BF881" s="234"/>
      <c r="BG881" s="234"/>
      <c r="BH881" s="234"/>
      <c r="BI881" s="234"/>
      <c r="BJ881" s="234"/>
      <c r="BK881" s="234"/>
      <c r="BL881" s="234"/>
      <c r="BM881" s="234"/>
      <c r="BN881" s="234"/>
      <c r="BO881" s="234"/>
      <c r="BP881" s="234"/>
      <c r="BQ881" s="234"/>
    </row>
    <row r="882" spans="2:69" s="39" customFormat="1" ht="6.75" customHeight="1">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8"/>
      <c r="AJ882" s="48"/>
      <c r="AL882" s="48"/>
      <c r="AN882" s="234"/>
      <c r="AO882" s="234"/>
      <c r="AP882" s="234"/>
      <c r="AQ882" s="234"/>
      <c r="AR882" s="234"/>
      <c r="AS882" s="234"/>
      <c r="AT882" s="234"/>
      <c r="AU882" s="234"/>
      <c r="AV882" s="234"/>
      <c r="AW882" s="234"/>
      <c r="AX882" s="234"/>
      <c r="AY882" s="234"/>
      <c r="AZ882" s="234"/>
      <c r="BA882" s="234"/>
      <c r="BB882" s="234"/>
      <c r="BC882" s="234"/>
      <c r="BD882" s="234"/>
      <c r="BE882" s="234"/>
      <c r="BF882" s="234"/>
      <c r="BG882" s="234"/>
      <c r="BH882" s="234"/>
      <c r="BI882" s="234"/>
      <c r="BJ882" s="234"/>
      <c r="BK882" s="234"/>
      <c r="BL882" s="234"/>
      <c r="BM882" s="234"/>
      <c r="BN882" s="234"/>
      <c r="BO882" s="234"/>
      <c r="BP882" s="234"/>
      <c r="BQ882" s="234"/>
    </row>
    <row r="883" spans="2:69" s="39" customFormat="1" ht="6.75" customHeight="1">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8"/>
      <c r="AJ883" s="48"/>
      <c r="AL883" s="48"/>
      <c r="AN883" s="234"/>
      <c r="AO883" s="234"/>
      <c r="AP883" s="234"/>
      <c r="AQ883" s="234"/>
      <c r="AR883" s="234"/>
      <c r="AS883" s="234"/>
      <c r="AT883" s="234"/>
      <c r="AU883" s="234"/>
      <c r="AV883" s="234"/>
      <c r="AW883" s="234"/>
      <c r="AX883" s="234"/>
      <c r="AY883" s="234"/>
      <c r="AZ883" s="234"/>
      <c r="BA883" s="234"/>
      <c r="BB883" s="234"/>
      <c r="BC883" s="234"/>
      <c r="BD883" s="234"/>
      <c r="BE883" s="234"/>
      <c r="BF883" s="234"/>
      <c r="BG883" s="234"/>
      <c r="BH883" s="234"/>
      <c r="BI883" s="234"/>
      <c r="BJ883" s="234"/>
      <c r="BK883" s="234"/>
      <c r="BL883" s="234"/>
      <c r="BM883" s="234"/>
      <c r="BN883" s="234"/>
      <c r="BO883" s="234"/>
      <c r="BP883" s="234"/>
      <c r="BQ883" s="234"/>
    </row>
    <row r="884" spans="2:69" s="39" customFormat="1" ht="6.75" customHeight="1">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8"/>
      <c r="AJ884" s="48"/>
      <c r="AL884" s="48"/>
      <c r="AN884" s="234"/>
      <c r="AO884" s="234"/>
      <c r="AP884" s="234"/>
      <c r="AQ884" s="234"/>
      <c r="AR884" s="234"/>
      <c r="AS884" s="234"/>
      <c r="AT884" s="234"/>
      <c r="AU884" s="234"/>
      <c r="AV884" s="234"/>
      <c r="AW884" s="234"/>
      <c r="AX884" s="234"/>
      <c r="AY884" s="234"/>
      <c r="AZ884" s="234"/>
      <c r="BA884" s="234"/>
      <c r="BB884" s="234"/>
      <c r="BC884" s="234"/>
      <c r="BD884" s="234"/>
      <c r="BE884" s="234"/>
      <c r="BF884" s="234"/>
      <c r="BG884" s="234"/>
      <c r="BH884" s="234"/>
      <c r="BI884" s="234"/>
      <c r="BJ884" s="234"/>
      <c r="BK884" s="234"/>
      <c r="BL884" s="234"/>
      <c r="BM884" s="234"/>
      <c r="BN884" s="234"/>
      <c r="BO884" s="234"/>
      <c r="BP884" s="234"/>
      <c r="BQ884" s="234"/>
    </row>
    <row r="885" spans="2:69" s="39" customFormat="1" ht="6.75" customHeight="1">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8"/>
      <c r="AJ885" s="48"/>
      <c r="AL885" s="48"/>
      <c r="AN885" s="234"/>
      <c r="AO885" s="234"/>
      <c r="AP885" s="234"/>
      <c r="AQ885" s="234"/>
      <c r="AR885" s="234"/>
      <c r="AS885" s="234"/>
      <c r="AT885" s="234"/>
      <c r="AU885" s="234"/>
      <c r="AV885" s="234"/>
      <c r="AW885" s="234"/>
      <c r="AX885" s="234"/>
      <c r="AY885" s="234"/>
      <c r="AZ885" s="234"/>
      <c r="BA885" s="234"/>
      <c r="BB885" s="234"/>
      <c r="BC885" s="234"/>
      <c r="BD885" s="234"/>
      <c r="BE885" s="234"/>
      <c r="BF885" s="234"/>
      <c r="BG885" s="234"/>
      <c r="BH885" s="234"/>
      <c r="BI885" s="234"/>
      <c r="BJ885" s="234"/>
      <c r="BK885" s="234"/>
      <c r="BL885" s="234"/>
      <c r="BM885" s="234"/>
      <c r="BN885" s="234"/>
      <c r="BO885" s="234"/>
      <c r="BP885" s="234"/>
      <c r="BQ885" s="234"/>
    </row>
    <row r="886" spans="2:69" s="39" customFormat="1" ht="6.75" customHeight="1">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8"/>
      <c r="AJ886" s="48"/>
      <c r="AL886" s="48"/>
      <c r="AN886" s="234"/>
      <c r="AO886" s="234"/>
      <c r="AP886" s="234"/>
      <c r="AQ886" s="234"/>
      <c r="AR886" s="234"/>
      <c r="AS886" s="234"/>
      <c r="AT886" s="234"/>
      <c r="AU886" s="234"/>
      <c r="AV886" s="234"/>
      <c r="AW886" s="234"/>
      <c r="AX886" s="234"/>
      <c r="AY886" s="234"/>
      <c r="AZ886" s="234"/>
      <c r="BA886" s="234"/>
      <c r="BB886" s="234"/>
      <c r="BC886" s="234"/>
      <c r="BD886" s="234"/>
      <c r="BE886" s="234"/>
      <c r="BF886" s="234"/>
      <c r="BG886" s="234"/>
      <c r="BH886" s="234"/>
      <c r="BI886" s="234"/>
      <c r="BJ886" s="234"/>
      <c r="BK886" s="234"/>
      <c r="BL886" s="234"/>
      <c r="BM886" s="234"/>
      <c r="BN886" s="234"/>
      <c r="BO886" s="234"/>
      <c r="BP886" s="234"/>
      <c r="BQ886" s="234"/>
    </row>
    <row r="887" spans="2:69" s="39" customFormat="1" ht="6.75" customHeight="1">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8"/>
      <c r="AJ887" s="48"/>
      <c r="AL887" s="48"/>
      <c r="AN887" s="234"/>
      <c r="AO887" s="234"/>
      <c r="AP887" s="234"/>
      <c r="AQ887" s="234"/>
      <c r="AR887" s="234"/>
      <c r="AS887" s="234"/>
      <c r="AT887" s="234"/>
      <c r="AU887" s="234"/>
      <c r="AV887" s="234"/>
      <c r="AW887" s="234"/>
      <c r="AX887" s="234"/>
      <c r="AY887" s="234"/>
      <c r="AZ887" s="234"/>
      <c r="BA887" s="234"/>
      <c r="BB887" s="234"/>
      <c r="BC887" s="234"/>
      <c r="BD887" s="234"/>
      <c r="BE887" s="234"/>
      <c r="BF887" s="234"/>
      <c r="BG887" s="234"/>
      <c r="BH887" s="234"/>
      <c r="BI887" s="234"/>
      <c r="BJ887" s="234"/>
      <c r="BK887" s="234"/>
      <c r="BL887" s="234"/>
      <c r="BM887" s="234"/>
      <c r="BN887" s="234"/>
      <c r="BO887" s="234"/>
      <c r="BP887" s="234"/>
      <c r="BQ887" s="234"/>
    </row>
    <row r="888" spans="2:69" s="39" customFormat="1" ht="6.75" customHeight="1">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8"/>
      <c r="AJ888" s="48"/>
      <c r="AL888" s="48"/>
      <c r="AN888" s="234"/>
      <c r="AO888" s="234"/>
      <c r="AP888" s="234"/>
      <c r="AQ888" s="234"/>
      <c r="AR888" s="234"/>
      <c r="AS888" s="234"/>
      <c r="AT888" s="234"/>
      <c r="AU888" s="234"/>
      <c r="AV888" s="234"/>
      <c r="AW888" s="234"/>
      <c r="AX888" s="234"/>
      <c r="AY888" s="234"/>
      <c r="AZ888" s="234"/>
      <c r="BA888" s="234"/>
      <c r="BB888" s="234"/>
      <c r="BC888" s="234"/>
      <c r="BD888" s="234"/>
      <c r="BE888" s="234"/>
      <c r="BF888" s="234"/>
      <c r="BG888" s="234"/>
      <c r="BH888" s="234"/>
      <c r="BI888" s="234"/>
      <c r="BJ888" s="234"/>
      <c r="BK888" s="234"/>
      <c r="BL888" s="234"/>
      <c r="BM888" s="234"/>
      <c r="BN888" s="234"/>
      <c r="BO888" s="234"/>
      <c r="BP888" s="234"/>
      <c r="BQ888" s="234"/>
    </row>
    <row r="889" spans="2:69" s="39" customFormat="1" ht="6.75" customHeight="1">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8"/>
      <c r="AJ889" s="48"/>
      <c r="AL889" s="48"/>
      <c r="AN889" s="234"/>
      <c r="AO889" s="234"/>
      <c r="AP889" s="234"/>
      <c r="AQ889" s="234"/>
      <c r="AR889" s="234"/>
      <c r="AS889" s="234"/>
      <c r="AT889" s="234"/>
      <c r="AU889" s="234"/>
      <c r="AV889" s="234"/>
      <c r="AW889" s="234"/>
      <c r="AX889" s="234"/>
      <c r="AY889" s="234"/>
      <c r="AZ889" s="234"/>
      <c r="BA889" s="234"/>
      <c r="BB889" s="234"/>
      <c r="BC889" s="234"/>
      <c r="BD889" s="234"/>
      <c r="BE889" s="234"/>
      <c r="BF889" s="234"/>
      <c r="BG889" s="234"/>
      <c r="BH889" s="234"/>
      <c r="BI889" s="234"/>
      <c r="BJ889" s="234"/>
      <c r="BK889" s="234"/>
      <c r="BL889" s="234"/>
      <c r="BM889" s="234"/>
      <c r="BN889" s="234"/>
      <c r="BO889" s="234"/>
      <c r="BP889" s="234"/>
      <c r="BQ889" s="234"/>
    </row>
    <row r="890" spans="2:69" s="39" customFormat="1" ht="6.75" customHeight="1">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8"/>
      <c r="AJ890" s="48"/>
      <c r="AL890" s="48"/>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row>
    <row r="891" spans="2:69" s="39" customFormat="1" ht="6.75" customHeight="1">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8"/>
      <c r="AJ891" s="48"/>
      <c r="AL891" s="48"/>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row>
    <row r="892" spans="2:69" s="39" customFormat="1" ht="6.75" customHeight="1">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8"/>
      <c r="AJ892" s="48"/>
      <c r="AL892" s="48"/>
      <c r="AN892" s="234"/>
      <c r="AO892" s="234"/>
      <c r="AP892" s="234"/>
      <c r="AQ892" s="234"/>
      <c r="AR892" s="234"/>
      <c r="AS892" s="234"/>
      <c r="AT892" s="234"/>
      <c r="AU892" s="234"/>
      <c r="AV892" s="234"/>
      <c r="AW892" s="234"/>
      <c r="AX892" s="234"/>
      <c r="AY892" s="234"/>
      <c r="AZ892" s="234"/>
      <c r="BA892" s="234"/>
      <c r="BB892" s="234"/>
      <c r="BC892" s="234"/>
      <c r="BD892" s="234"/>
      <c r="BE892" s="234"/>
      <c r="BF892" s="234"/>
      <c r="BG892" s="234"/>
      <c r="BH892" s="234"/>
      <c r="BI892" s="234"/>
      <c r="BJ892" s="234"/>
      <c r="BK892" s="234"/>
      <c r="BL892" s="234"/>
      <c r="BM892" s="234"/>
      <c r="BN892" s="234"/>
      <c r="BO892" s="234"/>
      <c r="BP892" s="234"/>
      <c r="BQ892" s="234"/>
    </row>
    <row r="893" spans="2:69" s="39" customFormat="1" ht="6.75" customHeight="1">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8"/>
      <c r="AJ893" s="48"/>
      <c r="AL893" s="48"/>
      <c r="AN893" s="234"/>
      <c r="AO893" s="234"/>
      <c r="AP893" s="234"/>
      <c r="AQ893" s="234"/>
      <c r="AR893" s="234"/>
      <c r="AS893" s="234"/>
      <c r="AT893" s="234"/>
      <c r="AU893" s="234"/>
      <c r="AV893" s="234"/>
      <c r="AW893" s="234"/>
      <c r="AX893" s="234"/>
      <c r="AY893" s="234"/>
      <c r="AZ893" s="234"/>
      <c r="BA893" s="234"/>
      <c r="BB893" s="234"/>
      <c r="BC893" s="234"/>
      <c r="BD893" s="234"/>
      <c r="BE893" s="234"/>
      <c r="BF893" s="234"/>
      <c r="BG893" s="234"/>
      <c r="BH893" s="234"/>
      <c r="BI893" s="234"/>
      <c r="BJ893" s="234"/>
      <c r="BK893" s="234"/>
      <c r="BL893" s="234"/>
      <c r="BM893" s="234"/>
      <c r="BN893" s="234"/>
      <c r="BO893" s="234"/>
      <c r="BP893" s="234"/>
      <c r="BQ893" s="234"/>
    </row>
    <row r="894" spans="2:69" s="39" customFormat="1" ht="6.75" customHeight="1">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8"/>
      <c r="AJ894" s="48"/>
      <c r="AL894" s="48"/>
      <c r="AN894" s="234"/>
      <c r="AO894" s="234"/>
      <c r="AP894" s="234"/>
      <c r="AQ894" s="234"/>
      <c r="AR894" s="234"/>
      <c r="AS894" s="234"/>
      <c r="AT894" s="234"/>
      <c r="AU894" s="234"/>
      <c r="AV894" s="234"/>
      <c r="AW894" s="234"/>
      <c r="AX894" s="234"/>
      <c r="AY894" s="234"/>
      <c r="AZ894" s="234"/>
      <c r="BA894" s="234"/>
      <c r="BB894" s="234"/>
      <c r="BC894" s="234"/>
      <c r="BD894" s="234"/>
      <c r="BE894" s="234"/>
      <c r="BF894" s="234"/>
      <c r="BG894" s="234"/>
      <c r="BH894" s="234"/>
      <c r="BI894" s="234"/>
      <c r="BJ894" s="234"/>
      <c r="BK894" s="234"/>
      <c r="BL894" s="234"/>
      <c r="BM894" s="234"/>
      <c r="BN894" s="234"/>
      <c r="BO894" s="234"/>
      <c r="BP894" s="234"/>
      <c r="BQ894" s="234"/>
    </row>
    <row r="895" spans="2:69" s="39" customFormat="1" ht="6.75" customHeight="1">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8"/>
      <c r="AJ895" s="48"/>
      <c r="AL895" s="48"/>
      <c r="AN895" s="234"/>
      <c r="AO895" s="234"/>
      <c r="AP895" s="234"/>
      <c r="AQ895" s="234"/>
      <c r="AR895" s="234"/>
      <c r="AS895" s="234"/>
      <c r="AT895" s="234"/>
      <c r="AU895" s="234"/>
      <c r="AV895" s="234"/>
      <c r="AW895" s="234"/>
      <c r="AX895" s="234"/>
      <c r="AY895" s="234"/>
      <c r="AZ895" s="234"/>
      <c r="BA895" s="234"/>
      <c r="BB895" s="234"/>
      <c r="BC895" s="234"/>
      <c r="BD895" s="234"/>
      <c r="BE895" s="234"/>
      <c r="BF895" s="234"/>
      <c r="BG895" s="234"/>
      <c r="BH895" s="234"/>
      <c r="BI895" s="234"/>
      <c r="BJ895" s="234"/>
      <c r="BK895" s="234"/>
      <c r="BL895" s="234"/>
      <c r="BM895" s="234"/>
      <c r="BN895" s="234"/>
      <c r="BO895" s="234"/>
      <c r="BP895" s="234"/>
      <c r="BQ895" s="234"/>
    </row>
    <row r="896" spans="2:69" s="39" customFormat="1" ht="6.75" customHeight="1">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8"/>
      <c r="AJ896" s="48"/>
      <c r="AL896" s="48"/>
      <c r="AN896" s="234"/>
      <c r="AO896" s="234"/>
      <c r="AP896" s="234"/>
      <c r="AQ896" s="234"/>
      <c r="AR896" s="234"/>
      <c r="AS896" s="234"/>
      <c r="AT896" s="234"/>
      <c r="AU896" s="234"/>
      <c r="AV896" s="234"/>
      <c r="AW896" s="234"/>
      <c r="AX896" s="234"/>
      <c r="AY896" s="234"/>
      <c r="AZ896" s="234"/>
      <c r="BA896" s="234"/>
      <c r="BB896" s="234"/>
      <c r="BC896" s="234"/>
      <c r="BD896" s="234"/>
      <c r="BE896" s="234"/>
      <c r="BF896" s="234"/>
      <c r="BG896" s="234"/>
      <c r="BH896" s="234"/>
      <c r="BI896" s="234"/>
      <c r="BJ896" s="234"/>
      <c r="BK896" s="234"/>
      <c r="BL896" s="234"/>
      <c r="BM896" s="234"/>
      <c r="BN896" s="234"/>
      <c r="BO896" s="234"/>
      <c r="BP896" s="234"/>
      <c r="BQ896" s="234"/>
    </row>
    <row r="897" spans="2:69" s="39" customFormat="1" ht="6.75" customHeight="1">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8"/>
      <c r="AJ897" s="48"/>
      <c r="AL897" s="48"/>
      <c r="AN897" s="234"/>
      <c r="AO897" s="234"/>
      <c r="AP897" s="234"/>
      <c r="AQ897" s="234"/>
      <c r="AR897" s="234"/>
      <c r="AS897" s="234"/>
      <c r="AT897" s="234"/>
      <c r="AU897" s="234"/>
      <c r="AV897" s="234"/>
      <c r="AW897" s="234"/>
      <c r="AX897" s="234"/>
      <c r="AY897" s="234"/>
      <c r="AZ897" s="234"/>
      <c r="BA897" s="234"/>
      <c r="BB897" s="234"/>
      <c r="BC897" s="234"/>
      <c r="BD897" s="234"/>
      <c r="BE897" s="234"/>
      <c r="BF897" s="234"/>
      <c r="BG897" s="234"/>
      <c r="BH897" s="234"/>
      <c r="BI897" s="234"/>
      <c r="BJ897" s="234"/>
      <c r="BK897" s="234"/>
      <c r="BL897" s="234"/>
      <c r="BM897" s="234"/>
      <c r="BN897" s="234"/>
      <c r="BO897" s="234"/>
      <c r="BP897" s="234"/>
      <c r="BQ897" s="234"/>
    </row>
    <row r="898" spans="2:69" s="39" customFormat="1" ht="6.75" customHeight="1">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8"/>
      <c r="AJ898" s="48"/>
      <c r="AL898" s="48"/>
      <c r="AN898" s="234"/>
      <c r="AO898" s="234"/>
      <c r="AP898" s="234"/>
      <c r="AQ898" s="234"/>
      <c r="AR898" s="234"/>
      <c r="AS898" s="234"/>
      <c r="AT898" s="234"/>
      <c r="AU898" s="234"/>
      <c r="AV898" s="234"/>
      <c r="AW898" s="234"/>
      <c r="AX898" s="234"/>
      <c r="AY898" s="234"/>
      <c r="AZ898" s="234"/>
      <c r="BA898" s="234"/>
      <c r="BB898" s="234"/>
      <c r="BC898" s="234"/>
      <c r="BD898" s="234"/>
      <c r="BE898" s="234"/>
      <c r="BF898" s="234"/>
      <c r="BG898" s="234"/>
      <c r="BH898" s="234"/>
      <c r="BI898" s="234"/>
      <c r="BJ898" s="234"/>
      <c r="BK898" s="234"/>
      <c r="BL898" s="234"/>
      <c r="BM898" s="234"/>
      <c r="BN898" s="234"/>
      <c r="BO898" s="234"/>
      <c r="BP898" s="234"/>
      <c r="BQ898" s="234"/>
    </row>
    <row r="899" spans="2:69" s="39" customFormat="1" ht="6.75" customHeight="1">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8"/>
      <c r="AJ899" s="48"/>
      <c r="AL899" s="48"/>
      <c r="AN899" s="234"/>
      <c r="AO899" s="234"/>
      <c r="AP899" s="234"/>
      <c r="AQ899" s="234"/>
      <c r="AR899" s="234"/>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row>
    <row r="900" spans="2:69" s="39" customFormat="1" ht="6.75" customHeight="1">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8"/>
      <c r="AJ900" s="48"/>
      <c r="AL900" s="48"/>
      <c r="AN900" s="234"/>
      <c r="AO900" s="234"/>
      <c r="AP900" s="234"/>
      <c r="AQ900" s="234"/>
      <c r="AR900" s="234"/>
      <c r="AS900" s="234"/>
      <c r="AT900" s="234"/>
      <c r="AU900" s="234"/>
      <c r="AV900" s="234"/>
      <c r="AW900" s="234"/>
      <c r="AX900" s="234"/>
      <c r="AY900" s="234"/>
      <c r="AZ900" s="234"/>
      <c r="BA900" s="234"/>
      <c r="BB900" s="234"/>
      <c r="BC900" s="234"/>
      <c r="BD900" s="234"/>
      <c r="BE900" s="234"/>
      <c r="BF900" s="234"/>
      <c r="BG900" s="234"/>
      <c r="BH900" s="234"/>
      <c r="BI900" s="234"/>
      <c r="BJ900" s="234"/>
      <c r="BK900" s="234"/>
      <c r="BL900" s="234"/>
      <c r="BM900" s="234"/>
      <c r="BN900" s="234"/>
      <c r="BO900" s="234"/>
      <c r="BP900" s="234"/>
      <c r="BQ900" s="234"/>
    </row>
    <row r="901" spans="2:69" s="39" customFormat="1" ht="6.75" customHeight="1">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8"/>
      <c r="AJ901" s="48"/>
      <c r="AL901" s="48"/>
      <c r="AN901" s="234"/>
      <c r="AO901" s="234"/>
      <c r="AP901" s="234"/>
      <c r="AQ901" s="234"/>
      <c r="AR901" s="234"/>
      <c r="AS901" s="234"/>
      <c r="AT901" s="234"/>
      <c r="AU901" s="234"/>
      <c r="AV901" s="234"/>
      <c r="AW901" s="234"/>
      <c r="AX901" s="234"/>
      <c r="AY901" s="234"/>
      <c r="AZ901" s="234"/>
      <c r="BA901" s="234"/>
      <c r="BB901" s="234"/>
      <c r="BC901" s="234"/>
      <c r="BD901" s="234"/>
      <c r="BE901" s="234"/>
      <c r="BF901" s="234"/>
      <c r="BG901" s="234"/>
      <c r="BH901" s="234"/>
      <c r="BI901" s="234"/>
      <c r="BJ901" s="234"/>
      <c r="BK901" s="234"/>
      <c r="BL901" s="234"/>
      <c r="BM901" s="234"/>
      <c r="BN901" s="234"/>
      <c r="BO901" s="234"/>
      <c r="BP901" s="234"/>
      <c r="BQ901" s="234"/>
    </row>
    <row r="902" spans="2:69" s="39" customFormat="1" ht="6.75" customHeight="1">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8"/>
      <c r="AJ902" s="48"/>
      <c r="AL902" s="48"/>
      <c r="AN902" s="234"/>
      <c r="AO902" s="234"/>
      <c r="AP902" s="234"/>
      <c r="AQ902" s="234"/>
      <c r="AR902" s="234"/>
      <c r="AS902" s="234"/>
      <c r="AT902" s="234"/>
      <c r="AU902" s="234"/>
      <c r="AV902" s="234"/>
      <c r="AW902" s="234"/>
      <c r="AX902" s="234"/>
      <c r="AY902" s="234"/>
      <c r="AZ902" s="234"/>
      <c r="BA902" s="234"/>
      <c r="BB902" s="234"/>
      <c r="BC902" s="234"/>
      <c r="BD902" s="234"/>
      <c r="BE902" s="234"/>
      <c r="BF902" s="234"/>
      <c r="BG902" s="234"/>
      <c r="BH902" s="234"/>
      <c r="BI902" s="234"/>
      <c r="BJ902" s="234"/>
      <c r="BK902" s="234"/>
      <c r="BL902" s="234"/>
      <c r="BM902" s="234"/>
      <c r="BN902" s="234"/>
      <c r="BO902" s="234"/>
      <c r="BP902" s="234"/>
      <c r="BQ902" s="234"/>
    </row>
    <row r="903" spans="2:69" s="39" customFormat="1" ht="6.75" customHeight="1">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8"/>
      <c r="AJ903" s="48"/>
      <c r="AL903" s="48"/>
      <c r="AN903" s="234"/>
      <c r="AO903" s="234"/>
      <c r="AP903" s="234"/>
      <c r="AQ903" s="234"/>
      <c r="AR903" s="234"/>
      <c r="AS903" s="234"/>
      <c r="AT903" s="234"/>
      <c r="AU903" s="234"/>
      <c r="AV903" s="234"/>
      <c r="AW903" s="234"/>
      <c r="AX903" s="234"/>
      <c r="AY903" s="234"/>
      <c r="AZ903" s="234"/>
      <c r="BA903" s="234"/>
      <c r="BB903" s="234"/>
      <c r="BC903" s="234"/>
      <c r="BD903" s="234"/>
      <c r="BE903" s="234"/>
      <c r="BF903" s="234"/>
      <c r="BG903" s="234"/>
      <c r="BH903" s="234"/>
      <c r="BI903" s="234"/>
      <c r="BJ903" s="234"/>
      <c r="BK903" s="234"/>
      <c r="BL903" s="234"/>
      <c r="BM903" s="234"/>
      <c r="BN903" s="234"/>
      <c r="BO903" s="234"/>
      <c r="BP903" s="234"/>
      <c r="BQ903" s="234"/>
    </row>
    <row r="904" spans="2:69" s="39" customFormat="1" ht="6.75" customHeight="1">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8"/>
      <c r="AJ904" s="48"/>
      <c r="AL904" s="48"/>
      <c r="AN904" s="234"/>
      <c r="AO904" s="234"/>
      <c r="AP904" s="234"/>
      <c r="AQ904" s="234"/>
      <c r="AR904" s="234"/>
      <c r="AS904" s="234"/>
      <c r="AT904" s="234"/>
      <c r="AU904" s="234"/>
      <c r="AV904" s="234"/>
      <c r="AW904" s="234"/>
      <c r="AX904" s="234"/>
      <c r="AY904" s="234"/>
      <c r="AZ904" s="234"/>
      <c r="BA904" s="234"/>
      <c r="BB904" s="234"/>
      <c r="BC904" s="234"/>
      <c r="BD904" s="234"/>
      <c r="BE904" s="234"/>
      <c r="BF904" s="234"/>
      <c r="BG904" s="234"/>
      <c r="BH904" s="234"/>
      <c r="BI904" s="234"/>
      <c r="BJ904" s="234"/>
      <c r="BK904" s="234"/>
      <c r="BL904" s="234"/>
      <c r="BM904" s="234"/>
      <c r="BN904" s="234"/>
      <c r="BO904" s="234"/>
      <c r="BP904" s="234"/>
      <c r="BQ904" s="234"/>
    </row>
    <row r="905" spans="2:69" s="39" customFormat="1" ht="6.75" customHeight="1">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8"/>
      <c r="AJ905" s="48"/>
      <c r="AL905" s="48"/>
      <c r="AN905" s="234"/>
      <c r="AO905" s="234"/>
      <c r="AP905" s="234"/>
      <c r="AQ905" s="234"/>
      <c r="AR905" s="234"/>
      <c r="AS905" s="234"/>
      <c r="AT905" s="234"/>
      <c r="AU905" s="234"/>
      <c r="AV905" s="234"/>
      <c r="AW905" s="234"/>
      <c r="AX905" s="234"/>
      <c r="AY905" s="234"/>
      <c r="AZ905" s="234"/>
      <c r="BA905" s="234"/>
      <c r="BB905" s="234"/>
      <c r="BC905" s="234"/>
      <c r="BD905" s="234"/>
      <c r="BE905" s="234"/>
      <c r="BF905" s="234"/>
      <c r="BG905" s="234"/>
      <c r="BH905" s="234"/>
      <c r="BI905" s="234"/>
      <c r="BJ905" s="234"/>
      <c r="BK905" s="234"/>
      <c r="BL905" s="234"/>
      <c r="BM905" s="234"/>
      <c r="BN905" s="234"/>
      <c r="BO905" s="234"/>
      <c r="BP905" s="234"/>
      <c r="BQ905" s="234"/>
    </row>
    <row r="906" spans="2:69" s="39" customFormat="1" ht="6.75" customHeight="1">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8"/>
      <c r="AJ906" s="48"/>
      <c r="AL906" s="48"/>
      <c r="AN906" s="234"/>
      <c r="AO906" s="234"/>
      <c r="AP906" s="234"/>
      <c r="AQ906" s="234"/>
      <c r="AR906" s="234"/>
      <c r="AS906" s="234"/>
      <c r="AT906" s="234"/>
      <c r="AU906" s="234"/>
      <c r="AV906" s="234"/>
      <c r="AW906" s="234"/>
      <c r="AX906" s="234"/>
      <c r="AY906" s="234"/>
      <c r="AZ906" s="234"/>
      <c r="BA906" s="234"/>
      <c r="BB906" s="234"/>
      <c r="BC906" s="234"/>
      <c r="BD906" s="234"/>
      <c r="BE906" s="234"/>
      <c r="BF906" s="234"/>
      <c r="BG906" s="234"/>
      <c r="BH906" s="234"/>
      <c r="BI906" s="234"/>
      <c r="BJ906" s="234"/>
      <c r="BK906" s="234"/>
      <c r="BL906" s="234"/>
      <c r="BM906" s="234"/>
      <c r="BN906" s="234"/>
      <c r="BO906" s="234"/>
      <c r="BP906" s="234"/>
      <c r="BQ906" s="234"/>
    </row>
    <row r="907" spans="2:69" s="39" customFormat="1" ht="6.75" customHeight="1">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8"/>
      <c r="AJ907" s="48"/>
      <c r="AL907" s="48"/>
      <c r="AN907" s="234"/>
      <c r="AO907" s="234"/>
      <c r="AP907" s="234"/>
      <c r="AQ907" s="234"/>
      <c r="AR907" s="234"/>
      <c r="AS907" s="234"/>
      <c r="AT907" s="234"/>
      <c r="AU907" s="234"/>
      <c r="AV907" s="234"/>
      <c r="AW907" s="234"/>
      <c r="AX907" s="234"/>
      <c r="AY907" s="234"/>
      <c r="AZ907" s="234"/>
      <c r="BA907" s="234"/>
      <c r="BB907" s="234"/>
      <c r="BC907" s="234"/>
      <c r="BD907" s="234"/>
      <c r="BE907" s="234"/>
      <c r="BF907" s="234"/>
      <c r="BG907" s="234"/>
      <c r="BH907" s="234"/>
      <c r="BI907" s="234"/>
      <c r="BJ907" s="234"/>
      <c r="BK907" s="234"/>
      <c r="BL907" s="234"/>
      <c r="BM907" s="234"/>
      <c r="BN907" s="234"/>
      <c r="BO907" s="234"/>
      <c r="BP907" s="234"/>
      <c r="BQ907" s="234"/>
    </row>
    <row r="908" spans="2:69" s="39" customFormat="1" ht="6.75" customHeight="1">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8"/>
      <c r="AJ908" s="48"/>
      <c r="AL908" s="48"/>
      <c r="AN908" s="234"/>
      <c r="AO908" s="234"/>
      <c r="AP908" s="234"/>
      <c r="AQ908" s="234"/>
      <c r="AR908" s="234"/>
      <c r="AS908" s="234"/>
      <c r="AT908" s="234"/>
      <c r="AU908" s="234"/>
      <c r="AV908" s="234"/>
      <c r="AW908" s="234"/>
      <c r="AX908" s="234"/>
      <c r="AY908" s="234"/>
      <c r="AZ908" s="234"/>
      <c r="BA908" s="234"/>
      <c r="BB908" s="234"/>
      <c r="BC908" s="234"/>
      <c r="BD908" s="234"/>
      <c r="BE908" s="234"/>
      <c r="BF908" s="234"/>
      <c r="BG908" s="234"/>
      <c r="BH908" s="234"/>
      <c r="BI908" s="234"/>
      <c r="BJ908" s="234"/>
      <c r="BK908" s="234"/>
      <c r="BL908" s="234"/>
      <c r="BM908" s="234"/>
      <c r="BN908" s="234"/>
      <c r="BO908" s="234"/>
      <c r="BP908" s="234"/>
      <c r="BQ908" s="234"/>
    </row>
    <row r="909" spans="2:69" s="39" customFormat="1" ht="6.75" customHeight="1">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8"/>
      <c r="AJ909" s="48"/>
      <c r="AL909" s="48"/>
      <c r="AN909" s="234"/>
      <c r="AO909" s="234"/>
      <c r="AP909" s="234"/>
      <c r="AQ909" s="234"/>
      <c r="AR909" s="234"/>
      <c r="AS909" s="234"/>
      <c r="AT909" s="234"/>
      <c r="AU909" s="234"/>
      <c r="AV909" s="234"/>
      <c r="AW909" s="234"/>
      <c r="AX909" s="234"/>
      <c r="AY909" s="234"/>
      <c r="AZ909" s="234"/>
      <c r="BA909" s="234"/>
      <c r="BB909" s="234"/>
      <c r="BC909" s="234"/>
      <c r="BD909" s="234"/>
      <c r="BE909" s="234"/>
      <c r="BF909" s="234"/>
      <c r="BG909" s="234"/>
      <c r="BH909" s="234"/>
      <c r="BI909" s="234"/>
      <c r="BJ909" s="234"/>
      <c r="BK909" s="234"/>
      <c r="BL909" s="234"/>
      <c r="BM909" s="234"/>
      <c r="BN909" s="234"/>
      <c r="BO909" s="234"/>
      <c r="BP909" s="234"/>
      <c r="BQ909" s="234"/>
    </row>
    <row r="910" spans="2:69" s="39" customFormat="1" ht="6.75" customHeight="1">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8"/>
      <c r="AJ910" s="48"/>
      <c r="AL910" s="48"/>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row>
    <row r="911" spans="2:69" s="39" customFormat="1" ht="6.75" customHeight="1">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8"/>
      <c r="AJ911" s="48"/>
      <c r="AL911" s="48"/>
      <c r="AN911" s="234"/>
      <c r="AO911" s="234"/>
      <c r="AP911" s="234"/>
      <c r="AQ911" s="234"/>
      <c r="AR911" s="234"/>
      <c r="AS911" s="234"/>
      <c r="AT911" s="234"/>
      <c r="AU911" s="234"/>
      <c r="AV911" s="234"/>
      <c r="AW911" s="234"/>
      <c r="AX911" s="234"/>
      <c r="AY911" s="234"/>
      <c r="AZ911" s="234"/>
      <c r="BA911" s="234"/>
      <c r="BB911" s="234"/>
      <c r="BC911" s="234"/>
      <c r="BD911" s="234"/>
      <c r="BE911" s="234"/>
      <c r="BF911" s="234"/>
      <c r="BG911" s="234"/>
      <c r="BH911" s="234"/>
      <c r="BI911" s="234"/>
      <c r="BJ911" s="234"/>
      <c r="BK911" s="234"/>
      <c r="BL911" s="234"/>
      <c r="BM911" s="234"/>
      <c r="BN911" s="234"/>
      <c r="BO911" s="234"/>
      <c r="BP911" s="234"/>
      <c r="BQ911" s="234"/>
    </row>
    <row r="912" spans="2:69" s="39" customFormat="1" ht="6.75" customHeight="1">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8"/>
      <c r="AJ912" s="48"/>
      <c r="AL912" s="48"/>
      <c r="AN912" s="234"/>
      <c r="AO912" s="234"/>
      <c r="AP912" s="234"/>
      <c r="AQ912" s="234"/>
      <c r="AR912" s="234"/>
      <c r="AS912" s="234"/>
      <c r="AT912" s="234"/>
      <c r="AU912" s="234"/>
      <c r="AV912" s="234"/>
      <c r="AW912" s="234"/>
      <c r="AX912" s="234"/>
      <c r="AY912" s="234"/>
      <c r="AZ912" s="234"/>
      <c r="BA912" s="234"/>
      <c r="BB912" s="234"/>
      <c r="BC912" s="234"/>
      <c r="BD912" s="234"/>
      <c r="BE912" s="234"/>
      <c r="BF912" s="234"/>
      <c r="BG912" s="234"/>
      <c r="BH912" s="234"/>
      <c r="BI912" s="234"/>
      <c r="BJ912" s="234"/>
      <c r="BK912" s="234"/>
      <c r="BL912" s="234"/>
      <c r="BM912" s="234"/>
      <c r="BN912" s="234"/>
      <c r="BO912" s="234"/>
      <c r="BP912" s="234"/>
      <c r="BQ912" s="234"/>
    </row>
    <row r="913" spans="2:69" s="39" customFormat="1" ht="6.75" customHeight="1">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8"/>
      <c r="AJ913" s="48"/>
      <c r="AL913" s="48"/>
      <c r="AN913" s="234"/>
      <c r="AO913" s="234"/>
      <c r="AP913" s="234"/>
      <c r="AQ913" s="234"/>
      <c r="AR913" s="234"/>
      <c r="AS913" s="234"/>
      <c r="AT913" s="234"/>
      <c r="AU913" s="234"/>
      <c r="AV913" s="234"/>
      <c r="AW913" s="234"/>
      <c r="AX913" s="234"/>
      <c r="AY913" s="234"/>
      <c r="AZ913" s="234"/>
      <c r="BA913" s="234"/>
      <c r="BB913" s="234"/>
      <c r="BC913" s="234"/>
      <c r="BD913" s="234"/>
      <c r="BE913" s="234"/>
      <c r="BF913" s="234"/>
      <c r="BG913" s="234"/>
      <c r="BH913" s="234"/>
      <c r="BI913" s="234"/>
      <c r="BJ913" s="234"/>
      <c r="BK913" s="234"/>
      <c r="BL913" s="234"/>
      <c r="BM913" s="234"/>
      <c r="BN913" s="234"/>
      <c r="BO913" s="234"/>
      <c r="BP913" s="234"/>
      <c r="BQ913" s="234"/>
    </row>
    <row r="914" spans="2:69" s="39" customFormat="1" ht="6.75" customHeight="1">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8"/>
      <c r="AJ914" s="48"/>
      <c r="AL914" s="48"/>
      <c r="AN914" s="234"/>
      <c r="AO914" s="234"/>
      <c r="AP914" s="234"/>
      <c r="AQ914" s="234"/>
      <c r="AR914" s="234"/>
      <c r="AS914" s="234"/>
      <c r="AT914" s="234"/>
      <c r="AU914" s="234"/>
      <c r="AV914" s="234"/>
      <c r="AW914" s="234"/>
      <c r="AX914" s="234"/>
      <c r="AY914" s="234"/>
      <c r="AZ914" s="234"/>
      <c r="BA914" s="234"/>
      <c r="BB914" s="234"/>
      <c r="BC914" s="234"/>
      <c r="BD914" s="234"/>
      <c r="BE914" s="234"/>
      <c r="BF914" s="234"/>
      <c r="BG914" s="234"/>
      <c r="BH914" s="234"/>
      <c r="BI914" s="234"/>
      <c r="BJ914" s="234"/>
      <c r="BK914" s="234"/>
      <c r="BL914" s="234"/>
      <c r="BM914" s="234"/>
      <c r="BN914" s="234"/>
      <c r="BO914" s="234"/>
      <c r="BP914" s="234"/>
      <c r="BQ914" s="234"/>
    </row>
    <row r="915" spans="2:69" s="39" customFormat="1" ht="6.75" customHeight="1">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8"/>
      <c r="AJ915" s="48"/>
      <c r="AL915" s="48"/>
      <c r="AN915" s="234"/>
      <c r="AO915" s="234"/>
      <c r="AP915" s="234"/>
      <c r="AQ915" s="234"/>
      <c r="AR915" s="234"/>
      <c r="AS915" s="234"/>
      <c r="AT915" s="234"/>
      <c r="AU915" s="234"/>
      <c r="AV915" s="234"/>
      <c r="AW915" s="234"/>
      <c r="AX915" s="234"/>
      <c r="AY915" s="234"/>
      <c r="AZ915" s="234"/>
      <c r="BA915" s="234"/>
      <c r="BB915" s="234"/>
      <c r="BC915" s="234"/>
      <c r="BD915" s="234"/>
      <c r="BE915" s="234"/>
      <c r="BF915" s="234"/>
      <c r="BG915" s="234"/>
      <c r="BH915" s="234"/>
      <c r="BI915" s="234"/>
      <c r="BJ915" s="234"/>
      <c r="BK915" s="234"/>
      <c r="BL915" s="234"/>
      <c r="BM915" s="234"/>
      <c r="BN915" s="234"/>
      <c r="BO915" s="234"/>
      <c r="BP915" s="234"/>
      <c r="BQ915" s="234"/>
    </row>
    <row r="916" spans="2:69" s="39" customFormat="1" ht="6.75" customHeight="1">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8"/>
      <c r="AJ916" s="48"/>
      <c r="AL916" s="48"/>
      <c r="AN916" s="234"/>
      <c r="AO916" s="234"/>
      <c r="AP916" s="234"/>
      <c r="AQ916" s="234"/>
      <c r="AR916" s="234"/>
      <c r="AS916" s="234"/>
      <c r="AT916" s="234"/>
      <c r="AU916" s="234"/>
      <c r="AV916" s="234"/>
      <c r="AW916" s="234"/>
      <c r="AX916" s="234"/>
      <c r="AY916" s="234"/>
      <c r="AZ916" s="234"/>
      <c r="BA916" s="234"/>
      <c r="BB916" s="234"/>
      <c r="BC916" s="234"/>
      <c r="BD916" s="234"/>
      <c r="BE916" s="234"/>
      <c r="BF916" s="234"/>
      <c r="BG916" s="234"/>
      <c r="BH916" s="234"/>
      <c r="BI916" s="234"/>
      <c r="BJ916" s="234"/>
      <c r="BK916" s="234"/>
      <c r="BL916" s="234"/>
      <c r="BM916" s="234"/>
      <c r="BN916" s="234"/>
      <c r="BO916" s="234"/>
      <c r="BP916" s="234"/>
      <c r="BQ916" s="234"/>
    </row>
    <row r="917" spans="2:69" s="39" customFormat="1" ht="6.75" customHeight="1">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8"/>
      <c r="AJ917" s="48"/>
      <c r="AL917" s="48"/>
      <c r="AN917" s="234"/>
      <c r="AO917" s="234"/>
      <c r="AP917" s="234"/>
      <c r="AQ917" s="234"/>
      <c r="AR917" s="234"/>
      <c r="AS917" s="234"/>
      <c r="AT917" s="234"/>
      <c r="AU917" s="234"/>
      <c r="AV917" s="234"/>
      <c r="AW917" s="234"/>
      <c r="AX917" s="234"/>
      <c r="AY917" s="234"/>
      <c r="AZ917" s="234"/>
      <c r="BA917" s="234"/>
      <c r="BB917" s="234"/>
      <c r="BC917" s="234"/>
      <c r="BD917" s="234"/>
      <c r="BE917" s="234"/>
      <c r="BF917" s="234"/>
      <c r="BG917" s="234"/>
      <c r="BH917" s="234"/>
      <c r="BI917" s="234"/>
      <c r="BJ917" s="234"/>
      <c r="BK917" s="234"/>
      <c r="BL917" s="234"/>
      <c r="BM917" s="234"/>
      <c r="BN917" s="234"/>
      <c r="BO917" s="234"/>
      <c r="BP917" s="234"/>
      <c r="BQ917" s="234"/>
    </row>
    <row r="918" spans="2:69" s="39" customFormat="1" ht="6.75" customHeight="1">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8"/>
      <c r="AJ918" s="48"/>
      <c r="AL918" s="48"/>
      <c r="AN918" s="234"/>
      <c r="AO918" s="234"/>
      <c r="AP918" s="234"/>
      <c r="AQ918" s="234"/>
      <c r="AR918" s="234"/>
      <c r="AS918" s="234"/>
      <c r="AT918" s="234"/>
      <c r="AU918" s="234"/>
      <c r="AV918" s="234"/>
      <c r="AW918" s="234"/>
      <c r="AX918" s="234"/>
      <c r="AY918" s="234"/>
      <c r="AZ918" s="234"/>
      <c r="BA918" s="234"/>
      <c r="BB918" s="234"/>
      <c r="BC918" s="234"/>
      <c r="BD918" s="234"/>
      <c r="BE918" s="234"/>
      <c r="BF918" s="234"/>
      <c r="BG918" s="234"/>
      <c r="BH918" s="234"/>
      <c r="BI918" s="234"/>
      <c r="BJ918" s="234"/>
      <c r="BK918" s="234"/>
      <c r="BL918" s="234"/>
      <c r="BM918" s="234"/>
      <c r="BN918" s="234"/>
      <c r="BO918" s="234"/>
      <c r="BP918" s="234"/>
      <c r="BQ918" s="234"/>
    </row>
    <row r="919" spans="2:69" s="39" customFormat="1" ht="6.75" customHeight="1">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8"/>
      <c r="AJ919" s="48"/>
      <c r="AL919" s="48"/>
      <c r="AN919" s="234"/>
      <c r="AO919" s="234"/>
      <c r="AP919" s="234"/>
      <c r="AQ919" s="234"/>
      <c r="AR919" s="234"/>
      <c r="AS919" s="234"/>
      <c r="AT919" s="234"/>
      <c r="AU919" s="234"/>
      <c r="AV919" s="234"/>
      <c r="AW919" s="234"/>
      <c r="AX919" s="234"/>
      <c r="AY919" s="234"/>
      <c r="AZ919" s="234"/>
      <c r="BA919" s="234"/>
      <c r="BB919" s="234"/>
      <c r="BC919" s="234"/>
      <c r="BD919" s="234"/>
      <c r="BE919" s="234"/>
      <c r="BF919" s="234"/>
      <c r="BG919" s="234"/>
      <c r="BH919" s="234"/>
      <c r="BI919" s="234"/>
      <c r="BJ919" s="234"/>
      <c r="BK919" s="234"/>
      <c r="BL919" s="234"/>
      <c r="BM919" s="234"/>
      <c r="BN919" s="234"/>
      <c r="BO919" s="234"/>
      <c r="BP919" s="234"/>
      <c r="BQ919" s="234"/>
    </row>
    <row r="920" spans="2:69" s="39" customFormat="1" ht="6.75" customHeight="1">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8"/>
      <c r="AJ920" s="48"/>
      <c r="AL920" s="48"/>
      <c r="AN920" s="234"/>
      <c r="AO920" s="234"/>
      <c r="AP920" s="234"/>
      <c r="AQ920" s="234"/>
      <c r="AR920" s="234"/>
      <c r="AS920" s="234"/>
      <c r="AT920" s="234"/>
      <c r="AU920" s="234"/>
      <c r="AV920" s="234"/>
      <c r="AW920" s="234"/>
      <c r="AX920" s="234"/>
      <c r="AY920" s="234"/>
      <c r="AZ920" s="234"/>
      <c r="BA920" s="234"/>
      <c r="BB920" s="234"/>
      <c r="BC920" s="234"/>
      <c r="BD920" s="234"/>
      <c r="BE920" s="234"/>
      <c r="BF920" s="234"/>
      <c r="BG920" s="234"/>
      <c r="BH920" s="234"/>
      <c r="BI920" s="234"/>
      <c r="BJ920" s="234"/>
      <c r="BK920" s="234"/>
      <c r="BL920" s="234"/>
      <c r="BM920" s="234"/>
      <c r="BN920" s="234"/>
      <c r="BO920" s="234"/>
      <c r="BP920" s="234"/>
      <c r="BQ920" s="234"/>
    </row>
    <row r="921" spans="2:69" s="39" customFormat="1" ht="6.75" customHeight="1">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8"/>
      <c r="AJ921" s="48"/>
      <c r="AL921" s="48"/>
      <c r="AN921" s="234"/>
      <c r="AO921" s="234"/>
      <c r="AP921" s="234"/>
      <c r="AQ921" s="234"/>
      <c r="AR921" s="234"/>
      <c r="AS921" s="234"/>
      <c r="AT921" s="234"/>
      <c r="AU921" s="234"/>
      <c r="AV921" s="234"/>
      <c r="AW921" s="234"/>
      <c r="AX921" s="234"/>
      <c r="AY921" s="234"/>
      <c r="AZ921" s="234"/>
      <c r="BA921" s="234"/>
      <c r="BB921" s="234"/>
      <c r="BC921" s="234"/>
      <c r="BD921" s="234"/>
      <c r="BE921" s="234"/>
      <c r="BF921" s="234"/>
      <c r="BG921" s="234"/>
      <c r="BH921" s="234"/>
      <c r="BI921" s="234"/>
      <c r="BJ921" s="234"/>
      <c r="BK921" s="234"/>
      <c r="BL921" s="234"/>
      <c r="BM921" s="234"/>
      <c r="BN921" s="234"/>
      <c r="BO921" s="234"/>
      <c r="BP921" s="234"/>
      <c r="BQ921" s="234"/>
    </row>
    <row r="922" spans="2:69" s="39" customFormat="1" ht="6.75" customHeight="1">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8"/>
      <c r="AJ922" s="48"/>
      <c r="AL922" s="48"/>
      <c r="AN922" s="234"/>
      <c r="AO922" s="234"/>
      <c r="AP922" s="234"/>
      <c r="AQ922" s="234"/>
      <c r="AR922" s="234"/>
      <c r="AS922" s="234"/>
      <c r="AT922" s="234"/>
      <c r="AU922" s="234"/>
      <c r="AV922" s="234"/>
      <c r="AW922" s="234"/>
      <c r="AX922" s="234"/>
      <c r="AY922" s="234"/>
      <c r="AZ922" s="234"/>
      <c r="BA922" s="234"/>
      <c r="BB922" s="234"/>
      <c r="BC922" s="234"/>
      <c r="BD922" s="234"/>
      <c r="BE922" s="234"/>
      <c r="BF922" s="234"/>
      <c r="BG922" s="234"/>
      <c r="BH922" s="234"/>
      <c r="BI922" s="234"/>
      <c r="BJ922" s="234"/>
      <c r="BK922" s="234"/>
      <c r="BL922" s="234"/>
      <c r="BM922" s="234"/>
      <c r="BN922" s="234"/>
      <c r="BO922" s="234"/>
      <c r="BP922" s="234"/>
      <c r="BQ922" s="234"/>
    </row>
    <row r="923" spans="2:69" s="39" customFormat="1" ht="6.75" customHeight="1">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8"/>
      <c r="AJ923" s="48"/>
      <c r="AL923" s="48"/>
      <c r="AN923" s="234"/>
      <c r="AO923" s="234"/>
      <c r="AP923" s="234"/>
      <c r="AQ923" s="234"/>
      <c r="AR923" s="234"/>
      <c r="AS923" s="234"/>
      <c r="AT923" s="234"/>
      <c r="AU923" s="234"/>
      <c r="AV923" s="234"/>
      <c r="AW923" s="234"/>
      <c r="AX923" s="234"/>
      <c r="AY923" s="234"/>
      <c r="AZ923" s="234"/>
      <c r="BA923" s="234"/>
      <c r="BB923" s="234"/>
      <c r="BC923" s="234"/>
      <c r="BD923" s="234"/>
      <c r="BE923" s="234"/>
      <c r="BF923" s="234"/>
      <c r="BG923" s="234"/>
      <c r="BH923" s="234"/>
      <c r="BI923" s="234"/>
      <c r="BJ923" s="234"/>
      <c r="BK923" s="234"/>
      <c r="BL923" s="234"/>
      <c r="BM923" s="234"/>
      <c r="BN923" s="234"/>
      <c r="BO923" s="234"/>
      <c r="BP923" s="234"/>
      <c r="BQ923" s="234"/>
    </row>
    <row r="924" spans="2:69" s="39" customFormat="1" ht="6.75" customHeight="1">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8"/>
      <c r="AJ924" s="48"/>
      <c r="AL924" s="48"/>
      <c r="AN924" s="234"/>
      <c r="AO924" s="234"/>
      <c r="AP924" s="234"/>
      <c r="AQ924" s="234"/>
      <c r="AR924" s="234"/>
      <c r="AS924" s="234"/>
      <c r="AT924" s="234"/>
      <c r="AU924" s="234"/>
      <c r="AV924" s="234"/>
      <c r="AW924" s="234"/>
      <c r="AX924" s="234"/>
      <c r="AY924" s="234"/>
      <c r="AZ924" s="234"/>
      <c r="BA924" s="234"/>
      <c r="BB924" s="234"/>
      <c r="BC924" s="234"/>
      <c r="BD924" s="234"/>
      <c r="BE924" s="234"/>
      <c r="BF924" s="234"/>
      <c r="BG924" s="234"/>
      <c r="BH924" s="234"/>
      <c r="BI924" s="234"/>
      <c r="BJ924" s="234"/>
      <c r="BK924" s="234"/>
      <c r="BL924" s="234"/>
      <c r="BM924" s="234"/>
      <c r="BN924" s="234"/>
      <c r="BO924" s="234"/>
      <c r="BP924" s="234"/>
      <c r="BQ924" s="234"/>
    </row>
    <row r="925" spans="2:69" s="39" customFormat="1" ht="6.75" customHeight="1">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8"/>
      <c r="AJ925" s="48"/>
      <c r="AL925" s="48"/>
      <c r="AN925" s="234"/>
      <c r="AO925" s="234"/>
      <c r="AP925" s="234"/>
      <c r="AQ925" s="234"/>
      <c r="AR925" s="234"/>
      <c r="AS925" s="234"/>
      <c r="AT925" s="234"/>
      <c r="AU925" s="234"/>
      <c r="AV925" s="234"/>
      <c r="AW925" s="234"/>
      <c r="AX925" s="234"/>
      <c r="AY925" s="234"/>
      <c r="AZ925" s="234"/>
      <c r="BA925" s="234"/>
      <c r="BB925" s="234"/>
      <c r="BC925" s="234"/>
      <c r="BD925" s="234"/>
      <c r="BE925" s="234"/>
      <c r="BF925" s="234"/>
      <c r="BG925" s="234"/>
      <c r="BH925" s="234"/>
      <c r="BI925" s="234"/>
      <c r="BJ925" s="234"/>
      <c r="BK925" s="234"/>
      <c r="BL925" s="234"/>
      <c r="BM925" s="234"/>
      <c r="BN925" s="234"/>
      <c r="BO925" s="234"/>
      <c r="BP925" s="234"/>
      <c r="BQ925" s="234"/>
    </row>
    <row r="926" spans="2:69" s="39" customFormat="1" ht="6.75" customHeight="1">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8"/>
      <c r="AJ926" s="48"/>
      <c r="AL926" s="48"/>
      <c r="AN926" s="234"/>
      <c r="AO926" s="234"/>
      <c r="AP926" s="234"/>
      <c r="AQ926" s="234"/>
      <c r="AR926" s="234"/>
      <c r="AS926" s="234"/>
      <c r="AT926" s="234"/>
      <c r="AU926" s="234"/>
      <c r="AV926" s="234"/>
      <c r="AW926" s="234"/>
      <c r="AX926" s="234"/>
      <c r="AY926" s="234"/>
      <c r="AZ926" s="234"/>
      <c r="BA926" s="234"/>
      <c r="BB926" s="234"/>
      <c r="BC926" s="234"/>
      <c r="BD926" s="234"/>
      <c r="BE926" s="234"/>
      <c r="BF926" s="234"/>
      <c r="BG926" s="234"/>
      <c r="BH926" s="234"/>
      <c r="BI926" s="234"/>
      <c r="BJ926" s="234"/>
      <c r="BK926" s="234"/>
      <c r="BL926" s="234"/>
      <c r="BM926" s="234"/>
      <c r="BN926" s="234"/>
      <c r="BO926" s="234"/>
      <c r="BP926" s="234"/>
      <c r="BQ926" s="234"/>
    </row>
    <row r="927" spans="2:69" s="39" customFormat="1" ht="6.75" customHeight="1">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8"/>
      <c r="AJ927" s="48"/>
      <c r="AL927" s="48"/>
      <c r="AN927" s="234"/>
      <c r="AO927" s="234"/>
      <c r="AP927" s="234"/>
      <c r="AQ927" s="234"/>
      <c r="AR927" s="234"/>
      <c r="AS927" s="234"/>
      <c r="AT927" s="234"/>
      <c r="AU927" s="234"/>
      <c r="AV927" s="234"/>
      <c r="AW927" s="234"/>
      <c r="AX927" s="234"/>
      <c r="AY927" s="234"/>
      <c r="AZ927" s="234"/>
      <c r="BA927" s="234"/>
      <c r="BB927" s="234"/>
      <c r="BC927" s="234"/>
      <c r="BD927" s="234"/>
      <c r="BE927" s="234"/>
      <c r="BF927" s="234"/>
      <c r="BG927" s="234"/>
      <c r="BH927" s="234"/>
      <c r="BI927" s="234"/>
      <c r="BJ927" s="234"/>
      <c r="BK927" s="234"/>
      <c r="BL927" s="234"/>
      <c r="BM927" s="234"/>
      <c r="BN927" s="234"/>
      <c r="BO927" s="234"/>
      <c r="BP927" s="234"/>
      <c r="BQ927" s="234"/>
    </row>
    <row r="928" spans="2:69" s="39" customFormat="1" ht="6.75" customHeight="1">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8"/>
      <c r="AJ928" s="48"/>
      <c r="AL928" s="48"/>
      <c r="AN928" s="234"/>
      <c r="AO928" s="234"/>
      <c r="AP928" s="234"/>
      <c r="AQ928" s="234"/>
      <c r="AR928" s="234"/>
      <c r="AS928" s="234"/>
      <c r="AT928" s="234"/>
      <c r="AU928" s="234"/>
      <c r="AV928" s="234"/>
      <c r="AW928" s="234"/>
      <c r="AX928" s="234"/>
      <c r="AY928" s="234"/>
      <c r="AZ928" s="234"/>
      <c r="BA928" s="234"/>
      <c r="BB928" s="234"/>
      <c r="BC928" s="234"/>
      <c r="BD928" s="234"/>
      <c r="BE928" s="234"/>
      <c r="BF928" s="234"/>
      <c r="BG928" s="234"/>
      <c r="BH928" s="234"/>
      <c r="BI928" s="234"/>
      <c r="BJ928" s="234"/>
      <c r="BK928" s="234"/>
      <c r="BL928" s="234"/>
      <c r="BM928" s="234"/>
      <c r="BN928" s="234"/>
      <c r="BO928" s="234"/>
      <c r="BP928" s="234"/>
      <c r="BQ928" s="234"/>
    </row>
    <row r="929" spans="2:69" s="39" customFormat="1" ht="6.75" customHeight="1">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8"/>
      <c r="AJ929" s="48"/>
      <c r="AL929" s="48"/>
      <c r="AN929" s="234"/>
      <c r="AO929" s="234"/>
      <c r="AP929" s="234"/>
      <c r="AQ929" s="234"/>
      <c r="AR929" s="234"/>
      <c r="AS929" s="234"/>
      <c r="AT929" s="234"/>
      <c r="AU929" s="234"/>
      <c r="AV929" s="234"/>
      <c r="AW929" s="234"/>
      <c r="AX929" s="234"/>
      <c r="AY929" s="234"/>
      <c r="AZ929" s="234"/>
      <c r="BA929" s="234"/>
      <c r="BB929" s="234"/>
      <c r="BC929" s="234"/>
      <c r="BD929" s="234"/>
      <c r="BE929" s="234"/>
      <c r="BF929" s="234"/>
      <c r="BG929" s="234"/>
      <c r="BH929" s="234"/>
      <c r="BI929" s="234"/>
      <c r="BJ929" s="234"/>
      <c r="BK929" s="234"/>
      <c r="BL929" s="234"/>
      <c r="BM929" s="234"/>
      <c r="BN929" s="234"/>
      <c r="BO929" s="234"/>
      <c r="BP929" s="234"/>
      <c r="BQ929" s="234"/>
    </row>
    <row r="930" spans="2:69" s="39" customFormat="1" ht="6.75" customHeight="1">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8"/>
      <c r="AJ930" s="48"/>
      <c r="AL930" s="48"/>
      <c r="AN930" s="234"/>
      <c r="AO930" s="234"/>
      <c r="AP930" s="234"/>
      <c r="AQ930" s="234"/>
      <c r="AR930" s="234"/>
      <c r="AS930" s="234"/>
      <c r="AT930" s="234"/>
      <c r="AU930" s="234"/>
      <c r="AV930" s="234"/>
      <c r="AW930" s="234"/>
      <c r="AX930" s="234"/>
      <c r="AY930" s="234"/>
      <c r="AZ930" s="234"/>
      <c r="BA930" s="234"/>
      <c r="BB930" s="234"/>
      <c r="BC930" s="234"/>
      <c r="BD930" s="234"/>
      <c r="BE930" s="234"/>
      <c r="BF930" s="234"/>
      <c r="BG930" s="234"/>
      <c r="BH930" s="234"/>
      <c r="BI930" s="234"/>
      <c r="BJ930" s="234"/>
      <c r="BK930" s="234"/>
      <c r="BL930" s="234"/>
      <c r="BM930" s="234"/>
      <c r="BN930" s="234"/>
      <c r="BO930" s="234"/>
      <c r="BP930" s="234"/>
      <c r="BQ930" s="234"/>
    </row>
    <row r="931" spans="2:69" s="39" customFormat="1" ht="6.75" customHeight="1">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8"/>
      <c r="AJ931" s="48"/>
      <c r="AL931" s="48"/>
      <c r="AN931" s="234"/>
      <c r="AO931" s="234"/>
      <c r="AP931" s="234"/>
      <c r="AQ931" s="234"/>
      <c r="AR931" s="234"/>
      <c r="AS931" s="234"/>
      <c r="AT931" s="234"/>
      <c r="AU931" s="234"/>
      <c r="AV931" s="234"/>
      <c r="AW931" s="234"/>
      <c r="AX931" s="234"/>
      <c r="AY931" s="234"/>
      <c r="AZ931" s="234"/>
      <c r="BA931" s="234"/>
      <c r="BB931" s="234"/>
      <c r="BC931" s="234"/>
      <c r="BD931" s="234"/>
      <c r="BE931" s="234"/>
      <c r="BF931" s="234"/>
      <c r="BG931" s="234"/>
      <c r="BH931" s="234"/>
      <c r="BI931" s="234"/>
      <c r="BJ931" s="234"/>
      <c r="BK931" s="234"/>
      <c r="BL931" s="234"/>
      <c r="BM931" s="234"/>
      <c r="BN931" s="234"/>
      <c r="BO931" s="234"/>
      <c r="BP931" s="234"/>
      <c r="BQ931" s="234"/>
    </row>
    <row r="932" spans="2:69" s="39" customFormat="1" ht="6.75" customHeight="1">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8"/>
      <c r="AJ932" s="48"/>
      <c r="AL932" s="48"/>
      <c r="AN932" s="234"/>
      <c r="AO932" s="234"/>
      <c r="AP932" s="234"/>
      <c r="AQ932" s="234"/>
      <c r="AR932" s="234"/>
      <c r="AS932" s="234"/>
      <c r="AT932" s="234"/>
      <c r="AU932" s="234"/>
      <c r="AV932" s="234"/>
      <c r="AW932" s="234"/>
      <c r="AX932" s="234"/>
      <c r="AY932" s="234"/>
      <c r="AZ932" s="234"/>
      <c r="BA932" s="234"/>
      <c r="BB932" s="234"/>
      <c r="BC932" s="234"/>
      <c r="BD932" s="234"/>
      <c r="BE932" s="234"/>
      <c r="BF932" s="234"/>
      <c r="BG932" s="234"/>
      <c r="BH932" s="234"/>
      <c r="BI932" s="234"/>
      <c r="BJ932" s="234"/>
      <c r="BK932" s="234"/>
      <c r="BL932" s="234"/>
      <c r="BM932" s="234"/>
      <c r="BN932" s="234"/>
      <c r="BO932" s="234"/>
      <c r="BP932" s="234"/>
      <c r="BQ932" s="234"/>
    </row>
    <row r="933" spans="2:69" s="39" customFormat="1" ht="6.75" customHeight="1">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8"/>
      <c r="AJ933" s="48"/>
      <c r="AL933" s="48"/>
      <c r="AN933" s="234"/>
      <c r="AO933" s="234"/>
      <c r="AP933" s="234"/>
      <c r="AQ933" s="234"/>
      <c r="AR933" s="234"/>
      <c r="AS933" s="234"/>
      <c r="AT933" s="234"/>
      <c r="AU933" s="234"/>
      <c r="AV933" s="234"/>
      <c r="AW933" s="234"/>
      <c r="AX933" s="234"/>
      <c r="AY933" s="234"/>
      <c r="AZ933" s="234"/>
      <c r="BA933" s="234"/>
      <c r="BB933" s="234"/>
      <c r="BC933" s="234"/>
      <c r="BD933" s="234"/>
      <c r="BE933" s="234"/>
      <c r="BF933" s="234"/>
      <c r="BG933" s="234"/>
      <c r="BH933" s="234"/>
      <c r="BI933" s="234"/>
      <c r="BJ933" s="234"/>
      <c r="BK933" s="234"/>
      <c r="BL933" s="234"/>
      <c r="BM933" s="234"/>
      <c r="BN933" s="234"/>
      <c r="BO933" s="234"/>
      <c r="BP933" s="234"/>
      <c r="BQ933" s="234"/>
    </row>
    <row r="934" spans="2:69" s="39" customFormat="1" ht="6.75" customHeight="1">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8"/>
      <c r="AJ934" s="48"/>
      <c r="AL934" s="48"/>
      <c r="AN934" s="234"/>
      <c r="AO934" s="234"/>
      <c r="AP934" s="234"/>
      <c r="AQ934" s="234"/>
      <c r="AR934" s="234"/>
      <c r="AS934" s="234"/>
      <c r="AT934" s="234"/>
      <c r="AU934" s="234"/>
      <c r="AV934" s="234"/>
      <c r="AW934" s="234"/>
      <c r="AX934" s="234"/>
      <c r="AY934" s="234"/>
      <c r="AZ934" s="234"/>
      <c r="BA934" s="234"/>
      <c r="BB934" s="234"/>
      <c r="BC934" s="234"/>
      <c r="BD934" s="234"/>
      <c r="BE934" s="234"/>
      <c r="BF934" s="234"/>
      <c r="BG934" s="234"/>
      <c r="BH934" s="234"/>
      <c r="BI934" s="234"/>
      <c r="BJ934" s="234"/>
      <c r="BK934" s="234"/>
      <c r="BL934" s="234"/>
      <c r="BM934" s="234"/>
      <c r="BN934" s="234"/>
      <c r="BO934" s="234"/>
      <c r="BP934" s="234"/>
      <c r="BQ934" s="234"/>
    </row>
    <row r="935" spans="2:69" s="39" customFormat="1" ht="6.75" customHeight="1">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8"/>
      <c r="AJ935" s="48"/>
      <c r="AL935" s="48"/>
      <c r="AN935" s="234"/>
      <c r="AO935" s="234"/>
      <c r="AP935" s="234"/>
      <c r="AQ935" s="234"/>
      <c r="AR935" s="234"/>
      <c r="AS935" s="234"/>
      <c r="AT935" s="234"/>
      <c r="AU935" s="234"/>
      <c r="AV935" s="234"/>
      <c r="AW935" s="234"/>
      <c r="AX935" s="234"/>
      <c r="AY935" s="234"/>
      <c r="AZ935" s="234"/>
      <c r="BA935" s="234"/>
      <c r="BB935" s="234"/>
      <c r="BC935" s="234"/>
      <c r="BD935" s="234"/>
      <c r="BE935" s="234"/>
      <c r="BF935" s="234"/>
      <c r="BG935" s="234"/>
      <c r="BH935" s="234"/>
      <c r="BI935" s="234"/>
      <c r="BJ935" s="234"/>
      <c r="BK935" s="234"/>
      <c r="BL935" s="234"/>
      <c r="BM935" s="234"/>
      <c r="BN935" s="234"/>
      <c r="BO935" s="234"/>
      <c r="BP935" s="234"/>
      <c r="BQ935" s="234"/>
    </row>
    <row r="936" spans="2:69" s="39" customFormat="1" ht="6.75" customHeight="1">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8"/>
      <c r="AJ936" s="48"/>
      <c r="AL936" s="48"/>
      <c r="AN936" s="234"/>
      <c r="AO936" s="234"/>
      <c r="AP936" s="234"/>
      <c r="AQ936" s="234"/>
      <c r="AR936" s="234"/>
      <c r="AS936" s="234"/>
      <c r="AT936" s="234"/>
      <c r="AU936" s="234"/>
      <c r="AV936" s="234"/>
      <c r="AW936" s="234"/>
      <c r="AX936" s="234"/>
      <c r="AY936" s="234"/>
      <c r="AZ936" s="234"/>
      <c r="BA936" s="234"/>
      <c r="BB936" s="234"/>
      <c r="BC936" s="234"/>
      <c r="BD936" s="234"/>
      <c r="BE936" s="234"/>
      <c r="BF936" s="234"/>
      <c r="BG936" s="234"/>
      <c r="BH936" s="234"/>
      <c r="BI936" s="234"/>
      <c r="BJ936" s="234"/>
      <c r="BK936" s="234"/>
      <c r="BL936" s="234"/>
      <c r="BM936" s="234"/>
      <c r="BN936" s="234"/>
      <c r="BO936" s="234"/>
      <c r="BP936" s="234"/>
      <c r="BQ936" s="234"/>
    </row>
    <row r="937" spans="2:69" s="39" customFormat="1" ht="6.75" customHeight="1">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8"/>
      <c r="AJ937" s="48"/>
      <c r="AL937" s="48"/>
      <c r="AN937" s="234"/>
      <c r="AO937" s="234"/>
      <c r="AP937" s="234"/>
      <c r="AQ937" s="234"/>
      <c r="AR937" s="234"/>
      <c r="AS937" s="234"/>
      <c r="AT937" s="234"/>
      <c r="AU937" s="234"/>
      <c r="AV937" s="234"/>
      <c r="AW937" s="234"/>
      <c r="AX937" s="234"/>
      <c r="AY937" s="234"/>
      <c r="AZ937" s="234"/>
      <c r="BA937" s="234"/>
      <c r="BB937" s="234"/>
      <c r="BC937" s="234"/>
      <c r="BD937" s="234"/>
      <c r="BE937" s="234"/>
      <c r="BF937" s="234"/>
      <c r="BG937" s="234"/>
      <c r="BH937" s="234"/>
      <c r="BI937" s="234"/>
      <c r="BJ937" s="234"/>
      <c r="BK937" s="234"/>
      <c r="BL937" s="234"/>
      <c r="BM937" s="234"/>
      <c r="BN937" s="234"/>
      <c r="BO937" s="234"/>
      <c r="BP937" s="234"/>
      <c r="BQ937" s="234"/>
    </row>
    <row r="938" spans="2:69" s="39" customFormat="1" ht="6.75" customHeight="1">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8"/>
      <c r="AJ938" s="48"/>
      <c r="AL938" s="48"/>
      <c r="AN938" s="234"/>
      <c r="AO938" s="234"/>
      <c r="AP938" s="234"/>
      <c r="AQ938" s="234"/>
      <c r="AR938" s="234"/>
      <c r="AS938" s="234"/>
      <c r="AT938" s="234"/>
      <c r="AU938" s="234"/>
      <c r="AV938" s="234"/>
      <c r="AW938" s="234"/>
      <c r="AX938" s="234"/>
      <c r="AY938" s="234"/>
      <c r="AZ938" s="234"/>
      <c r="BA938" s="234"/>
      <c r="BB938" s="234"/>
      <c r="BC938" s="234"/>
      <c r="BD938" s="234"/>
      <c r="BE938" s="234"/>
      <c r="BF938" s="234"/>
      <c r="BG938" s="234"/>
      <c r="BH938" s="234"/>
      <c r="BI938" s="234"/>
      <c r="BJ938" s="234"/>
      <c r="BK938" s="234"/>
      <c r="BL938" s="234"/>
      <c r="BM938" s="234"/>
      <c r="BN938" s="234"/>
      <c r="BO938" s="234"/>
      <c r="BP938" s="234"/>
      <c r="BQ938" s="234"/>
    </row>
    <row r="939" spans="2:69" s="39" customFormat="1" ht="6.75" customHeight="1">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8"/>
      <c r="AJ939" s="48"/>
      <c r="AL939" s="48"/>
      <c r="AN939" s="234"/>
      <c r="AO939" s="234"/>
      <c r="AP939" s="234"/>
      <c r="AQ939" s="234"/>
      <c r="AR939" s="234"/>
      <c r="AS939" s="234"/>
      <c r="AT939" s="234"/>
      <c r="AU939" s="234"/>
      <c r="AV939" s="234"/>
      <c r="AW939" s="234"/>
      <c r="AX939" s="234"/>
      <c r="AY939" s="234"/>
      <c r="AZ939" s="234"/>
      <c r="BA939" s="234"/>
      <c r="BB939" s="234"/>
      <c r="BC939" s="234"/>
      <c r="BD939" s="234"/>
      <c r="BE939" s="234"/>
      <c r="BF939" s="234"/>
      <c r="BG939" s="234"/>
      <c r="BH939" s="234"/>
      <c r="BI939" s="234"/>
      <c r="BJ939" s="234"/>
      <c r="BK939" s="234"/>
      <c r="BL939" s="234"/>
      <c r="BM939" s="234"/>
      <c r="BN939" s="234"/>
      <c r="BO939" s="234"/>
      <c r="BP939" s="234"/>
      <c r="BQ939" s="234"/>
    </row>
    <row r="940" spans="2:69" s="39" customFormat="1" ht="6.75" customHeight="1">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8"/>
      <c r="AJ940" s="48"/>
      <c r="AL940" s="48"/>
      <c r="AN940" s="234"/>
      <c r="AO940" s="234"/>
      <c r="AP940" s="234"/>
      <c r="AQ940" s="234"/>
      <c r="AR940" s="234"/>
      <c r="AS940" s="234"/>
      <c r="AT940" s="234"/>
      <c r="AU940" s="234"/>
      <c r="AV940" s="234"/>
      <c r="AW940" s="234"/>
      <c r="AX940" s="234"/>
      <c r="AY940" s="234"/>
      <c r="AZ940" s="234"/>
      <c r="BA940" s="234"/>
      <c r="BB940" s="234"/>
      <c r="BC940" s="234"/>
      <c r="BD940" s="234"/>
      <c r="BE940" s="234"/>
      <c r="BF940" s="234"/>
      <c r="BG940" s="234"/>
      <c r="BH940" s="234"/>
      <c r="BI940" s="234"/>
      <c r="BJ940" s="234"/>
      <c r="BK940" s="234"/>
      <c r="BL940" s="234"/>
      <c r="BM940" s="234"/>
      <c r="BN940" s="234"/>
      <c r="BO940" s="234"/>
      <c r="BP940" s="234"/>
      <c r="BQ940" s="234"/>
    </row>
    <row r="941" spans="2:69" s="39" customFormat="1" ht="6.75" customHeight="1">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8"/>
      <c r="AJ941" s="48"/>
      <c r="AL941" s="48"/>
      <c r="AN941" s="234"/>
      <c r="AO941" s="234"/>
      <c r="AP941" s="234"/>
      <c r="AQ941" s="234"/>
      <c r="AR941" s="234"/>
      <c r="AS941" s="234"/>
      <c r="AT941" s="234"/>
      <c r="AU941" s="234"/>
      <c r="AV941" s="234"/>
      <c r="AW941" s="234"/>
      <c r="AX941" s="234"/>
      <c r="AY941" s="234"/>
      <c r="AZ941" s="234"/>
      <c r="BA941" s="234"/>
      <c r="BB941" s="234"/>
      <c r="BC941" s="234"/>
      <c r="BD941" s="234"/>
      <c r="BE941" s="234"/>
      <c r="BF941" s="234"/>
      <c r="BG941" s="234"/>
      <c r="BH941" s="234"/>
      <c r="BI941" s="234"/>
      <c r="BJ941" s="234"/>
      <c r="BK941" s="234"/>
      <c r="BL941" s="234"/>
      <c r="BM941" s="234"/>
      <c r="BN941" s="234"/>
      <c r="BO941" s="234"/>
      <c r="BP941" s="234"/>
      <c r="BQ941" s="234"/>
    </row>
    <row r="942" spans="2:69" s="39" customFormat="1" ht="6.75" customHeight="1">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8"/>
      <c r="AJ942" s="48"/>
      <c r="AL942" s="48"/>
      <c r="AN942" s="234"/>
      <c r="AO942" s="234"/>
      <c r="AP942" s="234"/>
      <c r="AQ942" s="234"/>
      <c r="AR942" s="234"/>
      <c r="AS942" s="234"/>
      <c r="AT942" s="234"/>
      <c r="AU942" s="234"/>
      <c r="AV942" s="234"/>
      <c r="AW942" s="234"/>
      <c r="AX942" s="234"/>
      <c r="AY942" s="234"/>
      <c r="AZ942" s="234"/>
      <c r="BA942" s="234"/>
      <c r="BB942" s="234"/>
      <c r="BC942" s="234"/>
      <c r="BD942" s="234"/>
      <c r="BE942" s="234"/>
      <c r="BF942" s="234"/>
      <c r="BG942" s="234"/>
      <c r="BH942" s="234"/>
      <c r="BI942" s="234"/>
      <c r="BJ942" s="234"/>
      <c r="BK942" s="234"/>
      <c r="BL942" s="234"/>
      <c r="BM942" s="234"/>
      <c r="BN942" s="234"/>
      <c r="BO942" s="234"/>
      <c r="BP942" s="234"/>
      <c r="BQ942" s="234"/>
    </row>
    <row r="943" spans="2:69" s="39" customFormat="1" ht="6.75" customHeight="1">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8"/>
      <c r="AJ943" s="48"/>
      <c r="AL943" s="48"/>
      <c r="AN943" s="234"/>
      <c r="AO943" s="234"/>
      <c r="AP943" s="234"/>
      <c r="AQ943" s="234"/>
      <c r="AR943" s="234"/>
      <c r="AS943" s="234"/>
      <c r="AT943" s="234"/>
      <c r="AU943" s="234"/>
      <c r="AV943" s="234"/>
      <c r="AW943" s="234"/>
      <c r="AX943" s="234"/>
      <c r="AY943" s="234"/>
      <c r="AZ943" s="234"/>
      <c r="BA943" s="234"/>
      <c r="BB943" s="234"/>
      <c r="BC943" s="234"/>
      <c r="BD943" s="234"/>
      <c r="BE943" s="234"/>
      <c r="BF943" s="234"/>
      <c r="BG943" s="234"/>
      <c r="BH943" s="234"/>
      <c r="BI943" s="234"/>
      <c r="BJ943" s="234"/>
      <c r="BK943" s="234"/>
      <c r="BL943" s="234"/>
      <c r="BM943" s="234"/>
      <c r="BN943" s="234"/>
      <c r="BO943" s="234"/>
      <c r="BP943" s="234"/>
      <c r="BQ943" s="234"/>
    </row>
    <row r="944" spans="2:69" s="39" customFormat="1" ht="6.75" customHeight="1">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8"/>
      <c r="AJ944" s="48"/>
      <c r="AL944" s="48"/>
      <c r="AN944" s="234"/>
      <c r="AO944" s="234"/>
      <c r="AP944" s="234"/>
      <c r="AQ944" s="234"/>
      <c r="AR944" s="234"/>
      <c r="AS944" s="234"/>
      <c r="AT944" s="234"/>
      <c r="AU944" s="234"/>
      <c r="AV944" s="234"/>
      <c r="AW944" s="234"/>
      <c r="AX944" s="234"/>
      <c r="AY944" s="234"/>
      <c r="AZ944" s="234"/>
      <c r="BA944" s="234"/>
      <c r="BB944" s="234"/>
      <c r="BC944" s="234"/>
      <c r="BD944" s="234"/>
      <c r="BE944" s="234"/>
      <c r="BF944" s="234"/>
      <c r="BG944" s="234"/>
      <c r="BH944" s="234"/>
      <c r="BI944" s="234"/>
      <c r="BJ944" s="234"/>
      <c r="BK944" s="234"/>
      <c r="BL944" s="234"/>
      <c r="BM944" s="234"/>
      <c r="BN944" s="234"/>
      <c r="BO944" s="234"/>
      <c r="BP944" s="234"/>
      <c r="BQ944" s="234"/>
    </row>
    <row r="945" spans="2:69" s="39" customFormat="1" ht="6.75" customHeight="1">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8"/>
      <c r="AJ945" s="48"/>
      <c r="AL945" s="48"/>
      <c r="AN945" s="234"/>
      <c r="AO945" s="234"/>
      <c r="AP945" s="234"/>
      <c r="AQ945" s="234"/>
      <c r="AR945" s="234"/>
      <c r="AS945" s="234"/>
      <c r="AT945" s="234"/>
      <c r="AU945" s="234"/>
      <c r="AV945" s="234"/>
      <c r="AW945" s="234"/>
      <c r="AX945" s="234"/>
      <c r="AY945" s="234"/>
      <c r="AZ945" s="234"/>
      <c r="BA945" s="234"/>
      <c r="BB945" s="234"/>
      <c r="BC945" s="234"/>
      <c r="BD945" s="234"/>
      <c r="BE945" s="234"/>
      <c r="BF945" s="234"/>
      <c r="BG945" s="234"/>
      <c r="BH945" s="234"/>
      <c r="BI945" s="234"/>
      <c r="BJ945" s="234"/>
      <c r="BK945" s="234"/>
      <c r="BL945" s="234"/>
      <c r="BM945" s="234"/>
      <c r="BN945" s="234"/>
      <c r="BO945" s="234"/>
      <c r="BP945" s="234"/>
      <c r="BQ945" s="234"/>
    </row>
    <row r="946" spans="2:69" s="39" customFormat="1" ht="6.75" customHeight="1">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8"/>
      <c r="AJ946" s="48"/>
      <c r="AL946" s="48"/>
      <c r="AN946" s="234"/>
      <c r="AO946" s="234"/>
      <c r="AP946" s="234"/>
      <c r="AQ946" s="234"/>
      <c r="AR946" s="234"/>
      <c r="AS946" s="234"/>
      <c r="AT946" s="234"/>
      <c r="AU946" s="234"/>
      <c r="AV946" s="234"/>
      <c r="AW946" s="234"/>
      <c r="AX946" s="234"/>
      <c r="AY946" s="234"/>
      <c r="AZ946" s="234"/>
      <c r="BA946" s="234"/>
      <c r="BB946" s="234"/>
      <c r="BC946" s="234"/>
      <c r="BD946" s="234"/>
      <c r="BE946" s="234"/>
      <c r="BF946" s="234"/>
      <c r="BG946" s="234"/>
      <c r="BH946" s="234"/>
      <c r="BI946" s="234"/>
      <c r="BJ946" s="234"/>
      <c r="BK946" s="234"/>
      <c r="BL946" s="234"/>
      <c r="BM946" s="234"/>
      <c r="BN946" s="234"/>
      <c r="BO946" s="234"/>
      <c r="BP946" s="234"/>
      <c r="BQ946" s="234"/>
    </row>
    <row r="947" spans="2:69" s="39" customFormat="1" ht="6.75" customHeight="1">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8"/>
      <c r="AJ947" s="48"/>
      <c r="AL947" s="48"/>
      <c r="AN947" s="234"/>
      <c r="AO947" s="234"/>
      <c r="AP947" s="234"/>
      <c r="AQ947" s="234"/>
      <c r="AR947" s="234"/>
      <c r="AS947" s="234"/>
      <c r="AT947" s="234"/>
      <c r="AU947" s="234"/>
      <c r="AV947" s="234"/>
      <c r="AW947" s="234"/>
      <c r="AX947" s="234"/>
      <c r="AY947" s="234"/>
      <c r="AZ947" s="234"/>
      <c r="BA947" s="234"/>
      <c r="BB947" s="234"/>
      <c r="BC947" s="234"/>
      <c r="BD947" s="234"/>
      <c r="BE947" s="234"/>
      <c r="BF947" s="234"/>
      <c r="BG947" s="234"/>
      <c r="BH947" s="234"/>
      <c r="BI947" s="234"/>
      <c r="BJ947" s="234"/>
      <c r="BK947" s="234"/>
      <c r="BL947" s="234"/>
      <c r="BM947" s="234"/>
      <c r="BN947" s="234"/>
      <c r="BO947" s="234"/>
      <c r="BP947" s="234"/>
      <c r="BQ947" s="234"/>
    </row>
    <row r="948" spans="2:69" s="39" customFormat="1" ht="6.75" customHeight="1">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8"/>
      <c r="AJ948" s="48"/>
      <c r="AL948" s="48"/>
      <c r="AN948" s="234"/>
      <c r="AO948" s="234"/>
      <c r="AP948" s="234"/>
      <c r="AQ948" s="234"/>
      <c r="AR948" s="234"/>
      <c r="AS948" s="234"/>
      <c r="AT948" s="234"/>
      <c r="AU948" s="234"/>
      <c r="AV948" s="234"/>
      <c r="AW948" s="234"/>
      <c r="AX948" s="234"/>
      <c r="AY948" s="234"/>
      <c r="AZ948" s="234"/>
      <c r="BA948" s="234"/>
      <c r="BB948" s="234"/>
      <c r="BC948" s="234"/>
      <c r="BD948" s="234"/>
      <c r="BE948" s="234"/>
      <c r="BF948" s="234"/>
      <c r="BG948" s="234"/>
      <c r="BH948" s="234"/>
      <c r="BI948" s="234"/>
      <c r="BJ948" s="234"/>
      <c r="BK948" s="234"/>
      <c r="BL948" s="234"/>
      <c r="BM948" s="234"/>
      <c r="BN948" s="234"/>
      <c r="BO948" s="234"/>
      <c r="BP948" s="234"/>
      <c r="BQ948" s="234"/>
    </row>
    <row r="949" spans="2:69" s="39" customFormat="1" ht="6.75" customHeight="1">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8"/>
      <c r="AJ949" s="48"/>
      <c r="AL949" s="48"/>
      <c r="AN949" s="234"/>
      <c r="AO949" s="234"/>
      <c r="AP949" s="234"/>
      <c r="AQ949" s="234"/>
      <c r="AR949" s="234"/>
      <c r="AS949" s="234"/>
      <c r="AT949" s="234"/>
      <c r="AU949" s="234"/>
      <c r="AV949" s="234"/>
      <c r="AW949" s="234"/>
      <c r="AX949" s="234"/>
      <c r="AY949" s="234"/>
      <c r="AZ949" s="234"/>
      <c r="BA949" s="234"/>
      <c r="BB949" s="234"/>
      <c r="BC949" s="234"/>
      <c r="BD949" s="234"/>
      <c r="BE949" s="234"/>
      <c r="BF949" s="234"/>
      <c r="BG949" s="234"/>
      <c r="BH949" s="234"/>
      <c r="BI949" s="234"/>
      <c r="BJ949" s="234"/>
      <c r="BK949" s="234"/>
      <c r="BL949" s="234"/>
      <c r="BM949" s="234"/>
      <c r="BN949" s="234"/>
      <c r="BO949" s="234"/>
      <c r="BP949" s="234"/>
      <c r="BQ949" s="234"/>
    </row>
    <row r="950" spans="2:69" s="39" customFormat="1" ht="6.75" customHeight="1">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8"/>
      <c r="AJ950" s="48"/>
      <c r="AL950" s="48"/>
      <c r="AN950" s="234"/>
      <c r="AO950" s="234"/>
      <c r="AP950" s="234"/>
      <c r="AQ950" s="234"/>
      <c r="AR950" s="234"/>
      <c r="AS950" s="234"/>
      <c r="AT950" s="234"/>
      <c r="AU950" s="234"/>
      <c r="AV950" s="234"/>
      <c r="AW950" s="234"/>
      <c r="AX950" s="234"/>
      <c r="AY950" s="234"/>
      <c r="AZ950" s="234"/>
      <c r="BA950" s="234"/>
      <c r="BB950" s="234"/>
      <c r="BC950" s="234"/>
      <c r="BD950" s="234"/>
      <c r="BE950" s="234"/>
      <c r="BF950" s="234"/>
      <c r="BG950" s="234"/>
      <c r="BH950" s="234"/>
      <c r="BI950" s="234"/>
      <c r="BJ950" s="234"/>
      <c r="BK950" s="234"/>
      <c r="BL950" s="234"/>
      <c r="BM950" s="234"/>
      <c r="BN950" s="234"/>
      <c r="BO950" s="234"/>
      <c r="BP950" s="234"/>
      <c r="BQ950" s="234"/>
    </row>
    <row r="951" spans="2:69" s="39" customFormat="1" ht="6.75" customHeight="1">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8"/>
      <c r="AJ951" s="48"/>
      <c r="AL951" s="48"/>
      <c r="AN951" s="234"/>
      <c r="AO951" s="234"/>
      <c r="AP951" s="234"/>
      <c r="AQ951" s="234"/>
      <c r="AR951" s="234"/>
      <c r="AS951" s="234"/>
      <c r="AT951" s="234"/>
      <c r="AU951" s="234"/>
      <c r="AV951" s="234"/>
      <c r="AW951" s="234"/>
      <c r="AX951" s="234"/>
      <c r="AY951" s="234"/>
      <c r="AZ951" s="234"/>
      <c r="BA951" s="234"/>
      <c r="BB951" s="234"/>
      <c r="BC951" s="234"/>
      <c r="BD951" s="234"/>
      <c r="BE951" s="234"/>
      <c r="BF951" s="234"/>
      <c r="BG951" s="234"/>
      <c r="BH951" s="234"/>
      <c r="BI951" s="234"/>
      <c r="BJ951" s="234"/>
      <c r="BK951" s="234"/>
      <c r="BL951" s="234"/>
      <c r="BM951" s="234"/>
      <c r="BN951" s="234"/>
      <c r="BO951" s="234"/>
      <c r="BP951" s="234"/>
      <c r="BQ951" s="234"/>
    </row>
    <row r="952" spans="2:69" s="39" customFormat="1" ht="6.75" customHeight="1">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8"/>
      <c r="AJ952" s="48"/>
      <c r="AL952" s="48"/>
      <c r="AN952" s="234"/>
      <c r="AO952" s="234"/>
      <c r="AP952" s="234"/>
      <c r="AQ952" s="234"/>
      <c r="AR952" s="234"/>
      <c r="AS952" s="234"/>
      <c r="AT952" s="234"/>
      <c r="AU952" s="234"/>
      <c r="AV952" s="234"/>
      <c r="AW952" s="234"/>
      <c r="AX952" s="234"/>
      <c r="AY952" s="234"/>
      <c r="AZ952" s="234"/>
      <c r="BA952" s="234"/>
      <c r="BB952" s="234"/>
      <c r="BC952" s="234"/>
      <c r="BD952" s="234"/>
      <c r="BE952" s="234"/>
      <c r="BF952" s="234"/>
      <c r="BG952" s="234"/>
      <c r="BH952" s="234"/>
      <c r="BI952" s="234"/>
      <c r="BJ952" s="234"/>
      <c r="BK952" s="234"/>
      <c r="BL952" s="234"/>
      <c r="BM952" s="234"/>
      <c r="BN952" s="234"/>
      <c r="BO952" s="234"/>
      <c r="BP952" s="234"/>
      <c r="BQ952" s="234"/>
    </row>
    <row r="953" spans="2:69" s="39" customFormat="1" ht="6.75" customHeight="1">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8"/>
      <c r="AJ953" s="48"/>
      <c r="AL953" s="48"/>
      <c r="AN953" s="234"/>
      <c r="AO953" s="234"/>
      <c r="AP953" s="234"/>
      <c r="AQ953" s="234"/>
      <c r="AR953" s="234"/>
      <c r="AS953" s="234"/>
      <c r="AT953" s="234"/>
      <c r="AU953" s="234"/>
      <c r="AV953" s="234"/>
      <c r="AW953" s="234"/>
      <c r="AX953" s="234"/>
      <c r="AY953" s="234"/>
      <c r="AZ953" s="234"/>
      <c r="BA953" s="234"/>
      <c r="BB953" s="234"/>
      <c r="BC953" s="234"/>
      <c r="BD953" s="234"/>
      <c r="BE953" s="234"/>
      <c r="BF953" s="234"/>
      <c r="BG953" s="234"/>
      <c r="BH953" s="234"/>
      <c r="BI953" s="234"/>
      <c r="BJ953" s="234"/>
      <c r="BK953" s="234"/>
      <c r="BL953" s="234"/>
      <c r="BM953" s="234"/>
      <c r="BN953" s="234"/>
      <c r="BO953" s="234"/>
      <c r="BP953" s="234"/>
      <c r="BQ953" s="234"/>
    </row>
    <row r="954" spans="2:69" s="39" customFormat="1" ht="6.75" customHeight="1">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8"/>
      <c r="AJ954" s="48"/>
      <c r="AL954" s="48"/>
      <c r="AN954" s="234"/>
      <c r="AO954" s="234"/>
      <c r="AP954" s="234"/>
      <c r="AQ954" s="234"/>
      <c r="AR954" s="234"/>
      <c r="AS954" s="234"/>
      <c r="AT954" s="234"/>
      <c r="AU954" s="234"/>
      <c r="AV954" s="234"/>
      <c r="AW954" s="234"/>
      <c r="AX954" s="234"/>
      <c r="AY954" s="234"/>
      <c r="AZ954" s="234"/>
      <c r="BA954" s="234"/>
      <c r="BB954" s="234"/>
      <c r="BC954" s="234"/>
      <c r="BD954" s="234"/>
      <c r="BE954" s="234"/>
      <c r="BF954" s="234"/>
      <c r="BG954" s="234"/>
      <c r="BH954" s="234"/>
      <c r="BI954" s="234"/>
      <c r="BJ954" s="234"/>
      <c r="BK954" s="234"/>
      <c r="BL954" s="234"/>
      <c r="BM954" s="234"/>
      <c r="BN954" s="234"/>
      <c r="BO954" s="234"/>
      <c r="BP954" s="234"/>
      <c r="BQ954" s="234"/>
    </row>
    <row r="955" spans="2:69" s="39" customFormat="1" ht="6.75" customHeight="1">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8"/>
      <c r="AJ955" s="48"/>
      <c r="AL955" s="48"/>
      <c r="AN955" s="234"/>
      <c r="AO955" s="234"/>
      <c r="AP955" s="234"/>
      <c r="AQ955" s="234"/>
      <c r="AR955" s="234"/>
      <c r="AS955" s="234"/>
      <c r="AT955" s="234"/>
      <c r="AU955" s="234"/>
      <c r="AV955" s="234"/>
      <c r="AW955" s="234"/>
      <c r="AX955" s="234"/>
      <c r="AY955" s="234"/>
      <c r="AZ955" s="234"/>
      <c r="BA955" s="234"/>
      <c r="BB955" s="234"/>
      <c r="BC955" s="234"/>
      <c r="BD955" s="234"/>
      <c r="BE955" s="234"/>
      <c r="BF955" s="234"/>
      <c r="BG955" s="234"/>
      <c r="BH955" s="234"/>
      <c r="BI955" s="234"/>
      <c r="BJ955" s="234"/>
      <c r="BK955" s="234"/>
      <c r="BL955" s="234"/>
      <c r="BM955" s="234"/>
      <c r="BN955" s="234"/>
      <c r="BO955" s="234"/>
      <c r="BP955" s="234"/>
      <c r="BQ955" s="234"/>
    </row>
    <row r="956" spans="2:69" s="39" customFormat="1" ht="6.75" customHeight="1">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8"/>
      <c r="AJ956" s="48"/>
      <c r="AL956" s="48"/>
      <c r="AN956" s="234"/>
      <c r="AO956" s="234"/>
      <c r="AP956" s="234"/>
      <c r="AQ956" s="234"/>
      <c r="AR956" s="234"/>
      <c r="AS956" s="234"/>
      <c r="AT956" s="234"/>
      <c r="AU956" s="234"/>
      <c r="AV956" s="234"/>
      <c r="AW956" s="234"/>
      <c r="AX956" s="234"/>
      <c r="AY956" s="234"/>
      <c r="AZ956" s="234"/>
      <c r="BA956" s="234"/>
      <c r="BB956" s="234"/>
      <c r="BC956" s="234"/>
      <c r="BD956" s="234"/>
      <c r="BE956" s="234"/>
      <c r="BF956" s="234"/>
      <c r="BG956" s="234"/>
      <c r="BH956" s="234"/>
      <c r="BI956" s="234"/>
      <c r="BJ956" s="234"/>
      <c r="BK956" s="234"/>
      <c r="BL956" s="234"/>
      <c r="BM956" s="234"/>
      <c r="BN956" s="234"/>
      <c r="BO956" s="234"/>
      <c r="BP956" s="234"/>
      <c r="BQ956" s="234"/>
    </row>
    <row r="957" spans="2:69" s="39" customFormat="1" ht="6.75" customHeight="1">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8"/>
      <c r="AJ957" s="48"/>
      <c r="AL957" s="48"/>
      <c r="AN957" s="234"/>
      <c r="AO957" s="234"/>
      <c r="AP957" s="234"/>
      <c r="AQ957" s="234"/>
      <c r="AR957" s="234"/>
      <c r="AS957" s="234"/>
      <c r="AT957" s="234"/>
      <c r="AU957" s="234"/>
      <c r="AV957" s="234"/>
      <c r="AW957" s="234"/>
      <c r="AX957" s="234"/>
      <c r="AY957" s="234"/>
      <c r="AZ957" s="234"/>
      <c r="BA957" s="234"/>
      <c r="BB957" s="234"/>
      <c r="BC957" s="234"/>
      <c r="BD957" s="234"/>
      <c r="BE957" s="234"/>
      <c r="BF957" s="234"/>
      <c r="BG957" s="234"/>
      <c r="BH957" s="234"/>
      <c r="BI957" s="234"/>
      <c r="BJ957" s="234"/>
      <c r="BK957" s="234"/>
      <c r="BL957" s="234"/>
      <c r="BM957" s="234"/>
      <c r="BN957" s="234"/>
      <c r="BO957" s="234"/>
      <c r="BP957" s="234"/>
      <c r="BQ957" s="234"/>
    </row>
    <row r="958" spans="2:69" s="39" customFormat="1" ht="6.75" customHeight="1">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8"/>
      <c r="AJ958" s="48"/>
      <c r="AL958" s="48"/>
      <c r="AN958" s="234"/>
      <c r="AO958" s="234"/>
      <c r="AP958" s="234"/>
      <c r="AQ958" s="234"/>
      <c r="AR958" s="234"/>
      <c r="AS958" s="234"/>
      <c r="AT958" s="234"/>
      <c r="AU958" s="234"/>
      <c r="AV958" s="234"/>
      <c r="AW958" s="234"/>
      <c r="AX958" s="234"/>
      <c r="AY958" s="234"/>
      <c r="AZ958" s="234"/>
      <c r="BA958" s="234"/>
      <c r="BB958" s="234"/>
      <c r="BC958" s="234"/>
      <c r="BD958" s="234"/>
      <c r="BE958" s="234"/>
      <c r="BF958" s="234"/>
      <c r="BG958" s="234"/>
      <c r="BH958" s="234"/>
      <c r="BI958" s="234"/>
      <c r="BJ958" s="234"/>
      <c r="BK958" s="234"/>
      <c r="BL958" s="234"/>
      <c r="BM958" s="234"/>
      <c r="BN958" s="234"/>
      <c r="BO958" s="234"/>
      <c r="BP958" s="234"/>
      <c r="BQ958" s="234"/>
    </row>
    <row r="959" spans="2:69" s="39" customFormat="1" ht="6.75" customHeight="1">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8"/>
      <c r="AJ959" s="48"/>
      <c r="AL959" s="48"/>
      <c r="AN959" s="234"/>
      <c r="AO959" s="234"/>
      <c r="AP959" s="234"/>
      <c r="AQ959" s="234"/>
      <c r="AR959" s="234"/>
      <c r="AS959" s="234"/>
      <c r="AT959" s="234"/>
      <c r="AU959" s="234"/>
      <c r="AV959" s="234"/>
      <c r="AW959" s="234"/>
      <c r="AX959" s="234"/>
      <c r="AY959" s="234"/>
      <c r="AZ959" s="234"/>
      <c r="BA959" s="234"/>
      <c r="BB959" s="234"/>
      <c r="BC959" s="234"/>
      <c r="BD959" s="234"/>
      <c r="BE959" s="234"/>
      <c r="BF959" s="234"/>
      <c r="BG959" s="234"/>
      <c r="BH959" s="234"/>
      <c r="BI959" s="234"/>
      <c r="BJ959" s="234"/>
      <c r="BK959" s="234"/>
      <c r="BL959" s="234"/>
      <c r="BM959" s="234"/>
      <c r="BN959" s="234"/>
      <c r="BO959" s="234"/>
      <c r="BP959" s="234"/>
      <c r="BQ959" s="234"/>
    </row>
    <row r="960" spans="2:69" s="39" customFormat="1" ht="6.75" customHeight="1">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8"/>
      <c r="AJ960" s="48"/>
      <c r="AL960" s="48"/>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row>
    <row r="961" spans="2:69" s="39" customFormat="1" ht="6.75" customHeight="1">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8"/>
      <c r="AJ961" s="48"/>
      <c r="AL961" s="48"/>
      <c r="AN961" s="234"/>
      <c r="AO961" s="234"/>
      <c r="AP961" s="234"/>
      <c r="AQ961" s="234"/>
      <c r="AR961" s="234"/>
      <c r="AS961" s="234"/>
      <c r="AT961" s="234"/>
      <c r="AU961" s="234"/>
      <c r="AV961" s="234"/>
      <c r="AW961" s="234"/>
      <c r="AX961" s="234"/>
      <c r="AY961" s="234"/>
      <c r="AZ961" s="234"/>
      <c r="BA961" s="234"/>
      <c r="BB961" s="234"/>
      <c r="BC961" s="234"/>
      <c r="BD961" s="234"/>
      <c r="BE961" s="234"/>
      <c r="BF961" s="234"/>
      <c r="BG961" s="234"/>
      <c r="BH961" s="234"/>
      <c r="BI961" s="234"/>
      <c r="BJ961" s="234"/>
      <c r="BK961" s="234"/>
      <c r="BL961" s="234"/>
      <c r="BM961" s="234"/>
      <c r="BN961" s="234"/>
      <c r="BO961" s="234"/>
      <c r="BP961" s="234"/>
      <c r="BQ961" s="234"/>
    </row>
    <row r="962" spans="2:69" s="39" customFormat="1" ht="6.75" customHeight="1">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8"/>
      <c r="AJ962" s="48"/>
      <c r="AL962" s="48"/>
      <c r="AN962" s="234"/>
      <c r="AO962" s="234"/>
      <c r="AP962" s="234"/>
      <c r="AQ962" s="234"/>
      <c r="AR962" s="234"/>
      <c r="AS962" s="234"/>
      <c r="AT962" s="234"/>
      <c r="AU962" s="234"/>
      <c r="AV962" s="234"/>
      <c r="AW962" s="234"/>
      <c r="AX962" s="234"/>
      <c r="AY962" s="234"/>
      <c r="AZ962" s="234"/>
      <c r="BA962" s="234"/>
      <c r="BB962" s="234"/>
      <c r="BC962" s="234"/>
      <c r="BD962" s="234"/>
      <c r="BE962" s="234"/>
      <c r="BF962" s="234"/>
      <c r="BG962" s="234"/>
      <c r="BH962" s="234"/>
      <c r="BI962" s="234"/>
      <c r="BJ962" s="234"/>
      <c r="BK962" s="234"/>
      <c r="BL962" s="234"/>
      <c r="BM962" s="234"/>
      <c r="BN962" s="234"/>
      <c r="BO962" s="234"/>
      <c r="BP962" s="234"/>
      <c r="BQ962" s="234"/>
    </row>
    <row r="963" spans="2:69" s="39" customFormat="1" ht="6.75" customHeight="1">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8"/>
      <c r="AJ963" s="48"/>
      <c r="AL963" s="48"/>
      <c r="AN963" s="234"/>
      <c r="AO963" s="234"/>
      <c r="AP963" s="234"/>
      <c r="AQ963" s="234"/>
      <c r="AR963" s="234"/>
      <c r="AS963" s="234"/>
      <c r="AT963" s="234"/>
      <c r="AU963" s="234"/>
      <c r="AV963" s="234"/>
      <c r="AW963" s="234"/>
      <c r="AX963" s="234"/>
      <c r="AY963" s="234"/>
      <c r="AZ963" s="234"/>
      <c r="BA963" s="234"/>
      <c r="BB963" s="234"/>
      <c r="BC963" s="234"/>
      <c r="BD963" s="234"/>
      <c r="BE963" s="234"/>
      <c r="BF963" s="234"/>
      <c r="BG963" s="234"/>
      <c r="BH963" s="234"/>
      <c r="BI963" s="234"/>
      <c r="BJ963" s="234"/>
      <c r="BK963" s="234"/>
      <c r="BL963" s="234"/>
      <c r="BM963" s="234"/>
      <c r="BN963" s="234"/>
      <c r="BO963" s="234"/>
      <c r="BP963" s="234"/>
      <c r="BQ963" s="234"/>
    </row>
    <row r="964" spans="2:69" s="39" customFormat="1" ht="6.75" customHeight="1">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8"/>
      <c r="AJ964" s="48"/>
      <c r="AL964" s="48"/>
      <c r="AN964" s="234"/>
      <c r="AO964" s="234"/>
      <c r="AP964" s="234"/>
      <c r="AQ964" s="234"/>
      <c r="AR964" s="234"/>
      <c r="AS964" s="234"/>
      <c r="AT964" s="234"/>
      <c r="AU964" s="234"/>
      <c r="AV964" s="234"/>
      <c r="AW964" s="234"/>
      <c r="AX964" s="234"/>
      <c r="AY964" s="234"/>
      <c r="AZ964" s="234"/>
      <c r="BA964" s="234"/>
      <c r="BB964" s="234"/>
      <c r="BC964" s="234"/>
      <c r="BD964" s="234"/>
      <c r="BE964" s="234"/>
      <c r="BF964" s="234"/>
      <c r="BG964" s="234"/>
      <c r="BH964" s="234"/>
      <c r="BI964" s="234"/>
      <c r="BJ964" s="234"/>
      <c r="BK964" s="234"/>
      <c r="BL964" s="234"/>
      <c r="BM964" s="234"/>
      <c r="BN964" s="234"/>
      <c r="BO964" s="234"/>
      <c r="BP964" s="234"/>
      <c r="BQ964" s="234"/>
    </row>
    <row r="965" spans="2:69" s="39" customFormat="1" ht="6.75" customHeight="1">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8"/>
      <c r="AJ965" s="48"/>
      <c r="AL965" s="48"/>
      <c r="AN965" s="234"/>
      <c r="AO965" s="234"/>
      <c r="AP965" s="234"/>
      <c r="AQ965" s="234"/>
      <c r="AR965" s="234"/>
      <c r="AS965" s="234"/>
      <c r="AT965" s="234"/>
      <c r="AU965" s="234"/>
      <c r="AV965" s="234"/>
      <c r="AW965" s="234"/>
      <c r="AX965" s="234"/>
      <c r="AY965" s="234"/>
      <c r="AZ965" s="234"/>
      <c r="BA965" s="234"/>
      <c r="BB965" s="234"/>
      <c r="BC965" s="234"/>
      <c r="BD965" s="234"/>
      <c r="BE965" s="234"/>
      <c r="BF965" s="234"/>
      <c r="BG965" s="234"/>
      <c r="BH965" s="234"/>
      <c r="BI965" s="234"/>
      <c r="BJ965" s="234"/>
      <c r="BK965" s="234"/>
      <c r="BL965" s="234"/>
      <c r="BM965" s="234"/>
      <c r="BN965" s="234"/>
      <c r="BO965" s="234"/>
      <c r="BP965" s="234"/>
      <c r="BQ965" s="234"/>
    </row>
    <row r="966" spans="2:69" s="39" customFormat="1" ht="6.75" customHeight="1">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8"/>
      <c r="AJ966" s="48"/>
      <c r="AL966" s="48"/>
      <c r="AN966" s="234"/>
      <c r="AO966" s="234"/>
      <c r="AP966" s="234"/>
      <c r="AQ966" s="234"/>
      <c r="AR966" s="234"/>
      <c r="AS966" s="234"/>
      <c r="AT966" s="234"/>
      <c r="AU966" s="234"/>
      <c r="AV966" s="234"/>
      <c r="AW966" s="234"/>
      <c r="AX966" s="234"/>
      <c r="AY966" s="234"/>
      <c r="AZ966" s="234"/>
      <c r="BA966" s="234"/>
      <c r="BB966" s="234"/>
      <c r="BC966" s="234"/>
      <c r="BD966" s="234"/>
      <c r="BE966" s="234"/>
      <c r="BF966" s="234"/>
      <c r="BG966" s="234"/>
      <c r="BH966" s="234"/>
      <c r="BI966" s="234"/>
      <c r="BJ966" s="234"/>
      <c r="BK966" s="234"/>
      <c r="BL966" s="234"/>
      <c r="BM966" s="234"/>
      <c r="BN966" s="234"/>
      <c r="BO966" s="234"/>
      <c r="BP966" s="234"/>
      <c r="BQ966" s="234"/>
    </row>
    <row r="967" spans="2:69" s="39" customFormat="1" ht="6.75" customHeight="1">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8"/>
      <c r="AJ967" s="48"/>
      <c r="AL967" s="48"/>
      <c r="AN967" s="234"/>
      <c r="AO967" s="234"/>
      <c r="AP967" s="234"/>
      <c r="AQ967" s="234"/>
      <c r="AR967" s="234"/>
      <c r="AS967" s="234"/>
      <c r="AT967" s="234"/>
      <c r="AU967" s="234"/>
      <c r="AV967" s="234"/>
      <c r="AW967" s="234"/>
      <c r="AX967" s="234"/>
      <c r="AY967" s="234"/>
      <c r="AZ967" s="234"/>
      <c r="BA967" s="234"/>
      <c r="BB967" s="234"/>
      <c r="BC967" s="234"/>
      <c r="BD967" s="234"/>
      <c r="BE967" s="234"/>
      <c r="BF967" s="234"/>
      <c r="BG967" s="234"/>
      <c r="BH967" s="234"/>
      <c r="BI967" s="234"/>
      <c r="BJ967" s="234"/>
      <c r="BK967" s="234"/>
      <c r="BL967" s="234"/>
      <c r="BM967" s="234"/>
      <c r="BN967" s="234"/>
      <c r="BO967" s="234"/>
      <c r="BP967" s="234"/>
      <c r="BQ967" s="234"/>
    </row>
    <row r="968" spans="2:69" s="39" customFormat="1" ht="6.75" customHeight="1">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8"/>
      <c r="AJ968" s="48"/>
      <c r="AL968" s="48"/>
      <c r="AN968" s="234"/>
      <c r="AO968" s="234"/>
      <c r="AP968" s="234"/>
      <c r="AQ968" s="234"/>
      <c r="AR968" s="234"/>
      <c r="AS968" s="234"/>
      <c r="AT968" s="234"/>
      <c r="AU968" s="234"/>
      <c r="AV968" s="234"/>
      <c r="AW968" s="234"/>
      <c r="AX968" s="234"/>
      <c r="AY968" s="234"/>
      <c r="AZ968" s="234"/>
      <c r="BA968" s="234"/>
      <c r="BB968" s="234"/>
      <c r="BC968" s="234"/>
      <c r="BD968" s="234"/>
      <c r="BE968" s="234"/>
      <c r="BF968" s="234"/>
      <c r="BG968" s="234"/>
      <c r="BH968" s="234"/>
      <c r="BI968" s="234"/>
      <c r="BJ968" s="234"/>
      <c r="BK968" s="234"/>
      <c r="BL968" s="234"/>
      <c r="BM968" s="234"/>
      <c r="BN968" s="234"/>
      <c r="BO968" s="234"/>
      <c r="BP968" s="234"/>
      <c r="BQ968" s="234"/>
    </row>
    <row r="969" spans="2:69" s="39" customFormat="1" ht="6.75" customHeight="1">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8"/>
      <c r="AJ969" s="48"/>
      <c r="AL969" s="48"/>
      <c r="AN969" s="234"/>
      <c r="AO969" s="234"/>
      <c r="AP969" s="234"/>
      <c r="AQ969" s="234"/>
      <c r="AR969" s="234"/>
      <c r="AS969" s="234"/>
      <c r="AT969" s="234"/>
      <c r="AU969" s="234"/>
      <c r="AV969" s="234"/>
      <c r="AW969" s="234"/>
      <c r="AX969" s="234"/>
      <c r="AY969" s="234"/>
      <c r="AZ969" s="234"/>
      <c r="BA969" s="234"/>
      <c r="BB969" s="234"/>
      <c r="BC969" s="234"/>
      <c r="BD969" s="234"/>
      <c r="BE969" s="234"/>
      <c r="BF969" s="234"/>
      <c r="BG969" s="234"/>
      <c r="BH969" s="234"/>
      <c r="BI969" s="234"/>
      <c r="BJ969" s="234"/>
      <c r="BK969" s="234"/>
      <c r="BL969" s="234"/>
      <c r="BM969" s="234"/>
      <c r="BN969" s="234"/>
      <c r="BO969" s="234"/>
      <c r="BP969" s="234"/>
      <c r="BQ969" s="234"/>
    </row>
    <row r="970" spans="2:69" s="39" customFormat="1" ht="6.75" customHeight="1">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8"/>
      <c r="AJ970" s="48"/>
      <c r="AL970" s="48"/>
      <c r="AN970" s="234"/>
      <c r="AO970" s="234"/>
      <c r="AP970" s="234"/>
      <c r="AQ970" s="234"/>
      <c r="AR970" s="234"/>
      <c r="AS970" s="234"/>
      <c r="AT970" s="234"/>
      <c r="AU970" s="234"/>
      <c r="AV970" s="234"/>
      <c r="AW970" s="234"/>
      <c r="AX970" s="234"/>
      <c r="AY970" s="234"/>
      <c r="AZ970" s="234"/>
      <c r="BA970" s="234"/>
      <c r="BB970" s="234"/>
      <c r="BC970" s="234"/>
      <c r="BD970" s="234"/>
      <c r="BE970" s="234"/>
      <c r="BF970" s="234"/>
      <c r="BG970" s="234"/>
      <c r="BH970" s="234"/>
      <c r="BI970" s="234"/>
      <c r="BJ970" s="234"/>
      <c r="BK970" s="234"/>
      <c r="BL970" s="234"/>
      <c r="BM970" s="234"/>
      <c r="BN970" s="234"/>
      <c r="BO970" s="234"/>
      <c r="BP970" s="234"/>
      <c r="BQ970" s="234"/>
    </row>
    <row r="971" spans="2:69" s="39" customFormat="1" ht="6.75" customHeight="1">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8"/>
      <c r="AJ971" s="48"/>
      <c r="AL971" s="48"/>
      <c r="AN971" s="234"/>
      <c r="AO971" s="234"/>
      <c r="AP971" s="234"/>
      <c r="AQ971" s="234"/>
      <c r="AR971" s="234"/>
      <c r="AS971" s="234"/>
      <c r="AT971" s="234"/>
      <c r="AU971" s="234"/>
      <c r="AV971" s="234"/>
      <c r="AW971" s="234"/>
      <c r="AX971" s="234"/>
      <c r="AY971" s="234"/>
      <c r="AZ971" s="234"/>
      <c r="BA971" s="234"/>
      <c r="BB971" s="234"/>
      <c r="BC971" s="234"/>
      <c r="BD971" s="234"/>
      <c r="BE971" s="234"/>
      <c r="BF971" s="234"/>
      <c r="BG971" s="234"/>
      <c r="BH971" s="234"/>
      <c r="BI971" s="234"/>
      <c r="BJ971" s="234"/>
      <c r="BK971" s="234"/>
      <c r="BL971" s="234"/>
      <c r="BM971" s="234"/>
      <c r="BN971" s="234"/>
      <c r="BO971" s="234"/>
      <c r="BP971" s="234"/>
      <c r="BQ971" s="234"/>
    </row>
    <row r="972" spans="2:69" s="39" customFormat="1" ht="6.75" customHeight="1">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8"/>
      <c r="AJ972" s="48"/>
      <c r="AL972" s="48"/>
      <c r="AN972" s="234"/>
      <c r="AO972" s="234"/>
      <c r="AP972" s="234"/>
      <c r="AQ972" s="234"/>
      <c r="AR972" s="234"/>
      <c r="AS972" s="234"/>
      <c r="AT972" s="234"/>
      <c r="AU972" s="234"/>
      <c r="AV972" s="234"/>
      <c r="AW972" s="234"/>
      <c r="AX972" s="234"/>
      <c r="AY972" s="234"/>
      <c r="AZ972" s="234"/>
      <c r="BA972" s="234"/>
      <c r="BB972" s="234"/>
      <c r="BC972" s="234"/>
      <c r="BD972" s="234"/>
      <c r="BE972" s="234"/>
      <c r="BF972" s="234"/>
      <c r="BG972" s="234"/>
      <c r="BH972" s="234"/>
      <c r="BI972" s="234"/>
      <c r="BJ972" s="234"/>
      <c r="BK972" s="234"/>
      <c r="BL972" s="234"/>
      <c r="BM972" s="234"/>
      <c r="BN972" s="234"/>
      <c r="BO972" s="234"/>
      <c r="BP972" s="234"/>
      <c r="BQ972" s="234"/>
    </row>
    <row r="973" spans="2:69" s="39" customFormat="1" ht="6.75" customHeight="1">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8"/>
      <c r="AJ973" s="48"/>
      <c r="AL973" s="48"/>
      <c r="AN973" s="234"/>
      <c r="AO973" s="234"/>
      <c r="AP973" s="234"/>
      <c r="AQ973" s="234"/>
      <c r="AR973" s="234"/>
      <c r="AS973" s="234"/>
      <c r="AT973" s="234"/>
      <c r="AU973" s="234"/>
      <c r="AV973" s="234"/>
      <c r="AW973" s="234"/>
      <c r="AX973" s="234"/>
      <c r="AY973" s="234"/>
      <c r="AZ973" s="234"/>
      <c r="BA973" s="234"/>
      <c r="BB973" s="234"/>
      <c r="BC973" s="234"/>
      <c r="BD973" s="234"/>
      <c r="BE973" s="234"/>
      <c r="BF973" s="234"/>
      <c r="BG973" s="234"/>
      <c r="BH973" s="234"/>
      <c r="BI973" s="234"/>
      <c r="BJ973" s="234"/>
      <c r="BK973" s="234"/>
      <c r="BL973" s="234"/>
      <c r="BM973" s="234"/>
      <c r="BN973" s="234"/>
      <c r="BO973" s="234"/>
      <c r="BP973" s="234"/>
      <c r="BQ973" s="234"/>
    </row>
    <row r="974" spans="2:69" s="39" customFormat="1" ht="6.75" customHeight="1">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8"/>
      <c r="AJ974" s="48"/>
      <c r="AL974" s="48"/>
      <c r="AN974" s="234"/>
      <c r="AO974" s="234"/>
      <c r="AP974" s="234"/>
      <c r="AQ974" s="234"/>
      <c r="AR974" s="234"/>
      <c r="AS974" s="234"/>
      <c r="AT974" s="234"/>
      <c r="AU974" s="234"/>
      <c r="AV974" s="234"/>
      <c r="AW974" s="234"/>
      <c r="AX974" s="234"/>
      <c r="AY974" s="234"/>
      <c r="AZ974" s="234"/>
      <c r="BA974" s="234"/>
      <c r="BB974" s="234"/>
      <c r="BC974" s="234"/>
      <c r="BD974" s="234"/>
      <c r="BE974" s="234"/>
      <c r="BF974" s="234"/>
      <c r="BG974" s="234"/>
      <c r="BH974" s="234"/>
      <c r="BI974" s="234"/>
      <c r="BJ974" s="234"/>
      <c r="BK974" s="234"/>
      <c r="BL974" s="234"/>
      <c r="BM974" s="234"/>
      <c r="BN974" s="234"/>
      <c r="BO974" s="234"/>
      <c r="BP974" s="234"/>
      <c r="BQ974" s="234"/>
    </row>
    <row r="975" spans="2:69" s="39" customFormat="1" ht="6.75" customHeight="1">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8"/>
      <c r="AJ975" s="48"/>
      <c r="AL975" s="48"/>
      <c r="AN975" s="234"/>
      <c r="AO975" s="234"/>
      <c r="AP975" s="234"/>
      <c r="AQ975" s="234"/>
      <c r="AR975" s="234"/>
      <c r="AS975" s="234"/>
      <c r="AT975" s="234"/>
      <c r="AU975" s="234"/>
      <c r="AV975" s="234"/>
      <c r="AW975" s="234"/>
      <c r="AX975" s="234"/>
      <c r="AY975" s="234"/>
      <c r="AZ975" s="234"/>
      <c r="BA975" s="234"/>
      <c r="BB975" s="234"/>
      <c r="BC975" s="234"/>
      <c r="BD975" s="234"/>
      <c r="BE975" s="234"/>
      <c r="BF975" s="234"/>
      <c r="BG975" s="234"/>
      <c r="BH975" s="234"/>
      <c r="BI975" s="234"/>
      <c r="BJ975" s="234"/>
      <c r="BK975" s="234"/>
      <c r="BL975" s="234"/>
      <c r="BM975" s="234"/>
      <c r="BN975" s="234"/>
      <c r="BO975" s="234"/>
      <c r="BP975" s="234"/>
      <c r="BQ975" s="234"/>
    </row>
    <row r="976" spans="2:69" s="39" customFormat="1" ht="6.75" customHeight="1">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8"/>
      <c r="AJ976" s="48"/>
      <c r="AL976" s="48"/>
      <c r="AN976" s="234"/>
      <c r="AO976" s="234"/>
      <c r="AP976" s="234"/>
      <c r="AQ976" s="234"/>
      <c r="AR976" s="234"/>
      <c r="AS976" s="234"/>
      <c r="AT976" s="234"/>
      <c r="AU976" s="234"/>
      <c r="AV976" s="234"/>
      <c r="AW976" s="234"/>
      <c r="AX976" s="234"/>
      <c r="AY976" s="234"/>
      <c r="AZ976" s="234"/>
      <c r="BA976" s="234"/>
      <c r="BB976" s="234"/>
      <c r="BC976" s="234"/>
      <c r="BD976" s="234"/>
      <c r="BE976" s="234"/>
      <c r="BF976" s="234"/>
      <c r="BG976" s="234"/>
      <c r="BH976" s="234"/>
      <c r="BI976" s="234"/>
      <c r="BJ976" s="234"/>
      <c r="BK976" s="234"/>
      <c r="BL976" s="234"/>
      <c r="BM976" s="234"/>
      <c r="BN976" s="234"/>
      <c r="BO976" s="234"/>
      <c r="BP976" s="234"/>
      <c r="BQ976" s="234"/>
    </row>
    <row r="977" spans="2:69" s="39" customFormat="1" ht="6.75" customHeight="1">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8"/>
      <c r="AJ977" s="48"/>
      <c r="AL977" s="48"/>
      <c r="AN977" s="234"/>
      <c r="AO977" s="234"/>
      <c r="AP977" s="234"/>
      <c r="AQ977" s="234"/>
      <c r="AR977" s="234"/>
      <c r="AS977" s="234"/>
      <c r="AT977" s="234"/>
      <c r="AU977" s="234"/>
      <c r="AV977" s="234"/>
      <c r="AW977" s="234"/>
      <c r="AX977" s="234"/>
      <c r="AY977" s="234"/>
      <c r="AZ977" s="234"/>
      <c r="BA977" s="234"/>
      <c r="BB977" s="234"/>
      <c r="BC977" s="234"/>
      <c r="BD977" s="234"/>
      <c r="BE977" s="234"/>
      <c r="BF977" s="234"/>
      <c r="BG977" s="234"/>
      <c r="BH977" s="234"/>
      <c r="BI977" s="234"/>
      <c r="BJ977" s="234"/>
      <c r="BK977" s="234"/>
      <c r="BL977" s="234"/>
      <c r="BM977" s="234"/>
      <c r="BN977" s="234"/>
      <c r="BO977" s="234"/>
      <c r="BP977" s="234"/>
      <c r="BQ977" s="234"/>
    </row>
    <row r="978" spans="2:69" s="39" customFormat="1" ht="6.75" customHeight="1">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8"/>
      <c r="AJ978" s="48"/>
      <c r="AL978" s="48"/>
      <c r="AN978" s="234"/>
      <c r="AO978" s="234"/>
      <c r="AP978" s="234"/>
      <c r="AQ978" s="234"/>
      <c r="AR978" s="234"/>
      <c r="AS978" s="234"/>
      <c r="AT978" s="234"/>
      <c r="AU978" s="234"/>
      <c r="AV978" s="234"/>
      <c r="AW978" s="234"/>
      <c r="AX978" s="234"/>
      <c r="AY978" s="234"/>
      <c r="AZ978" s="234"/>
      <c r="BA978" s="234"/>
      <c r="BB978" s="234"/>
      <c r="BC978" s="234"/>
      <c r="BD978" s="234"/>
      <c r="BE978" s="234"/>
      <c r="BF978" s="234"/>
      <c r="BG978" s="234"/>
      <c r="BH978" s="234"/>
      <c r="BI978" s="234"/>
      <c r="BJ978" s="234"/>
      <c r="BK978" s="234"/>
      <c r="BL978" s="234"/>
      <c r="BM978" s="234"/>
      <c r="BN978" s="234"/>
      <c r="BO978" s="234"/>
      <c r="BP978" s="234"/>
      <c r="BQ978" s="234"/>
    </row>
    <row r="979" spans="2:69" s="39" customFormat="1" ht="6.75" customHeight="1">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8"/>
      <c r="AJ979" s="48"/>
      <c r="AL979" s="48"/>
      <c r="AN979" s="234"/>
      <c r="AO979" s="234"/>
      <c r="AP979" s="234"/>
      <c r="AQ979" s="234"/>
      <c r="AR979" s="234"/>
      <c r="AS979" s="234"/>
      <c r="AT979" s="234"/>
      <c r="AU979" s="234"/>
      <c r="AV979" s="234"/>
      <c r="AW979" s="234"/>
      <c r="AX979" s="234"/>
      <c r="AY979" s="234"/>
      <c r="AZ979" s="234"/>
      <c r="BA979" s="234"/>
      <c r="BB979" s="234"/>
      <c r="BC979" s="234"/>
      <c r="BD979" s="234"/>
      <c r="BE979" s="234"/>
      <c r="BF979" s="234"/>
      <c r="BG979" s="234"/>
      <c r="BH979" s="234"/>
      <c r="BI979" s="234"/>
      <c r="BJ979" s="234"/>
      <c r="BK979" s="234"/>
      <c r="BL979" s="234"/>
      <c r="BM979" s="234"/>
      <c r="BN979" s="234"/>
      <c r="BO979" s="234"/>
      <c r="BP979" s="234"/>
      <c r="BQ979" s="234"/>
    </row>
    <row r="980" spans="2:69" s="39" customFormat="1" ht="6.75" customHeight="1">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8"/>
      <c r="AJ980" s="48"/>
      <c r="AL980" s="48"/>
      <c r="AN980" s="234"/>
      <c r="AO980" s="234"/>
      <c r="AP980" s="234"/>
      <c r="AQ980" s="234"/>
      <c r="AR980" s="234"/>
      <c r="AS980" s="234"/>
      <c r="AT980" s="234"/>
      <c r="AU980" s="234"/>
      <c r="AV980" s="234"/>
      <c r="AW980" s="234"/>
      <c r="AX980" s="234"/>
      <c r="AY980" s="234"/>
      <c r="AZ980" s="234"/>
      <c r="BA980" s="234"/>
      <c r="BB980" s="234"/>
      <c r="BC980" s="234"/>
      <c r="BD980" s="234"/>
      <c r="BE980" s="234"/>
      <c r="BF980" s="234"/>
      <c r="BG980" s="234"/>
      <c r="BH980" s="234"/>
      <c r="BI980" s="234"/>
      <c r="BJ980" s="234"/>
      <c r="BK980" s="234"/>
      <c r="BL980" s="234"/>
      <c r="BM980" s="234"/>
      <c r="BN980" s="234"/>
      <c r="BO980" s="234"/>
      <c r="BP980" s="234"/>
      <c r="BQ980" s="234"/>
    </row>
    <row r="981" spans="2:69" s="39" customFormat="1" ht="6.75" customHeight="1">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8"/>
      <c r="AJ981" s="48"/>
      <c r="AL981" s="48"/>
      <c r="AN981" s="234"/>
      <c r="AO981" s="234"/>
      <c r="AP981" s="234"/>
      <c r="AQ981" s="234"/>
      <c r="AR981" s="234"/>
      <c r="AS981" s="234"/>
      <c r="AT981" s="234"/>
      <c r="AU981" s="234"/>
      <c r="AV981" s="234"/>
      <c r="AW981" s="234"/>
      <c r="AX981" s="234"/>
      <c r="AY981" s="234"/>
      <c r="AZ981" s="234"/>
      <c r="BA981" s="234"/>
      <c r="BB981" s="234"/>
      <c r="BC981" s="234"/>
      <c r="BD981" s="234"/>
      <c r="BE981" s="234"/>
      <c r="BF981" s="234"/>
      <c r="BG981" s="234"/>
      <c r="BH981" s="234"/>
      <c r="BI981" s="234"/>
      <c r="BJ981" s="234"/>
      <c r="BK981" s="234"/>
      <c r="BL981" s="234"/>
      <c r="BM981" s="234"/>
      <c r="BN981" s="234"/>
      <c r="BO981" s="234"/>
      <c r="BP981" s="234"/>
      <c r="BQ981" s="234"/>
    </row>
    <row r="982" spans="2:69" s="39" customFormat="1" ht="6.75" customHeight="1">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8"/>
      <c r="AJ982" s="48"/>
      <c r="AL982" s="48"/>
      <c r="AN982" s="234"/>
      <c r="AO982" s="234"/>
      <c r="AP982" s="234"/>
      <c r="AQ982" s="234"/>
      <c r="AR982" s="234"/>
      <c r="AS982" s="234"/>
      <c r="AT982" s="234"/>
      <c r="AU982" s="234"/>
      <c r="AV982" s="234"/>
      <c r="AW982" s="234"/>
      <c r="AX982" s="234"/>
      <c r="AY982" s="234"/>
      <c r="AZ982" s="234"/>
      <c r="BA982" s="234"/>
      <c r="BB982" s="234"/>
      <c r="BC982" s="234"/>
      <c r="BD982" s="234"/>
      <c r="BE982" s="234"/>
      <c r="BF982" s="234"/>
      <c r="BG982" s="234"/>
      <c r="BH982" s="234"/>
      <c r="BI982" s="234"/>
      <c r="BJ982" s="234"/>
      <c r="BK982" s="234"/>
      <c r="BL982" s="234"/>
      <c r="BM982" s="234"/>
      <c r="BN982" s="234"/>
      <c r="BO982" s="234"/>
      <c r="BP982" s="234"/>
      <c r="BQ982" s="234"/>
    </row>
    <row r="983" spans="2:69" s="39" customFormat="1" ht="6.75" customHeight="1">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8"/>
      <c r="AJ983" s="48"/>
      <c r="AL983" s="48"/>
      <c r="AN983" s="234"/>
      <c r="AO983" s="234"/>
      <c r="AP983" s="234"/>
      <c r="AQ983" s="234"/>
      <c r="AR983" s="234"/>
      <c r="AS983" s="234"/>
      <c r="AT983" s="234"/>
      <c r="AU983" s="234"/>
      <c r="AV983" s="234"/>
      <c r="AW983" s="234"/>
      <c r="AX983" s="234"/>
      <c r="AY983" s="234"/>
      <c r="AZ983" s="234"/>
      <c r="BA983" s="234"/>
      <c r="BB983" s="234"/>
      <c r="BC983" s="234"/>
      <c r="BD983" s="234"/>
      <c r="BE983" s="234"/>
      <c r="BF983" s="234"/>
      <c r="BG983" s="234"/>
      <c r="BH983" s="234"/>
      <c r="BI983" s="234"/>
      <c r="BJ983" s="234"/>
      <c r="BK983" s="234"/>
      <c r="BL983" s="234"/>
      <c r="BM983" s="234"/>
      <c r="BN983" s="234"/>
      <c r="BO983" s="234"/>
      <c r="BP983" s="234"/>
      <c r="BQ983" s="234"/>
    </row>
    <row r="984" spans="2:69" s="39" customFormat="1" ht="6.75" customHeight="1">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8"/>
      <c r="AJ984" s="48"/>
      <c r="AL984" s="48"/>
      <c r="AN984" s="234"/>
      <c r="AO984" s="234"/>
      <c r="AP984" s="234"/>
      <c r="AQ984" s="234"/>
      <c r="AR984" s="234"/>
      <c r="AS984" s="234"/>
      <c r="AT984" s="234"/>
      <c r="AU984" s="234"/>
      <c r="AV984" s="234"/>
      <c r="AW984" s="234"/>
      <c r="AX984" s="234"/>
      <c r="AY984" s="234"/>
      <c r="AZ984" s="234"/>
      <c r="BA984" s="234"/>
      <c r="BB984" s="234"/>
      <c r="BC984" s="234"/>
      <c r="BD984" s="234"/>
      <c r="BE984" s="234"/>
      <c r="BF984" s="234"/>
      <c r="BG984" s="234"/>
      <c r="BH984" s="234"/>
      <c r="BI984" s="234"/>
      <c r="BJ984" s="234"/>
      <c r="BK984" s="234"/>
      <c r="BL984" s="234"/>
      <c r="BM984" s="234"/>
      <c r="BN984" s="234"/>
      <c r="BO984" s="234"/>
      <c r="BP984" s="234"/>
      <c r="BQ984" s="234"/>
    </row>
    <row r="985" spans="2:69" s="39" customFormat="1" ht="6.75" customHeight="1">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8"/>
      <c r="AJ985" s="48"/>
      <c r="AL985" s="48"/>
      <c r="AN985" s="234"/>
      <c r="AO985" s="234"/>
      <c r="AP985" s="234"/>
      <c r="AQ985" s="234"/>
      <c r="AR985" s="234"/>
      <c r="AS985" s="234"/>
      <c r="AT985" s="234"/>
      <c r="AU985" s="234"/>
      <c r="AV985" s="234"/>
      <c r="AW985" s="234"/>
      <c r="AX985" s="234"/>
      <c r="AY985" s="234"/>
      <c r="AZ985" s="234"/>
      <c r="BA985" s="234"/>
      <c r="BB985" s="234"/>
      <c r="BC985" s="234"/>
      <c r="BD985" s="234"/>
      <c r="BE985" s="234"/>
      <c r="BF985" s="234"/>
      <c r="BG985" s="234"/>
      <c r="BH985" s="234"/>
      <c r="BI985" s="234"/>
      <c r="BJ985" s="234"/>
      <c r="BK985" s="234"/>
      <c r="BL985" s="234"/>
      <c r="BM985" s="234"/>
      <c r="BN985" s="234"/>
      <c r="BO985" s="234"/>
      <c r="BP985" s="234"/>
      <c r="BQ985" s="234"/>
    </row>
    <row r="986" spans="2:69" s="39" customFormat="1" ht="6.75" customHeight="1">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8"/>
      <c r="AJ986" s="48"/>
      <c r="AL986" s="48"/>
      <c r="AN986" s="234"/>
      <c r="AO986" s="234"/>
      <c r="AP986" s="234"/>
      <c r="AQ986" s="234"/>
      <c r="AR986" s="234"/>
      <c r="AS986" s="234"/>
      <c r="AT986" s="234"/>
      <c r="AU986" s="234"/>
      <c r="AV986" s="234"/>
      <c r="AW986" s="234"/>
      <c r="AX986" s="234"/>
      <c r="AY986" s="234"/>
      <c r="AZ986" s="234"/>
      <c r="BA986" s="234"/>
      <c r="BB986" s="234"/>
      <c r="BC986" s="234"/>
      <c r="BD986" s="234"/>
      <c r="BE986" s="234"/>
      <c r="BF986" s="234"/>
      <c r="BG986" s="234"/>
      <c r="BH986" s="234"/>
      <c r="BI986" s="234"/>
      <c r="BJ986" s="234"/>
      <c r="BK986" s="234"/>
      <c r="BL986" s="234"/>
      <c r="BM986" s="234"/>
      <c r="BN986" s="234"/>
      <c r="BO986" s="234"/>
      <c r="BP986" s="234"/>
      <c r="BQ986" s="234"/>
    </row>
    <row r="987" spans="2:69" s="39" customFormat="1" ht="6.75" customHeight="1">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8"/>
      <c r="AJ987" s="48"/>
      <c r="AL987" s="48"/>
      <c r="AN987" s="234"/>
      <c r="AO987" s="234"/>
      <c r="AP987" s="234"/>
      <c r="AQ987" s="234"/>
      <c r="AR987" s="234"/>
      <c r="AS987" s="234"/>
      <c r="AT987" s="234"/>
      <c r="AU987" s="234"/>
      <c r="AV987" s="234"/>
      <c r="AW987" s="234"/>
      <c r="AX987" s="234"/>
      <c r="AY987" s="234"/>
      <c r="AZ987" s="234"/>
      <c r="BA987" s="234"/>
      <c r="BB987" s="234"/>
      <c r="BC987" s="234"/>
      <c r="BD987" s="234"/>
      <c r="BE987" s="234"/>
      <c r="BF987" s="234"/>
      <c r="BG987" s="234"/>
      <c r="BH987" s="234"/>
      <c r="BI987" s="234"/>
      <c r="BJ987" s="234"/>
      <c r="BK987" s="234"/>
      <c r="BL987" s="234"/>
      <c r="BM987" s="234"/>
      <c r="BN987" s="234"/>
      <c r="BO987" s="234"/>
      <c r="BP987" s="234"/>
      <c r="BQ987" s="234"/>
    </row>
    <row r="988" spans="2:69" s="39" customFormat="1" ht="6.75" customHeight="1">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8"/>
      <c r="AJ988" s="48"/>
      <c r="AL988" s="48"/>
      <c r="AN988" s="234"/>
      <c r="AO988" s="234"/>
      <c r="AP988" s="234"/>
      <c r="AQ988" s="234"/>
      <c r="AR988" s="234"/>
      <c r="AS988" s="234"/>
      <c r="AT988" s="234"/>
      <c r="AU988" s="234"/>
      <c r="AV988" s="234"/>
      <c r="AW988" s="234"/>
      <c r="AX988" s="234"/>
      <c r="AY988" s="234"/>
      <c r="AZ988" s="234"/>
      <c r="BA988" s="234"/>
      <c r="BB988" s="234"/>
      <c r="BC988" s="234"/>
      <c r="BD988" s="234"/>
      <c r="BE988" s="234"/>
      <c r="BF988" s="234"/>
      <c r="BG988" s="234"/>
      <c r="BH988" s="234"/>
      <c r="BI988" s="234"/>
      <c r="BJ988" s="234"/>
      <c r="BK988" s="234"/>
      <c r="BL988" s="234"/>
      <c r="BM988" s="234"/>
      <c r="BN988" s="234"/>
      <c r="BO988" s="234"/>
      <c r="BP988" s="234"/>
      <c r="BQ988" s="234"/>
    </row>
    <row r="989" spans="2:69" s="39" customFormat="1" ht="6.75" customHeight="1">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8"/>
      <c r="AJ989" s="48"/>
      <c r="AL989" s="48"/>
      <c r="AN989" s="234"/>
      <c r="AO989" s="234"/>
      <c r="AP989" s="234"/>
      <c r="AQ989" s="234"/>
      <c r="AR989" s="234"/>
      <c r="AS989" s="234"/>
      <c r="AT989" s="234"/>
      <c r="AU989" s="234"/>
      <c r="AV989" s="234"/>
      <c r="AW989" s="234"/>
      <c r="AX989" s="234"/>
      <c r="AY989" s="234"/>
      <c r="AZ989" s="234"/>
      <c r="BA989" s="234"/>
      <c r="BB989" s="234"/>
      <c r="BC989" s="234"/>
      <c r="BD989" s="234"/>
      <c r="BE989" s="234"/>
      <c r="BF989" s="234"/>
      <c r="BG989" s="234"/>
      <c r="BH989" s="234"/>
      <c r="BI989" s="234"/>
      <c r="BJ989" s="234"/>
      <c r="BK989" s="234"/>
      <c r="BL989" s="234"/>
      <c r="BM989" s="234"/>
      <c r="BN989" s="234"/>
      <c r="BO989" s="234"/>
      <c r="BP989" s="234"/>
      <c r="BQ989" s="234"/>
    </row>
    <row r="990" spans="2:69" s="39" customFormat="1" ht="6.75" customHeight="1">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8"/>
      <c r="AJ990" s="48"/>
      <c r="AL990" s="48"/>
      <c r="AN990" s="234"/>
      <c r="AO990" s="234"/>
      <c r="AP990" s="234"/>
      <c r="AQ990" s="234"/>
      <c r="AR990" s="234"/>
      <c r="AS990" s="234"/>
      <c r="AT990" s="234"/>
      <c r="AU990" s="234"/>
      <c r="AV990" s="234"/>
      <c r="AW990" s="234"/>
      <c r="AX990" s="234"/>
      <c r="AY990" s="234"/>
      <c r="AZ990" s="234"/>
      <c r="BA990" s="234"/>
      <c r="BB990" s="234"/>
      <c r="BC990" s="234"/>
      <c r="BD990" s="234"/>
      <c r="BE990" s="234"/>
      <c r="BF990" s="234"/>
      <c r="BG990" s="234"/>
      <c r="BH990" s="234"/>
      <c r="BI990" s="234"/>
      <c r="BJ990" s="234"/>
      <c r="BK990" s="234"/>
      <c r="BL990" s="234"/>
      <c r="BM990" s="234"/>
      <c r="BN990" s="234"/>
      <c r="BO990" s="234"/>
      <c r="BP990" s="234"/>
      <c r="BQ990" s="234"/>
    </row>
    <row r="991" spans="2:69" s="39" customFormat="1" ht="6.75" customHeight="1">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8"/>
      <c r="AJ991" s="48"/>
      <c r="AL991" s="48"/>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row>
    <row r="992" spans="2:69" s="39" customFormat="1" ht="6.75" customHeight="1">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8"/>
      <c r="AJ992" s="48"/>
      <c r="AL992" s="48"/>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row>
    <row r="993" spans="2:69" s="39" customFormat="1" ht="6.75" customHeight="1">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8"/>
      <c r="AJ993" s="48"/>
      <c r="AL993" s="48"/>
      <c r="AN993" s="234"/>
      <c r="AO993" s="234"/>
      <c r="AP993" s="234"/>
      <c r="AQ993" s="234"/>
      <c r="AR993" s="234"/>
      <c r="AS993" s="234"/>
      <c r="AT993" s="234"/>
      <c r="AU993" s="234"/>
      <c r="AV993" s="234"/>
      <c r="AW993" s="234"/>
      <c r="AX993" s="234"/>
      <c r="AY993" s="234"/>
      <c r="AZ993" s="234"/>
      <c r="BA993" s="234"/>
      <c r="BB993" s="234"/>
      <c r="BC993" s="234"/>
      <c r="BD993" s="234"/>
      <c r="BE993" s="234"/>
      <c r="BF993" s="234"/>
      <c r="BG993" s="234"/>
      <c r="BH993" s="234"/>
      <c r="BI993" s="234"/>
      <c r="BJ993" s="234"/>
      <c r="BK993" s="234"/>
      <c r="BL993" s="234"/>
      <c r="BM993" s="234"/>
      <c r="BN993" s="234"/>
      <c r="BO993" s="234"/>
      <c r="BP993" s="234"/>
      <c r="BQ993" s="234"/>
    </row>
    <row r="994" spans="2:69" s="39" customFormat="1" ht="6.75" customHeight="1">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8"/>
      <c r="AJ994" s="48"/>
      <c r="AL994" s="48"/>
      <c r="AN994" s="234"/>
      <c r="AO994" s="234"/>
      <c r="AP994" s="234"/>
      <c r="AQ994" s="234"/>
      <c r="AR994" s="234"/>
      <c r="AS994" s="234"/>
      <c r="AT994" s="234"/>
      <c r="AU994" s="234"/>
      <c r="AV994" s="234"/>
      <c r="AW994" s="234"/>
      <c r="AX994" s="234"/>
      <c r="AY994" s="234"/>
      <c r="AZ994" s="234"/>
      <c r="BA994" s="234"/>
      <c r="BB994" s="234"/>
      <c r="BC994" s="234"/>
      <c r="BD994" s="234"/>
      <c r="BE994" s="234"/>
      <c r="BF994" s="234"/>
      <c r="BG994" s="234"/>
      <c r="BH994" s="234"/>
      <c r="BI994" s="234"/>
      <c r="BJ994" s="234"/>
      <c r="BK994" s="234"/>
      <c r="BL994" s="234"/>
      <c r="BM994" s="234"/>
      <c r="BN994" s="234"/>
      <c r="BO994" s="234"/>
      <c r="BP994" s="234"/>
      <c r="BQ994" s="234"/>
    </row>
    <row r="995" spans="2:69" s="39" customFormat="1" ht="6.75" customHeight="1">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8"/>
      <c r="AJ995" s="48"/>
      <c r="AL995" s="48"/>
      <c r="AN995" s="234"/>
      <c r="AO995" s="234"/>
      <c r="AP995" s="234"/>
      <c r="AQ995" s="234"/>
      <c r="AR995" s="234"/>
      <c r="AS995" s="234"/>
      <c r="AT995" s="234"/>
      <c r="AU995" s="234"/>
      <c r="AV995" s="234"/>
      <c r="AW995" s="234"/>
      <c r="AX995" s="234"/>
      <c r="AY995" s="234"/>
      <c r="AZ995" s="234"/>
      <c r="BA995" s="234"/>
      <c r="BB995" s="234"/>
      <c r="BC995" s="234"/>
      <c r="BD995" s="234"/>
      <c r="BE995" s="234"/>
      <c r="BF995" s="234"/>
      <c r="BG995" s="234"/>
      <c r="BH995" s="234"/>
      <c r="BI995" s="234"/>
      <c r="BJ995" s="234"/>
      <c r="BK995" s="234"/>
      <c r="BL995" s="234"/>
      <c r="BM995" s="234"/>
      <c r="BN995" s="234"/>
      <c r="BO995" s="234"/>
      <c r="BP995" s="234"/>
      <c r="BQ995" s="234"/>
    </row>
    <row r="996" spans="2:69" s="39" customFormat="1" ht="6.75" customHeight="1">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8"/>
      <c r="AJ996" s="48"/>
      <c r="AL996" s="48"/>
      <c r="AN996" s="234"/>
      <c r="AO996" s="234"/>
      <c r="AP996" s="234"/>
      <c r="AQ996" s="234"/>
      <c r="AR996" s="234"/>
      <c r="AS996" s="234"/>
      <c r="AT996" s="234"/>
      <c r="AU996" s="234"/>
      <c r="AV996" s="234"/>
      <c r="AW996" s="234"/>
      <c r="AX996" s="234"/>
      <c r="AY996" s="234"/>
      <c r="AZ996" s="234"/>
      <c r="BA996" s="234"/>
      <c r="BB996" s="234"/>
      <c r="BC996" s="234"/>
      <c r="BD996" s="234"/>
      <c r="BE996" s="234"/>
      <c r="BF996" s="234"/>
      <c r="BG996" s="234"/>
      <c r="BH996" s="234"/>
      <c r="BI996" s="234"/>
      <c r="BJ996" s="234"/>
      <c r="BK996" s="234"/>
      <c r="BL996" s="234"/>
      <c r="BM996" s="234"/>
      <c r="BN996" s="234"/>
      <c r="BO996" s="234"/>
      <c r="BP996" s="234"/>
      <c r="BQ996" s="234"/>
    </row>
    <row r="997" spans="2:69" s="39" customFormat="1" ht="6.75" customHeight="1">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8"/>
      <c r="AJ997" s="48"/>
      <c r="AL997" s="48"/>
      <c r="AN997" s="234"/>
      <c r="AO997" s="234"/>
      <c r="AP997" s="234"/>
      <c r="AQ997" s="234"/>
      <c r="AR997" s="234"/>
      <c r="AS997" s="234"/>
      <c r="AT997" s="234"/>
      <c r="AU997" s="234"/>
      <c r="AV997" s="234"/>
      <c r="AW997" s="234"/>
      <c r="AX997" s="234"/>
      <c r="AY997" s="234"/>
      <c r="AZ997" s="234"/>
      <c r="BA997" s="234"/>
      <c r="BB997" s="234"/>
      <c r="BC997" s="234"/>
      <c r="BD997" s="234"/>
      <c r="BE997" s="234"/>
      <c r="BF997" s="234"/>
      <c r="BG997" s="234"/>
      <c r="BH997" s="234"/>
      <c r="BI997" s="234"/>
      <c r="BJ997" s="234"/>
      <c r="BK997" s="234"/>
      <c r="BL997" s="234"/>
      <c r="BM997" s="234"/>
      <c r="BN997" s="234"/>
      <c r="BO997" s="234"/>
      <c r="BP997" s="234"/>
      <c r="BQ997" s="234"/>
    </row>
    <row r="998" spans="2:69" s="39" customFormat="1" ht="6.75" customHeight="1">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8"/>
      <c r="AJ998" s="48"/>
      <c r="AL998" s="48"/>
      <c r="AN998" s="234"/>
      <c r="AO998" s="234"/>
      <c r="AP998" s="234"/>
      <c r="AQ998" s="234"/>
      <c r="AR998" s="234"/>
      <c r="AS998" s="234"/>
      <c r="AT998" s="234"/>
      <c r="AU998" s="234"/>
      <c r="AV998" s="234"/>
      <c r="AW998" s="234"/>
      <c r="AX998" s="234"/>
      <c r="AY998" s="234"/>
      <c r="AZ998" s="234"/>
      <c r="BA998" s="234"/>
      <c r="BB998" s="234"/>
      <c r="BC998" s="234"/>
      <c r="BD998" s="234"/>
      <c r="BE998" s="234"/>
      <c r="BF998" s="234"/>
      <c r="BG998" s="234"/>
      <c r="BH998" s="234"/>
      <c r="BI998" s="234"/>
      <c r="BJ998" s="234"/>
      <c r="BK998" s="234"/>
      <c r="BL998" s="234"/>
      <c r="BM998" s="234"/>
      <c r="BN998" s="234"/>
      <c r="BO998" s="234"/>
      <c r="BP998" s="234"/>
      <c r="BQ998" s="234"/>
    </row>
    <row r="999" spans="2:69" s="39" customFormat="1" ht="6.75" customHeight="1">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8"/>
      <c r="AJ999" s="48"/>
      <c r="AL999" s="48"/>
      <c r="AN999" s="234"/>
      <c r="AO999" s="234"/>
      <c r="AP999" s="234"/>
      <c r="AQ999" s="234"/>
      <c r="AR999" s="234"/>
      <c r="AS999" s="234"/>
      <c r="AT999" s="234"/>
      <c r="AU999" s="234"/>
      <c r="AV999" s="234"/>
      <c r="AW999" s="234"/>
      <c r="AX999" s="234"/>
      <c r="AY999" s="234"/>
      <c r="AZ999" s="234"/>
      <c r="BA999" s="234"/>
      <c r="BB999" s="234"/>
      <c r="BC999" s="234"/>
      <c r="BD999" s="234"/>
      <c r="BE999" s="234"/>
      <c r="BF999" s="234"/>
      <c r="BG999" s="234"/>
      <c r="BH999" s="234"/>
      <c r="BI999" s="234"/>
      <c r="BJ999" s="234"/>
      <c r="BK999" s="234"/>
      <c r="BL999" s="234"/>
      <c r="BM999" s="234"/>
      <c r="BN999" s="234"/>
      <c r="BO999" s="234"/>
      <c r="BP999" s="234"/>
      <c r="BQ999" s="234"/>
    </row>
    <row r="1000" spans="2:69" s="39" customFormat="1" ht="6.75" customHeight="1">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8"/>
      <c r="AJ1000" s="48"/>
      <c r="AL1000" s="48"/>
      <c r="AN1000" s="234"/>
      <c r="AO1000" s="234"/>
      <c r="AP1000" s="234"/>
      <c r="AQ1000" s="234"/>
      <c r="AR1000" s="234"/>
      <c r="AS1000" s="234"/>
      <c r="AT1000" s="234"/>
      <c r="AU1000" s="234"/>
      <c r="AV1000" s="234"/>
      <c r="AW1000" s="234"/>
      <c r="AX1000" s="234"/>
      <c r="AY1000" s="234"/>
      <c r="AZ1000" s="234"/>
      <c r="BA1000" s="234"/>
      <c r="BB1000" s="234"/>
      <c r="BC1000" s="234"/>
      <c r="BD1000" s="234"/>
      <c r="BE1000" s="234"/>
      <c r="BF1000" s="234"/>
      <c r="BG1000" s="234"/>
      <c r="BH1000" s="234"/>
      <c r="BI1000" s="234"/>
      <c r="BJ1000" s="234"/>
      <c r="BK1000" s="234"/>
      <c r="BL1000" s="234"/>
      <c r="BM1000" s="234"/>
      <c r="BN1000" s="234"/>
      <c r="BO1000" s="234"/>
      <c r="BP1000" s="234"/>
      <c r="BQ1000" s="234"/>
    </row>
    <row r="1001" spans="2:69" s="39" customFormat="1" ht="6.75" customHeight="1">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8"/>
      <c r="AJ1001" s="48"/>
      <c r="AL1001" s="48"/>
      <c r="AN1001" s="234"/>
      <c r="AO1001" s="234"/>
      <c r="AP1001" s="234"/>
      <c r="AQ1001" s="234"/>
      <c r="AR1001" s="234"/>
      <c r="AS1001" s="234"/>
      <c r="AT1001" s="234"/>
      <c r="AU1001" s="234"/>
      <c r="AV1001" s="234"/>
      <c r="AW1001" s="234"/>
      <c r="AX1001" s="234"/>
      <c r="AY1001" s="234"/>
      <c r="AZ1001" s="234"/>
      <c r="BA1001" s="234"/>
      <c r="BB1001" s="234"/>
      <c r="BC1001" s="234"/>
      <c r="BD1001" s="234"/>
      <c r="BE1001" s="234"/>
      <c r="BF1001" s="234"/>
      <c r="BG1001" s="234"/>
      <c r="BH1001" s="234"/>
      <c r="BI1001" s="234"/>
      <c r="BJ1001" s="234"/>
      <c r="BK1001" s="234"/>
      <c r="BL1001" s="234"/>
      <c r="BM1001" s="234"/>
      <c r="BN1001" s="234"/>
      <c r="BO1001" s="234"/>
      <c r="BP1001" s="234"/>
      <c r="BQ1001" s="234"/>
    </row>
    <row r="1002" spans="2:69" s="39" customFormat="1" ht="6.75" customHeight="1">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8"/>
      <c r="AJ1002" s="48"/>
      <c r="AL1002" s="48"/>
      <c r="AN1002" s="234"/>
      <c r="AO1002" s="234"/>
      <c r="AP1002" s="234"/>
      <c r="AQ1002" s="234"/>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4"/>
      <c r="BQ1002" s="234"/>
    </row>
    <row r="1003" spans="2:69" s="39" customFormat="1" ht="6.75" customHeight="1">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8"/>
      <c r="AJ1003" s="48"/>
      <c r="AL1003" s="48"/>
      <c r="AN1003" s="234"/>
      <c r="AO1003" s="234"/>
      <c r="AP1003" s="234"/>
      <c r="AQ1003" s="234"/>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4"/>
      <c r="BL1003" s="234"/>
      <c r="BM1003" s="234"/>
      <c r="BN1003" s="234"/>
      <c r="BO1003" s="234"/>
      <c r="BP1003" s="234"/>
      <c r="BQ1003" s="234"/>
    </row>
    <row r="1004" spans="2:69" s="39" customFormat="1" ht="6.75" customHeight="1">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8"/>
      <c r="AJ1004" s="48"/>
      <c r="AL1004" s="48"/>
      <c r="AN1004" s="234"/>
      <c r="AO1004" s="234"/>
      <c r="AP1004" s="234"/>
      <c r="AQ1004" s="234"/>
      <c r="AR1004" s="234"/>
      <c r="AS1004" s="234"/>
      <c r="AT1004" s="234"/>
      <c r="AU1004" s="234"/>
      <c r="AV1004" s="234"/>
      <c r="AW1004" s="234"/>
      <c r="AX1004" s="234"/>
      <c r="AY1004" s="234"/>
      <c r="AZ1004" s="234"/>
      <c r="BA1004" s="234"/>
      <c r="BB1004" s="234"/>
      <c r="BC1004" s="234"/>
      <c r="BD1004" s="234"/>
      <c r="BE1004" s="234"/>
      <c r="BF1004" s="234"/>
      <c r="BG1004" s="234"/>
      <c r="BH1004" s="234"/>
      <c r="BI1004" s="234"/>
      <c r="BJ1004" s="234"/>
      <c r="BK1004" s="234"/>
      <c r="BL1004" s="234"/>
      <c r="BM1004" s="234"/>
      <c r="BN1004" s="234"/>
      <c r="BO1004" s="234"/>
      <c r="BP1004" s="234"/>
      <c r="BQ1004" s="234"/>
    </row>
    <row r="1005" spans="2:69" s="39" customFormat="1" ht="6.75" customHeight="1">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8"/>
      <c r="AJ1005" s="48"/>
      <c r="AL1005" s="48"/>
      <c r="AN1005" s="234"/>
      <c r="AO1005" s="234"/>
      <c r="AP1005" s="234"/>
      <c r="AQ1005" s="234"/>
      <c r="AR1005" s="234"/>
      <c r="AS1005" s="234"/>
      <c r="AT1005" s="234"/>
      <c r="AU1005" s="234"/>
      <c r="AV1005" s="234"/>
      <c r="AW1005" s="234"/>
      <c r="AX1005" s="234"/>
      <c r="AY1005" s="234"/>
      <c r="AZ1005" s="234"/>
      <c r="BA1005" s="234"/>
      <c r="BB1005" s="234"/>
      <c r="BC1005" s="234"/>
      <c r="BD1005" s="234"/>
      <c r="BE1005" s="234"/>
      <c r="BF1005" s="234"/>
      <c r="BG1005" s="234"/>
      <c r="BH1005" s="234"/>
      <c r="BI1005" s="234"/>
      <c r="BJ1005" s="234"/>
      <c r="BK1005" s="234"/>
      <c r="BL1005" s="234"/>
      <c r="BM1005" s="234"/>
      <c r="BN1005" s="234"/>
      <c r="BO1005" s="234"/>
      <c r="BP1005" s="234"/>
      <c r="BQ1005" s="234"/>
    </row>
    <row r="1006" spans="2:69" s="39" customFormat="1" ht="6.75" customHeight="1">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8"/>
      <c r="AJ1006" s="48"/>
      <c r="AL1006" s="48"/>
      <c r="AN1006" s="234"/>
      <c r="AO1006" s="234"/>
      <c r="AP1006" s="234"/>
      <c r="AQ1006" s="234"/>
      <c r="AR1006" s="234"/>
      <c r="AS1006" s="234"/>
      <c r="AT1006" s="234"/>
      <c r="AU1006" s="234"/>
      <c r="AV1006" s="234"/>
      <c r="AW1006" s="234"/>
      <c r="AX1006" s="234"/>
      <c r="AY1006" s="234"/>
      <c r="AZ1006" s="234"/>
      <c r="BA1006" s="234"/>
      <c r="BB1006" s="234"/>
      <c r="BC1006" s="234"/>
      <c r="BD1006" s="234"/>
      <c r="BE1006" s="234"/>
      <c r="BF1006" s="234"/>
      <c r="BG1006" s="234"/>
      <c r="BH1006" s="234"/>
      <c r="BI1006" s="234"/>
      <c r="BJ1006" s="234"/>
      <c r="BK1006" s="234"/>
      <c r="BL1006" s="234"/>
      <c r="BM1006" s="234"/>
      <c r="BN1006" s="234"/>
      <c r="BO1006" s="234"/>
      <c r="BP1006" s="234"/>
      <c r="BQ1006" s="234"/>
    </row>
    <row r="1007" spans="2:69" s="39" customFormat="1" ht="6.75" customHeight="1">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8"/>
      <c r="AJ1007" s="48"/>
      <c r="AL1007" s="48"/>
      <c r="AN1007" s="234"/>
      <c r="AO1007" s="234"/>
      <c r="AP1007" s="234"/>
      <c r="AQ1007" s="234"/>
      <c r="AR1007" s="234"/>
      <c r="AS1007" s="234"/>
      <c r="AT1007" s="234"/>
      <c r="AU1007" s="234"/>
      <c r="AV1007" s="234"/>
      <c r="AW1007" s="234"/>
      <c r="AX1007" s="234"/>
      <c r="AY1007" s="234"/>
      <c r="AZ1007" s="234"/>
      <c r="BA1007" s="234"/>
      <c r="BB1007" s="234"/>
      <c r="BC1007" s="234"/>
      <c r="BD1007" s="234"/>
      <c r="BE1007" s="234"/>
      <c r="BF1007" s="234"/>
      <c r="BG1007" s="234"/>
      <c r="BH1007" s="234"/>
      <c r="BI1007" s="234"/>
      <c r="BJ1007" s="234"/>
      <c r="BK1007" s="234"/>
      <c r="BL1007" s="234"/>
      <c r="BM1007" s="234"/>
      <c r="BN1007" s="234"/>
      <c r="BO1007" s="234"/>
      <c r="BP1007" s="234"/>
      <c r="BQ1007" s="234"/>
    </row>
    <row r="1008" spans="2:69" s="39" customFormat="1" ht="6.75" customHeight="1">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8"/>
      <c r="AJ1008" s="48"/>
      <c r="AL1008" s="48"/>
      <c r="AN1008" s="234"/>
      <c r="AO1008" s="234"/>
      <c r="AP1008" s="234"/>
      <c r="AQ1008" s="234"/>
      <c r="AR1008" s="234"/>
      <c r="AS1008" s="234"/>
      <c r="AT1008" s="234"/>
      <c r="AU1008" s="234"/>
      <c r="AV1008" s="234"/>
      <c r="AW1008" s="234"/>
      <c r="AX1008" s="234"/>
      <c r="AY1008" s="234"/>
      <c r="AZ1008" s="234"/>
      <c r="BA1008" s="234"/>
      <c r="BB1008" s="234"/>
      <c r="BC1008" s="234"/>
      <c r="BD1008" s="234"/>
      <c r="BE1008" s="234"/>
      <c r="BF1008" s="234"/>
      <c r="BG1008" s="234"/>
      <c r="BH1008" s="234"/>
      <c r="BI1008" s="234"/>
      <c r="BJ1008" s="234"/>
      <c r="BK1008" s="234"/>
      <c r="BL1008" s="234"/>
      <c r="BM1008" s="234"/>
      <c r="BN1008" s="234"/>
      <c r="BO1008" s="234"/>
      <c r="BP1008" s="234"/>
      <c r="BQ1008" s="234"/>
    </row>
    <row r="1009" spans="2:69" s="39" customFormat="1" ht="6.75" customHeight="1">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8"/>
      <c r="AJ1009" s="48"/>
      <c r="AL1009" s="48"/>
      <c r="AN1009" s="234"/>
      <c r="AO1009" s="234"/>
      <c r="AP1009" s="234"/>
      <c r="AQ1009" s="234"/>
      <c r="AR1009" s="234"/>
      <c r="AS1009" s="234"/>
      <c r="AT1009" s="234"/>
      <c r="AU1009" s="234"/>
      <c r="AV1009" s="234"/>
      <c r="AW1009" s="234"/>
      <c r="AX1009" s="234"/>
      <c r="AY1009" s="234"/>
      <c r="AZ1009" s="234"/>
      <c r="BA1009" s="234"/>
      <c r="BB1009" s="234"/>
      <c r="BC1009" s="234"/>
      <c r="BD1009" s="234"/>
      <c r="BE1009" s="234"/>
      <c r="BF1009" s="234"/>
      <c r="BG1009" s="234"/>
      <c r="BH1009" s="234"/>
      <c r="BI1009" s="234"/>
      <c r="BJ1009" s="234"/>
      <c r="BK1009" s="234"/>
      <c r="BL1009" s="234"/>
      <c r="BM1009" s="234"/>
      <c r="BN1009" s="234"/>
      <c r="BO1009" s="234"/>
      <c r="BP1009" s="234"/>
      <c r="BQ1009" s="234"/>
    </row>
    <row r="1010" spans="2:69" s="39" customFormat="1" ht="6.75" customHeight="1">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8"/>
      <c r="AJ1010" s="48"/>
      <c r="AL1010" s="48"/>
      <c r="AN1010" s="234"/>
      <c r="AO1010" s="234"/>
      <c r="AP1010" s="234"/>
      <c r="AQ1010" s="234"/>
      <c r="AR1010" s="234"/>
      <c r="AS1010" s="234"/>
      <c r="AT1010" s="234"/>
      <c r="AU1010" s="234"/>
      <c r="AV1010" s="234"/>
      <c r="AW1010" s="234"/>
      <c r="AX1010" s="234"/>
      <c r="AY1010" s="234"/>
      <c r="AZ1010" s="234"/>
      <c r="BA1010" s="234"/>
      <c r="BB1010" s="234"/>
      <c r="BC1010" s="234"/>
      <c r="BD1010" s="234"/>
      <c r="BE1010" s="234"/>
      <c r="BF1010" s="234"/>
      <c r="BG1010" s="234"/>
      <c r="BH1010" s="234"/>
      <c r="BI1010" s="234"/>
      <c r="BJ1010" s="234"/>
      <c r="BK1010" s="234"/>
      <c r="BL1010" s="234"/>
      <c r="BM1010" s="234"/>
      <c r="BN1010" s="234"/>
      <c r="BO1010" s="234"/>
      <c r="BP1010" s="234"/>
      <c r="BQ1010" s="234"/>
    </row>
    <row r="1011" spans="2:69" s="39" customFormat="1" ht="6.75" customHeight="1">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8"/>
      <c r="AJ1011" s="48"/>
      <c r="AL1011" s="48"/>
      <c r="AN1011" s="234"/>
      <c r="AO1011" s="234"/>
      <c r="AP1011" s="234"/>
      <c r="AQ1011" s="234"/>
      <c r="AR1011" s="234"/>
      <c r="AS1011" s="234"/>
      <c r="AT1011" s="234"/>
      <c r="AU1011" s="234"/>
      <c r="AV1011" s="234"/>
      <c r="AW1011" s="234"/>
      <c r="AX1011" s="234"/>
      <c r="AY1011" s="234"/>
      <c r="AZ1011" s="234"/>
      <c r="BA1011" s="234"/>
      <c r="BB1011" s="234"/>
      <c r="BC1011" s="234"/>
      <c r="BD1011" s="234"/>
      <c r="BE1011" s="234"/>
      <c r="BF1011" s="234"/>
      <c r="BG1011" s="234"/>
      <c r="BH1011" s="234"/>
      <c r="BI1011" s="234"/>
      <c r="BJ1011" s="234"/>
      <c r="BK1011" s="234"/>
      <c r="BL1011" s="234"/>
      <c r="BM1011" s="234"/>
      <c r="BN1011" s="234"/>
      <c r="BO1011" s="234"/>
      <c r="BP1011" s="234"/>
      <c r="BQ1011" s="234"/>
    </row>
    <row r="1012" spans="2:69" s="39" customFormat="1" ht="6.75" customHeight="1">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8"/>
      <c r="AJ1012" s="48"/>
      <c r="AL1012" s="48"/>
      <c r="AN1012" s="234"/>
      <c r="AO1012" s="234"/>
      <c r="AP1012" s="234"/>
      <c r="AQ1012" s="234"/>
      <c r="AR1012" s="234"/>
      <c r="AS1012" s="234"/>
      <c r="AT1012" s="234"/>
      <c r="AU1012" s="234"/>
      <c r="AV1012" s="234"/>
      <c r="AW1012" s="234"/>
      <c r="AX1012" s="234"/>
      <c r="AY1012" s="234"/>
      <c r="AZ1012" s="234"/>
      <c r="BA1012" s="234"/>
      <c r="BB1012" s="234"/>
      <c r="BC1012" s="234"/>
      <c r="BD1012" s="234"/>
      <c r="BE1012" s="234"/>
      <c r="BF1012" s="234"/>
      <c r="BG1012" s="234"/>
      <c r="BH1012" s="234"/>
      <c r="BI1012" s="234"/>
      <c r="BJ1012" s="234"/>
      <c r="BK1012" s="234"/>
      <c r="BL1012" s="234"/>
      <c r="BM1012" s="234"/>
      <c r="BN1012" s="234"/>
      <c r="BO1012" s="234"/>
      <c r="BP1012" s="234"/>
      <c r="BQ1012" s="234"/>
    </row>
    <row r="1013" spans="2:69" s="39" customFormat="1" ht="6.75" customHeight="1">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8"/>
      <c r="AJ1013" s="48"/>
      <c r="AL1013" s="48"/>
      <c r="AN1013" s="234"/>
      <c r="AO1013" s="234"/>
      <c r="AP1013" s="234"/>
      <c r="AQ1013" s="234"/>
      <c r="AR1013" s="234"/>
      <c r="AS1013" s="234"/>
      <c r="AT1013" s="234"/>
      <c r="AU1013" s="234"/>
      <c r="AV1013" s="234"/>
      <c r="AW1013" s="234"/>
      <c r="AX1013" s="234"/>
      <c r="AY1013" s="234"/>
      <c r="AZ1013" s="234"/>
      <c r="BA1013" s="234"/>
      <c r="BB1013" s="234"/>
      <c r="BC1013" s="234"/>
      <c r="BD1013" s="234"/>
      <c r="BE1013" s="234"/>
      <c r="BF1013" s="234"/>
      <c r="BG1013" s="234"/>
      <c r="BH1013" s="234"/>
      <c r="BI1013" s="234"/>
      <c r="BJ1013" s="234"/>
      <c r="BK1013" s="234"/>
      <c r="BL1013" s="234"/>
      <c r="BM1013" s="234"/>
      <c r="BN1013" s="234"/>
      <c r="BO1013" s="234"/>
      <c r="BP1013" s="234"/>
      <c r="BQ1013" s="234"/>
    </row>
    <row r="1014" spans="2:69" s="39" customFormat="1" ht="6.75" customHeight="1">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8"/>
      <c r="AJ1014" s="48"/>
      <c r="AL1014" s="48"/>
      <c r="AN1014" s="234"/>
      <c r="AO1014" s="234"/>
      <c r="AP1014" s="234"/>
      <c r="AQ1014" s="234"/>
      <c r="AR1014" s="234"/>
      <c r="AS1014" s="234"/>
      <c r="AT1014" s="234"/>
      <c r="AU1014" s="234"/>
      <c r="AV1014" s="234"/>
      <c r="AW1014" s="234"/>
      <c r="AX1014" s="234"/>
      <c r="AY1014" s="234"/>
      <c r="AZ1014" s="234"/>
      <c r="BA1014" s="234"/>
      <c r="BB1014" s="234"/>
      <c r="BC1014" s="234"/>
      <c r="BD1014" s="234"/>
      <c r="BE1014" s="234"/>
      <c r="BF1014" s="234"/>
      <c r="BG1014" s="234"/>
      <c r="BH1014" s="234"/>
      <c r="BI1014" s="234"/>
      <c r="BJ1014" s="234"/>
      <c r="BK1014" s="234"/>
      <c r="BL1014" s="234"/>
      <c r="BM1014" s="234"/>
      <c r="BN1014" s="234"/>
      <c r="BO1014" s="234"/>
      <c r="BP1014" s="234"/>
      <c r="BQ1014" s="234"/>
    </row>
    <row r="1015" spans="2:69" s="39" customFormat="1" ht="6.75" customHeight="1">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8"/>
      <c r="AJ1015" s="48"/>
      <c r="AL1015" s="48"/>
      <c r="AN1015" s="234"/>
      <c r="AO1015" s="234"/>
      <c r="AP1015" s="234"/>
      <c r="AQ1015" s="234"/>
      <c r="AR1015" s="234"/>
      <c r="AS1015" s="234"/>
      <c r="AT1015" s="234"/>
      <c r="AU1015" s="234"/>
      <c r="AV1015" s="234"/>
      <c r="AW1015" s="234"/>
      <c r="AX1015" s="234"/>
      <c r="AY1015" s="234"/>
      <c r="AZ1015" s="234"/>
      <c r="BA1015" s="234"/>
      <c r="BB1015" s="234"/>
      <c r="BC1015" s="234"/>
      <c r="BD1015" s="234"/>
      <c r="BE1015" s="234"/>
      <c r="BF1015" s="234"/>
      <c r="BG1015" s="234"/>
      <c r="BH1015" s="234"/>
      <c r="BI1015" s="234"/>
      <c r="BJ1015" s="234"/>
      <c r="BK1015" s="234"/>
      <c r="BL1015" s="234"/>
      <c r="BM1015" s="234"/>
      <c r="BN1015" s="234"/>
      <c r="BO1015" s="234"/>
      <c r="BP1015" s="234"/>
      <c r="BQ1015" s="234"/>
    </row>
    <row r="1016" spans="2:69" s="39" customFormat="1" ht="6.75" customHeight="1">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8"/>
      <c r="AJ1016" s="48"/>
      <c r="AL1016" s="48"/>
      <c r="AN1016" s="234"/>
      <c r="AO1016" s="234"/>
      <c r="AP1016" s="234"/>
      <c r="AQ1016" s="234"/>
      <c r="AR1016" s="234"/>
      <c r="AS1016" s="234"/>
      <c r="AT1016" s="234"/>
      <c r="AU1016" s="234"/>
      <c r="AV1016" s="234"/>
      <c r="AW1016" s="234"/>
      <c r="AX1016" s="234"/>
      <c r="AY1016" s="234"/>
      <c r="AZ1016" s="234"/>
      <c r="BA1016" s="234"/>
      <c r="BB1016" s="234"/>
      <c r="BC1016" s="234"/>
      <c r="BD1016" s="234"/>
      <c r="BE1016" s="234"/>
      <c r="BF1016" s="234"/>
      <c r="BG1016" s="234"/>
      <c r="BH1016" s="234"/>
      <c r="BI1016" s="234"/>
      <c r="BJ1016" s="234"/>
      <c r="BK1016" s="234"/>
      <c r="BL1016" s="234"/>
      <c r="BM1016" s="234"/>
      <c r="BN1016" s="234"/>
      <c r="BO1016" s="234"/>
      <c r="BP1016" s="234"/>
      <c r="BQ1016" s="234"/>
    </row>
    <row r="1017" spans="2:69" s="39" customFormat="1" ht="6.75" customHeight="1">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8"/>
      <c r="AJ1017" s="48"/>
      <c r="AL1017" s="48"/>
      <c r="AN1017" s="234"/>
      <c r="AO1017" s="234"/>
      <c r="AP1017" s="234"/>
      <c r="AQ1017" s="234"/>
      <c r="AR1017" s="234"/>
      <c r="AS1017" s="234"/>
      <c r="AT1017" s="234"/>
      <c r="AU1017" s="234"/>
      <c r="AV1017" s="234"/>
      <c r="AW1017" s="234"/>
      <c r="AX1017" s="234"/>
      <c r="AY1017" s="234"/>
      <c r="AZ1017" s="234"/>
      <c r="BA1017" s="234"/>
      <c r="BB1017" s="234"/>
      <c r="BC1017" s="234"/>
      <c r="BD1017" s="234"/>
      <c r="BE1017" s="234"/>
      <c r="BF1017" s="234"/>
      <c r="BG1017" s="234"/>
      <c r="BH1017" s="234"/>
      <c r="BI1017" s="234"/>
      <c r="BJ1017" s="234"/>
      <c r="BK1017" s="234"/>
      <c r="BL1017" s="234"/>
      <c r="BM1017" s="234"/>
      <c r="BN1017" s="234"/>
      <c r="BO1017" s="234"/>
      <c r="BP1017" s="234"/>
      <c r="BQ1017" s="234"/>
    </row>
    <row r="1018" spans="2:69" s="39" customFormat="1" ht="6.75" customHeight="1">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8"/>
      <c r="AJ1018" s="48"/>
      <c r="AL1018" s="48"/>
      <c r="AN1018" s="234"/>
      <c r="AO1018" s="234"/>
      <c r="AP1018" s="234"/>
      <c r="AQ1018" s="234"/>
      <c r="AR1018" s="234"/>
      <c r="AS1018" s="234"/>
      <c r="AT1018" s="234"/>
      <c r="AU1018" s="234"/>
      <c r="AV1018" s="234"/>
      <c r="AW1018" s="234"/>
      <c r="AX1018" s="234"/>
      <c r="AY1018" s="234"/>
      <c r="AZ1018" s="234"/>
      <c r="BA1018" s="234"/>
      <c r="BB1018" s="234"/>
      <c r="BC1018" s="234"/>
      <c r="BD1018" s="234"/>
      <c r="BE1018" s="234"/>
      <c r="BF1018" s="234"/>
      <c r="BG1018" s="234"/>
      <c r="BH1018" s="234"/>
      <c r="BI1018" s="234"/>
      <c r="BJ1018" s="234"/>
      <c r="BK1018" s="234"/>
      <c r="BL1018" s="234"/>
      <c r="BM1018" s="234"/>
      <c r="BN1018" s="234"/>
      <c r="BO1018" s="234"/>
      <c r="BP1018" s="234"/>
      <c r="BQ1018" s="234"/>
    </row>
    <row r="1019" spans="2:69" s="39" customFormat="1" ht="6.75" customHeight="1">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8"/>
      <c r="AJ1019" s="48"/>
      <c r="AL1019" s="48"/>
      <c r="AN1019" s="234"/>
      <c r="AO1019" s="234"/>
      <c r="AP1019" s="234"/>
      <c r="AQ1019" s="234"/>
      <c r="AR1019" s="234"/>
      <c r="AS1019" s="234"/>
      <c r="AT1019" s="234"/>
      <c r="AU1019" s="234"/>
      <c r="AV1019" s="234"/>
      <c r="AW1019" s="234"/>
      <c r="AX1019" s="234"/>
      <c r="AY1019" s="234"/>
      <c r="AZ1019" s="234"/>
      <c r="BA1019" s="234"/>
      <c r="BB1019" s="234"/>
      <c r="BC1019" s="234"/>
      <c r="BD1019" s="234"/>
      <c r="BE1019" s="234"/>
      <c r="BF1019" s="234"/>
      <c r="BG1019" s="234"/>
      <c r="BH1019" s="234"/>
      <c r="BI1019" s="234"/>
      <c r="BJ1019" s="234"/>
      <c r="BK1019" s="234"/>
      <c r="BL1019" s="234"/>
      <c r="BM1019" s="234"/>
      <c r="BN1019" s="234"/>
      <c r="BO1019" s="234"/>
      <c r="BP1019" s="234"/>
      <c r="BQ1019" s="234"/>
    </row>
    <row r="1020" spans="2:69" s="39" customFormat="1" ht="6.75" customHeight="1">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8"/>
      <c r="AJ1020" s="48"/>
      <c r="AL1020" s="48"/>
      <c r="AN1020" s="234"/>
      <c r="AO1020" s="234"/>
      <c r="AP1020" s="234"/>
      <c r="AQ1020" s="234"/>
      <c r="AR1020" s="234"/>
      <c r="AS1020" s="234"/>
      <c r="AT1020" s="234"/>
      <c r="AU1020" s="234"/>
      <c r="AV1020" s="234"/>
      <c r="AW1020" s="234"/>
      <c r="AX1020" s="234"/>
      <c r="AY1020" s="234"/>
      <c r="AZ1020" s="234"/>
      <c r="BA1020" s="234"/>
      <c r="BB1020" s="234"/>
      <c r="BC1020" s="234"/>
      <c r="BD1020" s="234"/>
      <c r="BE1020" s="234"/>
      <c r="BF1020" s="234"/>
      <c r="BG1020" s="234"/>
      <c r="BH1020" s="234"/>
      <c r="BI1020" s="234"/>
      <c r="BJ1020" s="234"/>
      <c r="BK1020" s="234"/>
      <c r="BL1020" s="234"/>
      <c r="BM1020" s="234"/>
      <c r="BN1020" s="234"/>
      <c r="BO1020" s="234"/>
      <c r="BP1020" s="234"/>
      <c r="BQ1020" s="234"/>
    </row>
    <row r="1021" spans="2:69" s="39" customFormat="1" ht="6.75" customHeight="1">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8"/>
      <c r="AJ1021" s="48"/>
      <c r="AL1021" s="48"/>
      <c r="AN1021" s="234"/>
      <c r="AO1021" s="234"/>
      <c r="AP1021" s="234"/>
      <c r="AQ1021" s="234"/>
      <c r="AR1021" s="234"/>
      <c r="AS1021" s="234"/>
      <c r="AT1021" s="234"/>
      <c r="AU1021" s="234"/>
      <c r="AV1021" s="234"/>
      <c r="AW1021" s="234"/>
      <c r="AX1021" s="234"/>
      <c r="AY1021" s="234"/>
      <c r="AZ1021" s="234"/>
      <c r="BA1021" s="234"/>
      <c r="BB1021" s="234"/>
      <c r="BC1021" s="234"/>
      <c r="BD1021" s="234"/>
      <c r="BE1021" s="234"/>
      <c r="BF1021" s="234"/>
      <c r="BG1021" s="234"/>
      <c r="BH1021" s="234"/>
      <c r="BI1021" s="234"/>
      <c r="BJ1021" s="234"/>
      <c r="BK1021" s="234"/>
      <c r="BL1021" s="234"/>
      <c r="BM1021" s="234"/>
      <c r="BN1021" s="234"/>
      <c r="BO1021" s="234"/>
      <c r="BP1021" s="234"/>
      <c r="BQ1021" s="234"/>
    </row>
    <row r="1022" spans="2:69" s="39" customFormat="1" ht="6.75" customHeight="1">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8"/>
      <c r="AJ1022" s="48"/>
      <c r="AL1022" s="48"/>
      <c r="AN1022" s="234"/>
      <c r="AO1022" s="234"/>
      <c r="AP1022" s="234"/>
      <c r="AQ1022" s="234"/>
      <c r="AR1022" s="234"/>
      <c r="AS1022" s="234"/>
      <c r="AT1022" s="234"/>
      <c r="AU1022" s="234"/>
      <c r="AV1022" s="234"/>
      <c r="AW1022" s="234"/>
      <c r="AX1022" s="234"/>
      <c r="AY1022" s="234"/>
      <c r="AZ1022" s="234"/>
      <c r="BA1022" s="234"/>
      <c r="BB1022" s="234"/>
      <c r="BC1022" s="234"/>
      <c r="BD1022" s="234"/>
      <c r="BE1022" s="234"/>
      <c r="BF1022" s="234"/>
      <c r="BG1022" s="234"/>
      <c r="BH1022" s="234"/>
      <c r="BI1022" s="234"/>
      <c r="BJ1022" s="234"/>
      <c r="BK1022" s="234"/>
      <c r="BL1022" s="234"/>
      <c r="BM1022" s="234"/>
      <c r="BN1022" s="234"/>
      <c r="BO1022" s="234"/>
      <c r="BP1022" s="234"/>
      <c r="BQ1022" s="234"/>
    </row>
    <row r="1023" spans="2:69" s="39" customFormat="1" ht="6.75" customHeight="1">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8"/>
      <c r="AJ1023" s="48"/>
      <c r="AL1023" s="48"/>
      <c r="AN1023" s="234"/>
      <c r="AO1023" s="234"/>
      <c r="AP1023" s="234"/>
      <c r="AQ1023" s="234"/>
      <c r="AR1023" s="234"/>
      <c r="AS1023" s="234"/>
      <c r="AT1023" s="234"/>
      <c r="AU1023" s="234"/>
      <c r="AV1023" s="234"/>
      <c r="AW1023" s="234"/>
      <c r="AX1023" s="234"/>
      <c r="AY1023" s="234"/>
      <c r="AZ1023" s="234"/>
      <c r="BA1023" s="234"/>
      <c r="BB1023" s="234"/>
      <c r="BC1023" s="234"/>
      <c r="BD1023" s="234"/>
      <c r="BE1023" s="234"/>
      <c r="BF1023" s="234"/>
      <c r="BG1023" s="234"/>
      <c r="BH1023" s="234"/>
      <c r="BI1023" s="234"/>
      <c r="BJ1023" s="234"/>
      <c r="BK1023" s="234"/>
      <c r="BL1023" s="234"/>
      <c r="BM1023" s="234"/>
      <c r="BN1023" s="234"/>
      <c r="BO1023" s="234"/>
      <c r="BP1023" s="234"/>
      <c r="BQ1023" s="234"/>
    </row>
    <row r="1024" spans="2:69" s="39" customFormat="1" ht="6.75" customHeight="1">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8"/>
      <c r="AJ1024" s="48"/>
      <c r="AL1024" s="48"/>
      <c r="AN1024" s="234"/>
      <c r="AO1024" s="234"/>
      <c r="AP1024" s="234"/>
      <c r="AQ1024" s="234"/>
      <c r="AR1024" s="234"/>
      <c r="AS1024" s="234"/>
      <c r="AT1024" s="234"/>
      <c r="AU1024" s="234"/>
      <c r="AV1024" s="234"/>
      <c r="AW1024" s="234"/>
      <c r="AX1024" s="234"/>
      <c r="AY1024" s="234"/>
      <c r="AZ1024" s="234"/>
      <c r="BA1024" s="234"/>
      <c r="BB1024" s="234"/>
      <c r="BC1024" s="234"/>
      <c r="BD1024" s="234"/>
      <c r="BE1024" s="234"/>
      <c r="BF1024" s="234"/>
      <c r="BG1024" s="234"/>
      <c r="BH1024" s="234"/>
      <c r="BI1024" s="234"/>
      <c r="BJ1024" s="234"/>
      <c r="BK1024" s="234"/>
      <c r="BL1024" s="234"/>
      <c r="BM1024" s="234"/>
      <c r="BN1024" s="234"/>
      <c r="BO1024" s="234"/>
      <c r="BP1024" s="234"/>
      <c r="BQ1024" s="234"/>
    </row>
    <row r="1025" spans="2:69" s="39" customFormat="1" ht="6.75" customHeight="1">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8"/>
      <c r="AJ1025" s="48"/>
      <c r="AL1025" s="48"/>
      <c r="AN1025" s="234"/>
      <c r="AO1025" s="234"/>
      <c r="AP1025" s="234"/>
      <c r="AQ1025" s="234"/>
      <c r="AR1025" s="234"/>
      <c r="AS1025" s="234"/>
      <c r="AT1025" s="234"/>
      <c r="AU1025" s="234"/>
      <c r="AV1025" s="234"/>
      <c r="AW1025" s="234"/>
      <c r="AX1025" s="234"/>
      <c r="AY1025" s="234"/>
      <c r="AZ1025" s="234"/>
      <c r="BA1025" s="234"/>
      <c r="BB1025" s="234"/>
      <c r="BC1025" s="234"/>
      <c r="BD1025" s="234"/>
      <c r="BE1025" s="234"/>
      <c r="BF1025" s="234"/>
      <c r="BG1025" s="234"/>
      <c r="BH1025" s="234"/>
      <c r="BI1025" s="234"/>
      <c r="BJ1025" s="234"/>
      <c r="BK1025" s="234"/>
      <c r="BL1025" s="234"/>
      <c r="BM1025" s="234"/>
      <c r="BN1025" s="234"/>
      <c r="BO1025" s="234"/>
      <c r="BP1025" s="234"/>
      <c r="BQ1025" s="234"/>
    </row>
    <row r="1026" spans="2:69" s="39" customFormat="1" ht="6.75" customHeight="1">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8"/>
      <c r="AJ1026" s="48"/>
      <c r="AL1026" s="48"/>
      <c r="AN1026" s="234"/>
      <c r="AO1026" s="234"/>
      <c r="AP1026" s="234"/>
      <c r="AQ1026" s="234"/>
      <c r="AR1026" s="234"/>
      <c r="AS1026" s="234"/>
      <c r="AT1026" s="234"/>
      <c r="AU1026" s="234"/>
      <c r="AV1026" s="234"/>
      <c r="AW1026" s="234"/>
      <c r="AX1026" s="234"/>
      <c r="AY1026" s="234"/>
      <c r="AZ1026" s="234"/>
      <c r="BA1026" s="234"/>
      <c r="BB1026" s="234"/>
      <c r="BC1026" s="234"/>
      <c r="BD1026" s="234"/>
      <c r="BE1026" s="234"/>
      <c r="BF1026" s="234"/>
      <c r="BG1026" s="234"/>
      <c r="BH1026" s="234"/>
      <c r="BI1026" s="234"/>
      <c r="BJ1026" s="234"/>
      <c r="BK1026" s="234"/>
      <c r="BL1026" s="234"/>
      <c r="BM1026" s="234"/>
      <c r="BN1026" s="234"/>
      <c r="BO1026" s="234"/>
      <c r="BP1026" s="234"/>
      <c r="BQ1026" s="234"/>
    </row>
    <row r="1027" spans="2:69" s="39" customFormat="1" ht="6.75" customHeight="1">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8"/>
      <c r="AJ1027" s="48"/>
      <c r="AL1027" s="48"/>
      <c r="AN1027" s="234"/>
      <c r="AO1027" s="234"/>
      <c r="AP1027" s="234"/>
      <c r="AQ1027" s="234"/>
      <c r="AR1027" s="234"/>
      <c r="AS1027" s="234"/>
      <c r="AT1027" s="234"/>
      <c r="AU1027" s="234"/>
      <c r="AV1027" s="234"/>
      <c r="AW1027" s="234"/>
      <c r="AX1027" s="234"/>
      <c r="AY1027" s="234"/>
      <c r="AZ1027" s="234"/>
      <c r="BA1027" s="234"/>
      <c r="BB1027" s="234"/>
      <c r="BC1027" s="234"/>
      <c r="BD1027" s="234"/>
      <c r="BE1027" s="234"/>
      <c r="BF1027" s="234"/>
      <c r="BG1027" s="234"/>
      <c r="BH1027" s="234"/>
      <c r="BI1027" s="234"/>
      <c r="BJ1027" s="234"/>
      <c r="BK1027" s="234"/>
      <c r="BL1027" s="234"/>
      <c r="BM1027" s="234"/>
      <c r="BN1027" s="234"/>
      <c r="BO1027" s="234"/>
      <c r="BP1027" s="234"/>
      <c r="BQ1027" s="234"/>
    </row>
    <row r="1028" spans="2:69" s="39" customFormat="1" ht="6.75" customHeight="1">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8"/>
      <c r="AJ1028" s="48"/>
      <c r="AL1028" s="48"/>
      <c r="AN1028" s="234"/>
      <c r="AO1028" s="234"/>
      <c r="AP1028" s="234"/>
      <c r="AQ1028" s="234"/>
      <c r="AR1028" s="234"/>
      <c r="AS1028" s="234"/>
      <c r="AT1028" s="234"/>
      <c r="AU1028" s="234"/>
      <c r="AV1028" s="234"/>
      <c r="AW1028" s="234"/>
      <c r="AX1028" s="234"/>
      <c r="AY1028" s="234"/>
      <c r="AZ1028" s="234"/>
      <c r="BA1028" s="234"/>
      <c r="BB1028" s="234"/>
      <c r="BC1028" s="234"/>
      <c r="BD1028" s="234"/>
      <c r="BE1028" s="234"/>
      <c r="BF1028" s="234"/>
      <c r="BG1028" s="234"/>
      <c r="BH1028" s="234"/>
      <c r="BI1028" s="234"/>
      <c r="BJ1028" s="234"/>
      <c r="BK1028" s="234"/>
      <c r="BL1028" s="234"/>
      <c r="BM1028" s="234"/>
      <c r="BN1028" s="234"/>
      <c r="BO1028" s="234"/>
      <c r="BP1028" s="234"/>
      <c r="BQ1028" s="234"/>
    </row>
    <row r="1029" spans="2:69" s="39" customFormat="1" ht="6.75" customHeight="1">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8"/>
      <c r="AJ1029" s="48"/>
      <c r="AL1029" s="48"/>
      <c r="AN1029" s="234"/>
      <c r="AO1029" s="234"/>
      <c r="AP1029" s="234"/>
      <c r="AQ1029" s="234"/>
      <c r="AR1029" s="234"/>
      <c r="AS1029" s="234"/>
      <c r="AT1029" s="234"/>
      <c r="AU1029" s="234"/>
      <c r="AV1029" s="234"/>
      <c r="AW1029" s="234"/>
      <c r="AX1029" s="234"/>
      <c r="AY1029" s="234"/>
      <c r="AZ1029" s="234"/>
      <c r="BA1029" s="234"/>
      <c r="BB1029" s="234"/>
      <c r="BC1029" s="234"/>
      <c r="BD1029" s="234"/>
      <c r="BE1029" s="234"/>
      <c r="BF1029" s="234"/>
      <c r="BG1029" s="234"/>
      <c r="BH1029" s="234"/>
      <c r="BI1029" s="234"/>
      <c r="BJ1029" s="234"/>
      <c r="BK1029" s="234"/>
      <c r="BL1029" s="234"/>
      <c r="BM1029" s="234"/>
      <c r="BN1029" s="234"/>
      <c r="BO1029" s="234"/>
      <c r="BP1029" s="234"/>
      <c r="BQ1029" s="234"/>
    </row>
    <row r="1030" spans="2:69" s="39" customFormat="1" ht="6.75" customHeight="1">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8"/>
      <c r="AJ1030" s="48"/>
      <c r="AL1030" s="48"/>
      <c r="AN1030" s="234"/>
      <c r="AO1030" s="234"/>
      <c r="AP1030" s="234"/>
      <c r="AQ1030" s="234"/>
      <c r="AR1030" s="234"/>
      <c r="AS1030" s="234"/>
      <c r="AT1030" s="234"/>
      <c r="AU1030" s="234"/>
      <c r="AV1030" s="234"/>
      <c r="AW1030" s="234"/>
      <c r="AX1030" s="234"/>
      <c r="AY1030" s="234"/>
      <c r="AZ1030" s="234"/>
      <c r="BA1030" s="234"/>
      <c r="BB1030" s="234"/>
      <c r="BC1030" s="234"/>
      <c r="BD1030" s="234"/>
      <c r="BE1030" s="234"/>
      <c r="BF1030" s="234"/>
      <c r="BG1030" s="234"/>
      <c r="BH1030" s="234"/>
      <c r="BI1030" s="234"/>
      <c r="BJ1030" s="234"/>
      <c r="BK1030" s="234"/>
      <c r="BL1030" s="234"/>
      <c r="BM1030" s="234"/>
      <c r="BN1030" s="234"/>
      <c r="BO1030" s="234"/>
      <c r="BP1030" s="234"/>
      <c r="BQ1030" s="234"/>
    </row>
    <row r="1031" spans="2:69" s="39" customFormat="1" ht="6.75" customHeight="1">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8"/>
      <c r="AJ1031" s="48"/>
      <c r="AL1031" s="48"/>
      <c r="AN1031" s="234"/>
      <c r="AO1031" s="234"/>
      <c r="AP1031" s="234"/>
      <c r="AQ1031" s="234"/>
      <c r="AR1031" s="234"/>
      <c r="AS1031" s="234"/>
      <c r="AT1031" s="234"/>
      <c r="AU1031" s="234"/>
      <c r="AV1031" s="234"/>
      <c r="AW1031" s="234"/>
      <c r="AX1031" s="234"/>
      <c r="AY1031" s="234"/>
      <c r="AZ1031" s="234"/>
      <c r="BA1031" s="234"/>
      <c r="BB1031" s="234"/>
      <c r="BC1031" s="234"/>
      <c r="BD1031" s="234"/>
      <c r="BE1031" s="234"/>
      <c r="BF1031" s="234"/>
      <c r="BG1031" s="234"/>
      <c r="BH1031" s="234"/>
      <c r="BI1031" s="234"/>
      <c r="BJ1031" s="234"/>
      <c r="BK1031" s="234"/>
      <c r="BL1031" s="234"/>
      <c r="BM1031" s="234"/>
      <c r="BN1031" s="234"/>
      <c r="BO1031" s="234"/>
      <c r="BP1031" s="234"/>
      <c r="BQ1031" s="234"/>
    </row>
    <row r="1032" spans="2:69" s="39" customFormat="1" ht="6.75" customHeight="1">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8"/>
      <c r="AJ1032" s="48"/>
      <c r="AL1032" s="48"/>
      <c r="AN1032" s="234"/>
      <c r="AO1032" s="234"/>
      <c r="AP1032" s="234"/>
      <c r="AQ1032" s="234"/>
      <c r="AR1032" s="234"/>
      <c r="AS1032" s="234"/>
      <c r="AT1032" s="234"/>
      <c r="AU1032" s="234"/>
      <c r="AV1032" s="234"/>
      <c r="AW1032" s="234"/>
      <c r="AX1032" s="234"/>
      <c r="AY1032" s="234"/>
      <c r="AZ1032" s="234"/>
      <c r="BA1032" s="234"/>
      <c r="BB1032" s="234"/>
      <c r="BC1032" s="234"/>
      <c r="BD1032" s="234"/>
      <c r="BE1032" s="234"/>
      <c r="BF1032" s="234"/>
      <c r="BG1032" s="234"/>
      <c r="BH1032" s="234"/>
      <c r="BI1032" s="234"/>
      <c r="BJ1032" s="234"/>
      <c r="BK1032" s="234"/>
      <c r="BL1032" s="234"/>
      <c r="BM1032" s="234"/>
      <c r="BN1032" s="234"/>
      <c r="BO1032" s="234"/>
      <c r="BP1032" s="234"/>
      <c r="BQ1032" s="234"/>
    </row>
    <row r="1033" spans="2:69" s="39" customFormat="1" ht="6.75" customHeight="1">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8"/>
      <c r="AJ1033" s="48"/>
      <c r="AL1033" s="48"/>
      <c r="AN1033" s="234"/>
      <c r="AO1033" s="234"/>
      <c r="AP1033" s="234"/>
      <c r="AQ1033" s="234"/>
      <c r="AR1033" s="234"/>
      <c r="AS1033" s="234"/>
      <c r="AT1033" s="234"/>
      <c r="AU1033" s="234"/>
      <c r="AV1033" s="234"/>
      <c r="AW1033" s="234"/>
      <c r="AX1033" s="234"/>
      <c r="AY1033" s="234"/>
      <c r="AZ1033" s="234"/>
      <c r="BA1033" s="234"/>
      <c r="BB1033" s="234"/>
      <c r="BC1033" s="234"/>
      <c r="BD1033" s="234"/>
      <c r="BE1033" s="234"/>
      <c r="BF1033" s="234"/>
      <c r="BG1033" s="234"/>
      <c r="BH1033" s="234"/>
      <c r="BI1033" s="234"/>
      <c r="BJ1033" s="234"/>
      <c r="BK1033" s="234"/>
      <c r="BL1033" s="234"/>
      <c r="BM1033" s="234"/>
      <c r="BN1033" s="234"/>
      <c r="BO1033" s="234"/>
      <c r="BP1033" s="234"/>
      <c r="BQ1033" s="234"/>
    </row>
    <row r="1034" spans="2:69" s="39" customFormat="1" ht="6.75" customHeight="1">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8"/>
      <c r="AJ1034" s="48"/>
      <c r="AL1034" s="48"/>
      <c r="AN1034" s="234"/>
      <c r="AO1034" s="234"/>
      <c r="AP1034" s="234"/>
      <c r="AQ1034" s="234"/>
      <c r="AR1034" s="234"/>
      <c r="AS1034" s="234"/>
      <c r="AT1034" s="234"/>
      <c r="AU1034" s="234"/>
      <c r="AV1034" s="234"/>
      <c r="AW1034" s="234"/>
      <c r="AX1034" s="234"/>
      <c r="AY1034" s="234"/>
      <c r="AZ1034" s="234"/>
      <c r="BA1034" s="234"/>
      <c r="BB1034" s="234"/>
      <c r="BC1034" s="234"/>
      <c r="BD1034" s="234"/>
      <c r="BE1034" s="234"/>
      <c r="BF1034" s="234"/>
      <c r="BG1034" s="234"/>
      <c r="BH1034" s="234"/>
      <c r="BI1034" s="234"/>
      <c r="BJ1034" s="234"/>
      <c r="BK1034" s="234"/>
      <c r="BL1034" s="234"/>
      <c r="BM1034" s="234"/>
      <c r="BN1034" s="234"/>
      <c r="BO1034" s="234"/>
      <c r="BP1034" s="234"/>
      <c r="BQ1034" s="234"/>
    </row>
    <row r="1035" spans="2:69" s="39" customFormat="1" ht="6.75" customHeight="1">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8"/>
      <c r="AJ1035" s="48"/>
      <c r="AL1035" s="48"/>
      <c r="AN1035" s="234"/>
      <c r="AO1035" s="234"/>
      <c r="AP1035" s="234"/>
      <c r="AQ1035" s="234"/>
      <c r="AR1035" s="234"/>
      <c r="AS1035" s="234"/>
      <c r="AT1035" s="234"/>
      <c r="AU1035" s="234"/>
      <c r="AV1035" s="234"/>
      <c r="AW1035" s="234"/>
      <c r="AX1035" s="234"/>
      <c r="AY1035" s="234"/>
      <c r="AZ1035" s="234"/>
      <c r="BA1035" s="234"/>
      <c r="BB1035" s="234"/>
      <c r="BC1035" s="234"/>
      <c r="BD1035" s="234"/>
      <c r="BE1035" s="234"/>
      <c r="BF1035" s="234"/>
      <c r="BG1035" s="234"/>
      <c r="BH1035" s="234"/>
      <c r="BI1035" s="234"/>
      <c r="BJ1035" s="234"/>
      <c r="BK1035" s="234"/>
      <c r="BL1035" s="234"/>
      <c r="BM1035" s="234"/>
      <c r="BN1035" s="234"/>
      <c r="BO1035" s="234"/>
      <c r="BP1035" s="234"/>
      <c r="BQ1035" s="234"/>
    </row>
    <row r="1036" spans="2:69" s="39" customFormat="1" ht="6.75" customHeight="1">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8"/>
      <c r="AJ1036" s="48"/>
      <c r="AL1036" s="48"/>
      <c r="AN1036" s="234"/>
      <c r="AO1036" s="234"/>
      <c r="AP1036" s="234"/>
      <c r="AQ1036" s="234"/>
      <c r="AR1036" s="234"/>
      <c r="AS1036" s="234"/>
      <c r="AT1036" s="234"/>
      <c r="AU1036" s="234"/>
      <c r="AV1036" s="234"/>
      <c r="AW1036" s="234"/>
      <c r="AX1036" s="234"/>
      <c r="AY1036" s="234"/>
      <c r="AZ1036" s="234"/>
      <c r="BA1036" s="234"/>
      <c r="BB1036" s="234"/>
      <c r="BC1036" s="234"/>
      <c r="BD1036" s="234"/>
      <c r="BE1036" s="234"/>
      <c r="BF1036" s="234"/>
      <c r="BG1036" s="234"/>
      <c r="BH1036" s="234"/>
      <c r="BI1036" s="234"/>
      <c r="BJ1036" s="234"/>
      <c r="BK1036" s="234"/>
      <c r="BL1036" s="234"/>
      <c r="BM1036" s="234"/>
      <c r="BN1036" s="234"/>
      <c r="BO1036" s="234"/>
      <c r="BP1036" s="234"/>
      <c r="BQ1036" s="234"/>
    </row>
    <row r="1037" spans="2:69" s="39" customFormat="1" ht="6.75" customHeight="1">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8"/>
      <c r="AJ1037" s="48"/>
      <c r="AL1037" s="48"/>
      <c r="AN1037" s="234"/>
      <c r="AO1037" s="234"/>
      <c r="AP1037" s="234"/>
      <c r="AQ1037" s="234"/>
      <c r="AR1037" s="234"/>
      <c r="AS1037" s="234"/>
      <c r="AT1037" s="234"/>
      <c r="AU1037" s="234"/>
      <c r="AV1037" s="234"/>
      <c r="AW1037" s="234"/>
      <c r="AX1037" s="234"/>
      <c r="AY1037" s="234"/>
      <c r="AZ1037" s="234"/>
      <c r="BA1037" s="234"/>
      <c r="BB1037" s="234"/>
      <c r="BC1037" s="234"/>
      <c r="BD1037" s="234"/>
      <c r="BE1037" s="234"/>
      <c r="BF1037" s="234"/>
      <c r="BG1037" s="234"/>
      <c r="BH1037" s="234"/>
      <c r="BI1037" s="234"/>
      <c r="BJ1037" s="234"/>
      <c r="BK1037" s="234"/>
      <c r="BL1037" s="234"/>
      <c r="BM1037" s="234"/>
      <c r="BN1037" s="234"/>
      <c r="BO1037" s="234"/>
      <c r="BP1037" s="234"/>
      <c r="BQ1037" s="234"/>
    </row>
    <row r="1038" spans="2:69" s="39" customFormat="1" ht="6.75" customHeight="1">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8"/>
      <c r="AJ1038" s="48"/>
      <c r="AL1038" s="48"/>
      <c r="AN1038" s="234"/>
      <c r="AO1038" s="234"/>
      <c r="AP1038" s="234"/>
      <c r="AQ1038" s="234"/>
      <c r="AR1038" s="234"/>
      <c r="AS1038" s="234"/>
      <c r="AT1038" s="234"/>
      <c r="AU1038" s="234"/>
      <c r="AV1038" s="234"/>
      <c r="AW1038" s="234"/>
      <c r="AX1038" s="234"/>
      <c r="AY1038" s="234"/>
      <c r="AZ1038" s="234"/>
      <c r="BA1038" s="234"/>
      <c r="BB1038" s="234"/>
      <c r="BC1038" s="234"/>
      <c r="BD1038" s="234"/>
      <c r="BE1038" s="234"/>
      <c r="BF1038" s="234"/>
      <c r="BG1038" s="234"/>
      <c r="BH1038" s="234"/>
      <c r="BI1038" s="234"/>
      <c r="BJ1038" s="234"/>
      <c r="BK1038" s="234"/>
      <c r="BL1038" s="234"/>
      <c r="BM1038" s="234"/>
      <c r="BN1038" s="234"/>
      <c r="BO1038" s="234"/>
      <c r="BP1038" s="234"/>
      <c r="BQ1038" s="234"/>
    </row>
    <row r="1039" spans="2:69" s="39" customFormat="1" ht="6.75" customHeight="1">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8"/>
      <c r="AJ1039" s="48"/>
      <c r="AL1039" s="48"/>
      <c r="AN1039" s="234"/>
      <c r="AO1039" s="234"/>
      <c r="AP1039" s="234"/>
      <c r="AQ1039" s="234"/>
      <c r="AR1039" s="234"/>
      <c r="AS1039" s="234"/>
      <c r="AT1039" s="234"/>
      <c r="AU1039" s="234"/>
      <c r="AV1039" s="234"/>
      <c r="AW1039" s="234"/>
      <c r="AX1039" s="234"/>
      <c r="AY1039" s="234"/>
      <c r="AZ1039" s="234"/>
      <c r="BA1039" s="234"/>
      <c r="BB1039" s="234"/>
      <c r="BC1039" s="234"/>
      <c r="BD1039" s="234"/>
      <c r="BE1039" s="234"/>
      <c r="BF1039" s="234"/>
      <c r="BG1039" s="234"/>
      <c r="BH1039" s="234"/>
      <c r="BI1039" s="234"/>
      <c r="BJ1039" s="234"/>
      <c r="BK1039" s="234"/>
      <c r="BL1039" s="234"/>
      <c r="BM1039" s="234"/>
      <c r="BN1039" s="234"/>
      <c r="BO1039" s="234"/>
      <c r="BP1039" s="234"/>
      <c r="BQ1039" s="234"/>
    </row>
    <row r="1040" spans="2:69" s="39" customFormat="1" ht="6.75" customHeight="1">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8"/>
      <c r="AJ1040" s="48"/>
      <c r="AL1040" s="48"/>
      <c r="AN1040" s="234"/>
      <c r="AO1040" s="234"/>
      <c r="AP1040" s="234"/>
      <c r="AQ1040" s="234"/>
      <c r="AR1040" s="234"/>
      <c r="AS1040" s="234"/>
      <c r="AT1040" s="234"/>
      <c r="AU1040" s="234"/>
      <c r="AV1040" s="234"/>
      <c r="AW1040" s="234"/>
      <c r="AX1040" s="234"/>
      <c r="AY1040" s="234"/>
      <c r="AZ1040" s="234"/>
      <c r="BA1040" s="234"/>
      <c r="BB1040" s="234"/>
      <c r="BC1040" s="234"/>
      <c r="BD1040" s="234"/>
      <c r="BE1040" s="234"/>
      <c r="BF1040" s="234"/>
      <c r="BG1040" s="234"/>
      <c r="BH1040" s="234"/>
      <c r="BI1040" s="234"/>
      <c r="BJ1040" s="234"/>
      <c r="BK1040" s="234"/>
      <c r="BL1040" s="234"/>
      <c r="BM1040" s="234"/>
      <c r="BN1040" s="234"/>
      <c r="BO1040" s="234"/>
      <c r="BP1040" s="234"/>
      <c r="BQ1040" s="234"/>
    </row>
    <row r="1041" spans="2:69" s="39" customFormat="1" ht="6.75" customHeight="1">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8"/>
      <c r="AJ1041" s="48"/>
      <c r="AL1041" s="48"/>
      <c r="AN1041" s="234"/>
      <c r="AO1041" s="234"/>
      <c r="AP1041" s="234"/>
      <c r="AQ1041" s="234"/>
      <c r="AR1041" s="234"/>
      <c r="AS1041" s="234"/>
      <c r="AT1041" s="234"/>
      <c r="AU1041" s="234"/>
      <c r="AV1041" s="234"/>
      <c r="AW1041" s="234"/>
      <c r="AX1041" s="234"/>
      <c r="AY1041" s="234"/>
      <c r="AZ1041" s="234"/>
      <c r="BA1041" s="234"/>
      <c r="BB1041" s="234"/>
      <c r="BC1041" s="234"/>
      <c r="BD1041" s="234"/>
      <c r="BE1041" s="234"/>
      <c r="BF1041" s="234"/>
      <c r="BG1041" s="234"/>
      <c r="BH1041" s="234"/>
      <c r="BI1041" s="234"/>
      <c r="BJ1041" s="234"/>
      <c r="BK1041" s="234"/>
      <c r="BL1041" s="234"/>
      <c r="BM1041" s="234"/>
      <c r="BN1041" s="234"/>
      <c r="BO1041" s="234"/>
      <c r="BP1041" s="234"/>
      <c r="BQ1041" s="234"/>
    </row>
    <row r="1042" spans="2:69" s="39" customFormat="1" ht="6.75" customHeight="1">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8"/>
      <c r="AJ1042" s="48"/>
      <c r="AL1042" s="48"/>
      <c r="AN1042" s="234"/>
      <c r="AO1042" s="234"/>
      <c r="AP1042" s="234"/>
      <c r="AQ1042" s="234"/>
      <c r="AR1042" s="234"/>
      <c r="AS1042" s="234"/>
      <c r="AT1042" s="234"/>
      <c r="AU1042" s="234"/>
      <c r="AV1042" s="234"/>
      <c r="AW1042" s="234"/>
      <c r="AX1042" s="234"/>
      <c r="AY1042" s="234"/>
      <c r="AZ1042" s="234"/>
      <c r="BA1042" s="234"/>
      <c r="BB1042" s="234"/>
      <c r="BC1042" s="234"/>
      <c r="BD1042" s="234"/>
      <c r="BE1042" s="234"/>
      <c r="BF1042" s="234"/>
      <c r="BG1042" s="234"/>
      <c r="BH1042" s="234"/>
      <c r="BI1042" s="234"/>
      <c r="BJ1042" s="234"/>
      <c r="BK1042" s="234"/>
      <c r="BL1042" s="234"/>
      <c r="BM1042" s="234"/>
      <c r="BN1042" s="234"/>
      <c r="BO1042" s="234"/>
      <c r="BP1042" s="234"/>
      <c r="BQ1042" s="234"/>
    </row>
    <row r="1043" spans="2:69" s="39" customFormat="1" ht="6.75" customHeight="1">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8"/>
      <c r="AJ1043" s="48"/>
      <c r="AL1043" s="48"/>
      <c r="AN1043" s="234"/>
      <c r="AO1043" s="234"/>
      <c r="AP1043" s="234"/>
      <c r="AQ1043" s="234"/>
      <c r="AR1043" s="234"/>
      <c r="AS1043" s="234"/>
      <c r="AT1043" s="234"/>
      <c r="AU1043" s="234"/>
      <c r="AV1043" s="234"/>
      <c r="AW1043" s="234"/>
      <c r="AX1043" s="234"/>
      <c r="AY1043" s="234"/>
      <c r="AZ1043" s="234"/>
      <c r="BA1043" s="234"/>
      <c r="BB1043" s="234"/>
      <c r="BC1043" s="234"/>
      <c r="BD1043" s="234"/>
      <c r="BE1043" s="234"/>
      <c r="BF1043" s="234"/>
      <c r="BG1043" s="234"/>
      <c r="BH1043" s="234"/>
      <c r="BI1043" s="234"/>
      <c r="BJ1043" s="234"/>
      <c r="BK1043" s="234"/>
      <c r="BL1043" s="234"/>
      <c r="BM1043" s="234"/>
      <c r="BN1043" s="234"/>
      <c r="BO1043" s="234"/>
      <c r="BP1043" s="234"/>
      <c r="BQ1043" s="234"/>
    </row>
    <row r="1044" spans="2:69" s="39" customFormat="1" ht="6.75" customHeight="1">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8"/>
      <c r="AJ1044" s="48"/>
      <c r="AL1044" s="48"/>
      <c r="AN1044" s="234"/>
      <c r="AO1044" s="234"/>
      <c r="AP1044" s="234"/>
      <c r="AQ1044" s="234"/>
      <c r="AR1044" s="234"/>
      <c r="AS1044" s="234"/>
      <c r="AT1044" s="234"/>
      <c r="AU1044" s="234"/>
      <c r="AV1044" s="234"/>
      <c r="AW1044" s="234"/>
      <c r="AX1044" s="234"/>
      <c r="AY1044" s="234"/>
      <c r="AZ1044" s="234"/>
      <c r="BA1044" s="234"/>
      <c r="BB1044" s="234"/>
      <c r="BC1044" s="234"/>
      <c r="BD1044" s="234"/>
      <c r="BE1044" s="234"/>
      <c r="BF1044" s="234"/>
      <c r="BG1044" s="234"/>
      <c r="BH1044" s="234"/>
      <c r="BI1044" s="234"/>
      <c r="BJ1044" s="234"/>
      <c r="BK1044" s="234"/>
      <c r="BL1044" s="234"/>
      <c r="BM1044" s="234"/>
      <c r="BN1044" s="234"/>
      <c r="BO1044" s="234"/>
      <c r="BP1044" s="234"/>
      <c r="BQ1044" s="234"/>
    </row>
    <row r="1045" spans="2:69" s="39" customFormat="1" ht="6.75" customHeight="1">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8"/>
      <c r="AJ1045" s="48"/>
      <c r="AL1045" s="48"/>
      <c r="AN1045" s="234"/>
      <c r="AO1045" s="234"/>
      <c r="AP1045" s="234"/>
      <c r="AQ1045" s="234"/>
      <c r="AR1045" s="234"/>
      <c r="AS1045" s="234"/>
      <c r="AT1045" s="234"/>
      <c r="AU1045" s="234"/>
      <c r="AV1045" s="234"/>
      <c r="AW1045" s="234"/>
      <c r="AX1045" s="234"/>
      <c r="AY1045" s="234"/>
      <c r="AZ1045" s="234"/>
      <c r="BA1045" s="234"/>
      <c r="BB1045" s="234"/>
      <c r="BC1045" s="234"/>
      <c r="BD1045" s="234"/>
      <c r="BE1045" s="234"/>
      <c r="BF1045" s="234"/>
      <c r="BG1045" s="234"/>
      <c r="BH1045" s="234"/>
      <c r="BI1045" s="234"/>
      <c r="BJ1045" s="234"/>
      <c r="BK1045" s="234"/>
      <c r="BL1045" s="234"/>
      <c r="BM1045" s="234"/>
      <c r="BN1045" s="234"/>
      <c r="BO1045" s="234"/>
      <c r="BP1045" s="234"/>
      <c r="BQ1045" s="234"/>
    </row>
    <row r="1046" spans="2:69" s="39" customFormat="1" ht="6.75" customHeight="1">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8"/>
      <c r="AJ1046" s="48"/>
      <c r="AL1046" s="48"/>
      <c r="AN1046" s="234"/>
      <c r="AO1046" s="234"/>
      <c r="AP1046" s="234"/>
      <c r="AQ1046" s="234"/>
      <c r="AR1046" s="234"/>
      <c r="AS1046" s="234"/>
      <c r="AT1046" s="234"/>
      <c r="AU1046" s="234"/>
      <c r="AV1046" s="234"/>
      <c r="AW1046" s="234"/>
      <c r="AX1046" s="234"/>
      <c r="AY1046" s="234"/>
      <c r="AZ1046" s="234"/>
      <c r="BA1046" s="234"/>
      <c r="BB1046" s="234"/>
      <c r="BC1046" s="234"/>
      <c r="BD1046" s="234"/>
      <c r="BE1046" s="234"/>
      <c r="BF1046" s="234"/>
      <c r="BG1046" s="234"/>
      <c r="BH1046" s="234"/>
      <c r="BI1046" s="234"/>
      <c r="BJ1046" s="234"/>
      <c r="BK1046" s="234"/>
      <c r="BL1046" s="234"/>
      <c r="BM1046" s="234"/>
      <c r="BN1046" s="234"/>
      <c r="BO1046" s="234"/>
      <c r="BP1046" s="234"/>
      <c r="BQ1046" s="234"/>
    </row>
    <row r="1047" spans="2:69" s="39" customFormat="1" ht="6.75" customHeight="1">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8"/>
      <c r="AJ1047" s="48"/>
      <c r="AL1047" s="48"/>
      <c r="AN1047" s="234"/>
      <c r="AO1047" s="234"/>
      <c r="AP1047" s="234"/>
      <c r="AQ1047" s="234"/>
      <c r="AR1047" s="234"/>
      <c r="AS1047" s="234"/>
      <c r="AT1047" s="234"/>
      <c r="AU1047" s="234"/>
      <c r="AV1047" s="234"/>
      <c r="AW1047" s="234"/>
      <c r="AX1047" s="234"/>
      <c r="AY1047" s="234"/>
      <c r="AZ1047" s="234"/>
      <c r="BA1047" s="234"/>
      <c r="BB1047" s="234"/>
      <c r="BC1047" s="234"/>
      <c r="BD1047" s="234"/>
      <c r="BE1047" s="234"/>
      <c r="BF1047" s="234"/>
      <c r="BG1047" s="234"/>
      <c r="BH1047" s="234"/>
      <c r="BI1047" s="234"/>
      <c r="BJ1047" s="234"/>
      <c r="BK1047" s="234"/>
      <c r="BL1047" s="234"/>
      <c r="BM1047" s="234"/>
      <c r="BN1047" s="234"/>
      <c r="BO1047" s="234"/>
      <c r="BP1047" s="234"/>
      <c r="BQ1047" s="234"/>
    </row>
    <row r="1048" spans="2:69" s="39" customFormat="1" ht="6.75" customHeight="1">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8"/>
      <c r="AJ1048" s="48"/>
      <c r="AL1048" s="48"/>
      <c r="AN1048" s="234"/>
      <c r="AO1048" s="234"/>
      <c r="AP1048" s="234"/>
      <c r="AQ1048" s="234"/>
      <c r="AR1048" s="234"/>
      <c r="AS1048" s="234"/>
      <c r="AT1048" s="234"/>
      <c r="AU1048" s="234"/>
      <c r="AV1048" s="234"/>
      <c r="AW1048" s="234"/>
      <c r="AX1048" s="234"/>
      <c r="AY1048" s="234"/>
      <c r="AZ1048" s="234"/>
      <c r="BA1048" s="234"/>
      <c r="BB1048" s="234"/>
      <c r="BC1048" s="234"/>
      <c r="BD1048" s="234"/>
      <c r="BE1048" s="234"/>
      <c r="BF1048" s="234"/>
      <c r="BG1048" s="234"/>
      <c r="BH1048" s="234"/>
      <c r="BI1048" s="234"/>
      <c r="BJ1048" s="234"/>
      <c r="BK1048" s="234"/>
      <c r="BL1048" s="234"/>
      <c r="BM1048" s="234"/>
      <c r="BN1048" s="234"/>
      <c r="BO1048" s="234"/>
      <c r="BP1048" s="234"/>
      <c r="BQ1048" s="234"/>
    </row>
    <row r="1049" spans="2:69" s="39" customFormat="1" ht="6.75" customHeight="1">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8"/>
      <c r="AJ1049" s="48"/>
      <c r="AL1049" s="48"/>
      <c r="AN1049" s="234"/>
      <c r="AO1049" s="234"/>
      <c r="AP1049" s="234"/>
      <c r="AQ1049" s="234"/>
      <c r="AR1049" s="234"/>
      <c r="AS1049" s="234"/>
      <c r="AT1049" s="234"/>
      <c r="AU1049" s="234"/>
      <c r="AV1049" s="234"/>
      <c r="AW1049" s="234"/>
      <c r="AX1049" s="234"/>
      <c r="AY1049" s="234"/>
      <c r="AZ1049" s="234"/>
      <c r="BA1049" s="234"/>
      <c r="BB1049" s="234"/>
      <c r="BC1049" s="234"/>
      <c r="BD1049" s="234"/>
      <c r="BE1049" s="234"/>
      <c r="BF1049" s="234"/>
      <c r="BG1049" s="234"/>
      <c r="BH1049" s="234"/>
      <c r="BI1049" s="234"/>
      <c r="BJ1049" s="234"/>
      <c r="BK1049" s="234"/>
      <c r="BL1049" s="234"/>
      <c r="BM1049" s="234"/>
      <c r="BN1049" s="234"/>
      <c r="BO1049" s="234"/>
      <c r="BP1049" s="234"/>
      <c r="BQ1049" s="234"/>
    </row>
    <row r="1050" spans="2:69" s="39" customFormat="1" ht="6.75" customHeight="1">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8"/>
      <c r="AJ1050" s="48"/>
      <c r="AL1050" s="48"/>
      <c r="AN1050" s="234"/>
      <c r="AO1050" s="234"/>
      <c r="AP1050" s="234"/>
      <c r="AQ1050" s="234"/>
      <c r="AR1050" s="234"/>
      <c r="AS1050" s="234"/>
      <c r="AT1050" s="234"/>
      <c r="AU1050" s="234"/>
      <c r="AV1050" s="234"/>
      <c r="AW1050" s="234"/>
      <c r="AX1050" s="234"/>
      <c r="AY1050" s="234"/>
      <c r="AZ1050" s="234"/>
      <c r="BA1050" s="234"/>
      <c r="BB1050" s="234"/>
      <c r="BC1050" s="234"/>
      <c r="BD1050" s="234"/>
      <c r="BE1050" s="234"/>
      <c r="BF1050" s="234"/>
      <c r="BG1050" s="234"/>
      <c r="BH1050" s="234"/>
      <c r="BI1050" s="234"/>
      <c r="BJ1050" s="234"/>
      <c r="BK1050" s="234"/>
      <c r="BL1050" s="234"/>
      <c r="BM1050" s="234"/>
      <c r="BN1050" s="234"/>
      <c r="BO1050" s="234"/>
      <c r="BP1050" s="234"/>
      <c r="BQ1050" s="234"/>
    </row>
    <row r="1051" spans="2:69" s="39" customFormat="1" ht="6.75" customHeight="1">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8"/>
      <c r="AJ1051" s="48"/>
      <c r="AL1051" s="48"/>
      <c r="AN1051" s="234"/>
      <c r="AO1051" s="234"/>
      <c r="AP1051" s="234"/>
      <c r="AQ1051" s="234"/>
      <c r="AR1051" s="234"/>
      <c r="AS1051" s="234"/>
      <c r="AT1051" s="234"/>
      <c r="AU1051" s="234"/>
      <c r="AV1051" s="234"/>
      <c r="AW1051" s="234"/>
      <c r="AX1051" s="234"/>
      <c r="AY1051" s="234"/>
      <c r="AZ1051" s="234"/>
      <c r="BA1051" s="234"/>
      <c r="BB1051" s="234"/>
      <c r="BC1051" s="234"/>
      <c r="BD1051" s="234"/>
      <c r="BE1051" s="234"/>
      <c r="BF1051" s="234"/>
      <c r="BG1051" s="234"/>
      <c r="BH1051" s="234"/>
      <c r="BI1051" s="234"/>
      <c r="BJ1051" s="234"/>
      <c r="BK1051" s="234"/>
      <c r="BL1051" s="234"/>
      <c r="BM1051" s="234"/>
      <c r="BN1051" s="234"/>
      <c r="BO1051" s="234"/>
      <c r="BP1051" s="234"/>
      <c r="BQ1051" s="234"/>
    </row>
    <row r="1052" spans="2:69" s="39" customFormat="1" ht="6.75" customHeight="1">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8"/>
      <c r="AJ1052" s="48"/>
      <c r="AL1052" s="48"/>
      <c r="AN1052" s="234"/>
      <c r="AO1052" s="234"/>
      <c r="AP1052" s="234"/>
      <c r="AQ1052" s="234"/>
      <c r="AR1052" s="234"/>
      <c r="AS1052" s="234"/>
      <c r="AT1052" s="234"/>
      <c r="AU1052" s="234"/>
      <c r="AV1052" s="234"/>
      <c r="AW1052" s="234"/>
      <c r="AX1052" s="234"/>
      <c r="AY1052" s="234"/>
      <c r="AZ1052" s="234"/>
      <c r="BA1052" s="234"/>
      <c r="BB1052" s="234"/>
      <c r="BC1052" s="234"/>
      <c r="BD1052" s="234"/>
      <c r="BE1052" s="234"/>
      <c r="BF1052" s="234"/>
      <c r="BG1052" s="234"/>
      <c r="BH1052" s="234"/>
      <c r="BI1052" s="234"/>
      <c r="BJ1052" s="234"/>
      <c r="BK1052" s="234"/>
      <c r="BL1052" s="234"/>
      <c r="BM1052" s="234"/>
      <c r="BN1052" s="234"/>
      <c r="BO1052" s="234"/>
      <c r="BP1052" s="234"/>
      <c r="BQ1052" s="234"/>
    </row>
    <row r="1053" spans="2:69" s="39" customFormat="1" ht="6.75" customHeight="1">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8"/>
      <c r="AJ1053" s="48"/>
      <c r="AL1053" s="48"/>
      <c r="AN1053" s="234"/>
      <c r="AO1053" s="234"/>
      <c r="AP1053" s="234"/>
      <c r="AQ1053" s="234"/>
      <c r="AR1053" s="234"/>
      <c r="AS1053" s="234"/>
      <c r="AT1053" s="234"/>
      <c r="AU1053" s="234"/>
      <c r="AV1053" s="234"/>
      <c r="AW1053" s="234"/>
      <c r="AX1053" s="234"/>
      <c r="AY1053" s="234"/>
      <c r="AZ1053" s="234"/>
      <c r="BA1053" s="234"/>
      <c r="BB1053" s="234"/>
      <c r="BC1053" s="234"/>
      <c r="BD1053" s="234"/>
      <c r="BE1053" s="234"/>
      <c r="BF1053" s="234"/>
      <c r="BG1053" s="234"/>
      <c r="BH1053" s="234"/>
      <c r="BI1053" s="234"/>
      <c r="BJ1053" s="234"/>
      <c r="BK1053" s="234"/>
      <c r="BL1053" s="234"/>
      <c r="BM1053" s="234"/>
      <c r="BN1053" s="234"/>
      <c r="BO1053" s="234"/>
      <c r="BP1053" s="234"/>
      <c r="BQ1053" s="234"/>
    </row>
    <row r="1054" spans="2:69" s="39" customFormat="1" ht="6.75" customHeight="1">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8"/>
      <c r="AJ1054" s="48"/>
      <c r="AL1054" s="48"/>
      <c r="AN1054" s="234"/>
      <c r="AO1054" s="234"/>
      <c r="AP1054" s="234"/>
      <c r="AQ1054" s="234"/>
      <c r="AR1054" s="234"/>
      <c r="AS1054" s="234"/>
      <c r="AT1054" s="234"/>
      <c r="AU1054" s="234"/>
      <c r="AV1054" s="234"/>
      <c r="AW1054" s="234"/>
      <c r="AX1054" s="234"/>
      <c r="AY1054" s="234"/>
      <c r="AZ1054" s="234"/>
      <c r="BA1054" s="234"/>
      <c r="BB1054" s="234"/>
      <c r="BC1054" s="234"/>
      <c r="BD1054" s="234"/>
      <c r="BE1054" s="234"/>
      <c r="BF1054" s="234"/>
      <c r="BG1054" s="234"/>
      <c r="BH1054" s="234"/>
      <c r="BI1054" s="234"/>
      <c r="BJ1054" s="234"/>
      <c r="BK1054" s="234"/>
      <c r="BL1054" s="234"/>
      <c r="BM1054" s="234"/>
      <c r="BN1054" s="234"/>
      <c r="BO1054" s="234"/>
      <c r="BP1054" s="234"/>
      <c r="BQ1054" s="234"/>
    </row>
    <row r="1055" spans="2:69" s="39" customFormat="1" ht="6.75" customHeight="1">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8"/>
      <c r="AJ1055" s="48"/>
      <c r="AL1055" s="48"/>
      <c r="AN1055" s="234"/>
      <c r="AO1055" s="234"/>
      <c r="AP1055" s="234"/>
      <c r="AQ1055" s="234"/>
      <c r="AR1055" s="234"/>
      <c r="AS1055" s="234"/>
      <c r="AT1055" s="234"/>
      <c r="AU1055" s="234"/>
      <c r="AV1055" s="234"/>
      <c r="AW1055" s="234"/>
      <c r="AX1055" s="234"/>
      <c r="AY1055" s="234"/>
      <c r="AZ1055" s="234"/>
      <c r="BA1055" s="234"/>
      <c r="BB1055" s="234"/>
      <c r="BC1055" s="234"/>
      <c r="BD1055" s="234"/>
      <c r="BE1055" s="234"/>
      <c r="BF1055" s="234"/>
      <c r="BG1055" s="234"/>
      <c r="BH1055" s="234"/>
      <c r="BI1055" s="234"/>
      <c r="BJ1055" s="234"/>
      <c r="BK1055" s="234"/>
      <c r="BL1055" s="234"/>
      <c r="BM1055" s="234"/>
      <c r="BN1055" s="234"/>
      <c r="BO1055" s="234"/>
      <c r="BP1055" s="234"/>
      <c r="BQ1055" s="234"/>
    </row>
    <row r="1056" spans="2:69" s="39" customFormat="1" ht="6.75" customHeight="1">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8"/>
      <c r="AJ1056" s="48"/>
      <c r="AL1056" s="48"/>
      <c r="AN1056" s="234"/>
      <c r="AO1056" s="234"/>
      <c r="AP1056" s="234"/>
      <c r="AQ1056" s="234"/>
      <c r="AR1056" s="234"/>
      <c r="AS1056" s="234"/>
      <c r="AT1056" s="234"/>
      <c r="AU1056" s="234"/>
      <c r="AV1056" s="234"/>
      <c r="AW1056" s="234"/>
      <c r="AX1056" s="234"/>
      <c r="AY1056" s="234"/>
      <c r="AZ1056" s="234"/>
      <c r="BA1056" s="234"/>
      <c r="BB1056" s="234"/>
      <c r="BC1056" s="234"/>
      <c r="BD1056" s="234"/>
      <c r="BE1056" s="234"/>
      <c r="BF1056" s="234"/>
      <c r="BG1056" s="234"/>
      <c r="BH1056" s="234"/>
      <c r="BI1056" s="234"/>
      <c r="BJ1056" s="234"/>
      <c r="BK1056" s="234"/>
      <c r="BL1056" s="234"/>
      <c r="BM1056" s="234"/>
      <c r="BN1056" s="234"/>
      <c r="BO1056" s="234"/>
      <c r="BP1056" s="234"/>
      <c r="BQ1056" s="234"/>
    </row>
    <row r="1057" spans="2:69" s="39" customFormat="1" ht="6.75" customHeight="1">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8"/>
      <c r="AJ1057" s="48"/>
      <c r="AL1057" s="48"/>
      <c r="AN1057" s="234"/>
      <c r="AO1057" s="234"/>
      <c r="AP1057" s="234"/>
      <c r="AQ1057" s="234"/>
      <c r="AR1057" s="234"/>
      <c r="AS1057" s="234"/>
      <c r="AT1057" s="234"/>
      <c r="AU1057" s="234"/>
      <c r="AV1057" s="234"/>
      <c r="AW1057" s="234"/>
      <c r="AX1057" s="234"/>
      <c r="AY1057" s="234"/>
      <c r="AZ1057" s="234"/>
      <c r="BA1057" s="234"/>
      <c r="BB1057" s="234"/>
      <c r="BC1057" s="234"/>
      <c r="BD1057" s="234"/>
      <c r="BE1057" s="234"/>
      <c r="BF1057" s="234"/>
      <c r="BG1057" s="234"/>
      <c r="BH1057" s="234"/>
      <c r="BI1057" s="234"/>
      <c r="BJ1057" s="234"/>
      <c r="BK1057" s="234"/>
      <c r="BL1057" s="234"/>
      <c r="BM1057" s="234"/>
      <c r="BN1057" s="234"/>
      <c r="BO1057" s="234"/>
      <c r="BP1057" s="234"/>
      <c r="BQ1057" s="234"/>
    </row>
    <row r="1058" spans="2:69" s="39" customFormat="1" ht="6.75" customHeight="1">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8"/>
      <c r="AJ1058" s="48"/>
      <c r="AL1058" s="48"/>
      <c r="AN1058" s="234"/>
      <c r="AO1058" s="234"/>
      <c r="AP1058" s="234"/>
      <c r="AQ1058" s="234"/>
      <c r="AR1058" s="234"/>
      <c r="AS1058" s="234"/>
      <c r="AT1058" s="234"/>
      <c r="AU1058" s="234"/>
      <c r="AV1058" s="234"/>
      <c r="AW1058" s="234"/>
      <c r="AX1058" s="234"/>
      <c r="AY1058" s="234"/>
      <c r="AZ1058" s="234"/>
      <c r="BA1058" s="234"/>
      <c r="BB1058" s="234"/>
      <c r="BC1058" s="234"/>
      <c r="BD1058" s="234"/>
      <c r="BE1058" s="234"/>
      <c r="BF1058" s="234"/>
      <c r="BG1058" s="234"/>
      <c r="BH1058" s="234"/>
      <c r="BI1058" s="234"/>
      <c r="BJ1058" s="234"/>
      <c r="BK1058" s="234"/>
      <c r="BL1058" s="234"/>
      <c r="BM1058" s="234"/>
      <c r="BN1058" s="234"/>
      <c r="BO1058" s="234"/>
      <c r="BP1058" s="234"/>
      <c r="BQ1058" s="234"/>
    </row>
    <row r="1059" spans="2:69" s="39" customFormat="1" ht="6.75" customHeight="1">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8"/>
      <c r="AJ1059" s="48"/>
      <c r="AL1059" s="48"/>
      <c r="AN1059" s="234"/>
      <c r="AO1059" s="234"/>
      <c r="AP1059" s="234"/>
      <c r="AQ1059" s="234"/>
      <c r="AR1059" s="234"/>
      <c r="AS1059" s="234"/>
      <c r="AT1059" s="234"/>
      <c r="AU1059" s="234"/>
      <c r="AV1059" s="234"/>
      <c r="AW1059" s="234"/>
      <c r="AX1059" s="234"/>
      <c r="AY1059" s="234"/>
      <c r="AZ1059" s="234"/>
      <c r="BA1059" s="234"/>
      <c r="BB1059" s="234"/>
      <c r="BC1059" s="234"/>
      <c r="BD1059" s="234"/>
      <c r="BE1059" s="234"/>
      <c r="BF1059" s="234"/>
      <c r="BG1059" s="234"/>
      <c r="BH1059" s="234"/>
      <c r="BI1059" s="234"/>
      <c r="BJ1059" s="234"/>
      <c r="BK1059" s="234"/>
      <c r="BL1059" s="234"/>
      <c r="BM1059" s="234"/>
      <c r="BN1059" s="234"/>
      <c r="BO1059" s="234"/>
      <c r="BP1059" s="234"/>
      <c r="BQ1059" s="234"/>
    </row>
    <row r="1060" spans="2:69" s="39" customFormat="1" ht="6.75" customHeight="1">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8"/>
      <c r="AJ1060" s="48"/>
      <c r="AL1060" s="48"/>
      <c r="AN1060" s="234"/>
      <c r="AO1060" s="234"/>
      <c r="AP1060" s="234"/>
      <c r="AQ1060" s="234"/>
      <c r="AR1060" s="234"/>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row>
    <row r="1061" spans="2:69" s="39" customFormat="1" ht="6.75" customHeight="1">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8"/>
      <c r="AJ1061" s="48"/>
      <c r="AL1061" s="48"/>
      <c r="AN1061" s="234"/>
      <c r="AO1061" s="234"/>
      <c r="AP1061" s="234"/>
      <c r="AQ1061" s="234"/>
      <c r="AR1061" s="234"/>
      <c r="AS1061" s="234"/>
      <c r="AT1061" s="234"/>
      <c r="AU1061" s="234"/>
      <c r="AV1061" s="234"/>
      <c r="AW1061" s="234"/>
      <c r="AX1061" s="234"/>
      <c r="AY1061" s="234"/>
      <c r="AZ1061" s="234"/>
      <c r="BA1061" s="234"/>
      <c r="BB1061" s="234"/>
      <c r="BC1061" s="234"/>
      <c r="BD1061" s="234"/>
      <c r="BE1061" s="234"/>
      <c r="BF1061" s="234"/>
      <c r="BG1061" s="234"/>
      <c r="BH1061" s="234"/>
      <c r="BI1061" s="234"/>
      <c r="BJ1061" s="234"/>
      <c r="BK1061" s="234"/>
      <c r="BL1061" s="234"/>
      <c r="BM1061" s="234"/>
      <c r="BN1061" s="234"/>
      <c r="BO1061" s="234"/>
      <c r="BP1061" s="234"/>
      <c r="BQ1061" s="234"/>
    </row>
    <row r="1062" spans="2:69" s="39" customFormat="1" ht="6.75" customHeight="1">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8"/>
      <c r="AJ1062" s="48"/>
      <c r="AL1062" s="48"/>
      <c r="AN1062" s="234"/>
      <c r="AO1062" s="234"/>
      <c r="AP1062" s="234"/>
      <c r="AQ1062" s="234"/>
      <c r="AR1062" s="234"/>
      <c r="AS1062" s="234"/>
      <c r="AT1062" s="234"/>
      <c r="AU1062" s="234"/>
      <c r="AV1062" s="234"/>
      <c r="AW1062" s="234"/>
      <c r="AX1062" s="234"/>
      <c r="AY1062" s="234"/>
      <c r="AZ1062" s="234"/>
      <c r="BA1062" s="234"/>
      <c r="BB1062" s="234"/>
      <c r="BC1062" s="234"/>
      <c r="BD1062" s="234"/>
      <c r="BE1062" s="234"/>
      <c r="BF1062" s="234"/>
      <c r="BG1062" s="234"/>
      <c r="BH1062" s="234"/>
      <c r="BI1062" s="234"/>
      <c r="BJ1062" s="234"/>
      <c r="BK1062" s="234"/>
      <c r="BL1062" s="234"/>
      <c r="BM1062" s="234"/>
      <c r="BN1062" s="234"/>
      <c r="BO1062" s="234"/>
      <c r="BP1062" s="234"/>
      <c r="BQ1062" s="234"/>
    </row>
    <row r="1063" spans="2:69" s="39" customFormat="1" ht="6.75" customHeight="1">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8"/>
      <c r="AJ1063" s="48"/>
      <c r="AL1063" s="48"/>
      <c r="AN1063" s="234"/>
      <c r="AO1063" s="234"/>
      <c r="AP1063" s="234"/>
      <c r="AQ1063" s="234"/>
      <c r="AR1063" s="234"/>
      <c r="AS1063" s="234"/>
      <c r="AT1063" s="234"/>
      <c r="AU1063" s="234"/>
      <c r="AV1063" s="234"/>
      <c r="AW1063" s="234"/>
      <c r="AX1063" s="234"/>
      <c r="AY1063" s="234"/>
      <c r="AZ1063" s="234"/>
      <c r="BA1063" s="234"/>
      <c r="BB1063" s="234"/>
      <c r="BC1063" s="234"/>
      <c r="BD1063" s="234"/>
      <c r="BE1063" s="234"/>
      <c r="BF1063" s="234"/>
      <c r="BG1063" s="234"/>
      <c r="BH1063" s="234"/>
      <c r="BI1063" s="234"/>
      <c r="BJ1063" s="234"/>
      <c r="BK1063" s="234"/>
      <c r="BL1063" s="234"/>
      <c r="BM1063" s="234"/>
      <c r="BN1063" s="234"/>
      <c r="BO1063" s="234"/>
      <c r="BP1063" s="234"/>
      <c r="BQ1063" s="234"/>
    </row>
    <row r="1064" spans="2:69" s="39" customFormat="1" ht="6.75" customHeight="1">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8"/>
      <c r="AJ1064" s="48"/>
      <c r="AL1064" s="48"/>
      <c r="AN1064" s="234"/>
      <c r="AO1064" s="234"/>
      <c r="AP1064" s="234"/>
      <c r="AQ1064" s="234"/>
      <c r="AR1064" s="234"/>
      <c r="AS1064" s="234"/>
      <c r="AT1064" s="234"/>
      <c r="AU1064" s="234"/>
      <c r="AV1064" s="234"/>
      <c r="AW1064" s="234"/>
      <c r="AX1064" s="234"/>
      <c r="AY1064" s="234"/>
      <c r="AZ1064" s="234"/>
      <c r="BA1064" s="234"/>
      <c r="BB1064" s="234"/>
      <c r="BC1064" s="234"/>
      <c r="BD1064" s="234"/>
      <c r="BE1064" s="234"/>
      <c r="BF1064" s="234"/>
      <c r="BG1064" s="234"/>
      <c r="BH1064" s="234"/>
      <c r="BI1064" s="234"/>
      <c r="BJ1064" s="234"/>
      <c r="BK1064" s="234"/>
      <c r="BL1064" s="234"/>
      <c r="BM1064" s="234"/>
      <c r="BN1064" s="234"/>
      <c r="BO1064" s="234"/>
      <c r="BP1064" s="234"/>
      <c r="BQ1064" s="234"/>
    </row>
    <row r="1065" spans="2:69" s="39" customFormat="1" ht="6.75" customHeight="1">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8"/>
      <c r="AJ1065" s="48"/>
      <c r="AL1065" s="48"/>
      <c r="AN1065" s="234"/>
      <c r="AO1065" s="234"/>
      <c r="AP1065" s="234"/>
      <c r="AQ1065" s="234"/>
      <c r="AR1065" s="234"/>
      <c r="AS1065" s="234"/>
      <c r="AT1065" s="234"/>
      <c r="AU1065" s="234"/>
      <c r="AV1065" s="234"/>
      <c r="AW1065" s="234"/>
      <c r="AX1065" s="234"/>
      <c r="AY1065" s="234"/>
      <c r="AZ1065" s="234"/>
      <c r="BA1065" s="234"/>
      <c r="BB1065" s="234"/>
      <c r="BC1065" s="234"/>
      <c r="BD1065" s="234"/>
      <c r="BE1065" s="234"/>
      <c r="BF1065" s="234"/>
      <c r="BG1065" s="234"/>
      <c r="BH1065" s="234"/>
      <c r="BI1065" s="234"/>
      <c r="BJ1065" s="234"/>
      <c r="BK1065" s="234"/>
      <c r="BL1065" s="234"/>
      <c r="BM1065" s="234"/>
      <c r="BN1065" s="234"/>
      <c r="BO1065" s="234"/>
      <c r="BP1065" s="234"/>
      <c r="BQ1065" s="234"/>
    </row>
    <row r="1066" spans="2:69" s="39" customFormat="1" ht="6.75" customHeight="1">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8"/>
      <c r="AJ1066" s="48"/>
      <c r="AL1066" s="48"/>
      <c r="AN1066" s="234"/>
      <c r="AO1066" s="234"/>
      <c r="AP1066" s="234"/>
      <c r="AQ1066" s="234"/>
      <c r="AR1066" s="234"/>
      <c r="AS1066" s="234"/>
      <c r="AT1066" s="234"/>
      <c r="AU1066" s="234"/>
      <c r="AV1066" s="234"/>
      <c r="AW1066" s="234"/>
      <c r="AX1066" s="234"/>
      <c r="AY1066" s="234"/>
      <c r="AZ1066" s="234"/>
      <c r="BA1066" s="234"/>
      <c r="BB1066" s="234"/>
      <c r="BC1066" s="234"/>
      <c r="BD1066" s="234"/>
      <c r="BE1066" s="234"/>
      <c r="BF1066" s="234"/>
      <c r="BG1066" s="234"/>
      <c r="BH1066" s="234"/>
      <c r="BI1066" s="234"/>
      <c r="BJ1066" s="234"/>
      <c r="BK1066" s="234"/>
      <c r="BL1066" s="234"/>
      <c r="BM1066" s="234"/>
      <c r="BN1066" s="234"/>
      <c r="BO1066" s="234"/>
      <c r="BP1066" s="234"/>
      <c r="BQ1066" s="234"/>
    </row>
    <row r="1067" spans="2:69" s="39" customFormat="1" ht="6.75" customHeight="1">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8"/>
      <c r="AJ1067" s="48"/>
      <c r="AL1067" s="48"/>
      <c r="AN1067" s="234"/>
      <c r="AO1067" s="234"/>
      <c r="AP1067" s="234"/>
      <c r="AQ1067" s="234"/>
      <c r="AR1067" s="234"/>
      <c r="AS1067" s="234"/>
      <c r="AT1067" s="234"/>
      <c r="AU1067" s="234"/>
      <c r="AV1067" s="234"/>
      <c r="AW1067" s="234"/>
      <c r="AX1067" s="234"/>
      <c r="AY1067" s="234"/>
      <c r="AZ1067" s="234"/>
      <c r="BA1067" s="234"/>
      <c r="BB1067" s="234"/>
      <c r="BC1067" s="234"/>
      <c r="BD1067" s="234"/>
      <c r="BE1067" s="234"/>
      <c r="BF1067" s="234"/>
      <c r="BG1067" s="234"/>
      <c r="BH1067" s="234"/>
      <c r="BI1067" s="234"/>
      <c r="BJ1067" s="234"/>
      <c r="BK1067" s="234"/>
      <c r="BL1067" s="234"/>
      <c r="BM1067" s="234"/>
      <c r="BN1067" s="234"/>
      <c r="BO1067" s="234"/>
      <c r="BP1067" s="234"/>
      <c r="BQ1067" s="234"/>
    </row>
    <row r="1068" spans="2:69" s="39" customFormat="1" ht="6.75" customHeight="1">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8"/>
      <c r="AJ1068" s="48"/>
      <c r="AL1068" s="48"/>
      <c r="AN1068" s="234"/>
      <c r="AO1068" s="234"/>
      <c r="AP1068" s="234"/>
      <c r="AQ1068" s="234"/>
      <c r="AR1068" s="234"/>
      <c r="AS1068" s="234"/>
      <c r="AT1068" s="234"/>
      <c r="AU1068" s="234"/>
      <c r="AV1068" s="234"/>
      <c r="AW1068" s="234"/>
      <c r="AX1068" s="234"/>
      <c r="AY1068" s="234"/>
      <c r="AZ1068" s="234"/>
      <c r="BA1068" s="234"/>
      <c r="BB1068" s="234"/>
      <c r="BC1068" s="234"/>
      <c r="BD1068" s="234"/>
      <c r="BE1068" s="234"/>
      <c r="BF1068" s="234"/>
      <c r="BG1068" s="234"/>
      <c r="BH1068" s="234"/>
      <c r="BI1068" s="234"/>
      <c r="BJ1068" s="234"/>
      <c r="BK1068" s="234"/>
      <c r="BL1068" s="234"/>
      <c r="BM1068" s="234"/>
      <c r="BN1068" s="234"/>
      <c r="BO1068" s="234"/>
      <c r="BP1068" s="234"/>
      <c r="BQ1068" s="234"/>
    </row>
    <row r="1069" spans="2:69" s="39" customFormat="1" ht="6.75" customHeight="1">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8"/>
      <c r="AJ1069" s="48"/>
      <c r="AL1069" s="48"/>
      <c r="AN1069" s="234"/>
      <c r="AO1069" s="234"/>
      <c r="AP1069" s="234"/>
      <c r="AQ1069" s="234"/>
      <c r="AR1069" s="234"/>
      <c r="AS1069" s="234"/>
      <c r="AT1069" s="234"/>
      <c r="AU1069" s="234"/>
      <c r="AV1069" s="234"/>
      <c r="AW1069" s="234"/>
      <c r="AX1069" s="234"/>
      <c r="AY1069" s="234"/>
      <c r="AZ1069" s="234"/>
      <c r="BA1069" s="234"/>
      <c r="BB1069" s="234"/>
      <c r="BC1069" s="234"/>
      <c r="BD1069" s="234"/>
      <c r="BE1069" s="234"/>
      <c r="BF1069" s="234"/>
      <c r="BG1069" s="234"/>
      <c r="BH1069" s="234"/>
      <c r="BI1069" s="234"/>
      <c r="BJ1069" s="234"/>
      <c r="BK1069" s="234"/>
      <c r="BL1069" s="234"/>
      <c r="BM1069" s="234"/>
      <c r="BN1069" s="234"/>
      <c r="BO1069" s="234"/>
      <c r="BP1069" s="234"/>
      <c r="BQ1069" s="234"/>
    </row>
    <row r="1070" spans="2:69" s="39" customFormat="1" ht="6.75" customHeight="1">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8"/>
      <c r="AJ1070" s="48"/>
      <c r="AL1070" s="48"/>
      <c r="AN1070" s="234"/>
      <c r="AO1070" s="234"/>
      <c r="AP1070" s="234"/>
      <c r="AQ1070" s="234"/>
      <c r="AR1070" s="234"/>
      <c r="AS1070" s="234"/>
      <c r="AT1070" s="234"/>
      <c r="AU1070" s="234"/>
      <c r="AV1070" s="234"/>
      <c r="AW1070" s="234"/>
      <c r="AX1070" s="234"/>
      <c r="AY1070" s="234"/>
      <c r="AZ1070" s="234"/>
      <c r="BA1070" s="234"/>
      <c r="BB1070" s="234"/>
      <c r="BC1070" s="234"/>
      <c r="BD1070" s="234"/>
      <c r="BE1070" s="234"/>
      <c r="BF1070" s="234"/>
      <c r="BG1070" s="234"/>
      <c r="BH1070" s="234"/>
      <c r="BI1070" s="234"/>
      <c r="BJ1070" s="234"/>
      <c r="BK1070" s="234"/>
      <c r="BL1070" s="234"/>
      <c r="BM1070" s="234"/>
      <c r="BN1070" s="234"/>
      <c r="BO1070" s="234"/>
      <c r="BP1070" s="234"/>
      <c r="BQ1070" s="234"/>
    </row>
    <row r="1071" spans="2:69" s="39" customFormat="1" ht="6.75" customHeight="1">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8"/>
      <c r="AJ1071" s="48"/>
      <c r="AL1071" s="48"/>
      <c r="AN1071" s="234"/>
      <c r="AO1071" s="234"/>
      <c r="AP1071" s="234"/>
      <c r="AQ1071" s="234"/>
      <c r="AR1071" s="234"/>
      <c r="AS1071" s="234"/>
      <c r="AT1071" s="234"/>
      <c r="AU1071" s="234"/>
      <c r="AV1071" s="234"/>
      <c r="AW1071" s="234"/>
      <c r="AX1071" s="234"/>
      <c r="AY1071" s="234"/>
      <c r="AZ1071" s="234"/>
      <c r="BA1071" s="234"/>
      <c r="BB1071" s="234"/>
      <c r="BC1071" s="234"/>
      <c r="BD1071" s="234"/>
      <c r="BE1071" s="234"/>
      <c r="BF1071" s="234"/>
      <c r="BG1071" s="234"/>
      <c r="BH1071" s="234"/>
      <c r="BI1071" s="234"/>
      <c r="BJ1071" s="234"/>
      <c r="BK1071" s="234"/>
      <c r="BL1071" s="234"/>
      <c r="BM1071" s="234"/>
      <c r="BN1071" s="234"/>
      <c r="BO1071" s="234"/>
      <c r="BP1071" s="234"/>
      <c r="BQ1071" s="234"/>
    </row>
    <row r="1072" spans="2:69" s="39" customFormat="1" ht="6.75" customHeight="1">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8"/>
      <c r="AJ1072" s="48"/>
      <c r="AL1072" s="48"/>
      <c r="AN1072" s="234"/>
      <c r="AO1072" s="234"/>
      <c r="AP1072" s="234"/>
      <c r="AQ1072" s="234"/>
      <c r="AR1072" s="234"/>
      <c r="AS1072" s="234"/>
      <c r="AT1072" s="234"/>
      <c r="AU1072" s="234"/>
      <c r="AV1072" s="234"/>
      <c r="AW1072" s="234"/>
      <c r="AX1072" s="234"/>
      <c r="AY1072" s="234"/>
      <c r="AZ1072" s="234"/>
      <c r="BA1072" s="234"/>
      <c r="BB1072" s="234"/>
      <c r="BC1072" s="234"/>
      <c r="BD1072" s="234"/>
      <c r="BE1072" s="234"/>
      <c r="BF1072" s="234"/>
      <c r="BG1072" s="234"/>
      <c r="BH1072" s="234"/>
      <c r="BI1072" s="234"/>
      <c r="BJ1072" s="234"/>
      <c r="BK1072" s="234"/>
      <c r="BL1072" s="234"/>
      <c r="BM1072" s="234"/>
      <c r="BN1072" s="234"/>
      <c r="BO1072" s="234"/>
      <c r="BP1072" s="234"/>
      <c r="BQ1072" s="234"/>
    </row>
    <row r="1073" spans="2:69" s="39" customFormat="1" ht="6.75" customHeight="1">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8"/>
      <c r="AJ1073" s="48"/>
      <c r="AL1073" s="48"/>
      <c r="AN1073" s="234"/>
      <c r="AO1073" s="234"/>
      <c r="AP1073" s="234"/>
      <c r="AQ1073" s="234"/>
      <c r="AR1073" s="234"/>
      <c r="AS1073" s="234"/>
      <c r="AT1073" s="234"/>
      <c r="AU1073" s="234"/>
      <c r="AV1073" s="234"/>
      <c r="AW1073" s="234"/>
      <c r="AX1073" s="234"/>
      <c r="AY1073" s="234"/>
      <c r="AZ1073" s="234"/>
      <c r="BA1073" s="234"/>
      <c r="BB1073" s="234"/>
      <c r="BC1073" s="234"/>
      <c r="BD1073" s="234"/>
      <c r="BE1073" s="234"/>
      <c r="BF1073" s="234"/>
      <c r="BG1073" s="234"/>
      <c r="BH1073" s="234"/>
      <c r="BI1073" s="234"/>
      <c r="BJ1073" s="234"/>
      <c r="BK1073" s="234"/>
      <c r="BL1073" s="234"/>
      <c r="BM1073" s="234"/>
      <c r="BN1073" s="234"/>
      <c r="BO1073" s="234"/>
      <c r="BP1073" s="234"/>
      <c r="BQ1073" s="234"/>
    </row>
    <row r="1074" spans="2:69" s="39" customFormat="1" ht="6.75" customHeight="1">
      <c r="B1074" s="47"/>
      <c r="C1074" s="47"/>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c r="AA1074" s="47"/>
      <c r="AB1074" s="47"/>
      <c r="AC1074" s="47"/>
      <c r="AD1074" s="47"/>
      <c r="AE1074" s="47"/>
      <c r="AF1074" s="47"/>
      <c r="AG1074" s="47"/>
      <c r="AH1074" s="48"/>
      <c r="AJ1074" s="48"/>
      <c r="AL1074" s="48"/>
      <c r="AN1074" s="234"/>
      <c r="AO1074" s="234"/>
      <c r="AP1074" s="234"/>
      <c r="AQ1074" s="234"/>
      <c r="AR1074" s="234"/>
      <c r="AS1074" s="234"/>
      <c r="AT1074" s="234"/>
      <c r="AU1074" s="234"/>
      <c r="AV1074" s="234"/>
      <c r="AW1074" s="234"/>
      <c r="AX1074" s="234"/>
      <c r="AY1074" s="234"/>
      <c r="AZ1074" s="234"/>
      <c r="BA1074" s="234"/>
      <c r="BB1074" s="234"/>
      <c r="BC1074" s="234"/>
      <c r="BD1074" s="234"/>
      <c r="BE1074" s="234"/>
      <c r="BF1074" s="234"/>
      <c r="BG1074" s="234"/>
      <c r="BH1074" s="234"/>
      <c r="BI1074" s="234"/>
      <c r="BJ1074" s="234"/>
      <c r="BK1074" s="234"/>
      <c r="BL1074" s="234"/>
      <c r="BM1074" s="234"/>
      <c r="BN1074" s="234"/>
      <c r="BO1074" s="234"/>
      <c r="BP1074" s="234"/>
      <c r="BQ1074" s="234"/>
    </row>
    <row r="1075" spans="2:69" s="39" customFormat="1" ht="6.75" customHeight="1">
      <c r="B1075" s="47"/>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8"/>
      <c r="AJ1075" s="48"/>
      <c r="AL1075" s="48"/>
      <c r="AN1075" s="234"/>
      <c r="AO1075" s="234"/>
      <c r="AP1075" s="234"/>
      <c r="AQ1075" s="234"/>
      <c r="AR1075" s="234"/>
      <c r="AS1075" s="234"/>
      <c r="AT1075" s="234"/>
      <c r="AU1075" s="234"/>
      <c r="AV1075" s="234"/>
      <c r="AW1075" s="234"/>
      <c r="AX1075" s="234"/>
      <c r="AY1075" s="234"/>
      <c r="AZ1075" s="234"/>
      <c r="BA1075" s="234"/>
      <c r="BB1075" s="234"/>
      <c r="BC1075" s="234"/>
      <c r="BD1075" s="234"/>
      <c r="BE1075" s="234"/>
      <c r="BF1075" s="234"/>
      <c r="BG1075" s="234"/>
      <c r="BH1075" s="234"/>
      <c r="BI1075" s="234"/>
      <c r="BJ1075" s="234"/>
      <c r="BK1075" s="234"/>
      <c r="BL1075" s="234"/>
      <c r="BM1075" s="234"/>
      <c r="BN1075" s="234"/>
      <c r="BO1075" s="234"/>
      <c r="BP1075" s="234"/>
      <c r="BQ1075" s="234"/>
    </row>
  </sheetData>
  <conditionalFormatting sqref="AH26:AM44 AH46:AM63 AH9:AM24">
    <cfRule type="cellIs" dxfId="40" priority="14" operator="equal">
      <formula>0</formula>
    </cfRule>
  </conditionalFormatting>
  <conditionalFormatting sqref="AH11">
    <cfRule type="cellIs" dxfId="39" priority="1" operator="equal">
      <formula>0</formula>
    </cfRule>
    <cfRule type="cellIs" dxfId="38" priority="2" operator="equal">
      <formula>0</formula>
    </cfRule>
    <cfRule type="cellIs" dxfId="37" priority="3" operator="equal">
      <formula>0</formula>
    </cfRule>
  </conditionalFormatting>
  <dataValidations disablePrompts="1" count="1">
    <dataValidation type="whole" allowBlank="1" showErrorMessage="1" errorTitle="Error" error="De conformidad a lo establecido en las Consideraciones Generales de la Guía para la Integración de la Cuenta Pública 2017, la información debe presenta las cifras en pesos sin DECIMALES." sqref="AH55:AM55 AH35:AL35 AH49:AM49" xr:uid="{00000000-0002-0000-0B00-000000000000}">
      <formula1>-999999999999999000</formula1>
      <formula2>999999999999999000</formula2>
    </dataValidation>
  </dataValidations>
  <pageMargins left="0.59055118110236227" right="0" top="0" bottom="0"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29A0F-4DD6-49FD-A916-24EBED33BF6C}">
  <dimension ref="A1:AN439"/>
  <sheetViews>
    <sheetView topLeftCell="I1" zoomScale="145" zoomScaleNormal="145" workbookViewId="0">
      <selection activeCell="Z51" sqref="Z49:Z51"/>
    </sheetView>
  </sheetViews>
  <sheetFormatPr baseColWidth="10" defaultRowHeight="15"/>
  <cols>
    <col min="1" max="1" width="0.85546875" style="430" customWidth="1"/>
    <col min="2" max="13" width="3.5703125" style="430" customWidth="1"/>
    <col min="14" max="14" width="2.85546875" style="430" customWidth="1"/>
    <col min="15" max="15" width="3.5703125" style="430" customWidth="1"/>
    <col min="16" max="16" width="2" style="430" customWidth="1"/>
    <col min="17" max="17" width="3.5703125" style="430" customWidth="1"/>
    <col min="18" max="18" width="10.7109375" style="430" customWidth="1"/>
    <col min="19" max="19" width="11.28515625" style="430" customWidth="1"/>
    <col min="20" max="20" width="12.28515625" style="430" customWidth="1"/>
    <col min="21" max="21" width="11.7109375" style="430" customWidth="1"/>
    <col min="22" max="22" width="10.28515625" style="430" customWidth="1"/>
    <col min="23" max="23" width="9" style="430" customWidth="1"/>
    <col min="24" max="24" width="0.85546875" style="430" customWidth="1"/>
  </cols>
  <sheetData>
    <row r="1" spans="1:40" s="435" customFormat="1" ht="6.95" customHeight="1">
      <c r="A1" s="446"/>
      <c r="B1" s="446"/>
      <c r="C1" s="446"/>
      <c r="D1" s="446"/>
      <c r="E1" s="446"/>
      <c r="F1" s="446"/>
      <c r="G1" s="447"/>
      <c r="H1" s="447"/>
      <c r="I1" s="448"/>
      <c r="J1" s="448"/>
      <c r="K1" s="448"/>
      <c r="L1" s="448"/>
      <c r="M1" s="448"/>
      <c r="N1" s="448"/>
      <c r="O1" s="448"/>
      <c r="P1" s="447"/>
      <c r="Q1" s="447"/>
      <c r="R1" s="447"/>
      <c r="S1" s="447"/>
      <c r="T1" s="447"/>
      <c r="U1" s="447"/>
      <c r="V1" s="447"/>
      <c r="W1" s="447"/>
      <c r="X1" s="447"/>
      <c r="Y1" s="449"/>
      <c r="Z1" s="434"/>
      <c r="AA1" s="434"/>
      <c r="AB1" s="434"/>
      <c r="AC1" s="434"/>
      <c r="AD1" s="434"/>
      <c r="AE1" s="434"/>
      <c r="AF1" s="434"/>
      <c r="AG1" s="434"/>
      <c r="AH1" s="434"/>
      <c r="AI1" s="434"/>
      <c r="AJ1" s="434"/>
      <c r="AK1" s="434"/>
      <c r="AL1" s="434"/>
      <c r="AM1" s="434"/>
      <c r="AN1" s="434"/>
    </row>
    <row r="2" spans="1:40" s="7" customFormat="1" ht="11.1" customHeight="1">
      <c r="A2" s="60" t="s">
        <v>124</v>
      </c>
      <c r="B2" s="72"/>
      <c r="C2" s="72"/>
      <c r="D2" s="72"/>
      <c r="E2" s="72"/>
      <c r="F2" s="72"/>
      <c r="G2" s="72"/>
      <c r="H2" s="72"/>
      <c r="I2" s="72"/>
      <c r="J2" s="72"/>
      <c r="K2" s="72"/>
      <c r="L2" s="72"/>
      <c r="M2" s="72"/>
      <c r="N2" s="72"/>
      <c r="O2" s="72"/>
      <c r="P2" s="72"/>
      <c r="Q2" s="72"/>
      <c r="R2" s="72"/>
      <c r="S2" s="72"/>
      <c r="T2" s="61"/>
      <c r="U2" s="72"/>
      <c r="V2" s="72"/>
      <c r="W2" s="72"/>
      <c r="X2" s="72"/>
      <c r="Y2" s="400"/>
    </row>
    <row r="3" spans="1:40" s="7" customFormat="1" ht="11.1" customHeight="1">
      <c r="A3" s="401" t="s">
        <v>296</v>
      </c>
      <c r="B3" s="72"/>
      <c r="C3" s="72"/>
      <c r="D3" s="72"/>
      <c r="E3" s="72"/>
      <c r="F3" s="72"/>
      <c r="G3" s="72"/>
      <c r="H3" s="72"/>
      <c r="I3" s="72"/>
      <c r="J3" s="72"/>
      <c r="K3" s="72"/>
      <c r="L3" s="72"/>
      <c r="M3" s="72"/>
      <c r="N3" s="72"/>
      <c r="O3" s="72"/>
      <c r="P3" s="72"/>
      <c r="Q3" s="72"/>
      <c r="R3" s="72"/>
      <c r="S3" s="72"/>
      <c r="T3" s="61"/>
      <c r="U3" s="72"/>
      <c r="V3" s="72"/>
      <c r="W3" s="72"/>
      <c r="X3" s="72"/>
      <c r="Y3" s="400"/>
    </row>
    <row r="4" spans="1:40" s="7" customFormat="1" ht="11.1" customHeight="1">
      <c r="A4" s="72" t="s">
        <v>297</v>
      </c>
      <c r="B4" s="72"/>
      <c r="C4" s="72"/>
      <c r="D4" s="72"/>
      <c r="E4" s="72"/>
      <c r="F4" s="72"/>
      <c r="G4" s="72"/>
      <c r="H4" s="72"/>
      <c r="I4" s="72"/>
      <c r="J4" s="72"/>
      <c r="K4" s="72"/>
      <c r="L4" s="72"/>
      <c r="M4" s="72"/>
      <c r="N4" s="72"/>
      <c r="O4" s="72"/>
      <c r="P4" s="72"/>
      <c r="Q4" s="72"/>
      <c r="R4" s="72"/>
      <c r="S4" s="72"/>
      <c r="T4" s="61"/>
      <c r="U4" s="72"/>
      <c r="V4" s="72"/>
      <c r="W4" s="72"/>
      <c r="X4" s="72"/>
      <c r="Y4" s="400"/>
    </row>
    <row r="5" spans="1:40" s="7" customFormat="1" ht="11.1" customHeight="1">
      <c r="A5" s="62" t="s">
        <v>248</v>
      </c>
      <c r="B5" s="62"/>
      <c r="C5" s="72"/>
      <c r="D5" s="72"/>
      <c r="E5" s="72"/>
      <c r="F5" s="72"/>
      <c r="G5" s="72"/>
      <c r="H5" s="72"/>
      <c r="I5" s="72"/>
      <c r="J5" s="72"/>
      <c r="K5" s="72"/>
      <c r="L5" s="72"/>
      <c r="M5" s="72"/>
      <c r="N5" s="72"/>
      <c r="O5" s="72"/>
      <c r="P5" s="72"/>
      <c r="Q5" s="72"/>
      <c r="R5" s="72"/>
      <c r="S5" s="72"/>
      <c r="T5" s="61"/>
      <c r="U5" s="72"/>
      <c r="V5" s="72"/>
      <c r="W5" s="72"/>
      <c r="X5" s="72"/>
      <c r="Y5" s="400"/>
    </row>
    <row r="6" spans="1:40" s="452" customFormat="1" ht="3.95" customHeight="1">
      <c r="A6" s="443"/>
      <c r="B6" s="443"/>
      <c r="C6" s="444"/>
      <c r="D6" s="444"/>
      <c r="E6" s="444"/>
      <c r="F6" s="444"/>
      <c r="G6" s="444"/>
      <c r="H6" s="444"/>
      <c r="I6" s="444"/>
      <c r="J6" s="444"/>
      <c r="K6" s="444"/>
      <c r="L6" s="444"/>
      <c r="M6" s="444"/>
      <c r="N6" s="444"/>
      <c r="O6" s="444"/>
      <c r="P6" s="444"/>
      <c r="Q6" s="444"/>
      <c r="R6" s="444"/>
      <c r="S6" s="444"/>
      <c r="T6" s="445"/>
      <c r="U6" s="444"/>
      <c r="V6" s="444"/>
      <c r="W6" s="444"/>
      <c r="X6" s="444"/>
      <c r="Y6" s="451"/>
    </row>
    <row r="7" spans="1:40" s="403" customFormat="1" ht="11.1" customHeight="1">
      <c r="A7" s="63"/>
      <c r="B7" s="63"/>
      <c r="C7" s="63"/>
      <c r="D7" s="63"/>
      <c r="E7" s="63"/>
      <c r="F7" s="63"/>
      <c r="G7" s="63"/>
      <c r="H7" s="63"/>
      <c r="I7" s="63"/>
      <c r="J7" s="63"/>
      <c r="K7" s="63"/>
      <c r="L7" s="63"/>
      <c r="M7" s="63"/>
      <c r="N7" s="63"/>
      <c r="O7" s="63"/>
      <c r="P7" s="63"/>
      <c r="Q7" s="73"/>
      <c r="R7" s="73" t="s">
        <v>147</v>
      </c>
      <c r="S7" s="73" t="s">
        <v>29</v>
      </c>
      <c r="T7" s="73" t="s">
        <v>147</v>
      </c>
      <c r="U7" s="73" t="s">
        <v>147</v>
      </c>
      <c r="V7" s="73" t="s">
        <v>147</v>
      </c>
      <c r="W7" s="64"/>
      <c r="X7" s="64"/>
      <c r="Y7" s="402"/>
    </row>
    <row r="8" spans="1:40" s="403" customFormat="1" ht="11.1" customHeight="1">
      <c r="A8" s="63"/>
      <c r="B8" s="65" t="s">
        <v>160</v>
      </c>
      <c r="C8" s="64"/>
      <c r="D8" s="64"/>
      <c r="E8" s="64"/>
      <c r="F8" s="64"/>
      <c r="G8" s="64"/>
      <c r="H8" s="64"/>
      <c r="I8" s="64"/>
      <c r="J8" s="64"/>
      <c r="K8" s="64"/>
      <c r="L8" s="64"/>
      <c r="M8" s="64"/>
      <c r="N8" s="64"/>
      <c r="O8" s="64"/>
      <c r="P8" s="64"/>
      <c r="Q8" s="64"/>
      <c r="R8" s="73"/>
      <c r="S8" s="404" t="s">
        <v>35</v>
      </c>
      <c r="T8" s="73"/>
      <c r="U8" s="73"/>
      <c r="V8" s="73"/>
      <c r="W8" s="64" t="s">
        <v>39</v>
      </c>
      <c r="X8" s="64"/>
      <c r="Y8" s="402"/>
    </row>
    <row r="9" spans="1:40" s="403" customFormat="1" ht="11.1" customHeight="1">
      <c r="A9" s="63"/>
      <c r="B9" s="63"/>
      <c r="C9" s="63"/>
      <c r="D9" s="63"/>
      <c r="E9" s="63"/>
      <c r="F9" s="63"/>
      <c r="G9" s="63"/>
      <c r="H9" s="63"/>
      <c r="I9" s="63"/>
      <c r="J9" s="63"/>
      <c r="K9" s="63"/>
      <c r="L9" s="63"/>
      <c r="M9" s="63"/>
      <c r="N9" s="63"/>
      <c r="O9" s="63"/>
      <c r="P9" s="63"/>
      <c r="Q9" s="73"/>
      <c r="R9" s="73" t="s">
        <v>34</v>
      </c>
      <c r="S9" s="73" t="s">
        <v>30</v>
      </c>
      <c r="T9" s="73" t="s">
        <v>31</v>
      </c>
      <c r="U9" s="73" t="s">
        <v>32</v>
      </c>
      <c r="V9" s="73" t="s">
        <v>36</v>
      </c>
      <c r="W9" s="64"/>
      <c r="X9" s="64"/>
      <c r="Y9" s="402"/>
    </row>
    <row r="10" spans="1:40" s="435" customFormat="1" ht="6.95" customHeight="1">
      <c r="A10" s="57"/>
      <c r="B10" s="57"/>
      <c r="C10" s="57"/>
      <c r="D10" s="57"/>
      <c r="E10" s="57"/>
      <c r="F10" s="57"/>
      <c r="G10" s="57"/>
      <c r="H10" s="57"/>
      <c r="I10" s="57"/>
      <c r="J10" s="57"/>
      <c r="K10" s="57"/>
      <c r="L10" s="57"/>
      <c r="M10" s="57"/>
      <c r="N10" s="57"/>
      <c r="O10" s="57"/>
      <c r="P10" s="57"/>
      <c r="Q10" s="431"/>
      <c r="R10" s="432"/>
      <c r="S10" s="432"/>
      <c r="T10" s="432"/>
      <c r="U10" s="432"/>
      <c r="V10" s="432"/>
      <c r="W10" s="432"/>
      <c r="X10" s="433"/>
      <c r="Y10" s="449"/>
      <c r="Z10" s="434"/>
      <c r="AA10" s="434"/>
      <c r="AB10" s="434"/>
      <c r="AC10" s="434"/>
      <c r="AD10" s="434"/>
      <c r="AE10" s="434"/>
      <c r="AF10" s="434"/>
      <c r="AG10" s="434"/>
      <c r="AH10" s="434"/>
      <c r="AI10" s="434"/>
      <c r="AJ10" s="434"/>
      <c r="AK10" s="434"/>
      <c r="AL10" s="434"/>
      <c r="AM10" s="434"/>
      <c r="AN10" s="434"/>
    </row>
    <row r="11" spans="1:40" s="435" customFormat="1" ht="6.95" customHeight="1">
      <c r="A11" s="268"/>
      <c r="B11" s="409" t="s">
        <v>298</v>
      </c>
      <c r="C11" s="268"/>
      <c r="D11" s="268"/>
      <c r="E11" s="268"/>
      <c r="F11" s="268"/>
      <c r="G11" s="268"/>
      <c r="H11" s="268"/>
      <c r="I11" s="268"/>
      <c r="J11" s="268"/>
      <c r="K11" s="268"/>
      <c r="L11" s="268"/>
      <c r="M11" s="268"/>
      <c r="N11" s="268"/>
      <c r="O11" s="268"/>
      <c r="P11" s="268"/>
      <c r="Q11" s="436"/>
      <c r="R11" s="437">
        <f>SUM(R13+R18+R29+R35+R40+R47)</f>
        <v>0</v>
      </c>
      <c r="S11" s="437">
        <f>SUM(S13+S18+S29+S35+S40+S47)</f>
        <v>0</v>
      </c>
      <c r="T11" s="437">
        <f>SUM(R11+S11)</f>
        <v>0</v>
      </c>
      <c r="U11" s="437">
        <f>SUM(U13+U18+U29+U35+U40+U47)</f>
        <v>0</v>
      </c>
      <c r="V11" s="437">
        <f>SUM(V13+V18+V29+V35+V40+V47)</f>
        <v>0</v>
      </c>
      <c r="W11" s="437">
        <f>SUM(T11-U11)</f>
        <v>0</v>
      </c>
      <c r="X11" s="433"/>
      <c r="Y11" s="438"/>
      <c r="Z11" s="434"/>
      <c r="AA11" s="434"/>
      <c r="AB11" s="434"/>
      <c r="AC11" s="434"/>
      <c r="AD11" s="434"/>
      <c r="AE11" s="434"/>
      <c r="AF11" s="434"/>
      <c r="AG11" s="434"/>
      <c r="AH11" s="434"/>
      <c r="AI11" s="434"/>
      <c r="AJ11" s="434"/>
      <c r="AK11" s="434"/>
      <c r="AL11" s="434"/>
      <c r="AM11" s="434"/>
      <c r="AN11" s="434"/>
    </row>
    <row r="12" spans="1:40" s="435" customFormat="1" ht="6.95" customHeight="1">
      <c r="A12" s="268"/>
      <c r="B12" s="268"/>
      <c r="C12" s="268"/>
      <c r="D12" s="268"/>
      <c r="E12" s="268"/>
      <c r="F12" s="268"/>
      <c r="G12" s="268"/>
      <c r="H12" s="268"/>
      <c r="I12" s="268"/>
      <c r="J12" s="268"/>
      <c r="K12" s="268"/>
      <c r="L12" s="268"/>
      <c r="M12" s="268"/>
      <c r="N12" s="268"/>
      <c r="O12" s="268"/>
      <c r="P12" s="268"/>
      <c r="Q12" s="436"/>
      <c r="R12" s="432"/>
      <c r="S12" s="432"/>
      <c r="T12" s="432"/>
      <c r="U12" s="432"/>
      <c r="V12" s="432"/>
      <c r="W12" s="432"/>
      <c r="X12" s="433"/>
      <c r="Y12" s="434"/>
      <c r="Z12" s="434"/>
      <c r="AA12" s="434"/>
      <c r="AB12" s="434"/>
      <c r="AC12" s="434"/>
      <c r="AD12" s="434"/>
      <c r="AE12" s="434"/>
      <c r="AF12" s="434"/>
      <c r="AG12" s="434"/>
      <c r="AH12" s="434"/>
      <c r="AI12" s="434"/>
      <c r="AJ12" s="434"/>
      <c r="AK12" s="434"/>
      <c r="AL12" s="434"/>
      <c r="AM12" s="434"/>
      <c r="AN12" s="434"/>
    </row>
    <row r="13" spans="1:40" s="435" customFormat="1" ht="6.95" customHeight="1">
      <c r="A13" s="268"/>
      <c r="B13" s="268"/>
      <c r="C13" s="409" t="s">
        <v>299</v>
      </c>
      <c r="D13" s="268"/>
      <c r="E13" s="268"/>
      <c r="F13" s="268"/>
      <c r="G13" s="268"/>
      <c r="H13" s="268"/>
      <c r="I13" s="268"/>
      <c r="J13" s="268"/>
      <c r="K13" s="268"/>
      <c r="L13" s="268"/>
      <c r="M13" s="268"/>
      <c r="N13" s="268"/>
      <c r="O13" s="268"/>
      <c r="P13" s="268"/>
      <c r="Q13" s="268"/>
      <c r="R13" s="439">
        <f>SUM(R15+R16)</f>
        <v>0</v>
      </c>
      <c r="S13" s="439">
        <f>SUM(S15+S16)</f>
        <v>0</v>
      </c>
      <c r="T13" s="437">
        <f>SUM(R13+S13)</f>
        <v>0</v>
      </c>
      <c r="U13" s="439">
        <f>SUM(U15+U16)</f>
        <v>0</v>
      </c>
      <c r="V13" s="439">
        <f>SUM(V15+V16)</f>
        <v>0</v>
      </c>
      <c r="W13" s="437">
        <f>SUM(T13-U13)</f>
        <v>0</v>
      </c>
      <c r="X13" s="433"/>
      <c r="Y13" s="438"/>
      <c r="Z13" s="434"/>
      <c r="AA13" s="434"/>
      <c r="AB13" s="434"/>
      <c r="AC13" s="434"/>
      <c r="AD13" s="434"/>
      <c r="AE13" s="434"/>
      <c r="AF13" s="434"/>
      <c r="AG13" s="434"/>
      <c r="AH13" s="434"/>
      <c r="AI13" s="434"/>
      <c r="AJ13" s="434"/>
      <c r="AK13" s="434"/>
      <c r="AL13" s="434"/>
      <c r="AM13" s="434"/>
      <c r="AN13" s="434"/>
    </row>
    <row r="14" spans="1:40" s="435" customFormat="1" ht="6.95" customHeight="1">
      <c r="A14" s="268"/>
      <c r="B14" s="268"/>
      <c r="C14" s="268"/>
      <c r="D14" s="268"/>
      <c r="E14" s="268"/>
      <c r="F14" s="268"/>
      <c r="G14" s="268"/>
      <c r="H14" s="268"/>
      <c r="I14" s="268"/>
      <c r="J14" s="268"/>
      <c r="K14" s="268"/>
      <c r="L14" s="268"/>
      <c r="M14" s="268"/>
      <c r="N14" s="268"/>
      <c r="O14" s="268"/>
      <c r="P14" s="268"/>
      <c r="Q14" s="268"/>
      <c r="R14" s="433"/>
      <c r="S14" s="433"/>
      <c r="T14" s="440"/>
      <c r="U14" s="433"/>
      <c r="V14" s="433"/>
      <c r="W14" s="440"/>
      <c r="X14" s="433"/>
      <c r="Y14" s="434"/>
      <c r="Z14" s="434"/>
      <c r="AA14" s="434"/>
      <c r="AB14" s="434"/>
      <c r="AC14" s="434"/>
      <c r="AD14" s="434"/>
      <c r="AE14" s="434"/>
      <c r="AF14" s="434"/>
      <c r="AG14" s="434"/>
      <c r="AH14" s="434"/>
      <c r="AI14" s="434"/>
      <c r="AJ14" s="434"/>
      <c r="AK14" s="434"/>
      <c r="AL14" s="434"/>
      <c r="AM14" s="434"/>
      <c r="AN14" s="434"/>
    </row>
    <row r="15" spans="1:40" s="435" customFormat="1" ht="6.95" customHeight="1">
      <c r="A15" s="268"/>
      <c r="B15" s="268"/>
      <c r="C15" s="268"/>
      <c r="D15" s="268" t="s">
        <v>300</v>
      </c>
      <c r="E15" s="268"/>
      <c r="F15" s="268"/>
      <c r="G15" s="268"/>
      <c r="H15" s="268"/>
      <c r="I15" s="268"/>
      <c r="J15" s="268"/>
      <c r="K15" s="268"/>
      <c r="L15" s="268"/>
      <c r="M15" s="268"/>
      <c r="N15" s="268"/>
      <c r="O15" s="268"/>
      <c r="P15" s="268"/>
      <c r="Q15" s="268"/>
      <c r="R15" s="441"/>
      <c r="S15" s="441"/>
      <c r="T15" s="440">
        <f>SUM(R15+S15)</f>
        <v>0</v>
      </c>
      <c r="U15" s="441">
        <v>0</v>
      </c>
      <c r="V15" s="441"/>
      <c r="W15" s="440">
        <f>SUM(T15-U15)</f>
        <v>0</v>
      </c>
      <c r="X15" s="433"/>
      <c r="Y15" s="438"/>
      <c r="Z15" s="434"/>
      <c r="AA15" s="434"/>
      <c r="AB15" s="434"/>
      <c r="AC15" s="434"/>
      <c r="AD15" s="434"/>
      <c r="AE15" s="434"/>
      <c r="AF15" s="434"/>
      <c r="AG15" s="434"/>
      <c r="AH15" s="434"/>
      <c r="AI15" s="434"/>
      <c r="AJ15" s="434"/>
      <c r="AK15" s="434"/>
      <c r="AL15" s="434"/>
      <c r="AM15" s="434"/>
      <c r="AN15" s="434"/>
    </row>
    <row r="16" spans="1:40" s="435" customFormat="1" ht="6.95" customHeight="1">
      <c r="A16" s="268"/>
      <c r="B16" s="268"/>
      <c r="C16" s="268"/>
      <c r="D16" s="268" t="s">
        <v>301</v>
      </c>
      <c r="E16" s="268"/>
      <c r="F16" s="268"/>
      <c r="G16" s="268"/>
      <c r="H16" s="268"/>
      <c r="I16" s="268"/>
      <c r="J16" s="268"/>
      <c r="K16" s="268"/>
      <c r="L16" s="268"/>
      <c r="M16" s="268"/>
      <c r="N16" s="268"/>
      <c r="O16" s="268"/>
      <c r="P16" s="268"/>
      <c r="Q16" s="268"/>
      <c r="R16" s="441"/>
      <c r="S16" s="441"/>
      <c r="T16" s="440">
        <f>SUM(R16+S16)</f>
        <v>0</v>
      </c>
      <c r="U16" s="441"/>
      <c r="V16" s="441"/>
      <c r="W16" s="440">
        <f>SUM(T16-U16)</f>
        <v>0</v>
      </c>
      <c r="X16" s="433"/>
      <c r="Y16" s="438"/>
      <c r="Z16" s="434"/>
      <c r="AA16" s="434"/>
      <c r="AB16" s="434"/>
      <c r="AC16" s="434"/>
      <c r="AD16" s="434"/>
      <c r="AE16" s="434"/>
      <c r="AF16" s="434"/>
      <c r="AG16" s="434"/>
      <c r="AH16" s="434"/>
      <c r="AI16" s="434"/>
      <c r="AJ16" s="434"/>
      <c r="AK16" s="434"/>
      <c r="AL16" s="434"/>
      <c r="AM16" s="434"/>
      <c r="AN16" s="434"/>
    </row>
    <row r="17" spans="1:40" s="435" customFormat="1" ht="6.95" customHeight="1">
      <c r="A17" s="268"/>
      <c r="B17" s="268"/>
      <c r="C17" s="268"/>
      <c r="D17" s="268"/>
      <c r="E17" s="268"/>
      <c r="F17" s="268"/>
      <c r="G17" s="268"/>
      <c r="H17" s="268"/>
      <c r="I17" s="268"/>
      <c r="J17" s="268"/>
      <c r="K17" s="268"/>
      <c r="L17" s="268"/>
      <c r="M17" s="268"/>
      <c r="N17" s="268"/>
      <c r="O17" s="268"/>
      <c r="P17" s="268"/>
      <c r="Q17" s="268"/>
      <c r="R17" s="433"/>
      <c r="S17" s="433"/>
      <c r="T17" s="440"/>
      <c r="U17" s="433"/>
      <c r="V17" s="433"/>
      <c r="W17" s="440"/>
      <c r="X17" s="433"/>
      <c r="Y17" s="434"/>
      <c r="Z17" s="434"/>
      <c r="AA17" s="434"/>
      <c r="AB17" s="434"/>
      <c r="AC17" s="434"/>
      <c r="AD17" s="434"/>
      <c r="AE17" s="434"/>
      <c r="AF17" s="434"/>
      <c r="AG17" s="434"/>
      <c r="AH17" s="434"/>
      <c r="AI17" s="434"/>
      <c r="AJ17" s="434"/>
      <c r="AK17" s="434"/>
      <c r="AL17" s="434"/>
      <c r="AM17" s="434"/>
      <c r="AN17" s="434"/>
    </row>
    <row r="18" spans="1:40" s="435" customFormat="1" ht="6.95" customHeight="1">
      <c r="A18" s="268"/>
      <c r="B18" s="268"/>
      <c r="C18" s="409" t="s">
        <v>302</v>
      </c>
      <c r="D18" s="268"/>
      <c r="E18" s="268"/>
      <c r="F18" s="268"/>
      <c r="G18" s="268"/>
      <c r="H18" s="268"/>
      <c r="I18" s="268"/>
      <c r="J18" s="268"/>
      <c r="K18" s="268"/>
      <c r="L18" s="268"/>
      <c r="M18" s="268"/>
      <c r="N18" s="268"/>
      <c r="O18" s="268"/>
      <c r="P18" s="268"/>
      <c r="Q18" s="268"/>
      <c r="R18" s="439">
        <f>SUM(R20+R21+R22+R23+R24+R25+R26+R27)</f>
        <v>0</v>
      </c>
      <c r="S18" s="439">
        <f>SUM(S20+S21+S22+S23+S24+S25+S26+S27)</f>
        <v>0</v>
      </c>
      <c r="T18" s="437">
        <f>SUM(R18+S18)</f>
        <v>0</v>
      </c>
      <c r="U18" s="439">
        <f>SUM(U20+U21+U22+U23+U24+U25+U26+U27)</f>
        <v>0</v>
      </c>
      <c r="V18" s="439">
        <f>SUM(V20+V21+V22+V23+V24+V25+V26+V27)</f>
        <v>0</v>
      </c>
      <c r="W18" s="437">
        <f>SUM(T18-U18)</f>
        <v>0</v>
      </c>
      <c r="X18" s="433"/>
      <c r="Y18" s="438"/>
      <c r="Z18" s="434"/>
      <c r="AA18" s="434"/>
      <c r="AB18" s="434"/>
      <c r="AC18" s="434"/>
      <c r="AD18" s="434"/>
      <c r="AE18" s="434"/>
      <c r="AF18" s="434"/>
      <c r="AG18" s="434"/>
      <c r="AH18" s="434"/>
      <c r="AI18" s="434"/>
      <c r="AJ18" s="434"/>
      <c r="AK18" s="434"/>
      <c r="AL18" s="434"/>
      <c r="AM18" s="434"/>
      <c r="AN18" s="434"/>
    </row>
    <row r="19" spans="1:40" s="435" customFormat="1" ht="6.95" customHeight="1">
      <c r="A19" s="268"/>
      <c r="B19" s="268"/>
      <c r="C19" s="268"/>
      <c r="D19" s="268"/>
      <c r="E19" s="268"/>
      <c r="F19" s="268"/>
      <c r="G19" s="268"/>
      <c r="H19" s="268"/>
      <c r="I19" s="268"/>
      <c r="J19" s="268"/>
      <c r="K19" s="268"/>
      <c r="L19" s="268"/>
      <c r="M19" s="268"/>
      <c r="N19" s="268"/>
      <c r="O19" s="268"/>
      <c r="P19" s="268"/>
      <c r="Q19" s="268"/>
      <c r="R19" s="433"/>
      <c r="S19" s="433"/>
      <c r="T19" s="440"/>
      <c r="U19" s="433"/>
      <c r="V19" s="433"/>
      <c r="W19" s="440"/>
      <c r="X19" s="433"/>
      <c r="Y19" s="434"/>
      <c r="Z19" s="434"/>
      <c r="AA19" s="434"/>
      <c r="AB19" s="434"/>
      <c r="AC19" s="434"/>
      <c r="AD19" s="434"/>
      <c r="AE19" s="434"/>
      <c r="AF19" s="434"/>
      <c r="AG19" s="434"/>
      <c r="AH19" s="434"/>
      <c r="AI19" s="434"/>
      <c r="AJ19" s="434"/>
      <c r="AK19" s="434"/>
      <c r="AL19" s="434"/>
      <c r="AM19" s="434"/>
      <c r="AN19" s="434"/>
    </row>
    <row r="20" spans="1:40" s="435" customFormat="1" ht="6.95" customHeight="1">
      <c r="A20" s="268"/>
      <c r="B20" s="268"/>
      <c r="C20" s="268"/>
      <c r="D20" s="268" t="s">
        <v>303</v>
      </c>
      <c r="E20" s="268"/>
      <c r="F20" s="268"/>
      <c r="G20" s="268"/>
      <c r="H20" s="268"/>
      <c r="I20" s="268"/>
      <c r="J20" s="268"/>
      <c r="K20" s="268"/>
      <c r="L20" s="268"/>
      <c r="M20" s="268"/>
      <c r="N20" s="268"/>
      <c r="O20" s="268"/>
      <c r="P20" s="268"/>
      <c r="Q20" s="268"/>
      <c r="R20" s="441"/>
      <c r="S20" s="441"/>
      <c r="T20" s="440">
        <f t="shared" ref="T20:T27" si="0">SUM(R20+S20)</f>
        <v>0</v>
      </c>
      <c r="U20" s="441"/>
      <c r="V20" s="441"/>
      <c r="W20" s="440">
        <f t="shared" ref="W20:W27" si="1">SUM(T20-U20)</f>
        <v>0</v>
      </c>
      <c r="X20" s="433"/>
      <c r="Y20" s="438"/>
      <c r="Z20" s="434"/>
      <c r="AA20" s="434"/>
      <c r="AB20" s="434"/>
      <c r="AC20" s="434"/>
      <c r="AD20" s="434"/>
      <c r="AE20" s="434"/>
      <c r="AF20" s="434"/>
      <c r="AG20" s="434"/>
      <c r="AH20" s="434"/>
      <c r="AI20" s="434"/>
      <c r="AJ20" s="434"/>
      <c r="AK20" s="434"/>
      <c r="AL20" s="434"/>
      <c r="AM20" s="434"/>
      <c r="AN20" s="434"/>
    </row>
    <row r="21" spans="1:40" s="435" customFormat="1" ht="6.95" customHeight="1">
      <c r="A21" s="268"/>
      <c r="B21" s="268"/>
      <c r="C21" s="268"/>
      <c r="D21" s="268" t="s">
        <v>304</v>
      </c>
      <c r="E21" s="268"/>
      <c r="F21" s="268"/>
      <c r="G21" s="268"/>
      <c r="H21" s="268"/>
      <c r="I21" s="268"/>
      <c r="J21" s="268"/>
      <c r="K21" s="268"/>
      <c r="L21" s="268"/>
      <c r="M21" s="268"/>
      <c r="N21" s="268"/>
      <c r="O21" s="268"/>
      <c r="P21" s="268"/>
      <c r="Q21" s="436"/>
      <c r="R21" s="441"/>
      <c r="S21" s="441"/>
      <c r="T21" s="440">
        <f t="shared" si="0"/>
        <v>0</v>
      </c>
      <c r="U21" s="441"/>
      <c r="V21" s="441"/>
      <c r="W21" s="440">
        <f t="shared" si="1"/>
        <v>0</v>
      </c>
      <c r="X21" s="433"/>
      <c r="Y21" s="438"/>
      <c r="Z21" s="434"/>
      <c r="AA21" s="434"/>
      <c r="AB21" s="434"/>
      <c r="AC21" s="434"/>
      <c r="AD21" s="434"/>
      <c r="AE21" s="434"/>
      <c r="AF21" s="434"/>
      <c r="AG21" s="434"/>
      <c r="AH21" s="434"/>
      <c r="AI21" s="434"/>
      <c r="AJ21" s="434"/>
      <c r="AK21" s="434"/>
      <c r="AL21" s="434"/>
      <c r="AM21" s="434"/>
      <c r="AN21" s="434"/>
    </row>
    <row r="22" spans="1:40" s="435" customFormat="1" ht="6.95" customHeight="1">
      <c r="A22" s="268"/>
      <c r="B22" s="268"/>
      <c r="C22" s="268"/>
      <c r="D22" s="268" t="s">
        <v>305</v>
      </c>
      <c r="E22" s="268"/>
      <c r="F22" s="268"/>
      <c r="G22" s="268"/>
      <c r="H22" s="268"/>
      <c r="I22" s="268"/>
      <c r="J22" s="268"/>
      <c r="K22" s="268"/>
      <c r="L22" s="268"/>
      <c r="M22" s="268"/>
      <c r="N22" s="268"/>
      <c r="O22" s="268"/>
      <c r="P22" s="268"/>
      <c r="Q22" s="436"/>
      <c r="R22" s="441"/>
      <c r="S22" s="441"/>
      <c r="T22" s="440">
        <f t="shared" si="0"/>
        <v>0</v>
      </c>
      <c r="U22" s="441"/>
      <c r="V22" s="441"/>
      <c r="W22" s="440">
        <f t="shared" si="1"/>
        <v>0</v>
      </c>
      <c r="X22" s="433"/>
      <c r="Y22" s="438"/>
      <c r="Z22" s="434"/>
      <c r="AA22" s="434"/>
      <c r="AB22" s="434"/>
      <c r="AC22" s="434"/>
      <c r="AD22" s="434"/>
      <c r="AE22" s="434"/>
      <c r="AF22" s="434"/>
      <c r="AG22" s="434"/>
      <c r="AH22" s="434"/>
      <c r="AI22" s="434"/>
      <c r="AJ22" s="434"/>
      <c r="AK22" s="434"/>
      <c r="AL22" s="434"/>
      <c r="AM22" s="434"/>
      <c r="AN22" s="434"/>
    </row>
    <row r="23" spans="1:40" s="435" customFormat="1" ht="6.95" customHeight="1">
      <c r="A23" s="268"/>
      <c r="B23" s="268"/>
      <c r="C23" s="268"/>
      <c r="D23" s="268" t="s">
        <v>306</v>
      </c>
      <c r="E23" s="268"/>
      <c r="F23" s="268"/>
      <c r="G23" s="268"/>
      <c r="H23" s="268"/>
      <c r="I23" s="268"/>
      <c r="J23" s="268"/>
      <c r="K23" s="268"/>
      <c r="L23" s="268"/>
      <c r="M23" s="268"/>
      <c r="N23" s="268"/>
      <c r="O23" s="268"/>
      <c r="P23" s="268"/>
      <c r="Q23" s="436"/>
      <c r="R23" s="441"/>
      <c r="S23" s="441"/>
      <c r="T23" s="440">
        <f t="shared" si="0"/>
        <v>0</v>
      </c>
      <c r="U23" s="441"/>
      <c r="V23" s="441"/>
      <c r="W23" s="440">
        <f t="shared" si="1"/>
        <v>0</v>
      </c>
      <c r="X23" s="433"/>
      <c r="Y23" s="438"/>
      <c r="Z23" s="434"/>
      <c r="AA23" s="434"/>
      <c r="AB23" s="434"/>
      <c r="AC23" s="434"/>
      <c r="AD23" s="434"/>
      <c r="AE23" s="434"/>
      <c r="AF23" s="434"/>
      <c r="AG23" s="434"/>
      <c r="AH23" s="434"/>
      <c r="AI23" s="434"/>
      <c r="AJ23" s="434"/>
      <c r="AK23" s="434"/>
      <c r="AL23" s="434"/>
      <c r="AM23" s="434"/>
      <c r="AN23" s="434"/>
    </row>
    <row r="24" spans="1:40" s="435" customFormat="1" ht="6.95" customHeight="1">
      <c r="A24" s="268"/>
      <c r="B24" s="268"/>
      <c r="C24" s="268"/>
      <c r="D24" s="268" t="s">
        <v>307</v>
      </c>
      <c r="E24" s="268"/>
      <c r="F24" s="268"/>
      <c r="G24" s="268"/>
      <c r="H24" s="268"/>
      <c r="I24" s="268"/>
      <c r="J24" s="268"/>
      <c r="K24" s="268"/>
      <c r="L24" s="268"/>
      <c r="M24" s="268"/>
      <c r="N24" s="268"/>
      <c r="O24" s="268"/>
      <c r="P24" s="268"/>
      <c r="Q24" s="268"/>
      <c r="R24" s="441"/>
      <c r="S24" s="441"/>
      <c r="T24" s="440">
        <f t="shared" si="0"/>
        <v>0</v>
      </c>
      <c r="U24" s="441"/>
      <c r="V24" s="441"/>
      <c r="W24" s="440">
        <f t="shared" si="1"/>
        <v>0</v>
      </c>
      <c r="X24" s="433"/>
      <c r="Y24" s="438"/>
      <c r="Z24" s="434"/>
      <c r="AA24" s="434"/>
      <c r="AB24" s="434"/>
      <c r="AC24" s="434"/>
      <c r="AD24" s="434"/>
      <c r="AE24" s="434"/>
      <c r="AF24" s="434"/>
      <c r="AG24" s="434"/>
      <c r="AH24" s="434"/>
      <c r="AI24" s="434"/>
      <c r="AJ24" s="434"/>
      <c r="AK24" s="434"/>
      <c r="AL24" s="434"/>
      <c r="AM24" s="434"/>
      <c r="AN24" s="434"/>
    </row>
    <row r="25" spans="1:40" s="435" customFormat="1" ht="6.95" customHeight="1">
      <c r="A25" s="268"/>
      <c r="B25" s="268"/>
      <c r="C25" s="268"/>
      <c r="D25" s="268" t="s">
        <v>308</v>
      </c>
      <c r="E25" s="268"/>
      <c r="F25" s="268"/>
      <c r="G25" s="268"/>
      <c r="H25" s="268"/>
      <c r="I25" s="268"/>
      <c r="J25" s="268"/>
      <c r="K25" s="268"/>
      <c r="L25" s="268"/>
      <c r="M25" s="268"/>
      <c r="N25" s="268"/>
      <c r="O25" s="268"/>
      <c r="P25" s="268"/>
      <c r="Q25" s="268"/>
      <c r="R25" s="441"/>
      <c r="S25" s="441"/>
      <c r="T25" s="440">
        <f t="shared" si="0"/>
        <v>0</v>
      </c>
      <c r="U25" s="441"/>
      <c r="V25" s="441"/>
      <c r="W25" s="440">
        <f t="shared" si="1"/>
        <v>0</v>
      </c>
      <c r="X25" s="433"/>
      <c r="Y25" s="438"/>
      <c r="Z25" s="434"/>
      <c r="AA25" s="434"/>
      <c r="AB25" s="434"/>
      <c r="AC25" s="434"/>
      <c r="AD25" s="434"/>
      <c r="AE25" s="434"/>
      <c r="AF25" s="434"/>
      <c r="AG25" s="434"/>
      <c r="AH25" s="434"/>
      <c r="AI25" s="434"/>
      <c r="AJ25" s="434"/>
      <c r="AK25" s="434"/>
      <c r="AL25" s="434"/>
      <c r="AM25" s="434"/>
      <c r="AN25" s="434"/>
    </row>
    <row r="26" spans="1:40" s="435" customFormat="1" ht="6.95" customHeight="1">
      <c r="A26" s="268"/>
      <c r="B26" s="268"/>
      <c r="C26" s="268"/>
      <c r="D26" s="268" t="s">
        <v>309</v>
      </c>
      <c r="E26" s="268"/>
      <c r="F26" s="268"/>
      <c r="G26" s="268"/>
      <c r="H26" s="268"/>
      <c r="I26" s="268"/>
      <c r="J26" s="268"/>
      <c r="K26" s="268"/>
      <c r="L26" s="268"/>
      <c r="M26" s="268"/>
      <c r="N26" s="268"/>
      <c r="O26" s="268"/>
      <c r="P26" s="268"/>
      <c r="Q26" s="268"/>
      <c r="R26" s="441"/>
      <c r="S26" s="441"/>
      <c r="T26" s="440">
        <f t="shared" si="0"/>
        <v>0</v>
      </c>
      <c r="U26" s="441"/>
      <c r="V26" s="441"/>
      <c r="W26" s="440">
        <f t="shared" si="1"/>
        <v>0</v>
      </c>
      <c r="X26" s="433"/>
      <c r="Y26" s="438"/>
      <c r="Z26" s="434"/>
      <c r="AA26" s="434"/>
      <c r="AB26" s="434"/>
      <c r="AC26" s="434"/>
      <c r="AD26" s="434"/>
      <c r="AE26" s="434"/>
      <c r="AF26" s="434"/>
      <c r="AG26" s="434"/>
      <c r="AH26" s="434"/>
      <c r="AI26" s="434"/>
      <c r="AJ26" s="434"/>
      <c r="AK26" s="434"/>
      <c r="AL26" s="434"/>
      <c r="AM26" s="434"/>
      <c r="AN26" s="434"/>
    </row>
    <row r="27" spans="1:40" s="435" customFormat="1" ht="6.95" customHeight="1">
      <c r="A27" s="268"/>
      <c r="B27" s="268"/>
      <c r="C27" s="268"/>
      <c r="D27" s="268" t="s">
        <v>310</v>
      </c>
      <c r="E27" s="268"/>
      <c r="F27" s="268"/>
      <c r="G27" s="268"/>
      <c r="H27" s="268"/>
      <c r="I27" s="268"/>
      <c r="J27" s="268"/>
      <c r="K27" s="268"/>
      <c r="L27" s="268"/>
      <c r="M27" s="268"/>
      <c r="N27" s="268"/>
      <c r="O27" s="268"/>
      <c r="P27" s="268"/>
      <c r="Q27" s="268"/>
      <c r="R27" s="441"/>
      <c r="S27" s="441"/>
      <c r="T27" s="440">
        <f t="shared" si="0"/>
        <v>0</v>
      </c>
      <c r="U27" s="441"/>
      <c r="V27" s="441"/>
      <c r="W27" s="440">
        <f t="shared" si="1"/>
        <v>0</v>
      </c>
      <c r="X27" s="433"/>
      <c r="Y27" s="438"/>
      <c r="Z27" s="434"/>
      <c r="AA27" s="434"/>
      <c r="AB27" s="434"/>
      <c r="AC27" s="434"/>
      <c r="AD27" s="434"/>
      <c r="AE27" s="434"/>
      <c r="AF27" s="434"/>
      <c r="AG27" s="434"/>
      <c r="AH27" s="434"/>
      <c r="AI27" s="434"/>
      <c r="AJ27" s="434"/>
      <c r="AK27" s="434"/>
      <c r="AL27" s="434"/>
      <c r="AM27" s="434"/>
      <c r="AN27" s="434"/>
    </row>
    <row r="28" spans="1:40" s="435" customFormat="1" ht="6.95" customHeight="1">
      <c r="A28" s="268"/>
      <c r="B28" s="268"/>
      <c r="C28" s="268"/>
      <c r="D28" s="268"/>
      <c r="E28" s="268"/>
      <c r="F28" s="268"/>
      <c r="G28" s="268"/>
      <c r="H28" s="268"/>
      <c r="I28" s="268"/>
      <c r="J28" s="268"/>
      <c r="K28" s="268"/>
      <c r="L28" s="268"/>
      <c r="M28" s="268"/>
      <c r="N28" s="268"/>
      <c r="O28" s="268"/>
      <c r="P28" s="268"/>
      <c r="Q28" s="268"/>
      <c r="R28" s="433"/>
      <c r="S28" s="433"/>
      <c r="T28" s="440"/>
      <c r="U28" s="433"/>
      <c r="V28" s="433"/>
      <c r="W28" s="440"/>
      <c r="X28" s="433"/>
      <c r="Y28" s="434"/>
      <c r="Z28" s="434"/>
      <c r="AA28" s="434"/>
      <c r="AB28" s="434"/>
      <c r="AC28" s="434"/>
      <c r="AD28" s="434"/>
      <c r="AE28" s="434"/>
      <c r="AF28" s="434"/>
      <c r="AG28" s="434"/>
      <c r="AH28" s="434"/>
      <c r="AI28" s="434"/>
      <c r="AJ28" s="434"/>
      <c r="AK28" s="434"/>
      <c r="AL28" s="434"/>
      <c r="AM28" s="434"/>
      <c r="AN28" s="434"/>
    </row>
    <row r="29" spans="1:40" s="435" customFormat="1" ht="6.95" customHeight="1">
      <c r="A29" s="268"/>
      <c r="B29" s="268"/>
      <c r="C29" s="409" t="s">
        <v>311</v>
      </c>
      <c r="D29" s="268"/>
      <c r="E29" s="268"/>
      <c r="F29" s="268"/>
      <c r="G29" s="268"/>
      <c r="H29" s="268"/>
      <c r="I29" s="268"/>
      <c r="J29" s="268"/>
      <c r="K29" s="268"/>
      <c r="L29" s="268"/>
      <c r="M29" s="268"/>
      <c r="N29" s="268"/>
      <c r="O29" s="268"/>
      <c r="P29" s="268"/>
      <c r="Q29" s="268"/>
      <c r="R29" s="439">
        <f>SUM(R31+R32+R33)</f>
        <v>0</v>
      </c>
      <c r="S29" s="439">
        <f>SUM(S31+S32+S33)</f>
        <v>0</v>
      </c>
      <c r="T29" s="437">
        <f>SUM(R29+S29)</f>
        <v>0</v>
      </c>
      <c r="U29" s="439">
        <f>SUM(U31+U32+U33)</f>
        <v>0</v>
      </c>
      <c r="V29" s="439">
        <f>SUM(V31+V32+V33)</f>
        <v>0</v>
      </c>
      <c r="W29" s="437">
        <f>SUM(T29-U29)</f>
        <v>0</v>
      </c>
      <c r="X29" s="433"/>
      <c r="Y29" s="438"/>
      <c r="Z29" s="434"/>
      <c r="AA29" s="434"/>
      <c r="AB29" s="434"/>
      <c r="AC29" s="434"/>
      <c r="AD29" s="434"/>
      <c r="AE29" s="434"/>
      <c r="AF29" s="434"/>
      <c r="AG29" s="434"/>
      <c r="AH29" s="434"/>
      <c r="AI29" s="434"/>
      <c r="AJ29" s="434"/>
      <c r="AK29" s="434"/>
      <c r="AL29" s="434"/>
      <c r="AM29" s="434"/>
      <c r="AN29" s="434"/>
    </row>
    <row r="30" spans="1:40" s="435" customFormat="1" ht="6.95" customHeight="1">
      <c r="A30" s="268"/>
      <c r="B30" s="268"/>
      <c r="C30" s="268"/>
      <c r="D30" s="268"/>
      <c r="E30" s="268"/>
      <c r="F30" s="268"/>
      <c r="G30" s="268"/>
      <c r="H30" s="268"/>
      <c r="I30" s="268"/>
      <c r="J30" s="268"/>
      <c r="K30" s="268"/>
      <c r="L30" s="268"/>
      <c r="M30" s="268"/>
      <c r="N30" s="268"/>
      <c r="O30" s="268"/>
      <c r="P30" s="268"/>
      <c r="Q30" s="268"/>
      <c r="R30" s="433"/>
      <c r="S30" s="433"/>
      <c r="T30" s="440"/>
      <c r="U30" s="433"/>
      <c r="V30" s="433"/>
      <c r="W30" s="440"/>
      <c r="X30" s="433"/>
      <c r="Y30" s="434"/>
      <c r="Z30" s="434"/>
      <c r="AA30" s="434"/>
      <c r="AB30" s="434"/>
      <c r="AC30" s="434"/>
      <c r="AD30" s="434"/>
      <c r="AE30" s="434"/>
      <c r="AF30" s="434"/>
      <c r="AG30" s="434"/>
      <c r="AH30" s="434"/>
      <c r="AI30" s="434"/>
      <c r="AJ30" s="434"/>
      <c r="AK30" s="434"/>
      <c r="AL30" s="434"/>
      <c r="AM30" s="434"/>
      <c r="AN30" s="434"/>
    </row>
    <row r="31" spans="1:40" s="435" customFormat="1" ht="6.95" customHeight="1">
      <c r="A31" s="268"/>
      <c r="B31" s="268"/>
      <c r="C31" s="268"/>
      <c r="D31" s="268" t="s">
        <v>312</v>
      </c>
      <c r="E31" s="268"/>
      <c r="F31" s="268"/>
      <c r="G31" s="268"/>
      <c r="H31" s="268"/>
      <c r="I31" s="268"/>
      <c r="J31" s="268"/>
      <c r="K31" s="268"/>
      <c r="L31" s="268"/>
      <c r="M31" s="268"/>
      <c r="N31" s="268"/>
      <c r="O31" s="268"/>
      <c r="P31" s="268"/>
      <c r="Q31" s="436"/>
      <c r="R31" s="441"/>
      <c r="S31" s="441"/>
      <c r="T31" s="440">
        <f>SUM(R31+S31)</f>
        <v>0</v>
      </c>
      <c r="U31" s="441"/>
      <c r="V31" s="441"/>
      <c r="W31" s="440">
        <f>SUM(T31-U31)</f>
        <v>0</v>
      </c>
      <c r="X31" s="433"/>
      <c r="Y31" s="438"/>
      <c r="Z31" s="434"/>
      <c r="AA31" s="434"/>
      <c r="AB31" s="434"/>
      <c r="AC31" s="434"/>
      <c r="AD31" s="434"/>
      <c r="AE31" s="434"/>
      <c r="AF31" s="434"/>
      <c r="AG31" s="434"/>
      <c r="AH31" s="434"/>
      <c r="AI31" s="434"/>
      <c r="AJ31" s="434"/>
      <c r="AK31" s="434"/>
      <c r="AL31" s="434"/>
      <c r="AM31" s="434"/>
      <c r="AN31" s="434"/>
    </row>
    <row r="32" spans="1:40" s="435" customFormat="1" ht="6.95" customHeight="1">
      <c r="A32" s="268"/>
      <c r="B32" s="268"/>
      <c r="C32" s="268"/>
      <c r="D32" s="268" t="s">
        <v>313</v>
      </c>
      <c r="E32" s="268"/>
      <c r="F32" s="268"/>
      <c r="G32" s="268"/>
      <c r="H32" s="268"/>
      <c r="I32" s="268"/>
      <c r="J32" s="268"/>
      <c r="K32" s="268"/>
      <c r="L32" s="268"/>
      <c r="M32" s="268"/>
      <c r="N32" s="268"/>
      <c r="O32" s="268"/>
      <c r="P32" s="268"/>
      <c r="Q32" s="436"/>
      <c r="R32" s="441"/>
      <c r="S32" s="441"/>
      <c r="T32" s="440">
        <f>SUM(R32+S32)</f>
        <v>0</v>
      </c>
      <c r="U32" s="441"/>
      <c r="V32" s="441"/>
      <c r="W32" s="440">
        <f>SUM(T32-U32)</f>
        <v>0</v>
      </c>
      <c r="X32" s="433"/>
      <c r="Y32" s="438"/>
      <c r="Z32" s="434"/>
      <c r="AA32" s="434"/>
      <c r="AB32" s="434"/>
      <c r="AC32" s="434"/>
      <c r="AD32" s="434"/>
      <c r="AE32" s="434"/>
      <c r="AF32" s="434"/>
      <c r="AG32" s="434"/>
      <c r="AH32" s="434"/>
      <c r="AI32" s="434"/>
      <c r="AJ32" s="434"/>
      <c r="AK32" s="434"/>
      <c r="AL32" s="434"/>
      <c r="AM32" s="434"/>
      <c r="AN32" s="434"/>
    </row>
    <row r="33" spans="1:40" s="435" customFormat="1" ht="6.95" customHeight="1">
      <c r="A33" s="268"/>
      <c r="B33" s="268"/>
      <c r="C33" s="268"/>
      <c r="D33" s="268" t="s">
        <v>314</v>
      </c>
      <c r="E33" s="268"/>
      <c r="F33" s="268"/>
      <c r="G33" s="268"/>
      <c r="H33" s="268"/>
      <c r="I33" s="268"/>
      <c r="J33" s="268"/>
      <c r="K33" s="268"/>
      <c r="L33" s="268"/>
      <c r="M33" s="268"/>
      <c r="N33" s="268"/>
      <c r="O33" s="268"/>
      <c r="P33" s="268"/>
      <c r="Q33" s="436"/>
      <c r="R33" s="441"/>
      <c r="S33" s="441"/>
      <c r="T33" s="440">
        <f>SUM(R33+S33)</f>
        <v>0</v>
      </c>
      <c r="U33" s="441"/>
      <c r="V33" s="441"/>
      <c r="W33" s="440">
        <f>SUM(T33-U33)</f>
        <v>0</v>
      </c>
      <c r="X33" s="433"/>
      <c r="Y33" s="438"/>
      <c r="Z33" s="434"/>
      <c r="AA33" s="434"/>
      <c r="AB33" s="434"/>
      <c r="AC33" s="434"/>
      <c r="AD33" s="434"/>
      <c r="AE33" s="434"/>
      <c r="AF33" s="434"/>
      <c r="AG33" s="434"/>
      <c r="AH33" s="434"/>
      <c r="AI33" s="434"/>
      <c r="AJ33" s="434"/>
      <c r="AK33" s="434"/>
      <c r="AL33" s="434"/>
      <c r="AM33" s="434"/>
      <c r="AN33" s="434"/>
    </row>
    <row r="34" spans="1:40" s="435" customFormat="1" ht="6.95" customHeight="1">
      <c r="A34" s="268"/>
      <c r="B34" s="268"/>
      <c r="C34" s="268"/>
      <c r="D34" s="268"/>
      <c r="E34" s="268"/>
      <c r="F34" s="268"/>
      <c r="G34" s="268"/>
      <c r="H34" s="268"/>
      <c r="I34" s="268"/>
      <c r="J34" s="268"/>
      <c r="K34" s="268"/>
      <c r="L34" s="268"/>
      <c r="M34" s="268"/>
      <c r="N34" s="268"/>
      <c r="O34" s="268"/>
      <c r="P34" s="268"/>
      <c r="Q34" s="268"/>
      <c r="R34" s="433"/>
      <c r="S34" s="433"/>
      <c r="T34" s="440"/>
      <c r="U34" s="433"/>
      <c r="V34" s="433"/>
      <c r="W34" s="440"/>
      <c r="X34" s="433"/>
      <c r="Y34" s="434"/>
      <c r="Z34" s="434"/>
      <c r="AA34" s="434"/>
      <c r="AB34" s="434"/>
      <c r="AC34" s="434"/>
      <c r="AD34" s="434"/>
      <c r="AE34" s="434"/>
      <c r="AF34" s="434"/>
      <c r="AG34" s="434"/>
      <c r="AH34" s="434"/>
      <c r="AI34" s="434"/>
      <c r="AJ34" s="434"/>
      <c r="AK34" s="434"/>
      <c r="AL34" s="434"/>
      <c r="AM34" s="434"/>
      <c r="AN34" s="434"/>
    </row>
    <row r="35" spans="1:40" s="435" customFormat="1" ht="6.95" customHeight="1">
      <c r="A35" s="268"/>
      <c r="B35" s="268"/>
      <c r="C35" s="409" t="s">
        <v>315</v>
      </c>
      <c r="D35" s="268"/>
      <c r="E35" s="268"/>
      <c r="F35" s="268"/>
      <c r="G35" s="268"/>
      <c r="H35" s="268"/>
      <c r="I35" s="268"/>
      <c r="J35" s="268"/>
      <c r="K35" s="268"/>
      <c r="L35" s="268"/>
      <c r="M35" s="268"/>
      <c r="N35" s="268"/>
      <c r="O35" s="268"/>
      <c r="P35" s="268"/>
      <c r="Q35" s="268"/>
      <c r="R35" s="439">
        <f>SUM(R37+R38)</f>
        <v>0</v>
      </c>
      <c r="S35" s="439">
        <f>SUM(S37+S38)</f>
        <v>0</v>
      </c>
      <c r="T35" s="437">
        <f>SUM(R35+S35)</f>
        <v>0</v>
      </c>
      <c r="U35" s="439">
        <f>SUM(U37+U38)</f>
        <v>0</v>
      </c>
      <c r="V35" s="439">
        <f>SUM(V37+V38)</f>
        <v>0</v>
      </c>
      <c r="W35" s="437">
        <f>SUM(T35-U35)</f>
        <v>0</v>
      </c>
      <c r="X35" s="433"/>
      <c r="Y35" s="438"/>
      <c r="Z35" s="434"/>
      <c r="AA35" s="434"/>
      <c r="AB35" s="434"/>
      <c r="AC35" s="434"/>
      <c r="AD35" s="434"/>
      <c r="AE35" s="434"/>
      <c r="AF35" s="434"/>
      <c r="AG35" s="434"/>
      <c r="AH35" s="434"/>
      <c r="AI35" s="434"/>
      <c r="AJ35" s="434"/>
      <c r="AK35" s="434"/>
      <c r="AL35" s="434"/>
      <c r="AM35" s="434"/>
      <c r="AN35" s="434"/>
    </row>
    <row r="36" spans="1:40" s="435" customFormat="1" ht="6.95" customHeight="1">
      <c r="A36" s="268"/>
      <c r="B36" s="268"/>
      <c r="C36" s="268"/>
      <c r="D36" s="268"/>
      <c r="E36" s="268"/>
      <c r="F36" s="268"/>
      <c r="G36" s="268"/>
      <c r="H36" s="268"/>
      <c r="I36" s="268"/>
      <c r="J36" s="268"/>
      <c r="K36" s="268"/>
      <c r="L36" s="268"/>
      <c r="M36" s="268"/>
      <c r="N36" s="268"/>
      <c r="O36" s="268"/>
      <c r="P36" s="268"/>
      <c r="Q36" s="268"/>
      <c r="R36" s="433"/>
      <c r="S36" s="433"/>
      <c r="T36" s="440"/>
      <c r="U36" s="433"/>
      <c r="V36" s="433"/>
      <c r="W36" s="440"/>
      <c r="X36" s="433"/>
      <c r="Y36" s="434"/>
      <c r="Z36" s="434"/>
      <c r="AA36" s="434"/>
      <c r="AB36" s="434"/>
      <c r="AC36" s="434"/>
      <c r="AD36" s="434"/>
      <c r="AE36" s="434"/>
      <c r="AF36" s="434"/>
      <c r="AG36" s="434"/>
      <c r="AH36" s="434"/>
      <c r="AI36" s="434"/>
      <c r="AJ36" s="434"/>
      <c r="AK36" s="434"/>
      <c r="AL36" s="434"/>
      <c r="AM36" s="434"/>
      <c r="AN36" s="434"/>
    </row>
    <row r="37" spans="1:40" s="435" customFormat="1" ht="6.95" customHeight="1">
      <c r="A37" s="268"/>
      <c r="B37" s="268"/>
      <c r="C37" s="268"/>
      <c r="D37" s="268" t="s">
        <v>316</v>
      </c>
      <c r="E37" s="268"/>
      <c r="F37" s="268"/>
      <c r="G37" s="268"/>
      <c r="H37" s="268"/>
      <c r="I37" s="268"/>
      <c r="J37" s="268"/>
      <c r="K37" s="268"/>
      <c r="L37" s="268"/>
      <c r="M37" s="268"/>
      <c r="N37" s="268"/>
      <c r="O37" s="268"/>
      <c r="P37" s="268"/>
      <c r="Q37" s="268"/>
      <c r="R37" s="441"/>
      <c r="S37" s="441"/>
      <c r="T37" s="440">
        <f>SUM(R37+S37)</f>
        <v>0</v>
      </c>
      <c r="U37" s="441"/>
      <c r="V37" s="441"/>
      <c r="W37" s="440">
        <f>SUM(T37-U37)</f>
        <v>0</v>
      </c>
      <c r="X37" s="433"/>
      <c r="Y37" s="438"/>
      <c r="Z37" s="434"/>
      <c r="AA37" s="434"/>
      <c r="AB37" s="434"/>
      <c r="AC37" s="434"/>
      <c r="AD37" s="434"/>
      <c r="AE37" s="434"/>
      <c r="AF37" s="434"/>
      <c r="AG37" s="434"/>
      <c r="AH37" s="434"/>
      <c r="AI37" s="434"/>
      <c r="AJ37" s="434"/>
      <c r="AK37" s="434"/>
      <c r="AL37" s="434"/>
      <c r="AM37" s="434"/>
      <c r="AN37" s="434"/>
    </row>
    <row r="38" spans="1:40" s="435" customFormat="1" ht="6.95" customHeight="1">
      <c r="A38" s="268"/>
      <c r="B38" s="268"/>
      <c r="C38" s="268"/>
      <c r="D38" s="268" t="s">
        <v>317</v>
      </c>
      <c r="E38" s="268"/>
      <c r="F38" s="268"/>
      <c r="G38" s="268"/>
      <c r="H38" s="268"/>
      <c r="I38" s="268"/>
      <c r="J38" s="268"/>
      <c r="K38" s="268"/>
      <c r="L38" s="268"/>
      <c r="M38" s="268"/>
      <c r="N38" s="268"/>
      <c r="O38" s="268"/>
      <c r="P38" s="268"/>
      <c r="Q38" s="268"/>
      <c r="R38" s="441"/>
      <c r="S38" s="441"/>
      <c r="T38" s="440">
        <f>SUM(R38+S38)</f>
        <v>0</v>
      </c>
      <c r="U38" s="441"/>
      <c r="V38" s="441"/>
      <c r="W38" s="440">
        <f>SUM(T38-U38)</f>
        <v>0</v>
      </c>
      <c r="X38" s="433"/>
      <c r="Y38" s="438"/>
      <c r="Z38" s="434"/>
      <c r="AA38" s="434"/>
      <c r="AB38" s="434"/>
      <c r="AC38" s="434"/>
      <c r="AD38" s="434"/>
      <c r="AE38" s="434"/>
      <c r="AF38" s="434"/>
      <c r="AG38" s="434"/>
      <c r="AH38" s="434"/>
      <c r="AI38" s="434"/>
      <c r="AJ38" s="434"/>
      <c r="AK38" s="434"/>
      <c r="AL38" s="434"/>
      <c r="AM38" s="434"/>
      <c r="AN38" s="434"/>
    </row>
    <row r="39" spans="1:40" s="435" customFormat="1" ht="6.95" customHeight="1">
      <c r="A39" s="268"/>
      <c r="B39" s="268"/>
      <c r="C39" s="268"/>
      <c r="D39" s="268"/>
      <c r="E39" s="268"/>
      <c r="F39" s="268"/>
      <c r="G39" s="268"/>
      <c r="H39" s="268"/>
      <c r="I39" s="268"/>
      <c r="J39" s="268"/>
      <c r="K39" s="268"/>
      <c r="L39" s="268"/>
      <c r="M39" s="268"/>
      <c r="N39" s="268"/>
      <c r="O39" s="268"/>
      <c r="P39" s="268"/>
      <c r="Q39" s="268"/>
      <c r="R39" s="433"/>
      <c r="S39" s="433"/>
      <c r="T39" s="440"/>
      <c r="U39" s="433"/>
      <c r="V39" s="433"/>
      <c r="W39" s="440"/>
      <c r="X39" s="433"/>
      <c r="Y39" s="434"/>
      <c r="Z39" s="434"/>
      <c r="AA39" s="434"/>
      <c r="AB39" s="434"/>
      <c r="AC39" s="434"/>
      <c r="AD39" s="434"/>
      <c r="AE39" s="434"/>
      <c r="AF39" s="434"/>
      <c r="AG39" s="434"/>
      <c r="AH39" s="434"/>
      <c r="AI39" s="434"/>
      <c r="AJ39" s="434"/>
      <c r="AK39" s="434"/>
      <c r="AL39" s="434"/>
      <c r="AM39" s="434"/>
      <c r="AN39" s="434"/>
    </row>
    <row r="40" spans="1:40" s="435" customFormat="1" ht="6.95" customHeight="1">
      <c r="A40" s="268"/>
      <c r="B40" s="268"/>
      <c r="C40" s="409" t="s">
        <v>318</v>
      </c>
      <c r="D40" s="268"/>
      <c r="E40" s="268"/>
      <c r="F40" s="268"/>
      <c r="G40" s="268"/>
      <c r="H40" s="268"/>
      <c r="I40" s="268"/>
      <c r="J40" s="268"/>
      <c r="K40" s="268"/>
      <c r="L40" s="268"/>
      <c r="M40" s="268"/>
      <c r="N40" s="268"/>
      <c r="O40" s="268"/>
      <c r="P40" s="268"/>
      <c r="Q40" s="268"/>
      <c r="R40" s="439">
        <f>SUM(R42+R43+R44+R45)</f>
        <v>0</v>
      </c>
      <c r="S40" s="439">
        <f>SUM(S42+S43+S44+S45)</f>
        <v>0</v>
      </c>
      <c r="T40" s="437">
        <f>SUM(R40+S40)</f>
        <v>0</v>
      </c>
      <c r="U40" s="439">
        <f>SUM(U42+U43+U44+U45)</f>
        <v>0</v>
      </c>
      <c r="V40" s="439">
        <f>SUM(V42+V43+V44+V45)</f>
        <v>0</v>
      </c>
      <c r="W40" s="437">
        <f>SUM(T40-U40)</f>
        <v>0</v>
      </c>
      <c r="X40" s="433"/>
      <c r="Y40" s="438"/>
      <c r="Z40" s="434"/>
      <c r="AA40" s="434"/>
      <c r="AB40" s="434"/>
      <c r="AC40" s="434"/>
      <c r="AD40" s="434"/>
      <c r="AE40" s="434"/>
      <c r="AF40" s="434"/>
      <c r="AG40" s="434"/>
      <c r="AH40" s="434"/>
      <c r="AI40" s="434"/>
      <c r="AJ40" s="434"/>
      <c r="AK40" s="434"/>
      <c r="AL40" s="434"/>
      <c r="AM40" s="434"/>
      <c r="AN40" s="434"/>
    </row>
    <row r="41" spans="1:40" s="435" customFormat="1" ht="6.95" customHeight="1">
      <c r="A41" s="268"/>
      <c r="B41" s="268"/>
      <c r="C41" s="268"/>
      <c r="D41" s="268"/>
      <c r="E41" s="268"/>
      <c r="F41" s="268"/>
      <c r="G41" s="268"/>
      <c r="H41" s="268"/>
      <c r="I41" s="268"/>
      <c r="J41" s="268"/>
      <c r="K41" s="268"/>
      <c r="L41" s="268"/>
      <c r="M41" s="268"/>
      <c r="N41" s="268"/>
      <c r="O41" s="268"/>
      <c r="P41" s="268"/>
      <c r="Q41" s="268"/>
      <c r="R41" s="433"/>
      <c r="S41" s="433"/>
      <c r="T41" s="440"/>
      <c r="U41" s="433"/>
      <c r="V41" s="433"/>
      <c r="W41" s="440"/>
      <c r="X41" s="433"/>
      <c r="Y41" s="434"/>
      <c r="Z41" s="434"/>
      <c r="AA41" s="434"/>
      <c r="AB41" s="434"/>
      <c r="AC41" s="434"/>
      <c r="AD41" s="434"/>
      <c r="AE41" s="434"/>
      <c r="AF41" s="434"/>
      <c r="AG41" s="434"/>
      <c r="AH41" s="434"/>
      <c r="AI41" s="434"/>
      <c r="AJ41" s="434"/>
      <c r="AK41" s="434"/>
      <c r="AL41" s="434"/>
      <c r="AM41" s="434"/>
      <c r="AN41" s="434"/>
    </row>
    <row r="42" spans="1:40" s="435" customFormat="1" ht="6.95" customHeight="1">
      <c r="A42" s="268"/>
      <c r="B42" s="268"/>
      <c r="C42" s="268"/>
      <c r="D42" s="268" t="s">
        <v>12</v>
      </c>
      <c r="E42" s="268"/>
      <c r="F42" s="268"/>
      <c r="G42" s="268"/>
      <c r="H42" s="268"/>
      <c r="I42" s="268"/>
      <c r="J42" s="268"/>
      <c r="K42" s="268"/>
      <c r="L42" s="268"/>
      <c r="M42" s="268"/>
      <c r="N42" s="268"/>
      <c r="O42" s="268"/>
      <c r="P42" s="268"/>
      <c r="Q42" s="268"/>
      <c r="R42" s="441"/>
      <c r="S42" s="441"/>
      <c r="T42" s="440">
        <f>SUM(R42+S42)</f>
        <v>0</v>
      </c>
      <c r="U42" s="441"/>
      <c r="V42" s="441"/>
      <c r="W42" s="440">
        <f>SUM(T42-U42)</f>
        <v>0</v>
      </c>
      <c r="X42" s="433"/>
      <c r="Y42" s="438"/>
      <c r="Z42" s="434"/>
      <c r="AA42" s="434"/>
      <c r="AB42" s="434"/>
      <c r="AC42" s="434"/>
      <c r="AD42" s="434"/>
      <c r="AE42" s="434"/>
      <c r="AF42" s="434"/>
      <c r="AG42" s="434"/>
      <c r="AH42" s="434"/>
      <c r="AI42" s="434"/>
      <c r="AJ42" s="434"/>
      <c r="AK42" s="434"/>
      <c r="AL42" s="434"/>
      <c r="AM42" s="434"/>
      <c r="AN42" s="434"/>
    </row>
    <row r="43" spans="1:40" s="435" customFormat="1" ht="6.95" customHeight="1">
      <c r="A43" s="268"/>
      <c r="B43" s="268"/>
      <c r="C43" s="268"/>
      <c r="D43" s="268" t="s">
        <v>319</v>
      </c>
      <c r="E43" s="268"/>
      <c r="F43" s="268"/>
      <c r="G43" s="268"/>
      <c r="H43" s="268"/>
      <c r="I43" s="268"/>
      <c r="J43" s="268"/>
      <c r="K43" s="268"/>
      <c r="L43" s="268"/>
      <c r="M43" s="268"/>
      <c r="N43" s="268"/>
      <c r="O43" s="268"/>
      <c r="P43" s="268"/>
      <c r="Q43" s="268"/>
      <c r="R43" s="441"/>
      <c r="S43" s="441"/>
      <c r="T43" s="440">
        <f>SUM(R43+S43)</f>
        <v>0</v>
      </c>
      <c r="U43" s="441"/>
      <c r="V43" s="441"/>
      <c r="W43" s="440">
        <f>SUM(T43-U43)</f>
        <v>0</v>
      </c>
      <c r="X43" s="433"/>
      <c r="Y43" s="438"/>
      <c r="Z43" s="434"/>
      <c r="AA43" s="434"/>
      <c r="AB43" s="434"/>
      <c r="AC43" s="434"/>
      <c r="AD43" s="434"/>
      <c r="AE43" s="434"/>
      <c r="AF43" s="434"/>
      <c r="AG43" s="434"/>
      <c r="AH43" s="434"/>
      <c r="AI43" s="434"/>
      <c r="AJ43" s="434"/>
      <c r="AK43" s="434"/>
      <c r="AL43" s="434"/>
      <c r="AM43" s="434"/>
      <c r="AN43" s="434"/>
    </row>
    <row r="44" spans="1:40" s="435" customFormat="1" ht="6.95" customHeight="1">
      <c r="A44" s="268"/>
      <c r="B44" s="268"/>
      <c r="C44" s="268"/>
      <c r="D44" s="268" t="s">
        <v>320</v>
      </c>
      <c r="E44" s="268"/>
      <c r="F44" s="268"/>
      <c r="G44" s="268"/>
      <c r="H44" s="268"/>
      <c r="I44" s="268"/>
      <c r="J44" s="268"/>
      <c r="K44" s="268"/>
      <c r="L44" s="268"/>
      <c r="M44" s="268"/>
      <c r="N44" s="268"/>
      <c r="O44" s="268"/>
      <c r="P44" s="268"/>
      <c r="Q44" s="436"/>
      <c r="R44" s="441"/>
      <c r="S44" s="441"/>
      <c r="T44" s="440">
        <f>SUM(R44+S44)</f>
        <v>0</v>
      </c>
      <c r="U44" s="441"/>
      <c r="V44" s="441"/>
      <c r="W44" s="440">
        <f>SUM(T44-U44)</f>
        <v>0</v>
      </c>
      <c r="X44" s="433"/>
      <c r="Y44" s="438"/>
      <c r="Z44" s="434"/>
      <c r="AA44" s="434"/>
      <c r="AB44" s="434"/>
      <c r="AC44" s="434"/>
      <c r="AD44" s="434"/>
      <c r="AE44" s="434"/>
      <c r="AF44" s="434"/>
      <c r="AG44" s="434"/>
      <c r="AH44" s="434"/>
      <c r="AI44" s="434"/>
      <c r="AJ44" s="434"/>
      <c r="AK44" s="434"/>
      <c r="AL44" s="434"/>
      <c r="AM44" s="434"/>
      <c r="AN44" s="434"/>
    </row>
    <row r="45" spans="1:40" s="435" customFormat="1" ht="6.95" customHeight="1">
      <c r="A45" s="268"/>
      <c r="B45" s="268"/>
      <c r="C45" s="268"/>
      <c r="D45" s="268" t="s">
        <v>321</v>
      </c>
      <c r="E45" s="268"/>
      <c r="F45" s="268"/>
      <c r="G45" s="268"/>
      <c r="H45" s="268"/>
      <c r="I45" s="268"/>
      <c r="J45" s="268"/>
      <c r="K45" s="268"/>
      <c r="L45" s="268"/>
      <c r="M45" s="268"/>
      <c r="N45" s="268"/>
      <c r="O45" s="268"/>
      <c r="P45" s="268"/>
      <c r="Q45" s="436"/>
      <c r="R45" s="441"/>
      <c r="S45" s="441"/>
      <c r="T45" s="440">
        <f>SUM(R45+S45)</f>
        <v>0</v>
      </c>
      <c r="U45" s="441"/>
      <c r="V45" s="441"/>
      <c r="W45" s="440">
        <f>SUM(T45-U45)</f>
        <v>0</v>
      </c>
      <c r="X45" s="433"/>
      <c r="Y45" s="438"/>
      <c r="Z45" s="434"/>
      <c r="AA45" s="434"/>
      <c r="AB45" s="434"/>
      <c r="AC45" s="434"/>
      <c r="AD45" s="434"/>
      <c r="AE45" s="434"/>
      <c r="AF45" s="434"/>
      <c r="AG45" s="434"/>
      <c r="AH45" s="434"/>
      <c r="AI45" s="434"/>
      <c r="AJ45" s="434"/>
      <c r="AK45" s="434"/>
      <c r="AL45" s="434"/>
      <c r="AM45" s="434"/>
      <c r="AN45" s="434"/>
    </row>
    <row r="46" spans="1:40" s="435" customFormat="1" ht="6.95" customHeight="1">
      <c r="A46" s="268"/>
      <c r="B46" s="268"/>
      <c r="C46" s="268"/>
      <c r="D46" s="268"/>
      <c r="E46" s="268"/>
      <c r="F46" s="268"/>
      <c r="G46" s="268"/>
      <c r="H46" s="268"/>
      <c r="I46" s="268"/>
      <c r="J46" s="268"/>
      <c r="K46" s="268"/>
      <c r="L46" s="268"/>
      <c r="M46" s="268"/>
      <c r="N46" s="268"/>
      <c r="O46" s="268"/>
      <c r="P46" s="268"/>
      <c r="Q46" s="268"/>
      <c r="R46" s="433"/>
      <c r="S46" s="433"/>
      <c r="T46" s="440"/>
      <c r="U46" s="433"/>
      <c r="V46" s="433"/>
      <c r="W46" s="440"/>
      <c r="X46" s="433"/>
      <c r="Y46" s="434"/>
      <c r="Z46" s="434"/>
      <c r="AA46" s="434"/>
      <c r="AB46" s="434"/>
      <c r="AC46" s="434"/>
      <c r="AD46" s="434"/>
      <c r="AE46" s="434"/>
      <c r="AF46" s="434"/>
      <c r="AG46" s="434"/>
      <c r="AH46" s="434"/>
      <c r="AI46" s="434"/>
      <c r="AJ46" s="434"/>
      <c r="AK46" s="434"/>
      <c r="AL46" s="434"/>
      <c r="AM46" s="434"/>
      <c r="AN46" s="434"/>
    </row>
    <row r="47" spans="1:40" s="435" customFormat="1" ht="6.95" customHeight="1">
      <c r="A47" s="268"/>
      <c r="B47" s="268"/>
      <c r="C47" s="409" t="s">
        <v>322</v>
      </c>
      <c r="D47" s="268"/>
      <c r="E47" s="268"/>
      <c r="F47" s="268"/>
      <c r="G47" s="268"/>
      <c r="H47" s="268"/>
      <c r="I47" s="268"/>
      <c r="J47" s="268"/>
      <c r="K47" s="268"/>
      <c r="L47" s="268"/>
      <c r="M47" s="268"/>
      <c r="N47" s="268"/>
      <c r="O47" s="268"/>
      <c r="P47" s="268"/>
      <c r="Q47" s="268"/>
      <c r="R47" s="439">
        <f>SUM(R49)</f>
        <v>0</v>
      </c>
      <c r="S47" s="439">
        <f>SUM(S49)</f>
        <v>0</v>
      </c>
      <c r="T47" s="437">
        <f>SUM(R47+S47)</f>
        <v>0</v>
      </c>
      <c r="U47" s="439">
        <f>SUM(U49)</f>
        <v>0</v>
      </c>
      <c r="V47" s="439">
        <f>SUM(V49)</f>
        <v>0</v>
      </c>
      <c r="W47" s="437">
        <f>SUM(T47-U47)</f>
        <v>0</v>
      </c>
      <c r="X47" s="433"/>
      <c r="Y47" s="438"/>
      <c r="Z47" s="434"/>
      <c r="AA47" s="434"/>
      <c r="AB47" s="434"/>
      <c r="AC47" s="434"/>
      <c r="AD47" s="434"/>
      <c r="AE47" s="434"/>
      <c r="AF47" s="434"/>
      <c r="AG47" s="434"/>
      <c r="AH47" s="434"/>
      <c r="AI47" s="434"/>
      <c r="AJ47" s="434"/>
      <c r="AK47" s="434"/>
      <c r="AL47" s="434"/>
      <c r="AM47" s="434"/>
      <c r="AN47" s="434"/>
    </row>
    <row r="48" spans="1:40" s="435" customFormat="1" ht="6.95" customHeight="1">
      <c r="A48" s="268"/>
      <c r="B48" s="268"/>
      <c r="C48" s="268"/>
      <c r="D48" s="268"/>
      <c r="E48" s="268"/>
      <c r="F48" s="268"/>
      <c r="G48" s="268"/>
      <c r="H48" s="268"/>
      <c r="I48" s="268"/>
      <c r="J48" s="268"/>
      <c r="K48" s="268"/>
      <c r="L48" s="268"/>
      <c r="M48" s="268"/>
      <c r="N48" s="268"/>
      <c r="O48" s="268"/>
      <c r="P48" s="268"/>
      <c r="Q48" s="268"/>
      <c r="R48" s="433"/>
      <c r="S48" s="433"/>
      <c r="T48" s="440"/>
      <c r="U48" s="433"/>
      <c r="V48" s="433"/>
      <c r="W48" s="440"/>
      <c r="X48" s="433"/>
      <c r="Y48" s="434"/>
      <c r="Z48" s="434"/>
      <c r="AA48" s="434"/>
      <c r="AB48" s="434"/>
      <c r="AC48" s="434"/>
      <c r="AD48" s="434"/>
      <c r="AE48" s="434"/>
      <c r="AF48" s="434"/>
      <c r="AG48" s="434"/>
      <c r="AH48" s="434"/>
      <c r="AI48" s="434"/>
      <c r="AJ48" s="434"/>
      <c r="AK48" s="434"/>
      <c r="AL48" s="434"/>
      <c r="AM48" s="434"/>
      <c r="AN48" s="434"/>
    </row>
    <row r="49" spans="1:40" s="435" customFormat="1" ht="6.95" customHeight="1">
      <c r="A49" s="268"/>
      <c r="B49" s="268"/>
      <c r="C49" s="268"/>
      <c r="D49" s="268" t="s">
        <v>323</v>
      </c>
      <c r="E49" s="268"/>
      <c r="F49" s="268"/>
      <c r="G49" s="268"/>
      <c r="H49" s="268"/>
      <c r="I49" s="268"/>
      <c r="J49" s="268"/>
      <c r="K49" s="268"/>
      <c r="L49" s="268"/>
      <c r="M49" s="268"/>
      <c r="N49" s="268"/>
      <c r="O49" s="268"/>
      <c r="P49" s="268"/>
      <c r="Q49" s="268"/>
      <c r="R49" s="441"/>
      <c r="S49" s="441"/>
      <c r="T49" s="440">
        <f>SUM(R49+S49)</f>
        <v>0</v>
      </c>
      <c r="U49" s="441"/>
      <c r="V49" s="441"/>
      <c r="W49" s="440">
        <f>SUM(T49-U49)</f>
        <v>0</v>
      </c>
      <c r="X49" s="433"/>
      <c r="Y49" s="438"/>
      <c r="Z49" s="434"/>
      <c r="AA49" s="434"/>
      <c r="AB49" s="434"/>
      <c r="AC49" s="434"/>
      <c r="AD49" s="434"/>
      <c r="AE49" s="434"/>
      <c r="AF49" s="434"/>
      <c r="AG49" s="434"/>
      <c r="AH49" s="434"/>
      <c r="AI49" s="434"/>
      <c r="AJ49" s="434"/>
      <c r="AK49" s="434"/>
      <c r="AL49" s="434"/>
      <c r="AM49" s="434"/>
      <c r="AN49" s="434"/>
    </row>
    <row r="50" spans="1:40" s="435" customFormat="1" ht="6.95" customHeight="1">
      <c r="A50" s="268"/>
      <c r="B50" s="268"/>
      <c r="C50" s="268"/>
      <c r="D50" s="268"/>
      <c r="E50" s="268"/>
      <c r="F50" s="268"/>
      <c r="G50" s="268"/>
      <c r="H50" s="268"/>
      <c r="I50" s="268"/>
      <c r="J50" s="268"/>
      <c r="K50" s="268"/>
      <c r="L50" s="268"/>
      <c r="M50" s="268"/>
      <c r="N50" s="268"/>
      <c r="O50" s="268"/>
      <c r="P50" s="268"/>
      <c r="Q50" s="268"/>
      <c r="R50" s="433"/>
      <c r="S50" s="433"/>
      <c r="T50" s="440"/>
      <c r="U50" s="433"/>
      <c r="V50" s="433"/>
      <c r="W50" s="440"/>
      <c r="X50" s="433"/>
      <c r="Y50" s="434"/>
      <c r="Z50" s="434"/>
      <c r="AA50" s="434"/>
      <c r="AB50" s="434"/>
      <c r="AC50" s="434"/>
      <c r="AD50" s="434"/>
      <c r="AE50" s="434"/>
      <c r="AF50" s="434"/>
      <c r="AG50" s="434"/>
      <c r="AH50" s="434"/>
      <c r="AI50" s="434"/>
      <c r="AJ50" s="434"/>
      <c r="AK50" s="434"/>
      <c r="AL50" s="434"/>
      <c r="AM50" s="434"/>
      <c r="AN50" s="434"/>
    </row>
    <row r="51" spans="1:40" s="435" customFormat="1" ht="6.95" customHeight="1">
      <c r="A51" s="268"/>
      <c r="B51" s="409" t="s">
        <v>324</v>
      </c>
      <c r="C51" s="268"/>
      <c r="D51" s="268"/>
      <c r="E51" s="268"/>
      <c r="F51" s="268"/>
      <c r="G51" s="268"/>
      <c r="H51" s="268"/>
      <c r="I51" s="268"/>
      <c r="J51" s="268"/>
      <c r="K51" s="268"/>
      <c r="L51" s="268"/>
      <c r="M51" s="268"/>
      <c r="N51" s="268"/>
      <c r="O51" s="268"/>
      <c r="P51" s="268"/>
      <c r="Q51" s="268"/>
      <c r="R51" s="442"/>
      <c r="S51" s="442"/>
      <c r="T51" s="437">
        <f>SUM(R51+S51)</f>
        <v>0</v>
      </c>
      <c r="U51" s="442"/>
      <c r="V51" s="442"/>
      <c r="W51" s="437">
        <f>SUM(T51-U51)</f>
        <v>0</v>
      </c>
      <c r="X51" s="433"/>
      <c r="Y51" s="438"/>
      <c r="Z51" s="434"/>
      <c r="AA51" s="434"/>
      <c r="AB51" s="434"/>
      <c r="AC51" s="434"/>
      <c r="AD51" s="434"/>
      <c r="AE51" s="434"/>
      <c r="AF51" s="434"/>
      <c r="AG51" s="434"/>
      <c r="AH51" s="434"/>
      <c r="AI51" s="434"/>
      <c r="AJ51" s="434"/>
      <c r="AK51" s="434"/>
      <c r="AL51" s="434"/>
      <c r="AM51" s="434"/>
      <c r="AN51" s="434"/>
    </row>
    <row r="52" spans="1:40" s="435" customFormat="1" ht="6.95" customHeight="1">
      <c r="A52" s="268"/>
      <c r="B52" s="409"/>
      <c r="C52" s="268"/>
      <c r="D52" s="268"/>
      <c r="E52" s="268"/>
      <c r="F52" s="268"/>
      <c r="G52" s="268"/>
      <c r="H52" s="268"/>
      <c r="I52" s="268"/>
      <c r="J52" s="268"/>
      <c r="K52" s="268"/>
      <c r="L52" s="268"/>
      <c r="M52" s="268"/>
      <c r="N52" s="268"/>
      <c r="O52" s="268"/>
      <c r="P52" s="268"/>
      <c r="Q52" s="268"/>
      <c r="R52" s="433"/>
      <c r="S52" s="433"/>
      <c r="T52" s="440"/>
      <c r="U52" s="433"/>
      <c r="V52" s="433"/>
      <c r="W52" s="440"/>
      <c r="X52" s="433"/>
      <c r="Y52" s="434"/>
      <c r="Z52" s="434"/>
      <c r="AA52" s="434"/>
      <c r="AB52" s="434"/>
      <c r="AC52" s="434"/>
      <c r="AD52" s="434"/>
      <c r="AE52" s="434"/>
      <c r="AF52" s="434"/>
      <c r="AG52" s="434"/>
      <c r="AH52" s="434"/>
      <c r="AI52" s="434"/>
      <c r="AJ52" s="434"/>
      <c r="AK52" s="434"/>
      <c r="AL52" s="434"/>
      <c r="AM52" s="434"/>
      <c r="AN52" s="434"/>
    </row>
    <row r="53" spans="1:40" s="435" customFormat="1" ht="6.95" customHeight="1">
      <c r="A53" s="268"/>
      <c r="B53" s="409" t="s">
        <v>325</v>
      </c>
      <c r="C53" s="268"/>
      <c r="D53" s="268"/>
      <c r="E53" s="268"/>
      <c r="F53" s="268"/>
      <c r="G53" s="268"/>
      <c r="H53" s="268"/>
      <c r="I53" s="268"/>
      <c r="J53" s="268"/>
      <c r="K53" s="268"/>
      <c r="L53" s="268"/>
      <c r="M53" s="268"/>
      <c r="N53" s="268"/>
      <c r="O53" s="268"/>
      <c r="P53" s="268"/>
      <c r="Q53" s="268"/>
      <c r="R53" s="442"/>
      <c r="S53" s="442"/>
      <c r="T53" s="437">
        <f>SUM(R53+S53)</f>
        <v>0</v>
      </c>
      <c r="U53" s="442"/>
      <c r="V53" s="442"/>
      <c r="W53" s="437">
        <f>SUM(T53-U53)</f>
        <v>0</v>
      </c>
      <c r="X53" s="433"/>
      <c r="Y53" s="438"/>
      <c r="Z53" s="434"/>
      <c r="AA53" s="434"/>
      <c r="AB53" s="434"/>
      <c r="AC53" s="434"/>
      <c r="AD53" s="434"/>
      <c r="AE53" s="434"/>
      <c r="AF53" s="434"/>
      <c r="AG53" s="434"/>
      <c r="AH53" s="434"/>
      <c r="AI53" s="434"/>
      <c r="AJ53" s="434"/>
      <c r="AK53" s="434"/>
      <c r="AL53" s="434"/>
      <c r="AM53" s="434"/>
      <c r="AN53" s="434"/>
    </row>
    <row r="54" spans="1:40" s="435" customFormat="1" ht="6.95" customHeight="1">
      <c r="A54" s="268"/>
      <c r="B54" s="268"/>
      <c r="C54" s="268"/>
      <c r="D54" s="268"/>
      <c r="E54" s="268"/>
      <c r="F54" s="268"/>
      <c r="G54" s="268"/>
      <c r="H54" s="268"/>
      <c r="I54" s="268"/>
      <c r="J54" s="268"/>
      <c r="K54" s="268"/>
      <c r="L54" s="268"/>
      <c r="M54" s="268"/>
      <c r="N54" s="268"/>
      <c r="O54" s="268"/>
      <c r="P54" s="268"/>
      <c r="Q54" s="436"/>
      <c r="R54" s="432"/>
      <c r="S54" s="432"/>
      <c r="T54" s="432"/>
      <c r="U54" s="432"/>
      <c r="V54" s="432"/>
      <c r="W54" s="432"/>
      <c r="X54" s="433"/>
      <c r="Y54" s="434"/>
      <c r="Z54" s="434"/>
      <c r="AA54" s="434"/>
      <c r="AB54" s="434"/>
      <c r="AC54" s="434"/>
      <c r="AD54" s="434"/>
      <c r="AE54" s="434"/>
      <c r="AF54" s="434"/>
      <c r="AG54" s="434"/>
      <c r="AH54" s="434"/>
      <c r="AI54" s="434"/>
      <c r="AJ54" s="434"/>
      <c r="AK54" s="434"/>
      <c r="AL54" s="434"/>
      <c r="AM54" s="434"/>
      <c r="AN54" s="434"/>
    </row>
    <row r="55" spans="1:40" s="435" customFormat="1" ht="6.95" customHeight="1">
      <c r="A55" s="268"/>
      <c r="B55" s="409" t="s">
        <v>326</v>
      </c>
      <c r="C55" s="268"/>
      <c r="D55" s="268"/>
      <c r="E55" s="268"/>
      <c r="F55" s="268"/>
      <c r="G55" s="268"/>
      <c r="H55" s="268"/>
      <c r="I55" s="268"/>
      <c r="J55" s="268"/>
      <c r="K55" s="268"/>
      <c r="L55" s="268"/>
      <c r="M55" s="268"/>
      <c r="N55" s="268"/>
      <c r="O55" s="268"/>
      <c r="P55" s="268"/>
      <c r="Q55" s="436"/>
      <c r="R55" s="442"/>
      <c r="S55" s="442"/>
      <c r="T55" s="437">
        <f>SUM(R55+S55)</f>
        <v>0</v>
      </c>
      <c r="U55" s="442"/>
      <c r="V55" s="442"/>
      <c r="W55" s="437">
        <f>SUM(T55-U55)</f>
        <v>0</v>
      </c>
      <c r="X55" s="433"/>
      <c r="Y55" s="438"/>
      <c r="Z55" s="434"/>
      <c r="AA55" s="434"/>
      <c r="AB55" s="434"/>
      <c r="AC55" s="434"/>
      <c r="AD55" s="434"/>
      <c r="AE55" s="434"/>
      <c r="AF55" s="434"/>
      <c r="AG55" s="434"/>
      <c r="AH55" s="434"/>
      <c r="AI55" s="434"/>
      <c r="AJ55" s="434"/>
      <c r="AK55" s="434"/>
      <c r="AL55" s="434"/>
      <c r="AM55" s="434"/>
      <c r="AN55" s="434"/>
    </row>
    <row r="56" spans="1:40" s="435" customFormat="1" ht="6.95" customHeight="1">
      <c r="A56" s="268"/>
      <c r="B56" s="268"/>
      <c r="C56" s="268"/>
      <c r="D56" s="268"/>
      <c r="E56" s="268"/>
      <c r="F56" s="268"/>
      <c r="G56" s="268"/>
      <c r="H56" s="268"/>
      <c r="I56" s="268"/>
      <c r="J56" s="268"/>
      <c r="K56" s="268"/>
      <c r="L56" s="268"/>
      <c r="M56" s="268"/>
      <c r="N56" s="268"/>
      <c r="O56" s="268"/>
      <c r="P56" s="268"/>
      <c r="Q56" s="436"/>
      <c r="R56" s="450"/>
      <c r="S56" s="450"/>
      <c r="T56" s="432"/>
      <c r="U56" s="432"/>
      <c r="V56" s="432"/>
      <c r="W56" s="432"/>
      <c r="X56" s="433"/>
      <c r="Y56" s="434"/>
      <c r="Z56" s="434"/>
      <c r="AA56" s="434"/>
      <c r="AB56" s="434"/>
      <c r="AC56" s="434"/>
      <c r="AD56" s="434"/>
      <c r="AE56" s="434"/>
      <c r="AF56" s="434"/>
      <c r="AG56" s="434"/>
      <c r="AH56" s="434"/>
      <c r="AI56" s="434"/>
      <c r="AJ56" s="434"/>
      <c r="AK56" s="434"/>
      <c r="AL56" s="434"/>
      <c r="AM56" s="434"/>
      <c r="AN56" s="434"/>
    </row>
    <row r="57" spans="1:40" s="435" customFormat="1" ht="6.95" customHeight="1">
      <c r="A57" s="268"/>
      <c r="B57" s="268"/>
      <c r="C57" s="268"/>
      <c r="D57" s="268"/>
      <c r="E57" s="268"/>
      <c r="F57" s="268"/>
      <c r="G57" s="268"/>
      <c r="H57" s="268"/>
      <c r="I57" s="268"/>
      <c r="J57" s="268"/>
      <c r="K57" s="268"/>
      <c r="L57" s="268"/>
      <c r="M57" s="268"/>
      <c r="N57" s="268"/>
      <c r="O57" s="268"/>
      <c r="P57" s="268"/>
      <c r="Q57" s="436"/>
      <c r="R57" s="432"/>
      <c r="S57" s="432"/>
      <c r="T57" s="432"/>
      <c r="U57" s="432"/>
      <c r="V57" s="432"/>
      <c r="W57" s="432"/>
      <c r="X57" s="433"/>
      <c r="Y57" s="434"/>
      <c r="Z57" s="434"/>
      <c r="AA57" s="434"/>
      <c r="AB57" s="434"/>
      <c r="AC57" s="434"/>
      <c r="AD57" s="434"/>
      <c r="AE57" s="434"/>
      <c r="AF57" s="434"/>
      <c r="AG57" s="434"/>
      <c r="AH57" s="434"/>
      <c r="AI57" s="434"/>
      <c r="AJ57" s="434"/>
      <c r="AK57" s="434"/>
      <c r="AL57" s="434"/>
      <c r="AM57" s="434"/>
      <c r="AN57" s="434"/>
    </row>
    <row r="58" spans="1:40" s="435" customFormat="1" ht="6.95" customHeight="1" thickBot="1">
      <c r="A58" s="268"/>
      <c r="B58" s="268"/>
      <c r="C58" s="268"/>
      <c r="D58" s="268"/>
      <c r="E58" s="268"/>
      <c r="F58" s="268"/>
      <c r="G58" s="268"/>
      <c r="H58" s="268"/>
      <c r="I58" s="268"/>
      <c r="J58" s="268"/>
      <c r="K58" s="268"/>
      <c r="L58" s="268"/>
      <c r="M58" s="268"/>
      <c r="N58" s="268"/>
      <c r="O58" s="268"/>
      <c r="P58" s="268"/>
      <c r="Q58" s="436"/>
      <c r="R58" s="432"/>
      <c r="S58" s="432"/>
      <c r="T58" s="432"/>
      <c r="U58" s="432"/>
      <c r="V58" s="432"/>
      <c r="W58" s="432"/>
      <c r="X58" s="433"/>
      <c r="Y58" s="434"/>
      <c r="Z58" s="434"/>
      <c r="AA58" s="434"/>
      <c r="AB58" s="434"/>
      <c r="AC58" s="434"/>
      <c r="AD58" s="434"/>
      <c r="AE58" s="434"/>
      <c r="AF58" s="434"/>
      <c r="AG58" s="434"/>
      <c r="AH58" s="434"/>
      <c r="AI58" s="434"/>
      <c r="AJ58" s="434"/>
      <c r="AK58" s="434"/>
      <c r="AL58" s="434"/>
      <c r="AM58" s="434"/>
      <c r="AN58" s="434"/>
    </row>
    <row r="59" spans="1:40" s="406" customFormat="1" ht="6.95" customHeight="1" thickTop="1">
      <c r="A59" s="410"/>
      <c r="B59" s="411" t="s">
        <v>159</v>
      </c>
      <c r="C59" s="412"/>
      <c r="D59" s="412"/>
      <c r="E59" s="412"/>
      <c r="F59" s="412"/>
      <c r="G59" s="412"/>
      <c r="H59" s="412"/>
      <c r="I59" s="412"/>
      <c r="J59" s="412"/>
      <c r="K59" s="412"/>
      <c r="L59" s="412"/>
      <c r="M59" s="412"/>
      <c r="N59" s="412"/>
      <c r="O59" s="412"/>
      <c r="P59" s="412"/>
      <c r="Q59" s="412"/>
      <c r="R59" s="413">
        <f>SUM(R11+R51+R53+R55)</f>
        <v>0</v>
      </c>
      <c r="S59" s="413">
        <f>SUM(S11+S51+S53+S55)</f>
        <v>0</v>
      </c>
      <c r="T59" s="413">
        <f>SUM(R59+S59)</f>
        <v>0</v>
      </c>
      <c r="U59" s="413">
        <f>SUM(U11+U51+U53+U55)</f>
        <v>0</v>
      </c>
      <c r="V59" s="413">
        <f>SUM(V11+V51+V53+V55)</f>
        <v>0</v>
      </c>
      <c r="W59" s="413">
        <f>SUM(T59-U59)</f>
        <v>0</v>
      </c>
      <c r="X59" s="414"/>
      <c r="Y59" s="17"/>
      <c r="Z59" s="405"/>
      <c r="AA59" s="405"/>
      <c r="AB59" s="405"/>
      <c r="AC59" s="405"/>
      <c r="AD59" s="405"/>
      <c r="AE59" s="405"/>
      <c r="AF59" s="405"/>
      <c r="AG59" s="405"/>
      <c r="AH59" s="405"/>
      <c r="AI59" s="405"/>
      <c r="AJ59" s="405"/>
      <c r="AK59" s="405"/>
      <c r="AL59" s="405"/>
      <c r="AM59" s="405"/>
      <c r="AN59" s="405"/>
    </row>
    <row r="60" spans="1:40">
      <c r="A60" s="407"/>
      <c r="B60" s="415"/>
      <c r="C60" s="416"/>
      <c r="D60" s="416"/>
      <c r="E60" s="416"/>
      <c r="F60" s="416"/>
      <c r="G60" s="416"/>
      <c r="H60" s="416"/>
      <c r="I60" s="416"/>
      <c r="J60" s="416"/>
      <c r="K60" s="416"/>
      <c r="L60" s="416"/>
      <c r="M60" s="416"/>
      <c r="N60" s="416"/>
      <c r="O60" s="416"/>
      <c r="P60" s="416"/>
      <c r="Q60" s="416"/>
      <c r="R60" s="417"/>
      <c r="S60" s="417"/>
      <c r="T60" s="417"/>
      <c r="U60" s="417"/>
      <c r="V60" s="417"/>
      <c r="W60" s="417"/>
      <c r="X60" s="418"/>
    </row>
    <row r="61" spans="1:40">
      <c r="A61" s="407"/>
      <c r="B61" s="407"/>
      <c r="C61" s="407"/>
      <c r="D61" s="407"/>
      <c r="E61" s="407"/>
      <c r="F61" s="407"/>
      <c r="G61" s="407"/>
      <c r="H61" s="407"/>
      <c r="I61" s="407"/>
      <c r="J61" s="407"/>
      <c r="K61" s="407"/>
      <c r="L61" s="407"/>
      <c r="M61" s="407"/>
      <c r="N61" s="407"/>
      <c r="O61" s="407"/>
      <c r="P61" s="407"/>
      <c r="Q61" s="408"/>
      <c r="R61" s="419"/>
      <c r="S61" s="419"/>
      <c r="T61" s="420"/>
      <c r="U61" s="419"/>
      <c r="V61" s="419"/>
      <c r="W61" s="419"/>
      <c r="X61" s="421"/>
    </row>
    <row r="62" spans="1:40">
      <c r="A62" s="205"/>
      <c r="B62" s="416"/>
      <c r="C62" s="416"/>
      <c r="D62" s="416"/>
      <c r="E62" s="416"/>
      <c r="F62" s="416"/>
      <c r="G62" s="416"/>
      <c r="H62" s="416"/>
      <c r="I62" s="416"/>
      <c r="J62" s="416"/>
      <c r="K62" s="416"/>
      <c r="L62" s="416"/>
      <c r="M62" s="416"/>
      <c r="N62" s="416"/>
      <c r="O62" s="416"/>
      <c r="P62" s="416"/>
      <c r="Q62" s="416"/>
      <c r="R62" s="422"/>
      <c r="S62" s="422"/>
      <c r="T62" s="423"/>
      <c r="U62" s="422"/>
      <c r="V62" s="422"/>
      <c r="W62" s="422"/>
      <c r="X62" s="424"/>
    </row>
    <row r="63" spans="1:40" s="406" customFormat="1" ht="6.95" customHeight="1">
      <c r="A63" s="303"/>
      <c r="B63" s="303"/>
      <c r="C63" s="303"/>
      <c r="D63" s="303"/>
      <c r="E63" s="303"/>
      <c r="F63" s="303"/>
      <c r="G63" s="303"/>
      <c r="H63" s="303"/>
      <c r="I63" s="303"/>
      <c r="J63" s="303"/>
      <c r="K63" s="303"/>
      <c r="L63" s="303"/>
      <c r="M63" s="303"/>
      <c r="N63" s="303"/>
      <c r="O63" s="303"/>
      <c r="P63" s="303"/>
      <c r="Q63" s="425"/>
      <c r="R63" s="426"/>
      <c r="S63" s="426"/>
      <c r="T63" s="426"/>
      <c r="U63" s="426"/>
      <c r="V63" s="426"/>
      <c r="W63" s="426"/>
      <c r="X63" s="427"/>
      <c r="Y63" s="70"/>
      <c r="Z63" s="405"/>
      <c r="AA63" s="405"/>
      <c r="AB63" s="405"/>
      <c r="AC63" s="405"/>
      <c r="AD63" s="405"/>
      <c r="AE63" s="405"/>
      <c r="AF63" s="405"/>
      <c r="AG63" s="405"/>
      <c r="AH63" s="405"/>
      <c r="AI63" s="405"/>
      <c r="AJ63" s="405"/>
      <c r="AK63" s="405"/>
      <c r="AL63" s="405"/>
      <c r="AM63" s="405"/>
      <c r="AN63" s="405"/>
    </row>
    <row r="64" spans="1:40">
      <c r="A64" s="428" t="s">
        <v>327</v>
      </c>
      <c r="B64" s="407"/>
      <c r="C64" s="407"/>
      <c r="D64" s="407"/>
      <c r="E64" s="407"/>
      <c r="F64" s="407"/>
      <c r="G64" s="407"/>
      <c r="H64" s="407"/>
      <c r="I64" s="407"/>
      <c r="J64" s="407"/>
      <c r="K64" s="407"/>
      <c r="L64" s="407"/>
      <c r="M64" s="407"/>
      <c r="N64" s="407"/>
      <c r="O64" s="407"/>
      <c r="P64" s="407"/>
      <c r="Q64" s="407"/>
      <c r="R64" s="407"/>
      <c r="S64" s="407"/>
      <c r="T64" s="407"/>
      <c r="U64" s="407"/>
      <c r="V64" s="407"/>
      <c r="W64" s="207"/>
      <c r="X64" s="429"/>
    </row>
    <row r="65" spans="1:24">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row>
    <row r="66" spans="1:24">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row>
    <row r="67" spans="1:24">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row>
    <row r="68" spans="1:24">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row>
    <row r="69" spans="1:24">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row>
    <row r="70" spans="1:24">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row>
    <row r="71" spans="1:24">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row>
    <row r="72" spans="1:24">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row>
    <row r="73" spans="1:24">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row>
    <row r="74" spans="1:24">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row>
    <row r="75" spans="1:24">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row>
    <row r="76" spans="1:24">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row>
    <row r="77" spans="1:24">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row>
    <row r="78" spans="1:24">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row>
    <row r="79" spans="1:24">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row>
    <row r="80" spans="1:24">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row>
    <row r="81" spans="1:24">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row>
    <row r="82" spans="1:24">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row>
    <row r="83" spans="1:24">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row>
    <row r="84" spans="1:24">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row>
    <row r="85" spans="1:24">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row>
    <row r="86" spans="1:24">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row>
    <row r="87" spans="1:24">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row>
    <row r="88" spans="1:24">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row>
    <row r="89" spans="1:24">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row>
    <row r="90" spans="1:24">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row>
    <row r="91" spans="1:24">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row>
    <row r="92" spans="1:24">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row>
    <row r="93" spans="1:24">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row>
    <row r="94" spans="1:24">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row>
    <row r="95" spans="1:24">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row>
    <row r="96" spans="1:24">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row>
    <row r="97" spans="1:24">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row>
    <row r="98" spans="1:24">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row>
    <row r="99" spans="1:24">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row>
    <row r="100" spans="1:24">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row>
    <row r="101" spans="1:24">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row>
    <row r="102" spans="1:24">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row>
    <row r="103" spans="1:24">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row>
    <row r="104" spans="1:24">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row>
    <row r="105" spans="1:24">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row>
    <row r="106" spans="1:24">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row>
    <row r="107" spans="1:24">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row>
    <row r="108" spans="1:24">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row>
    <row r="109" spans="1:24">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row>
    <row r="110" spans="1:24">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row>
    <row r="111" spans="1:24">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row>
    <row r="112" spans="1:24">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row>
    <row r="113" spans="1:24">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row>
    <row r="114" spans="1:24">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row>
    <row r="115" spans="1:24">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row>
    <row r="116" spans="1:24">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row>
    <row r="117" spans="1:24">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row>
    <row r="118" spans="1:24">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row>
    <row r="119" spans="1:24">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row>
    <row r="120" spans="1:24">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row>
    <row r="121" spans="1:24">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row>
    <row r="122" spans="1:24">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row>
    <row r="123" spans="1:24">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row>
    <row r="124" spans="1:24">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row>
    <row r="125" spans="1:24">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row>
    <row r="126" spans="1:24">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row>
    <row r="127" spans="1:24">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row>
    <row r="128" spans="1:24">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row>
    <row r="129" spans="1:24">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row>
    <row r="130" spans="1:24">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row>
    <row r="131" spans="1:24">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row>
    <row r="132" spans="1:24">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row>
    <row r="133" spans="1:24">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row>
    <row r="134" spans="1:24">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row>
    <row r="135" spans="1:24">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row>
    <row r="136" spans="1:24">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row>
    <row r="137" spans="1:24">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row>
    <row r="138" spans="1:24">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row>
    <row r="139" spans="1:24">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row>
    <row r="140" spans="1:24">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row>
    <row r="141" spans="1:24">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row>
    <row r="142" spans="1:24">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row>
    <row r="143" spans="1:24">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row>
    <row r="144" spans="1:24">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row>
    <row r="145" spans="1:24">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row>
    <row r="146" spans="1:24">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row>
    <row r="147" spans="1:24">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row>
    <row r="148" spans="1:24">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row>
    <row r="149" spans="1:24">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row>
    <row r="150" spans="1:24">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row>
    <row r="151" spans="1:24">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row>
    <row r="152" spans="1:24">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row>
    <row r="153" spans="1:24">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row>
    <row r="154" spans="1:24">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row>
    <row r="155" spans="1:24">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row>
    <row r="156" spans="1:24">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row>
    <row r="157" spans="1:24">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row>
    <row r="158" spans="1:24">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row>
    <row r="159" spans="1:24">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row>
    <row r="160" spans="1:24">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row>
    <row r="161" spans="1:24">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row>
    <row r="162" spans="1:24">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row>
    <row r="163" spans="1:24">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row>
    <row r="164" spans="1:24">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row>
    <row r="165" spans="1:24">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row>
    <row r="166" spans="1:24">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row>
    <row r="167" spans="1:24">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row>
    <row r="168" spans="1:24">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row>
    <row r="169" spans="1:24">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row>
    <row r="170" spans="1:24">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row>
    <row r="171" spans="1:24">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row>
    <row r="172" spans="1:24">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row>
    <row r="173" spans="1:24">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row>
    <row r="174" spans="1:24">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row>
    <row r="175" spans="1:24">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row>
    <row r="176" spans="1:24">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row>
    <row r="177" spans="1:24">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row>
    <row r="178" spans="1:24">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row>
    <row r="179" spans="1:24">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row>
    <row r="180" spans="1:24">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row>
    <row r="181" spans="1:24">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row>
    <row r="182" spans="1:24">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row>
    <row r="183" spans="1:24">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row>
    <row r="184" spans="1:24">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row>
    <row r="185" spans="1:24">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row>
    <row r="186" spans="1:24">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row>
    <row r="187" spans="1:24">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row>
    <row r="188" spans="1:24">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row>
    <row r="189" spans="1:24">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row>
    <row r="190" spans="1:24">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row>
    <row r="191" spans="1:24">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row>
    <row r="192" spans="1:24">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row>
    <row r="193" spans="1:24">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row>
    <row r="194" spans="1:24">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row>
    <row r="195" spans="1:24">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row>
    <row r="196" spans="1:24">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row>
    <row r="197" spans="1:24">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row>
    <row r="198" spans="1:24">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row>
    <row r="199" spans="1:24">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row>
    <row r="200" spans="1:24">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row>
    <row r="201" spans="1:24">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row>
    <row r="202" spans="1:24">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row>
    <row r="203" spans="1:24">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row>
    <row r="204" spans="1:24">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row>
    <row r="205" spans="1:24">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row>
    <row r="206" spans="1:24">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row>
    <row r="207" spans="1:24">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row>
    <row r="208" spans="1:24">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row>
    <row r="209" spans="1:24">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row>
    <row r="210" spans="1:24">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row>
    <row r="211" spans="1:24">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row>
    <row r="212" spans="1:24">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row>
    <row r="213" spans="1:24">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row>
    <row r="214" spans="1:24">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row>
    <row r="215" spans="1:24">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row>
    <row r="216" spans="1:24">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row>
    <row r="217" spans="1:24">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row>
    <row r="218" spans="1:24">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row>
    <row r="219" spans="1:24">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row>
    <row r="220" spans="1:24">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row>
    <row r="221" spans="1:24">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row>
    <row r="222" spans="1:24">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row>
    <row r="223" spans="1:24">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row>
    <row r="224" spans="1:24">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row>
    <row r="225" spans="1:24">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row>
    <row r="226" spans="1:24">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row>
    <row r="227" spans="1:24">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row>
    <row r="228" spans="1:24">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row>
    <row r="229" spans="1:24">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row>
    <row r="230" spans="1:24">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row>
    <row r="231" spans="1:24">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row>
    <row r="232" spans="1:24">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row>
    <row r="233" spans="1:24">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row>
    <row r="234" spans="1:24">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row>
    <row r="235" spans="1:24">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row>
    <row r="236" spans="1:24">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row>
    <row r="237" spans="1:24">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row>
    <row r="238" spans="1:24">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row>
    <row r="239" spans="1:24">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row>
    <row r="240" spans="1:24">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row>
    <row r="241" spans="1:24">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row>
    <row r="242" spans="1:24">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row>
    <row r="243" spans="1:24">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row>
    <row r="244" spans="1:24">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row>
    <row r="245" spans="1:24">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row>
    <row r="246" spans="1:24">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row>
    <row r="247" spans="1:24">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row>
    <row r="248" spans="1:24">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row>
    <row r="249" spans="1:24">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row>
    <row r="250" spans="1:24">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row>
    <row r="251" spans="1:24">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row>
    <row r="252" spans="1:24">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row>
    <row r="253" spans="1:24">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row>
    <row r="254" spans="1:24">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row>
    <row r="255" spans="1:24">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row>
    <row r="256" spans="1:24">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row>
    <row r="257" spans="1:24">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row>
    <row r="258" spans="1:24">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row>
    <row r="259" spans="1:24">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row>
    <row r="260" spans="1:24">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row>
    <row r="261" spans="1:24">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row>
    <row r="262" spans="1:24">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row>
    <row r="263" spans="1:24">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row>
    <row r="264" spans="1:24">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row>
    <row r="265" spans="1:24">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row>
    <row r="266" spans="1:24">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row>
    <row r="267" spans="1:24">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row>
    <row r="268" spans="1:24">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row>
    <row r="269" spans="1:24">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row>
    <row r="270" spans="1:24">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row>
    <row r="271" spans="1:24">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row>
    <row r="272" spans="1:24">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row>
    <row r="273" spans="1:24">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row>
    <row r="274" spans="1:24">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row>
    <row r="275" spans="1:24">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row>
    <row r="276" spans="1:24">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row>
    <row r="277" spans="1:24">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row>
    <row r="278" spans="1:24">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row>
    <row r="279" spans="1:24">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row>
    <row r="280" spans="1:24">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row>
    <row r="281" spans="1:24">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row>
    <row r="282" spans="1:24">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row>
    <row r="283" spans="1:24">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row>
    <row r="284" spans="1:24">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row>
    <row r="285" spans="1:24">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row>
    <row r="286" spans="1:24">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row>
    <row r="287" spans="1:24">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row>
    <row r="288" spans="1:24">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row>
    <row r="289" spans="1:24">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row>
    <row r="290" spans="1:24">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row>
    <row r="291" spans="1:24">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row>
    <row r="292" spans="1:24">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row>
    <row r="293" spans="1:24">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row>
    <row r="294" spans="1:24">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row>
    <row r="295" spans="1:24">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row>
    <row r="296" spans="1:24">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row>
    <row r="297" spans="1:24">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row>
    <row r="298" spans="1:24">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row>
    <row r="299" spans="1:24">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row>
    <row r="300" spans="1:24">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row>
    <row r="301" spans="1:24">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row>
    <row r="302" spans="1:24">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row>
    <row r="303" spans="1:24">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row>
    <row r="304" spans="1:24">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row>
    <row r="305" spans="1:24">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row>
    <row r="306" spans="1:24">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row>
    <row r="307" spans="1:24">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row>
    <row r="308" spans="1:24">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row>
    <row r="309" spans="1:24">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row>
    <row r="310" spans="1:24">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row>
    <row r="311" spans="1:24">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row>
    <row r="312" spans="1:24">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row>
    <row r="313" spans="1:24">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row>
    <row r="314" spans="1:24">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row>
    <row r="315" spans="1:24">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row>
    <row r="316" spans="1:24">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row>
    <row r="317" spans="1:24">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row>
    <row r="318" spans="1:24">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row>
    <row r="319" spans="1:24">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row>
    <row r="320" spans="1:24">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row>
    <row r="321" spans="1:24">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row>
    <row r="322" spans="1:24">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row>
    <row r="323" spans="1:24">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row>
    <row r="324" spans="1:24">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row>
    <row r="325" spans="1:24">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row>
    <row r="326" spans="1:24">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row>
    <row r="327" spans="1:24">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row>
    <row r="328" spans="1:24">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row>
    <row r="329" spans="1:24">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row>
    <row r="330" spans="1:24">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row>
    <row r="331" spans="1:24">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row>
    <row r="332" spans="1:24">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row>
    <row r="333" spans="1:24">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row>
    <row r="334" spans="1:24">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row>
    <row r="335" spans="1:24">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row>
    <row r="336" spans="1:24">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row>
    <row r="337" spans="1:24">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row>
    <row r="338" spans="1:24">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row>
    <row r="339" spans="1:24">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row>
    <row r="340" spans="1:24">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row>
    <row r="341" spans="1:24">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row>
    <row r="342" spans="1:24">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row>
    <row r="343" spans="1:24">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row>
    <row r="344" spans="1:24">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row>
    <row r="345" spans="1:24">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row>
    <row r="346" spans="1:24">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row>
    <row r="347" spans="1:24">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row>
    <row r="348" spans="1:24">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row>
    <row r="349" spans="1:24">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row>
    <row r="350" spans="1:24">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row>
    <row r="351" spans="1:24">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row>
    <row r="352" spans="1:24">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row>
    <row r="353" spans="1:24">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row>
    <row r="354" spans="1:24">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row>
    <row r="355" spans="1:24">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row>
    <row r="356" spans="1:24">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row>
    <row r="357" spans="1:24">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row>
    <row r="358" spans="1:24">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row>
    <row r="359" spans="1:24">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row>
    <row r="360" spans="1:24">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row>
    <row r="361" spans="1:24">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row>
    <row r="362" spans="1:24">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row>
    <row r="363" spans="1:24">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row>
    <row r="364" spans="1:24">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row>
    <row r="365" spans="1:24">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row>
    <row r="366" spans="1:24">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row>
    <row r="367" spans="1:24">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row>
    <row r="368" spans="1:24">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row>
    <row r="369" spans="1:24">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row>
    <row r="370" spans="1:24">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row>
    <row r="371" spans="1:24">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row>
    <row r="372" spans="1:24">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row>
    <row r="373" spans="1:24">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row>
    <row r="374" spans="1:24">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row>
    <row r="375" spans="1:24">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row>
    <row r="376" spans="1:24">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row>
    <row r="377" spans="1:24">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row>
    <row r="378" spans="1:24">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row>
    <row r="379" spans="1:24">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row>
    <row r="380" spans="1:24">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row>
    <row r="381" spans="1:24">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row>
    <row r="382" spans="1:24">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row>
    <row r="383" spans="1:24">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row>
    <row r="384" spans="1:24">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row>
    <row r="385" spans="1:24">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row>
    <row r="386" spans="1:24">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row>
    <row r="387" spans="1:24">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row>
    <row r="388" spans="1:24">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row>
    <row r="389" spans="1:24">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row>
    <row r="390" spans="1:24">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row>
    <row r="391" spans="1:24">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row>
    <row r="392" spans="1:24">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row>
    <row r="393" spans="1:24">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row>
    <row r="394" spans="1:24">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row>
    <row r="395" spans="1:24">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row>
    <row r="396" spans="1:24">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row>
    <row r="397" spans="1:24">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row>
    <row r="398" spans="1:24">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row>
    <row r="399" spans="1:24">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row>
    <row r="400" spans="1:24">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row>
    <row r="401" spans="1:24">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row>
    <row r="402" spans="1:24">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row>
    <row r="403" spans="1:24">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row>
    <row r="404" spans="1:24">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row>
    <row r="405" spans="1:24">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row>
    <row r="406" spans="1:24">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row>
    <row r="407" spans="1:24">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row>
    <row r="408" spans="1:24">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row>
    <row r="409" spans="1:24">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row>
    <row r="410" spans="1:24">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row>
    <row r="411" spans="1:24">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row>
    <row r="412" spans="1:24">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row>
    <row r="413" spans="1:24">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row>
    <row r="414" spans="1:24">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row>
    <row r="415" spans="1:24">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row>
    <row r="416" spans="1:24">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row>
    <row r="417" spans="1:24">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row>
    <row r="418" spans="1:24">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row>
    <row r="419" spans="1:24">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row>
    <row r="420" spans="1:24">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row>
    <row r="421" spans="1:24">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row>
    <row r="422" spans="1:24">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row>
    <row r="423" spans="1:24">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row>
    <row r="424" spans="1:24">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row>
    <row r="425" spans="1:24">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row>
    <row r="426" spans="1:24">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row>
    <row r="427" spans="1:24">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row>
    <row r="428" spans="1:24">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row>
    <row r="429" spans="1:24">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row>
    <row r="430" spans="1:24">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row>
    <row r="431" spans="1:24">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row>
    <row r="432" spans="1:24">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row>
    <row r="433" spans="1:24">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row>
    <row r="434" spans="1:24">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row>
    <row r="435" spans="1:24">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row>
    <row r="436" spans="1:24">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row>
    <row r="437" spans="1:24">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row>
    <row r="438" spans="1:24">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row>
    <row r="439" spans="1:24">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row>
  </sheetData>
  <conditionalFormatting sqref="R60:X60">
    <cfRule type="cellIs" dxfId="36" priority="67" operator="equal">
      <formula>0</formula>
    </cfRule>
  </conditionalFormatting>
  <conditionalFormatting sqref="T60">
    <cfRule type="cellIs" dxfId="35" priority="49" operator="equal">
      <formula>0</formula>
    </cfRule>
  </conditionalFormatting>
  <conditionalFormatting sqref="W60">
    <cfRule type="cellIs" dxfId="34" priority="37" operator="equal">
      <formula>0</formula>
    </cfRule>
  </conditionalFormatting>
  <conditionalFormatting sqref="R10:X58">
    <cfRule type="cellIs" dxfId="33" priority="34" operator="equal">
      <formula>0</formula>
    </cfRule>
  </conditionalFormatting>
  <conditionalFormatting sqref="T13:T27">
    <cfRule type="cellIs" dxfId="32" priority="33" operator="equal">
      <formula>0</formula>
    </cfRule>
  </conditionalFormatting>
  <conditionalFormatting sqref="T24:T30">
    <cfRule type="cellIs" dxfId="31" priority="32" operator="equal">
      <formula>0</formula>
    </cfRule>
  </conditionalFormatting>
  <conditionalFormatting sqref="T34:T42">
    <cfRule type="cellIs" dxfId="30" priority="31" operator="equal">
      <formula>0</formula>
    </cfRule>
  </conditionalFormatting>
  <conditionalFormatting sqref="W13:W27">
    <cfRule type="cellIs" dxfId="29" priority="30" operator="equal">
      <formula>0</formula>
    </cfRule>
  </conditionalFormatting>
  <conditionalFormatting sqref="W24:W30">
    <cfRule type="cellIs" dxfId="28" priority="29" operator="equal">
      <formula>0</formula>
    </cfRule>
  </conditionalFormatting>
  <conditionalFormatting sqref="W34:W42">
    <cfRule type="cellIs" dxfId="27" priority="28" operator="equal">
      <formula>0</formula>
    </cfRule>
  </conditionalFormatting>
  <conditionalFormatting sqref="T29">
    <cfRule type="cellIs" dxfId="26" priority="27" operator="equal">
      <formula>0</formula>
    </cfRule>
  </conditionalFormatting>
  <conditionalFormatting sqref="T31:T33">
    <cfRule type="cellIs" dxfId="25" priority="26" operator="equal">
      <formula>0</formula>
    </cfRule>
  </conditionalFormatting>
  <conditionalFormatting sqref="T35">
    <cfRule type="cellIs" dxfId="24" priority="25" operator="equal">
      <formula>0</formula>
    </cfRule>
  </conditionalFormatting>
  <conditionalFormatting sqref="T37:T38">
    <cfRule type="cellIs" dxfId="23" priority="24" operator="equal">
      <formula>0</formula>
    </cfRule>
  </conditionalFormatting>
  <conditionalFormatting sqref="T40">
    <cfRule type="cellIs" dxfId="22" priority="23" operator="equal">
      <formula>0</formula>
    </cfRule>
  </conditionalFormatting>
  <conditionalFormatting sqref="T42:T45">
    <cfRule type="cellIs" dxfId="21" priority="22" operator="equal">
      <formula>0</formula>
    </cfRule>
  </conditionalFormatting>
  <conditionalFormatting sqref="T47">
    <cfRule type="cellIs" dxfId="20" priority="21" operator="equal">
      <formula>0</formula>
    </cfRule>
  </conditionalFormatting>
  <conditionalFormatting sqref="T49">
    <cfRule type="cellIs" dxfId="19" priority="20" operator="equal">
      <formula>0</formula>
    </cfRule>
  </conditionalFormatting>
  <conditionalFormatting sqref="T51">
    <cfRule type="cellIs" dxfId="18" priority="19" operator="equal">
      <formula>0</formula>
    </cfRule>
  </conditionalFormatting>
  <conditionalFormatting sqref="T53">
    <cfRule type="cellIs" dxfId="17" priority="18" operator="equal">
      <formula>0</formula>
    </cfRule>
  </conditionalFormatting>
  <conditionalFormatting sqref="T55">
    <cfRule type="cellIs" dxfId="16" priority="17" operator="equal">
      <formula>0</formula>
    </cfRule>
  </conditionalFormatting>
  <conditionalFormatting sqref="W29">
    <cfRule type="cellIs" dxfId="15" priority="16" operator="equal">
      <formula>0</formula>
    </cfRule>
  </conditionalFormatting>
  <conditionalFormatting sqref="W31:W33">
    <cfRule type="cellIs" dxfId="14" priority="15" operator="equal">
      <formula>0</formula>
    </cfRule>
  </conditionalFormatting>
  <conditionalFormatting sqref="W35">
    <cfRule type="cellIs" dxfId="13" priority="14" operator="equal">
      <formula>0</formula>
    </cfRule>
  </conditionalFormatting>
  <conditionalFormatting sqref="W37:W38">
    <cfRule type="cellIs" dxfId="12" priority="13" operator="equal">
      <formula>0</formula>
    </cfRule>
  </conditionalFormatting>
  <conditionalFormatting sqref="W40">
    <cfRule type="cellIs" dxfId="11" priority="12" operator="equal">
      <formula>0</formula>
    </cfRule>
  </conditionalFormatting>
  <conditionalFormatting sqref="W42:W45">
    <cfRule type="cellIs" dxfId="10" priority="11" operator="equal">
      <formula>0</formula>
    </cfRule>
  </conditionalFormatting>
  <conditionalFormatting sqref="W47">
    <cfRule type="cellIs" dxfId="9" priority="10" operator="equal">
      <formula>0</formula>
    </cfRule>
  </conditionalFormatting>
  <conditionalFormatting sqref="W49">
    <cfRule type="cellIs" dxfId="8" priority="9" operator="equal">
      <formula>0</formula>
    </cfRule>
  </conditionalFormatting>
  <conditionalFormatting sqref="W51">
    <cfRule type="cellIs" dxfId="7" priority="8" operator="equal">
      <formula>0</formula>
    </cfRule>
  </conditionalFormatting>
  <conditionalFormatting sqref="W53">
    <cfRule type="cellIs" dxfId="6" priority="7" operator="equal">
      <formula>0</formula>
    </cfRule>
  </conditionalFormatting>
  <conditionalFormatting sqref="W55">
    <cfRule type="cellIs" dxfId="5" priority="6" operator="equal">
      <formula>0</formula>
    </cfRule>
  </conditionalFormatting>
  <conditionalFormatting sqref="T35">
    <cfRule type="cellIs" dxfId="4" priority="5" operator="equal">
      <formula>0</formula>
    </cfRule>
  </conditionalFormatting>
  <conditionalFormatting sqref="W35">
    <cfRule type="cellIs" dxfId="3" priority="4" operator="equal">
      <formula>0</formula>
    </cfRule>
  </conditionalFormatting>
  <conditionalFormatting sqref="R59:X59">
    <cfRule type="cellIs" dxfId="2" priority="3" operator="equal">
      <formula>0</formula>
    </cfRule>
  </conditionalFormatting>
  <conditionalFormatting sqref="T59">
    <cfRule type="cellIs" dxfId="1" priority="2" operator="equal">
      <formula>0</formula>
    </cfRule>
  </conditionalFormatting>
  <conditionalFormatting sqref="W59">
    <cfRule type="cellIs" dxfId="0"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 las cifras en pesos sin DECIMALES." sqref="R15:S16 U15:V16 U20:V27 R20:S27 R31:S33 U31:V33 U37:V38 R37:S38 R42:S45 U42:V45 R49:S49 R51:S51 R53:S53 R55:S55 U49:V49 U51:V51 U53:V55" xr:uid="{71776596-A788-4A08-ADF3-B1DCCF4C1D18}">
      <formula1>-999999999999999000</formula1>
      <formula2>999999999999999000</formula2>
    </dataValidation>
  </dataValidations>
  <pageMargins left="0.7" right="0.7" top="0.75" bottom="0.75" header="0.3" footer="0.3"/>
  <pageSetup orientation="landscape"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2F845-E53E-473F-BA09-27AA6942BA0C}">
  <sheetPr>
    <tabColor rgb="FF00B0F0"/>
    <pageSetUpPr fitToPage="1"/>
  </sheetPr>
  <dimension ref="A1:G27"/>
  <sheetViews>
    <sheetView showGridLines="0" view="pageBreakPreview" zoomScale="70" zoomScaleNormal="70" zoomScaleSheetLayoutView="70" zoomScalePageLayoutView="130" workbookViewId="0">
      <selection activeCell="E8" sqref="E8"/>
    </sheetView>
  </sheetViews>
  <sheetFormatPr baseColWidth="10" defaultColWidth="11.42578125" defaultRowHeight="15"/>
  <cols>
    <col min="1" max="1" width="13" style="399" customWidth="1"/>
    <col min="2" max="2" width="43" style="399" customWidth="1"/>
    <col min="3" max="3" width="15.140625" style="399" customWidth="1"/>
    <col min="4" max="6" width="20.85546875" style="399" customWidth="1"/>
    <col min="7" max="7" width="49.140625" style="399" customWidth="1"/>
    <col min="8" max="16384" width="11.42578125" style="399"/>
  </cols>
  <sheetData>
    <row r="1" spans="1:7" s="398" customFormat="1" ht="24.95" customHeight="1">
      <c r="A1" s="457" t="s">
        <v>273</v>
      </c>
      <c r="B1" s="457"/>
      <c r="C1" s="457"/>
      <c r="D1" s="457"/>
      <c r="E1" s="457"/>
      <c r="F1" s="457"/>
      <c r="G1" s="457"/>
    </row>
    <row r="2" spans="1:7" s="453" customFormat="1" ht="8.1" customHeight="1">
      <c r="A2" s="466"/>
      <c r="B2" s="466"/>
      <c r="C2" s="466"/>
      <c r="D2" s="466"/>
      <c r="E2" s="466"/>
      <c r="F2" s="466"/>
      <c r="G2" s="466"/>
    </row>
    <row r="3" spans="1:7" s="453" customFormat="1" ht="19.350000000000001" customHeight="1">
      <c r="A3" s="465" t="s">
        <v>332</v>
      </c>
      <c r="B3" s="464"/>
      <c r="C3" s="464"/>
      <c r="D3" s="464"/>
      <c r="E3" s="464"/>
      <c r="F3" s="464"/>
      <c r="G3" s="463"/>
    </row>
    <row r="4" spans="1:7" s="453" customFormat="1" ht="19.350000000000001" customHeight="1">
      <c r="A4" s="465" t="s">
        <v>333</v>
      </c>
      <c r="B4" s="464"/>
      <c r="C4" s="464"/>
      <c r="D4" s="464"/>
      <c r="E4" s="464"/>
      <c r="F4" s="464"/>
      <c r="G4" s="463"/>
    </row>
    <row r="5" spans="1:7" s="398" customFormat="1" ht="5.0999999999999996" customHeight="1">
      <c r="A5" s="467"/>
      <c r="B5" s="467"/>
      <c r="C5" s="467"/>
      <c r="D5" s="467"/>
      <c r="E5" s="467"/>
      <c r="F5" s="467"/>
      <c r="G5" s="467"/>
    </row>
    <row r="6" spans="1:7" ht="32.1" customHeight="1">
      <c r="A6" s="458" t="s">
        <v>274</v>
      </c>
      <c r="B6" s="458" t="s">
        <v>275</v>
      </c>
      <c r="C6" s="459" t="s">
        <v>276</v>
      </c>
      <c r="D6" s="461" t="s">
        <v>277</v>
      </c>
      <c r="E6" s="462"/>
      <c r="F6" s="462"/>
      <c r="G6" s="459" t="s">
        <v>278</v>
      </c>
    </row>
    <row r="7" spans="1:7" ht="20.100000000000001" customHeight="1">
      <c r="A7" s="458"/>
      <c r="B7" s="458"/>
      <c r="C7" s="460"/>
      <c r="D7" s="468" t="s">
        <v>279</v>
      </c>
      <c r="E7" s="468" t="s">
        <v>328</v>
      </c>
      <c r="F7" s="469" t="s">
        <v>280</v>
      </c>
      <c r="G7" s="460"/>
    </row>
    <row r="8" spans="1:7" ht="114.75" customHeight="1">
      <c r="A8" s="470" t="s">
        <v>281</v>
      </c>
      <c r="B8" s="470" t="s">
        <v>282</v>
      </c>
      <c r="C8" s="471">
        <v>100</v>
      </c>
      <c r="D8" s="472">
        <v>25000000</v>
      </c>
      <c r="E8" s="473">
        <v>24962272</v>
      </c>
      <c r="F8" s="473">
        <v>24962272</v>
      </c>
      <c r="G8" s="483" t="s">
        <v>329</v>
      </c>
    </row>
    <row r="9" spans="1:7" ht="39" customHeight="1">
      <c r="A9" s="470" t="s">
        <v>283</v>
      </c>
      <c r="B9" s="470" t="s">
        <v>284</v>
      </c>
      <c r="C9" s="471">
        <v>11.494999999999999</v>
      </c>
      <c r="D9" s="472">
        <v>0</v>
      </c>
      <c r="E9" s="473">
        <v>20000</v>
      </c>
      <c r="F9" s="473">
        <v>2299</v>
      </c>
      <c r="G9" s="484" t="s">
        <v>334</v>
      </c>
    </row>
    <row r="10" spans="1:7" ht="137.25" customHeight="1">
      <c r="A10" s="470" t="s">
        <v>285</v>
      </c>
      <c r="B10" s="470" t="s">
        <v>286</v>
      </c>
      <c r="C10" s="471">
        <v>99.204747328031644</v>
      </c>
      <c r="D10" s="472">
        <v>0</v>
      </c>
      <c r="E10" s="473">
        <v>29999999.800000001</v>
      </c>
      <c r="F10" s="473">
        <v>29761424</v>
      </c>
      <c r="G10" s="483" t="s">
        <v>287</v>
      </c>
    </row>
    <row r="11" spans="1:7" ht="39" customHeight="1">
      <c r="A11" s="470" t="s">
        <v>288</v>
      </c>
      <c r="B11" s="470" t="s">
        <v>289</v>
      </c>
      <c r="C11" s="474">
        <v>0</v>
      </c>
      <c r="D11" s="472">
        <v>0</v>
      </c>
      <c r="E11" s="473">
        <v>334996.40000000002</v>
      </c>
      <c r="F11" s="473">
        <v>334996.40000000002</v>
      </c>
      <c r="G11" s="485" t="s">
        <v>335</v>
      </c>
    </row>
    <row r="12" spans="1:7" ht="39" customHeight="1">
      <c r="A12" s="470" t="s">
        <v>290</v>
      </c>
      <c r="B12" s="470" t="s">
        <v>291</v>
      </c>
      <c r="C12" s="471">
        <v>0.51137155023180847</v>
      </c>
      <c r="D12" s="472">
        <v>0</v>
      </c>
      <c r="E12" s="473">
        <v>251285</v>
      </c>
      <c r="F12" s="473">
        <v>1285</v>
      </c>
      <c r="G12" s="486" t="s">
        <v>336</v>
      </c>
    </row>
    <row r="13" spans="1:7" ht="39" customHeight="1">
      <c r="A13" s="470" t="s">
        <v>292</v>
      </c>
      <c r="B13" s="470" t="s">
        <v>293</v>
      </c>
      <c r="C13" s="474">
        <v>0</v>
      </c>
      <c r="D13" s="472">
        <v>0</v>
      </c>
      <c r="E13" s="473">
        <v>323848.8</v>
      </c>
      <c r="F13" s="473">
        <v>323848.8</v>
      </c>
      <c r="G13" s="485" t="s">
        <v>337</v>
      </c>
    </row>
    <row r="14" spans="1:7" ht="80.25" customHeight="1">
      <c r="A14" s="470" t="s">
        <v>294</v>
      </c>
      <c r="B14" s="470" t="s">
        <v>295</v>
      </c>
      <c r="C14" s="471">
        <v>99.999989991319978</v>
      </c>
      <c r="D14" s="472">
        <v>0</v>
      </c>
      <c r="E14" s="473">
        <v>1598612.4</v>
      </c>
      <c r="F14" s="473">
        <v>1598612.24</v>
      </c>
      <c r="G14" s="483" t="s">
        <v>330</v>
      </c>
    </row>
    <row r="15" spans="1:7" ht="15" customHeight="1">
      <c r="A15" s="475"/>
      <c r="B15" s="476" t="s">
        <v>331</v>
      </c>
      <c r="C15" s="477"/>
      <c r="D15" s="478">
        <v>25000000</v>
      </c>
      <c r="E15" s="478">
        <v>57491014.400000006</v>
      </c>
      <c r="F15" s="478">
        <v>56984737.439999998</v>
      </c>
      <c r="G15" s="479"/>
    </row>
    <row r="16" spans="1:7" ht="15" customHeight="1">
      <c r="A16" s="475"/>
      <c r="B16" s="475"/>
      <c r="C16" s="475"/>
      <c r="D16" s="475"/>
      <c r="E16" s="480"/>
      <c r="F16" s="480"/>
      <c r="G16" s="481"/>
    </row>
    <row r="17" spans="1:7">
      <c r="A17" s="475"/>
      <c r="B17" s="475"/>
      <c r="C17" s="475"/>
      <c r="D17" s="475"/>
      <c r="E17" s="478"/>
      <c r="F17" s="480"/>
      <c r="G17" s="481"/>
    </row>
    <row r="18" spans="1:7">
      <c r="A18" s="475"/>
      <c r="B18" s="475"/>
      <c r="C18" s="475"/>
      <c r="D18" s="475"/>
      <c r="E18" s="480"/>
      <c r="F18" s="480"/>
      <c r="G18" s="481"/>
    </row>
    <row r="19" spans="1:7">
      <c r="A19" s="475"/>
      <c r="B19" s="475"/>
      <c r="C19" s="475"/>
      <c r="D19" s="475"/>
      <c r="E19" s="480"/>
      <c r="F19" s="480"/>
      <c r="G19" s="481"/>
    </row>
    <row r="20" spans="1:7">
      <c r="A20" s="475"/>
      <c r="B20" s="475"/>
      <c r="C20" s="475"/>
      <c r="D20" s="475"/>
      <c r="E20" s="480"/>
      <c r="F20" s="480"/>
      <c r="G20" s="481"/>
    </row>
    <row r="21" spans="1:7">
      <c r="A21" s="475"/>
      <c r="B21" s="475"/>
      <c r="C21" s="475"/>
      <c r="D21" s="475"/>
      <c r="E21" s="480"/>
      <c r="F21" s="480"/>
      <c r="G21" s="481"/>
    </row>
    <row r="22" spans="1:7">
      <c r="A22" s="475"/>
      <c r="B22" s="475"/>
      <c r="C22" s="475"/>
      <c r="D22" s="475"/>
      <c r="E22" s="480"/>
      <c r="F22" s="480"/>
      <c r="G22" s="481"/>
    </row>
    <row r="23" spans="1:7">
      <c r="A23" s="475"/>
      <c r="B23" s="475"/>
      <c r="C23" s="475"/>
      <c r="D23" s="475"/>
      <c r="E23" s="480"/>
      <c r="F23" s="480"/>
      <c r="G23" s="481"/>
    </row>
    <row r="24" spans="1:7">
      <c r="A24" s="475"/>
      <c r="B24" s="475"/>
      <c r="C24" s="475"/>
      <c r="D24" s="475"/>
      <c r="E24" s="480"/>
      <c r="F24" s="480"/>
      <c r="G24" s="481"/>
    </row>
    <row r="25" spans="1:7">
      <c r="A25" s="475"/>
      <c r="B25" s="475"/>
      <c r="C25" s="475"/>
      <c r="D25" s="475"/>
      <c r="E25" s="480"/>
      <c r="F25" s="480"/>
      <c r="G25" s="481"/>
    </row>
    <row r="26" spans="1:7">
      <c r="A26" s="475"/>
      <c r="B26" s="476"/>
      <c r="C26" s="477"/>
      <c r="D26" s="482"/>
      <c r="E26" s="482"/>
      <c r="F26" s="482"/>
      <c r="G26" s="479"/>
    </row>
    <row r="27" spans="1:7">
      <c r="A27" s="475"/>
      <c r="B27" s="475"/>
      <c r="C27" s="475"/>
      <c r="D27" s="475"/>
      <c r="E27" s="480"/>
      <c r="F27" s="480"/>
      <c r="G27" s="481"/>
    </row>
  </sheetData>
  <mergeCells count="8">
    <mergeCell ref="A1:G1"/>
    <mergeCell ref="A3:G3"/>
    <mergeCell ref="A4:G4"/>
    <mergeCell ref="A6:A7"/>
    <mergeCell ref="B6:B7"/>
    <mergeCell ref="C6:C7"/>
    <mergeCell ref="D6:F6"/>
    <mergeCell ref="G6:G7"/>
  </mergeCells>
  <printOptions horizontalCentered="1"/>
  <pageMargins left="0.39370078740157483" right="0.39370078740157483" top="1.3779527559055118" bottom="0.47244094488188981" header="0.39370078740157483" footer="0.19685039370078741"/>
  <pageSetup scale="71" fitToHeight="0" orientation="landscape" horizontalDpi="360" verticalDpi="360" r:id="rId1"/>
  <headerFooter scaleWithDoc="0">
    <oddHeader>&amp;C&amp;G</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Y410"/>
  <sheetViews>
    <sheetView showGridLines="0" topLeftCell="A6" zoomScale="170" zoomScaleNormal="170" zoomScaleSheetLayoutView="160" workbookViewId="0">
      <pane xSplit="1" ySplit="4" topLeftCell="K79" activePane="bottomRight" state="frozen"/>
      <selection activeCell="A6" sqref="A6"/>
      <selection pane="topRight" activeCell="B6" sqref="B6"/>
      <selection pane="bottomLeft" activeCell="A10" sqref="A10"/>
      <selection pane="bottomRight" activeCell="AU86" sqref="L86:AU88"/>
    </sheetView>
  </sheetViews>
  <sheetFormatPr baseColWidth="10" defaultRowHeight="13.5"/>
  <cols>
    <col min="1" max="1" width="0.140625" style="1" customWidth="1"/>
    <col min="2" max="43" width="0.85546875" style="1" customWidth="1"/>
    <col min="44" max="49" width="10.42578125" style="1" customWidth="1"/>
    <col min="50" max="50" width="0.140625" style="1" customWidth="1"/>
    <col min="51" max="16384" width="11.42578125" style="1"/>
  </cols>
  <sheetData>
    <row r="1" spans="1:51" s="7" customFormat="1" ht="11.1" customHeight="1">
      <c r="A1" s="385" t="str">
        <f>EP_01!A1</f>
        <v>ESTADOS PRESUPUESTARIOS</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row>
    <row r="2" spans="1:51" s="7" customFormat="1" ht="11.1" customHeight="1">
      <c r="A2" s="385" t="str">
        <f>EP_01!A2</f>
        <v>HEROICO CUERPO DE BOMBEROS DEL DISTRITO FEDERAL</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row>
    <row r="3" spans="1:51" s="7" customFormat="1" ht="11.1" customHeight="1">
      <c r="A3" s="385" t="s">
        <v>229</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row>
    <row r="4" spans="1:51" s="7" customFormat="1" ht="11.1" customHeight="1">
      <c r="A4" s="387" t="s">
        <v>338</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row>
    <row r="5" spans="1:51" s="7" customFormat="1" ht="11.1" customHeight="1">
      <c r="A5" s="62" t="s">
        <v>248</v>
      </c>
      <c r="B5" s="6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row>
    <row r="6" spans="1:51" s="5" customFormat="1" ht="3.95" customHeight="1">
      <c r="A6" s="8"/>
      <c r="B6" s="8"/>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row>
    <row r="7" spans="1:51" s="5" customFormat="1" ht="11.1" customHeight="1">
      <c r="A7" s="66"/>
      <c r="B7" s="76"/>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3" t="s">
        <v>146</v>
      </c>
      <c r="AS7" s="73" t="s">
        <v>146</v>
      </c>
      <c r="AT7" s="73" t="s">
        <v>146</v>
      </c>
      <c r="AU7" s="73" t="s">
        <v>146</v>
      </c>
      <c r="AV7" s="73" t="s">
        <v>146</v>
      </c>
      <c r="AW7" s="64"/>
      <c r="AX7" s="66"/>
    </row>
    <row r="8" spans="1:51" s="5" customFormat="1" ht="11.1" customHeight="1">
      <c r="A8" s="66"/>
      <c r="B8" s="80" t="s">
        <v>161</v>
      </c>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73"/>
      <c r="AS8" s="73" t="s">
        <v>165</v>
      </c>
      <c r="AT8" s="73"/>
      <c r="AU8" s="73"/>
      <c r="AV8" s="73"/>
      <c r="AW8" s="64" t="s">
        <v>38</v>
      </c>
      <c r="AX8" s="66"/>
    </row>
    <row r="9" spans="1:51" s="5" customFormat="1" ht="11.1" customHeight="1">
      <c r="A9" s="66"/>
      <c r="B9" s="77"/>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68" t="s">
        <v>135</v>
      </c>
      <c r="AS9" s="73" t="s">
        <v>30</v>
      </c>
      <c r="AT9" s="73" t="s">
        <v>31</v>
      </c>
      <c r="AU9" s="73" t="s">
        <v>32</v>
      </c>
      <c r="AV9" s="73" t="s">
        <v>33</v>
      </c>
      <c r="AW9" s="64"/>
      <c r="AX9" s="66"/>
    </row>
    <row r="10" spans="1:51" s="17" customFormat="1" ht="7.5" customHeight="1">
      <c r="A10" s="19"/>
      <c r="B10" s="173"/>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39"/>
      <c r="AS10" s="139"/>
      <c r="AT10" s="139"/>
      <c r="AU10" s="139"/>
      <c r="AV10" s="139"/>
      <c r="AW10" s="139"/>
      <c r="AX10" s="139"/>
    </row>
    <row r="11" spans="1:51" s="17" customFormat="1" ht="7.5" customHeight="1">
      <c r="A11" s="19"/>
      <c r="B11" s="174" t="s">
        <v>209</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45"/>
      <c r="AS11" s="145"/>
      <c r="AT11" s="145"/>
      <c r="AU11" s="145"/>
      <c r="AV11" s="145"/>
      <c r="AW11" s="145"/>
      <c r="AX11" s="139"/>
    </row>
    <row r="12" spans="1:51" s="17" customFormat="1" ht="7.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39"/>
      <c r="AS12" s="139"/>
      <c r="AT12" s="139"/>
      <c r="AU12" s="139"/>
      <c r="AV12" s="139"/>
      <c r="AW12" s="139"/>
      <c r="AX12" s="139"/>
    </row>
    <row r="13" spans="1:51" s="17" customFormat="1" ht="7.5" customHeight="1">
      <c r="A13" s="175"/>
      <c r="B13" s="176"/>
      <c r="C13" s="143" t="s">
        <v>213</v>
      </c>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25"/>
      <c r="AR13" s="270">
        <v>0</v>
      </c>
      <c r="AS13" s="270">
        <v>0</v>
      </c>
      <c r="AT13" s="270">
        <f t="shared" ref="AT13:AT43" si="0">SUM(AR13+AS13)</f>
        <v>0</v>
      </c>
      <c r="AU13" s="270">
        <v>0</v>
      </c>
      <c r="AV13" s="270">
        <v>0</v>
      </c>
      <c r="AW13" s="271">
        <f t="shared" ref="AW13:AW43" si="1">AV13-AR13</f>
        <v>0</v>
      </c>
      <c r="AX13" s="169"/>
    </row>
    <row r="14" spans="1:51" s="17" customFormat="1" ht="7.5" customHeight="1">
      <c r="A14" s="175"/>
      <c r="B14" s="176"/>
      <c r="C14" s="143" t="s">
        <v>122</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25"/>
      <c r="AR14" s="272">
        <v>0</v>
      </c>
      <c r="AS14" s="272">
        <v>0</v>
      </c>
      <c r="AT14" s="270">
        <f t="shared" si="0"/>
        <v>0</v>
      </c>
      <c r="AU14" s="272">
        <v>0</v>
      </c>
      <c r="AV14" s="272">
        <v>0</v>
      </c>
      <c r="AW14" s="271">
        <f t="shared" si="1"/>
        <v>0</v>
      </c>
      <c r="AX14" s="140"/>
      <c r="AY14" s="17" t="str">
        <f>IF(OR(AU14=AV14,AU14&gt;AV14),"Correcto","Incorrecto")</f>
        <v>Correcto</v>
      </c>
    </row>
    <row r="15" spans="1:51" s="17" customFormat="1" ht="7.5" customHeight="1">
      <c r="A15" s="175"/>
      <c r="B15" s="176"/>
      <c r="C15" s="143" t="s">
        <v>214</v>
      </c>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25"/>
      <c r="AR15" s="270">
        <v>0</v>
      </c>
      <c r="AS15" s="270">
        <v>0</v>
      </c>
      <c r="AT15" s="270">
        <f t="shared" si="0"/>
        <v>0</v>
      </c>
      <c r="AU15" s="270">
        <v>0</v>
      </c>
      <c r="AV15" s="270">
        <v>0</v>
      </c>
      <c r="AW15" s="271">
        <f t="shared" si="1"/>
        <v>0</v>
      </c>
      <c r="AX15" s="140"/>
    </row>
    <row r="16" spans="1:51" s="17" customFormat="1" ht="7.5" customHeight="1">
      <c r="A16" s="175"/>
      <c r="B16" s="176"/>
      <c r="C16" s="143" t="s">
        <v>215</v>
      </c>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25"/>
      <c r="AR16" s="270">
        <v>0</v>
      </c>
      <c r="AS16" s="270">
        <v>0</v>
      </c>
      <c r="AT16" s="270">
        <f t="shared" si="0"/>
        <v>0</v>
      </c>
      <c r="AU16" s="270">
        <v>0</v>
      </c>
      <c r="AV16" s="270">
        <v>0</v>
      </c>
      <c r="AW16" s="271">
        <f t="shared" si="1"/>
        <v>0</v>
      </c>
      <c r="AX16" s="140"/>
    </row>
    <row r="17" spans="1:51" s="17" customFormat="1" ht="7.5" customHeight="1">
      <c r="A17" s="175"/>
      <c r="B17" s="176"/>
      <c r="C17" s="143" t="s">
        <v>216</v>
      </c>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25"/>
      <c r="AR17" s="270">
        <v>0</v>
      </c>
      <c r="AS17" s="270">
        <v>0</v>
      </c>
      <c r="AT17" s="270">
        <f t="shared" si="0"/>
        <v>0</v>
      </c>
      <c r="AU17" s="270">
        <v>0</v>
      </c>
      <c r="AV17" s="270">
        <v>0</v>
      </c>
      <c r="AW17" s="271">
        <f t="shared" si="1"/>
        <v>0</v>
      </c>
      <c r="AX17" s="140"/>
    </row>
    <row r="18" spans="1:51" s="17" customFormat="1" ht="7.5" customHeight="1">
      <c r="A18" s="175"/>
      <c r="B18" s="176"/>
      <c r="C18" s="143" t="s">
        <v>219</v>
      </c>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25"/>
      <c r="AR18" s="270">
        <v>0</v>
      </c>
      <c r="AS18" s="270">
        <v>0</v>
      </c>
      <c r="AT18" s="270">
        <f t="shared" si="0"/>
        <v>0</v>
      </c>
      <c r="AU18" s="270">
        <v>0</v>
      </c>
      <c r="AV18" s="270">
        <v>0</v>
      </c>
      <c r="AW18" s="271">
        <f t="shared" si="1"/>
        <v>0</v>
      </c>
      <c r="AX18" s="140"/>
    </row>
    <row r="19" spans="1:51" s="17" customFormat="1" ht="7.5" customHeight="1">
      <c r="A19" s="175"/>
      <c r="B19" s="176"/>
      <c r="C19" s="143" t="s">
        <v>241</v>
      </c>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25"/>
      <c r="AR19" s="272">
        <v>0</v>
      </c>
      <c r="AS19" s="272">
        <v>0</v>
      </c>
      <c r="AT19" s="264">
        <f t="shared" si="0"/>
        <v>0</v>
      </c>
      <c r="AU19" s="272">
        <v>0</v>
      </c>
      <c r="AV19" s="272">
        <v>0</v>
      </c>
      <c r="AW19" s="265">
        <f t="shared" si="1"/>
        <v>0</v>
      </c>
      <c r="AX19" s="140"/>
      <c r="AY19" s="17" t="str">
        <f>IF(OR(AU19=AV19,AU19&gt;AV19),"Correcto","Incorrecto")</f>
        <v>Correcto</v>
      </c>
    </row>
    <row r="20" spans="1:51" s="17" customFormat="1" ht="7.5" customHeight="1">
      <c r="A20" s="175"/>
      <c r="B20" s="176"/>
      <c r="C20" s="143" t="s">
        <v>236</v>
      </c>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25"/>
      <c r="AR20" s="264">
        <f>SUM(AR21+AR22+AR23+AR24+AR25+AR26+AR27+AR28+AR29+AR30+AR31)</f>
        <v>0</v>
      </c>
      <c r="AS20" s="264">
        <f>SUM(AS21+AS22+AS23+AS24+AS25+AS26+AS27+AS28+AS29+AS30+AS31)</f>
        <v>0</v>
      </c>
      <c r="AT20" s="264">
        <f t="shared" si="0"/>
        <v>0</v>
      </c>
      <c r="AU20" s="264">
        <f>SUM(AU21+AU22+AU23+AU24+AU25+AU26+AU27+AU28+AU29+AU30+AU31)</f>
        <v>0</v>
      </c>
      <c r="AV20" s="264">
        <f>SUM(AV21+AV22+AV23+AV24+AV25+AV26+AV27+AV28+AV29+AV30+AV31)</f>
        <v>0</v>
      </c>
      <c r="AW20" s="265">
        <f t="shared" si="1"/>
        <v>0</v>
      </c>
      <c r="AX20" s="140"/>
    </row>
    <row r="21" spans="1:51" s="17" customFormat="1" ht="7.5" customHeight="1">
      <c r="A21" s="175"/>
      <c r="B21" s="176"/>
      <c r="C21" s="138"/>
      <c r="D21" s="171" t="s">
        <v>166</v>
      </c>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25"/>
      <c r="AR21" s="273">
        <v>0</v>
      </c>
      <c r="AS21" s="273">
        <v>0</v>
      </c>
      <c r="AT21" s="273">
        <f t="shared" si="0"/>
        <v>0</v>
      </c>
      <c r="AU21" s="273">
        <v>0</v>
      </c>
      <c r="AV21" s="273">
        <v>0</v>
      </c>
      <c r="AW21" s="274">
        <f t="shared" si="1"/>
        <v>0</v>
      </c>
      <c r="AX21" s="140"/>
    </row>
    <row r="22" spans="1:51" s="17" customFormat="1" ht="7.5" customHeight="1">
      <c r="A22" s="175"/>
      <c r="B22" s="176"/>
      <c r="C22" s="138"/>
      <c r="D22" s="171" t="s">
        <v>167</v>
      </c>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25"/>
      <c r="AR22" s="273">
        <v>0</v>
      </c>
      <c r="AS22" s="273">
        <v>0</v>
      </c>
      <c r="AT22" s="273">
        <f t="shared" si="0"/>
        <v>0</v>
      </c>
      <c r="AU22" s="273">
        <v>0</v>
      </c>
      <c r="AV22" s="273">
        <v>0</v>
      </c>
      <c r="AW22" s="274">
        <f t="shared" si="1"/>
        <v>0</v>
      </c>
      <c r="AX22" s="140"/>
    </row>
    <row r="23" spans="1:51" s="17" customFormat="1" ht="7.5" customHeight="1">
      <c r="A23" s="175"/>
      <c r="B23" s="176"/>
      <c r="C23" s="138"/>
      <c r="D23" s="171" t="s">
        <v>168</v>
      </c>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25"/>
      <c r="AR23" s="273">
        <v>0</v>
      </c>
      <c r="AS23" s="273">
        <v>0</v>
      </c>
      <c r="AT23" s="273">
        <f t="shared" si="0"/>
        <v>0</v>
      </c>
      <c r="AU23" s="273">
        <v>0</v>
      </c>
      <c r="AV23" s="273">
        <v>0</v>
      </c>
      <c r="AW23" s="274">
        <f t="shared" si="1"/>
        <v>0</v>
      </c>
      <c r="AX23" s="140"/>
    </row>
    <row r="24" spans="1:51" s="17" customFormat="1" ht="7.5" customHeight="1">
      <c r="A24" s="175"/>
      <c r="B24" s="176"/>
      <c r="C24" s="138"/>
      <c r="D24" s="171" t="s">
        <v>169</v>
      </c>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25"/>
      <c r="AR24" s="273">
        <v>0</v>
      </c>
      <c r="AS24" s="273">
        <v>0</v>
      </c>
      <c r="AT24" s="273">
        <f t="shared" si="0"/>
        <v>0</v>
      </c>
      <c r="AU24" s="273">
        <v>0</v>
      </c>
      <c r="AV24" s="273">
        <v>0</v>
      </c>
      <c r="AW24" s="274">
        <f t="shared" si="1"/>
        <v>0</v>
      </c>
      <c r="AX24" s="140"/>
    </row>
    <row r="25" spans="1:51" s="17" customFormat="1" ht="7.5" customHeight="1">
      <c r="A25" s="175"/>
      <c r="B25" s="176"/>
      <c r="C25" s="138"/>
      <c r="D25" s="171" t="s">
        <v>170</v>
      </c>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25"/>
      <c r="AR25" s="273">
        <v>0</v>
      </c>
      <c r="AS25" s="273">
        <v>0</v>
      </c>
      <c r="AT25" s="273">
        <f t="shared" si="0"/>
        <v>0</v>
      </c>
      <c r="AU25" s="273">
        <v>0</v>
      </c>
      <c r="AV25" s="273">
        <v>0</v>
      </c>
      <c r="AW25" s="274">
        <f t="shared" si="1"/>
        <v>0</v>
      </c>
      <c r="AX25" s="140"/>
    </row>
    <row r="26" spans="1:51" s="17" customFormat="1" ht="7.5" customHeight="1">
      <c r="A26" s="175"/>
      <c r="B26" s="176"/>
      <c r="C26" s="138"/>
      <c r="D26" s="171" t="s">
        <v>171</v>
      </c>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25"/>
      <c r="AR26" s="273">
        <v>0</v>
      </c>
      <c r="AS26" s="273">
        <v>0</v>
      </c>
      <c r="AT26" s="273">
        <f t="shared" si="0"/>
        <v>0</v>
      </c>
      <c r="AU26" s="273">
        <v>0</v>
      </c>
      <c r="AV26" s="273">
        <v>0</v>
      </c>
      <c r="AW26" s="274">
        <f t="shared" si="1"/>
        <v>0</v>
      </c>
      <c r="AX26" s="140"/>
    </row>
    <row r="27" spans="1:51" s="17" customFormat="1" ht="7.5" customHeight="1">
      <c r="A27" s="175"/>
      <c r="B27" s="176"/>
      <c r="C27" s="138"/>
      <c r="D27" s="171" t="s">
        <v>172</v>
      </c>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25"/>
      <c r="AR27" s="273">
        <v>0</v>
      </c>
      <c r="AS27" s="273">
        <v>0</v>
      </c>
      <c r="AT27" s="273">
        <f t="shared" si="0"/>
        <v>0</v>
      </c>
      <c r="AU27" s="273">
        <v>0</v>
      </c>
      <c r="AV27" s="273">
        <v>0</v>
      </c>
      <c r="AW27" s="274">
        <f t="shared" si="1"/>
        <v>0</v>
      </c>
      <c r="AX27" s="140"/>
    </row>
    <row r="28" spans="1:51" s="17" customFormat="1" ht="7.5" customHeight="1">
      <c r="A28" s="175"/>
      <c r="B28" s="176"/>
      <c r="C28" s="138"/>
      <c r="D28" s="171" t="s">
        <v>173</v>
      </c>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25"/>
      <c r="AR28" s="273">
        <v>0</v>
      </c>
      <c r="AS28" s="273">
        <v>0</v>
      </c>
      <c r="AT28" s="273">
        <f t="shared" si="0"/>
        <v>0</v>
      </c>
      <c r="AU28" s="273">
        <v>0</v>
      </c>
      <c r="AV28" s="273">
        <v>0</v>
      </c>
      <c r="AW28" s="274">
        <f t="shared" si="1"/>
        <v>0</v>
      </c>
      <c r="AX28" s="140"/>
    </row>
    <row r="29" spans="1:51" s="17" customFormat="1" ht="7.5" customHeight="1">
      <c r="A29" s="175"/>
      <c r="B29" s="176"/>
      <c r="C29" s="138"/>
      <c r="D29" s="171" t="s">
        <v>174</v>
      </c>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25"/>
      <c r="AR29" s="273">
        <v>0</v>
      </c>
      <c r="AS29" s="273">
        <v>0</v>
      </c>
      <c r="AT29" s="273">
        <f t="shared" si="0"/>
        <v>0</v>
      </c>
      <c r="AU29" s="273">
        <v>0</v>
      </c>
      <c r="AV29" s="273">
        <v>0</v>
      </c>
      <c r="AW29" s="274">
        <f t="shared" si="1"/>
        <v>0</v>
      </c>
      <c r="AX29" s="140"/>
    </row>
    <row r="30" spans="1:51" s="17" customFormat="1" ht="7.5" customHeight="1">
      <c r="A30" s="175"/>
      <c r="B30" s="176"/>
      <c r="C30" s="138"/>
      <c r="D30" s="171" t="s">
        <v>175</v>
      </c>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25"/>
      <c r="AR30" s="273">
        <v>0</v>
      </c>
      <c r="AS30" s="273">
        <v>0</v>
      </c>
      <c r="AT30" s="273">
        <f t="shared" si="0"/>
        <v>0</v>
      </c>
      <c r="AU30" s="273">
        <v>0</v>
      </c>
      <c r="AV30" s="273">
        <v>0</v>
      </c>
      <c r="AW30" s="274">
        <f t="shared" si="1"/>
        <v>0</v>
      </c>
      <c r="AX30" s="140"/>
    </row>
    <row r="31" spans="1:51" s="17" customFormat="1" ht="7.5" customHeight="1">
      <c r="A31" s="175"/>
      <c r="B31" s="176"/>
      <c r="C31" s="138"/>
      <c r="D31" s="171" t="s">
        <v>176</v>
      </c>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25"/>
      <c r="AR31" s="273">
        <v>0</v>
      </c>
      <c r="AS31" s="273">
        <v>0</v>
      </c>
      <c r="AT31" s="273">
        <f t="shared" si="0"/>
        <v>0</v>
      </c>
      <c r="AU31" s="273">
        <v>0</v>
      </c>
      <c r="AV31" s="273">
        <v>0</v>
      </c>
      <c r="AW31" s="274">
        <f t="shared" si="1"/>
        <v>0</v>
      </c>
      <c r="AX31" s="140"/>
    </row>
    <row r="32" spans="1:51" s="17" customFormat="1" ht="7.5" customHeight="1">
      <c r="A32" s="175"/>
      <c r="B32" s="176"/>
      <c r="C32" s="143" t="s">
        <v>237</v>
      </c>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25"/>
      <c r="AR32" s="264">
        <f>SUM(AR33+AR34+AR35+AR36+AR37)</f>
        <v>0</v>
      </c>
      <c r="AS32" s="264">
        <f>SUM(AS33+AS34+AS35+AS36+AS37)</f>
        <v>0</v>
      </c>
      <c r="AT32" s="264">
        <f t="shared" si="0"/>
        <v>0</v>
      </c>
      <c r="AU32" s="264">
        <f>SUM(AU33+AU34+AU35+AU36+AU37)</f>
        <v>0</v>
      </c>
      <c r="AV32" s="264">
        <f>SUM(AV33+AV34+AV35+AV36+AV37)</f>
        <v>0</v>
      </c>
      <c r="AW32" s="265">
        <f t="shared" si="1"/>
        <v>0</v>
      </c>
      <c r="AX32" s="140"/>
    </row>
    <row r="33" spans="1:51" s="17" customFormat="1" ht="7.5" customHeight="1">
      <c r="A33" s="175"/>
      <c r="B33" s="176"/>
      <c r="C33" s="138"/>
      <c r="D33" s="171" t="s">
        <v>177</v>
      </c>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25"/>
      <c r="AR33" s="261">
        <v>0</v>
      </c>
      <c r="AS33" s="261">
        <v>0</v>
      </c>
      <c r="AT33" s="261">
        <f t="shared" si="0"/>
        <v>0</v>
      </c>
      <c r="AU33" s="261">
        <v>0</v>
      </c>
      <c r="AV33" s="261">
        <v>0</v>
      </c>
      <c r="AW33" s="262">
        <f t="shared" si="1"/>
        <v>0</v>
      </c>
      <c r="AX33" s="140"/>
    </row>
    <row r="34" spans="1:51" s="17" customFormat="1" ht="7.5" customHeight="1">
      <c r="A34" s="175"/>
      <c r="B34" s="176"/>
      <c r="C34" s="138"/>
      <c r="D34" s="171" t="s">
        <v>178</v>
      </c>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25"/>
      <c r="AR34" s="261">
        <v>0</v>
      </c>
      <c r="AS34" s="261">
        <v>0</v>
      </c>
      <c r="AT34" s="261">
        <f t="shared" si="0"/>
        <v>0</v>
      </c>
      <c r="AU34" s="261">
        <v>0</v>
      </c>
      <c r="AV34" s="261">
        <v>0</v>
      </c>
      <c r="AW34" s="262">
        <f t="shared" si="1"/>
        <v>0</v>
      </c>
      <c r="AX34" s="140"/>
    </row>
    <row r="35" spans="1:51" s="17" customFormat="1" ht="7.5" customHeight="1">
      <c r="A35" s="175"/>
      <c r="B35" s="176"/>
      <c r="C35" s="138"/>
      <c r="D35" s="171" t="s">
        <v>179</v>
      </c>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25"/>
      <c r="AR35" s="261">
        <v>0</v>
      </c>
      <c r="AS35" s="261">
        <v>0</v>
      </c>
      <c r="AT35" s="261">
        <f t="shared" si="0"/>
        <v>0</v>
      </c>
      <c r="AU35" s="261">
        <v>0</v>
      </c>
      <c r="AV35" s="261">
        <v>0</v>
      </c>
      <c r="AW35" s="262">
        <f t="shared" si="1"/>
        <v>0</v>
      </c>
      <c r="AX35" s="140"/>
    </row>
    <row r="36" spans="1:51" s="17" customFormat="1" ht="7.5" customHeight="1">
      <c r="A36" s="175"/>
      <c r="B36" s="176"/>
      <c r="C36" s="138"/>
      <c r="D36" s="171" t="s">
        <v>180</v>
      </c>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25"/>
      <c r="AR36" s="261">
        <v>0</v>
      </c>
      <c r="AS36" s="261">
        <v>0</v>
      </c>
      <c r="AT36" s="261">
        <f t="shared" si="0"/>
        <v>0</v>
      </c>
      <c r="AU36" s="261">
        <v>0</v>
      </c>
      <c r="AV36" s="261">
        <v>0</v>
      </c>
      <c r="AW36" s="262">
        <f t="shared" si="1"/>
        <v>0</v>
      </c>
      <c r="AX36" s="140"/>
      <c r="AY36" s="395"/>
    </row>
    <row r="37" spans="1:51" s="17" customFormat="1" ht="7.5" customHeight="1">
      <c r="A37" s="175"/>
      <c r="B37" s="176"/>
      <c r="C37" s="138"/>
      <c r="D37" s="171" t="s">
        <v>181</v>
      </c>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25"/>
      <c r="AR37" s="261">
        <v>0</v>
      </c>
      <c r="AS37" s="261">
        <v>0</v>
      </c>
      <c r="AT37" s="261">
        <f t="shared" si="0"/>
        <v>0</v>
      </c>
      <c r="AU37" s="261">
        <v>0</v>
      </c>
      <c r="AV37" s="261">
        <v>0</v>
      </c>
      <c r="AW37" s="262">
        <f t="shared" si="1"/>
        <v>0</v>
      </c>
      <c r="AX37" s="140"/>
    </row>
    <row r="38" spans="1:51" s="17" customFormat="1" ht="7.5" customHeight="1">
      <c r="A38" s="175"/>
      <c r="B38" s="176"/>
      <c r="C38" s="143" t="s">
        <v>238</v>
      </c>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25"/>
      <c r="AR38" s="272">
        <v>1175021203</v>
      </c>
      <c r="AS38" s="272">
        <f>1254414769-1175021203</f>
        <v>79393566</v>
      </c>
      <c r="AT38" s="264">
        <f t="shared" si="0"/>
        <v>1254414769</v>
      </c>
      <c r="AU38" s="272">
        <v>1179989704</v>
      </c>
      <c r="AV38" s="272">
        <v>1085465771</v>
      </c>
      <c r="AW38" s="265">
        <f>AV38-AR38</f>
        <v>-89555432</v>
      </c>
      <c r="AX38" s="197"/>
      <c r="AY38" s="17" t="str">
        <f>IF(OR(AU38=AV38,AU38&gt;AV38),"Correcto","Incorrecto")</f>
        <v>Correcto</v>
      </c>
    </row>
    <row r="39" spans="1:51" s="17" customFormat="1" ht="7.5" customHeight="1">
      <c r="A39" s="175"/>
      <c r="B39" s="176"/>
      <c r="C39" s="143" t="s">
        <v>239</v>
      </c>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25"/>
      <c r="AR39" s="270">
        <f>SUM(AR40)</f>
        <v>0</v>
      </c>
      <c r="AS39" s="270">
        <f>SUM(AS40)</f>
        <v>0</v>
      </c>
      <c r="AT39" s="270">
        <f t="shared" si="0"/>
        <v>0</v>
      </c>
      <c r="AU39" s="270">
        <f>SUM(AU40)</f>
        <v>0</v>
      </c>
      <c r="AV39" s="270">
        <f>SUM(AV40)</f>
        <v>0</v>
      </c>
      <c r="AW39" s="271">
        <f t="shared" si="1"/>
        <v>0</v>
      </c>
      <c r="AX39" s="140"/>
    </row>
    <row r="40" spans="1:51" s="17" customFormat="1" ht="7.5" customHeight="1">
      <c r="A40" s="175"/>
      <c r="B40" s="176"/>
      <c r="C40" s="138"/>
      <c r="D40" s="171" t="s">
        <v>182</v>
      </c>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25"/>
      <c r="AR40" s="273">
        <v>0</v>
      </c>
      <c r="AS40" s="273">
        <v>0</v>
      </c>
      <c r="AT40" s="273">
        <f t="shared" si="0"/>
        <v>0</v>
      </c>
      <c r="AU40" s="273">
        <v>0</v>
      </c>
      <c r="AV40" s="273">
        <v>0</v>
      </c>
      <c r="AW40" s="274">
        <f t="shared" si="1"/>
        <v>0</v>
      </c>
      <c r="AX40" s="140"/>
    </row>
    <row r="41" spans="1:51" s="17" customFormat="1" ht="7.5" customHeight="1">
      <c r="A41" s="175"/>
      <c r="B41" s="176"/>
      <c r="C41" s="143" t="s">
        <v>240</v>
      </c>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25"/>
      <c r="AR41" s="270">
        <f>SUM(AR42+AR43)</f>
        <v>0</v>
      </c>
      <c r="AS41" s="270">
        <f>SUM(AS42+AS43)</f>
        <v>0</v>
      </c>
      <c r="AT41" s="270">
        <f t="shared" si="0"/>
        <v>0</v>
      </c>
      <c r="AU41" s="270">
        <f>SUM(AU42+AU43)</f>
        <v>0</v>
      </c>
      <c r="AV41" s="270">
        <f>SUM(AV42+AV43)</f>
        <v>0</v>
      </c>
      <c r="AW41" s="271">
        <f t="shared" si="1"/>
        <v>0</v>
      </c>
      <c r="AX41" s="140"/>
    </row>
    <row r="42" spans="1:51" s="17" customFormat="1" ht="7.5" customHeight="1">
      <c r="A42" s="175"/>
      <c r="B42" s="176"/>
      <c r="C42" s="138"/>
      <c r="D42" s="171" t="s">
        <v>184</v>
      </c>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25"/>
      <c r="AR42" s="273">
        <v>0</v>
      </c>
      <c r="AS42" s="273">
        <v>0</v>
      </c>
      <c r="AT42" s="273">
        <f t="shared" si="0"/>
        <v>0</v>
      </c>
      <c r="AU42" s="273">
        <v>0</v>
      </c>
      <c r="AV42" s="273">
        <v>0</v>
      </c>
      <c r="AW42" s="274">
        <f t="shared" si="1"/>
        <v>0</v>
      </c>
      <c r="AX42" s="140"/>
    </row>
    <row r="43" spans="1:51" s="17" customFormat="1" ht="7.5" customHeight="1">
      <c r="A43" s="175"/>
      <c r="B43" s="176"/>
      <c r="C43" s="138"/>
      <c r="D43" s="171" t="s">
        <v>183</v>
      </c>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25"/>
      <c r="AR43" s="273">
        <v>0</v>
      </c>
      <c r="AS43" s="273">
        <v>0</v>
      </c>
      <c r="AT43" s="273">
        <f t="shared" si="0"/>
        <v>0</v>
      </c>
      <c r="AU43" s="273">
        <v>0</v>
      </c>
      <c r="AV43" s="273">
        <v>0</v>
      </c>
      <c r="AW43" s="274">
        <f t="shared" si="1"/>
        <v>0</v>
      </c>
      <c r="AX43" s="140"/>
    </row>
    <row r="44" spans="1:51" s="17" customFormat="1" ht="7.5" customHeight="1">
      <c r="A44" s="19"/>
      <c r="B44" s="174"/>
      <c r="C44" s="144"/>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39"/>
      <c r="AS44" s="139"/>
      <c r="AT44" s="139"/>
      <c r="AU44" s="139"/>
      <c r="AV44" s="139"/>
      <c r="AW44" s="139"/>
      <c r="AX44" s="139"/>
    </row>
    <row r="45" spans="1:51" s="17" customFormat="1" ht="7.5" customHeight="1">
      <c r="A45" s="19"/>
      <c r="B45" s="174"/>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39"/>
      <c r="AS45" s="139"/>
      <c r="AT45" s="139"/>
      <c r="AU45" s="139"/>
      <c r="AV45" s="139"/>
      <c r="AW45" s="139"/>
      <c r="AX45" s="139"/>
    </row>
    <row r="46" spans="1:51" s="17" customFormat="1" ht="7.5" customHeight="1">
      <c r="A46" s="170"/>
      <c r="B46" s="177" t="s">
        <v>226</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9"/>
      <c r="AR46" s="275">
        <f>SUM(AR13+AR14+AR15+AR16+AR17+AR18+AR19+AR20+AR32+AR38+AR39+AR41)</f>
        <v>1175021203</v>
      </c>
      <c r="AS46" s="275">
        <f>SUM(AS13+AS14+AS15+AS16+AS17+AS18+AS19+AS20+AS32+AS38+AS39+AS41)</f>
        <v>79393566</v>
      </c>
      <c r="AT46" s="275">
        <f>SUM(AR46+AS46)</f>
        <v>1254414769</v>
      </c>
      <c r="AU46" s="275">
        <f>SUM(AU13+AU14+AU15+AU16+AU17+AU18+AU19+AU20+AU32+AU38+AU39+AU41)</f>
        <v>1179989704</v>
      </c>
      <c r="AV46" s="275">
        <f>SUM(AV13+AV14+AV15+AV16+AV17+AV18+AV19+AV20+AV32+AV38+AV39+AV41)</f>
        <v>1085465771</v>
      </c>
      <c r="AW46" s="276">
        <f>AV46-AR46</f>
        <v>-89555432</v>
      </c>
      <c r="AX46" s="172"/>
      <c r="AY46" s="17" t="str">
        <f>IF(OR(AU46=AV46,AU46&gt;AV46),"Correcto","Incorrecto")</f>
        <v>Correcto</v>
      </c>
    </row>
    <row r="47" spans="1:51" s="17" customFormat="1" ht="7.5" customHeight="1">
      <c r="A47" s="19"/>
      <c r="B47" s="174"/>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39"/>
      <c r="AS47" s="139"/>
      <c r="AT47" s="139"/>
      <c r="AU47" s="139"/>
      <c r="AV47" s="139"/>
      <c r="AW47" s="139"/>
      <c r="AX47" s="139"/>
    </row>
    <row r="48" spans="1:51" s="17" customFormat="1" ht="7.5" customHeight="1">
      <c r="A48" s="19"/>
      <c r="B48" s="174"/>
      <c r="C48" s="144"/>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39"/>
      <c r="AS48" s="139"/>
      <c r="AT48" s="139"/>
      <c r="AU48" s="139"/>
      <c r="AV48" s="139"/>
      <c r="AW48" s="139"/>
      <c r="AX48" s="139"/>
    </row>
    <row r="49" spans="1:50" s="17" customFormat="1" ht="7.5" customHeight="1">
      <c r="A49" s="19"/>
      <c r="B49" s="174" t="s">
        <v>227</v>
      </c>
      <c r="C49" s="144"/>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45"/>
      <c r="AS49" s="145"/>
      <c r="AT49" s="145"/>
      <c r="AU49" s="145"/>
      <c r="AV49" s="145"/>
      <c r="AW49" s="145">
        <f>IF(AW13&gt;0,AW13)+IF(AW14&gt;0,AW14)+IF(AW15&gt;0,AW15)+IF(AW16&gt;0,AW16)+IF(AW17&gt;0,AW17)+IF(AW18&gt;0,AW18)+IF(AW19&gt;0,AW19)+IF(AW21&gt;0,AW21)+IF(AW22&gt;0,AW22)+IF(AW23&gt;0,AW23)+IF(AW24&gt;0,AW24)+IF(AW25&gt;0,AW25)+IF(AW26&gt;0,AW26)+IF(AW27&gt;0,AW27)+IF(AW28&gt;0,AW28)+IF(AW29&gt;0,AW29)+IF(AW30&gt;0,AW30)+IF(AW31&gt;0,AW31)+IF(AW33&gt;0,AW33)+IF(AW34&gt;0,AW34)+IF(AW35&gt;0,AW35)+IF(AW36&gt;0,AW36)+IF(AW37&gt;0,AW37)+IF(AW38&gt;0,AW38)+IF(AW40&gt;0,AW40)+IF(AW42&gt;0,AW42)+IF(AW43&gt;0,AW43)</f>
        <v>0</v>
      </c>
      <c r="AX49" s="139"/>
    </row>
    <row r="50" spans="1:50" s="17" customFormat="1" ht="7.5" customHeight="1">
      <c r="A50" s="19"/>
      <c r="B50" s="174"/>
      <c r="C50" s="144"/>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39"/>
      <c r="AS50" s="139"/>
      <c r="AT50" s="139"/>
      <c r="AU50" s="139"/>
      <c r="AV50" s="139"/>
      <c r="AW50" s="139"/>
      <c r="AX50" s="139"/>
    </row>
    <row r="51" spans="1:50" s="17" customFormat="1" ht="7.5" customHeight="1">
      <c r="A51" s="19"/>
      <c r="B51" s="174"/>
      <c r="C51" s="180" t="s">
        <v>210</v>
      </c>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39"/>
      <c r="AS51" s="139"/>
      <c r="AT51" s="139"/>
      <c r="AU51" s="139"/>
      <c r="AV51" s="139"/>
      <c r="AW51" s="139"/>
      <c r="AX51" s="139"/>
    </row>
    <row r="52" spans="1:50" s="17" customFormat="1" ht="7.5" customHeight="1">
      <c r="A52" s="19"/>
      <c r="B52" s="174"/>
      <c r="C52" s="180"/>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39"/>
      <c r="AS52" s="139"/>
      <c r="AT52" s="139"/>
      <c r="AU52" s="139"/>
      <c r="AV52" s="139"/>
      <c r="AW52" s="139"/>
      <c r="AX52" s="139"/>
    </row>
    <row r="53" spans="1:50" s="17" customFormat="1" ht="7.5" customHeight="1">
      <c r="A53" s="175"/>
      <c r="B53" s="188"/>
      <c r="C53" s="181"/>
      <c r="D53" s="176" t="s">
        <v>1</v>
      </c>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25"/>
      <c r="AR53" s="264">
        <f>SUM(AR54+AR55+AR56+AR57+AR58+AR59+AR60+AR61)</f>
        <v>0</v>
      </c>
      <c r="AS53" s="264">
        <f>SUM(AS54+AS55+AS56+AS57+AS58+AS59+AS60+AS61)</f>
        <v>0</v>
      </c>
      <c r="AT53" s="264">
        <f>SUM(AR53+AS53)</f>
        <v>0</v>
      </c>
      <c r="AU53" s="264">
        <f>SUM(AU54+AU55+AU56+AU57+AU58+AU59+AU60+AU61)</f>
        <v>0</v>
      </c>
      <c r="AV53" s="264">
        <f>SUM(AV54+AV55+AV56+AV57+AV58+AV59+AV60+AV61)</f>
        <v>0</v>
      </c>
      <c r="AW53" s="265">
        <f t="shared" ref="AW53:AW71" si="2">AV53-AR53</f>
        <v>0</v>
      </c>
      <c r="AX53" s="140"/>
    </row>
    <row r="54" spans="1:50" s="17" customFormat="1" ht="7.5" customHeight="1">
      <c r="A54" s="175"/>
      <c r="B54" s="188"/>
      <c r="C54" s="181"/>
      <c r="D54" s="171"/>
      <c r="E54" s="171" t="s">
        <v>185</v>
      </c>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25"/>
      <c r="AR54" s="261">
        <v>0</v>
      </c>
      <c r="AS54" s="261">
        <v>0</v>
      </c>
      <c r="AT54" s="261">
        <f t="shared" ref="AT54:AT75" si="3">SUM(AR54+AS54)</f>
        <v>0</v>
      </c>
      <c r="AU54" s="261">
        <v>0</v>
      </c>
      <c r="AV54" s="261">
        <v>0</v>
      </c>
      <c r="AW54" s="262">
        <f t="shared" si="2"/>
        <v>0</v>
      </c>
      <c r="AX54" s="140"/>
    </row>
    <row r="55" spans="1:50" s="17" customFormat="1" ht="7.5" customHeight="1">
      <c r="A55" s="175"/>
      <c r="B55" s="188"/>
      <c r="C55" s="181"/>
      <c r="D55" s="171"/>
      <c r="E55" s="171" t="s">
        <v>186</v>
      </c>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25"/>
      <c r="AR55" s="261">
        <v>0</v>
      </c>
      <c r="AS55" s="261">
        <v>0</v>
      </c>
      <c r="AT55" s="261">
        <f t="shared" si="3"/>
        <v>0</v>
      </c>
      <c r="AU55" s="261">
        <v>0</v>
      </c>
      <c r="AV55" s="261">
        <v>0</v>
      </c>
      <c r="AW55" s="262">
        <f t="shared" si="2"/>
        <v>0</v>
      </c>
      <c r="AX55" s="140"/>
    </row>
    <row r="56" spans="1:50" s="17" customFormat="1" ht="7.5" customHeight="1">
      <c r="A56" s="175"/>
      <c r="B56" s="188"/>
      <c r="C56" s="181"/>
      <c r="D56" s="171"/>
      <c r="E56" s="171" t="s">
        <v>187</v>
      </c>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25"/>
      <c r="AR56" s="261">
        <v>0</v>
      </c>
      <c r="AS56" s="261">
        <v>0</v>
      </c>
      <c r="AT56" s="261">
        <f t="shared" si="3"/>
        <v>0</v>
      </c>
      <c r="AU56" s="261">
        <v>0</v>
      </c>
      <c r="AV56" s="261">
        <v>0</v>
      </c>
      <c r="AW56" s="262">
        <f t="shared" si="2"/>
        <v>0</v>
      </c>
      <c r="AX56" s="140"/>
    </row>
    <row r="57" spans="1:50" s="17" customFormat="1" ht="7.5" customHeight="1">
      <c r="A57" s="175"/>
      <c r="B57" s="188"/>
      <c r="C57" s="181"/>
      <c r="D57" s="171"/>
      <c r="E57" s="171" t="s">
        <v>262</v>
      </c>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25"/>
      <c r="AR57" s="261">
        <v>0</v>
      </c>
      <c r="AS57" s="261">
        <v>0</v>
      </c>
      <c r="AT57" s="261">
        <f t="shared" si="3"/>
        <v>0</v>
      </c>
      <c r="AU57" s="261">
        <v>0</v>
      </c>
      <c r="AV57" s="261">
        <v>0</v>
      </c>
      <c r="AW57" s="262">
        <f t="shared" si="2"/>
        <v>0</v>
      </c>
      <c r="AX57" s="140"/>
    </row>
    <row r="58" spans="1:50" s="17" customFormat="1" ht="7.5" customHeight="1">
      <c r="A58" s="175"/>
      <c r="B58" s="188"/>
      <c r="C58" s="181"/>
      <c r="D58" s="171"/>
      <c r="E58" s="171" t="s">
        <v>188</v>
      </c>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25"/>
      <c r="AR58" s="261">
        <v>0</v>
      </c>
      <c r="AS58" s="261">
        <v>0</v>
      </c>
      <c r="AT58" s="261">
        <f t="shared" si="3"/>
        <v>0</v>
      </c>
      <c r="AU58" s="261">
        <v>0</v>
      </c>
      <c r="AV58" s="261">
        <v>0</v>
      </c>
      <c r="AW58" s="262">
        <f t="shared" si="2"/>
        <v>0</v>
      </c>
      <c r="AX58" s="140"/>
    </row>
    <row r="59" spans="1:50" s="17" customFormat="1" ht="7.5" customHeight="1">
      <c r="A59" s="175"/>
      <c r="B59" s="188"/>
      <c r="C59" s="181"/>
      <c r="D59" s="171"/>
      <c r="E59" s="171" t="s">
        <v>189</v>
      </c>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25"/>
      <c r="AR59" s="261">
        <v>0</v>
      </c>
      <c r="AS59" s="261">
        <v>0</v>
      </c>
      <c r="AT59" s="261">
        <f t="shared" si="3"/>
        <v>0</v>
      </c>
      <c r="AU59" s="261">
        <v>0</v>
      </c>
      <c r="AV59" s="261">
        <v>0</v>
      </c>
      <c r="AW59" s="262">
        <f t="shared" si="2"/>
        <v>0</v>
      </c>
      <c r="AX59" s="140"/>
    </row>
    <row r="60" spans="1:50" s="17" customFormat="1" ht="7.5" customHeight="1">
      <c r="A60" s="175"/>
      <c r="B60" s="188"/>
      <c r="C60" s="181"/>
      <c r="D60" s="171"/>
      <c r="E60" s="171" t="s">
        <v>190</v>
      </c>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25"/>
      <c r="AR60" s="261">
        <v>0</v>
      </c>
      <c r="AS60" s="261">
        <v>0</v>
      </c>
      <c r="AT60" s="261">
        <f t="shared" si="3"/>
        <v>0</v>
      </c>
      <c r="AU60" s="261">
        <v>0</v>
      </c>
      <c r="AV60" s="261">
        <v>0</v>
      </c>
      <c r="AW60" s="262">
        <f t="shared" si="2"/>
        <v>0</v>
      </c>
      <c r="AX60" s="140"/>
    </row>
    <row r="61" spans="1:50" s="17" customFormat="1" ht="7.5" customHeight="1">
      <c r="A61" s="175"/>
      <c r="B61" s="188"/>
      <c r="C61" s="181"/>
      <c r="D61" s="171"/>
      <c r="E61" s="171" t="s">
        <v>191</v>
      </c>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25"/>
      <c r="AR61" s="261">
        <v>0</v>
      </c>
      <c r="AS61" s="261">
        <v>0</v>
      </c>
      <c r="AT61" s="261">
        <f t="shared" si="3"/>
        <v>0</v>
      </c>
      <c r="AU61" s="261">
        <v>0</v>
      </c>
      <c r="AV61" s="261">
        <v>0</v>
      </c>
      <c r="AW61" s="262">
        <f t="shared" si="2"/>
        <v>0</v>
      </c>
      <c r="AX61" s="140"/>
    </row>
    <row r="62" spans="1:50" s="17" customFormat="1" ht="7.5" customHeight="1">
      <c r="A62" s="175"/>
      <c r="B62" s="188"/>
      <c r="C62" s="181"/>
      <c r="D62" s="176" t="s">
        <v>6</v>
      </c>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25"/>
      <c r="AR62" s="264">
        <f>SUM(AR63+AR64+AR65+AR66)</f>
        <v>0</v>
      </c>
      <c r="AS62" s="264">
        <f>SUM(AS63+AS64+AS65+AS66)</f>
        <v>0</v>
      </c>
      <c r="AT62" s="264">
        <f t="shared" si="3"/>
        <v>0</v>
      </c>
      <c r="AU62" s="264">
        <f>SUM(AU63+AU64+AU65+AU66)</f>
        <v>0</v>
      </c>
      <c r="AV62" s="264">
        <f>SUM(AV63+AV64+AV65+AV66)</f>
        <v>0</v>
      </c>
      <c r="AW62" s="265">
        <f t="shared" si="2"/>
        <v>0</v>
      </c>
      <c r="AX62" s="140"/>
    </row>
    <row r="63" spans="1:50" s="17" customFormat="1" ht="7.5" customHeight="1">
      <c r="A63" s="175"/>
      <c r="B63" s="188"/>
      <c r="C63" s="181"/>
      <c r="D63" s="171"/>
      <c r="E63" s="171" t="s">
        <v>192</v>
      </c>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25"/>
      <c r="AR63" s="261">
        <v>0</v>
      </c>
      <c r="AS63" s="261">
        <v>0</v>
      </c>
      <c r="AT63" s="261">
        <f t="shared" si="3"/>
        <v>0</v>
      </c>
      <c r="AU63" s="261">
        <v>0</v>
      </c>
      <c r="AV63" s="261">
        <v>0</v>
      </c>
      <c r="AW63" s="262">
        <f t="shared" si="2"/>
        <v>0</v>
      </c>
      <c r="AX63" s="140"/>
    </row>
    <row r="64" spans="1:50" s="17" customFormat="1" ht="7.5" customHeight="1">
      <c r="A64" s="175"/>
      <c r="B64" s="188"/>
      <c r="C64" s="181"/>
      <c r="D64" s="171"/>
      <c r="E64" s="171" t="s">
        <v>193</v>
      </c>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25"/>
      <c r="AR64" s="261">
        <v>0</v>
      </c>
      <c r="AS64" s="261">
        <v>0</v>
      </c>
      <c r="AT64" s="261">
        <f t="shared" si="3"/>
        <v>0</v>
      </c>
      <c r="AU64" s="261">
        <v>0</v>
      </c>
      <c r="AV64" s="261">
        <v>0</v>
      </c>
      <c r="AW64" s="262">
        <f t="shared" si="2"/>
        <v>0</v>
      </c>
      <c r="AX64" s="140"/>
    </row>
    <row r="65" spans="1:51" s="17" customFormat="1" ht="7.5" customHeight="1">
      <c r="A65" s="175"/>
      <c r="B65" s="188"/>
      <c r="C65" s="181"/>
      <c r="D65" s="171"/>
      <c r="E65" s="171" t="s">
        <v>194</v>
      </c>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25"/>
      <c r="AR65" s="261">
        <v>0</v>
      </c>
      <c r="AS65" s="261">
        <v>0</v>
      </c>
      <c r="AT65" s="261">
        <f t="shared" si="3"/>
        <v>0</v>
      </c>
      <c r="AU65" s="261">
        <v>0</v>
      </c>
      <c r="AV65" s="261">
        <v>0</v>
      </c>
      <c r="AW65" s="262">
        <f t="shared" si="2"/>
        <v>0</v>
      </c>
      <c r="AX65" s="140"/>
    </row>
    <row r="66" spans="1:51" s="17" customFormat="1" ht="7.5" customHeight="1">
      <c r="A66" s="175"/>
      <c r="B66" s="188"/>
      <c r="C66" s="181"/>
      <c r="D66" s="171"/>
      <c r="E66" s="171" t="s">
        <v>182</v>
      </c>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25"/>
      <c r="AR66" s="261">
        <v>0</v>
      </c>
      <c r="AS66" s="261">
        <v>0</v>
      </c>
      <c r="AT66" s="261">
        <f t="shared" si="3"/>
        <v>0</v>
      </c>
      <c r="AU66" s="261">
        <v>0</v>
      </c>
      <c r="AV66" s="261">
        <v>0</v>
      </c>
      <c r="AW66" s="262">
        <f t="shared" si="2"/>
        <v>0</v>
      </c>
      <c r="AX66" s="140"/>
    </row>
    <row r="67" spans="1:51" s="17" customFormat="1" ht="7.5" customHeight="1">
      <c r="A67" s="175"/>
      <c r="B67" s="188"/>
      <c r="C67" s="181"/>
      <c r="D67" s="176" t="s">
        <v>195</v>
      </c>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25"/>
      <c r="AR67" s="264">
        <f>SUM(AR68+AR69)</f>
        <v>0</v>
      </c>
      <c r="AS67" s="264">
        <f>SUM(AS68+AS69)</f>
        <v>0</v>
      </c>
      <c r="AT67" s="264">
        <f t="shared" si="3"/>
        <v>0</v>
      </c>
      <c r="AU67" s="264">
        <f>SUM(AU68+AU69)</f>
        <v>0</v>
      </c>
      <c r="AV67" s="264">
        <f>SUM(AV68+AV69)</f>
        <v>0</v>
      </c>
      <c r="AW67" s="265">
        <f t="shared" si="2"/>
        <v>0</v>
      </c>
      <c r="AX67" s="140"/>
    </row>
    <row r="68" spans="1:51" s="17" customFormat="1" ht="7.5" customHeight="1">
      <c r="A68" s="175"/>
      <c r="B68" s="188"/>
      <c r="C68" s="181"/>
      <c r="D68" s="171"/>
      <c r="E68" s="171" t="s">
        <v>260</v>
      </c>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25"/>
      <c r="AR68" s="261">
        <v>0</v>
      </c>
      <c r="AS68" s="261">
        <v>0</v>
      </c>
      <c r="AT68" s="261">
        <f t="shared" si="3"/>
        <v>0</v>
      </c>
      <c r="AU68" s="261">
        <v>0</v>
      </c>
      <c r="AV68" s="261">
        <v>0</v>
      </c>
      <c r="AW68" s="262">
        <f t="shared" si="2"/>
        <v>0</v>
      </c>
      <c r="AX68" s="140"/>
    </row>
    <row r="69" spans="1:51" s="17" customFormat="1" ht="7.5" customHeight="1">
      <c r="A69" s="175"/>
      <c r="B69" s="188"/>
      <c r="C69" s="181"/>
      <c r="D69" s="171"/>
      <c r="E69" s="171" t="s">
        <v>196</v>
      </c>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25"/>
      <c r="AR69" s="261">
        <v>0</v>
      </c>
      <c r="AS69" s="261">
        <v>0</v>
      </c>
      <c r="AT69" s="261">
        <f t="shared" si="3"/>
        <v>0</v>
      </c>
      <c r="AU69" s="261">
        <v>0</v>
      </c>
      <c r="AV69" s="261">
        <v>0</v>
      </c>
      <c r="AW69" s="262">
        <f t="shared" si="2"/>
        <v>0</v>
      </c>
      <c r="AX69" s="140"/>
    </row>
    <row r="70" spans="1:51" s="17" customFormat="1" ht="7.5" customHeight="1">
      <c r="A70" s="175"/>
      <c r="B70" s="188"/>
      <c r="C70" s="181"/>
      <c r="D70" s="176" t="s">
        <v>261</v>
      </c>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25"/>
      <c r="AR70" s="272">
        <v>0</v>
      </c>
      <c r="AS70" s="272">
        <v>0</v>
      </c>
      <c r="AT70" s="264">
        <f t="shared" si="3"/>
        <v>0</v>
      </c>
      <c r="AU70" s="272">
        <v>0</v>
      </c>
      <c r="AV70" s="272">
        <v>0</v>
      </c>
      <c r="AW70" s="265">
        <f t="shared" si="2"/>
        <v>0</v>
      </c>
      <c r="AX70" s="197"/>
      <c r="AY70" s="17" t="str">
        <f>IF(OR(AU70=AV70,AU70&gt;AV70),"Correcto","Incorrecto")</f>
        <v>Correcto</v>
      </c>
    </row>
    <row r="71" spans="1:51" s="17" customFormat="1" ht="7.5" customHeight="1">
      <c r="A71" s="175"/>
      <c r="B71" s="188"/>
      <c r="C71" s="181"/>
      <c r="D71" s="176" t="s">
        <v>197</v>
      </c>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25"/>
      <c r="AR71" s="264">
        <v>0</v>
      </c>
      <c r="AS71" s="264">
        <v>0</v>
      </c>
      <c r="AT71" s="264">
        <f t="shared" si="3"/>
        <v>0</v>
      </c>
      <c r="AU71" s="264">
        <v>0</v>
      </c>
      <c r="AV71" s="264">
        <v>0</v>
      </c>
      <c r="AW71" s="265">
        <f t="shared" si="2"/>
        <v>0</v>
      </c>
      <c r="AX71" s="197"/>
    </row>
    <row r="72" spans="1:51" s="17" customFormat="1" ht="7.5" customHeight="1">
      <c r="A72" s="19"/>
      <c r="B72" s="174"/>
      <c r="C72" s="5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39"/>
      <c r="AS72" s="139"/>
      <c r="AT72" s="139"/>
      <c r="AU72" s="139"/>
      <c r="AV72" s="139"/>
      <c r="AW72" s="139"/>
      <c r="AX72" s="139"/>
    </row>
    <row r="73" spans="1:51" s="17" customFormat="1" ht="7.5" customHeight="1">
      <c r="A73" s="182"/>
      <c r="B73" s="183"/>
      <c r="C73" s="183" t="s">
        <v>228</v>
      </c>
      <c r="D73" s="183"/>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9"/>
      <c r="AR73" s="275">
        <f>SUM(AR53+AR62+AR67+AR70+AR71)</f>
        <v>0</v>
      </c>
      <c r="AS73" s="275">
        <f>SUM(AS53+AS62+AS67+AS70+AS71)</f>
        <v>0</v>
      </c>
      <c r="AT73" s="275">
        <f t="shared" si="3"/>
        <v>0</v>
      </c>
      <c r="AU73" s="275">
        <f>SUM(AU53+AU62+AU67+AU70+AU71)</f>
        <v>0</v>
      </c>
      <c r="AV73" s="275">
        <f>SUM(AV53+AV62+AV67+AV70+AV71)</f>
        <v>0</v>
      </c>
      <c r="AW73" s="276">
        <f>AV73-AR73</f>
        <v>0</v>
      </c>
      <c r="AX73" s="172"/>
      <c r="AY73" s="17" t="str">
        <f>IF(OR(AU73=AV73,AU73&gt;AV73),"Correcto","Incorrecto")</f>
        <v>Correcto</v>
      </c>
    </row>
    <row r="74" spans="1:51" s="17" customFormat="1" ht="7.5" customHeight="1">
      <c r="A74" s="19"/>
      <c r="B74" s="174"/>
      <c r="C74" s="5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39"/>
      <c r="AS74" s="139"/>
      <c r="AT74" s="139"/>
      <c r="AU74" s="139"/>
      <c r="AV74" s="139"/>
      <c r="AW74" s="139"/>
      <c r="AX74" s="139"/>
    </row>
    <row r="75" spans="1:51" s="17" customFormat="1" ht="7.5" customHeight="1">
      <c r="A75" s="182"/>
      <c r="B75" s="183" t="s">
        <v>211</v>
      </c>
      <c r="C75" s="184"/>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9"/>
      <c r="AR75" s="275">
        <f>SUM(AR77)</f>
        <v>0</v>
      </c>
      <c r="AS75" s="275">
        <f>SUM(AS77)</f>
        <v>0</v>
      </c>
      <c r="AT75" s="275">
        <f t="shared" si="3"/>
        <v>0</v>
      </c>
      <c r="AU75" s="275">
        <f>SUM(AU77)</f>
        <v>0</v>
      </c>
      <c r="AV75" s="275">
        <f>SUM(AV77)</f>
        <v>0</v>
      </c>
      <c r="AW75" s="276">
        <f>AV75-AR75</f>
        <v>0</v>
      </c>
      <c r="AX75" s="172"/>
    </row>
    <row r="76" spans="1:51" s="17" customFormat="1" ht="7.5" customHeight="1">
      <c r="A76" s="19"/>
      <c r="B76" s="174"/>
      <c r="C76" s="5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39"/>
      <c r="AS76" s="139"/>
      <c r="AT76" s="139"/>
      <c r="AU76" s="139"/>
      <c r="AV76" s="139"/>
      <c r="AW76" s="139"/>
      <c r="AX76" s="139"/>
    </row>
    <row r="77" spans="1:51" s="17" customFormat="1" ht="7.5" customHeight="1">
      <c r="A77" s="175"/>
      <c r="B77" s="176"/>
      <c r="C77" s="192" t="s">
        <v>212</v>
      </c>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25"/>
      <c r="AR77" s="264">
        <f>AR84</f>
        <v>0</v>
      </c>
      <c r="AS77" s="264">
        <f>AS84</f>
        <v>0</v>
      </c>
      <c r="AT77" s="264">
        <f>SUM(AR77+AS77)</f>
        <v>0</v>
      </c>
      <c r="AU77" s="264">
        <f>AU84</f>
        <v>0</v>
      </c>
      <c r="AV77" s="264">
        <f>AV84</f>
        <v>0</v>
      </c>
      <c r="AW77" s="265">
        <f>AV77-AR77</f>
        <v>0</v>
      </c>
      <c r="AX77" s="140"/>
    </row>
    <row r="78" spans="1:51" s="17" customFormat="1" ht="7.5" customHeight="1" thickBot="1">
      <c r="A78" s="185"/>
      <c r="B78" s="186"/>
      <c r="C78" s="187"/>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46"/>
      <c r="AS78" s="146"/>
      <c r="AT78" s="146"/>
      <c r="AU78" s="146"/>
      <c r="AV78" s="146"/>
      <c r="AW78" s="146"/>
      <c r="AX78" s="146"/>
    </row>
    <row r="79" spans="1:51" s="17" customFormat="1" ht="7.5" customHeight="1" thickTop="1">
      <c r="A79" s="189"/>
      <c r="B79" s="190" t="s">
        <v>198</v>
      </c>
      <c r="C79" s="191"/>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277">
        <f>SUM(AR46+AR73+AR75)</f>
        <v>1175021203</v>
      </c>
      <c r="AS79" s="277">
        <f>SUM(AS46+AS73+AS75)</f>
        <v>79393566</v>
      </c>
      <c r="AT79" s="277">
        <f>SUM(AR79+AS79)</f>
        <v>1254414769</v>
      </c>
      <c r="AU79" s="277">
        <f>SUM(AU46+AU73+AU75)</f>
        <v>1179989704</v>
      </c>
      <c r="AV79" s="277">
        <f>SUM(AV46+AV73+AV75)</f>
        <v>1085465771</v>
      </c>
      <c r="AW79" s="277">
        <f>AV79-AR79</f>
        <v>-89555432</v>
      </c>
      <c r="AX79" s="147"/>
      <c r="AY79" s="17" t="str">
        <f>IF(OR(AU79=AV79,AU79&gt;AV79),"Correcto","Incorrecto")</f>
        <v>Correcto</v>
      </c>
    </row>
    <row r="80" spans="1:51" s="17" customFormat="1" ht="7.5" customHeight="1">
      <c r="A80" s="19"/>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0"/>
      <c r="AS80" s="20"/>
      <c r="AT80" s="20"/>
      <c r="AU80" s="20"/>
      <c r="AV80" s="20"/>
      <c r="AW80" s="20"/>
      <c r="AX80" s="19"/>
    </row>
    <row r="81" spans="1:50" s="17" customFormat="1" ht="7.5" customHeight="1">
      <c r="A81" s="19"/>
      <c r="B81" s="174" t="s">
        <v>199</v>
      </c>
      <c r="C81" s="5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20"/>
      <c r="AS81" s="20"/>
      <c r="AT81" s="20"/>
      <c r="AU81" s="20"/>
      <c r="AV81" s="20"/>
      <c r="AW81" s="20"/>
      <c r="AX81" s="19"/>
    </row>
    <row r="82" spans="1:50" s="17" customFormat="1" ht="7.5" customHeight="1">
      <c r="A82" s="19"/>
      <c r="B82" s="174"/>
      <c r="C82" s="193">
        <v>1</v>
      </c>
      <c r="D82" s="59" t="s">
        <v>266</v>
      </c>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39">
        <v>0</v>
      </c>
      <c r="AS82" s="139">
        <v>0</v>
      </c>
      <c r="AT82" s="139">
        <f>AR82+AS82</f>
        <v>0</v>
      </c>
      <c r="AU82" s="139">
        <v>0</v>
      </c>
      <c r="AV82" s="139">
        <v>0</v>
      </c>
      <c r="AW82" s="145">
        <f>AV82-AR82</f>
        <v>0</v>
      </c>
      <c r="AX82" s="19"/>
    </row>
    <row r="83" spans="1:50" s="17" customFormat="1" ht="7.5" customHeight="1">
      <c r="A83" s="19"/>
      <c r="B83" s="174"/>
      <c r="C83" s="194"/>
      <c r="D83" s="59" t="s">
        <v>267</v>
      </c>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39">
        <v>0</v>
      </c>
      <c r="AS83" s="139">
        <v>0</v>
      </c>
      <c r="AT83" s="139">
        <f>AR83+AS83</f>
        <v>0</v>
      </c>
      <c r="AU83" s="139">
        <v>0</v>
      </c>
      <c r="AV83" s="139">
        <v>0</v>
      </c>
      <c r="AW83" s="145">
        <f>AV83-AR83</f>
        <v>0</v>
      </c>
      <c r="AX83" s="19"/>
    </row>
    <row r="84" spans="1:50" s="17" customFormat="1" ht="7.5" customHeight="1">
      <c r="A84" s="19"/>
      <c r="B84" s="19"/>
      <c r="C84" s="195"/>
      <c r="D84" s="174" t="s">
        <v>246</v>
      </c>
      <c r="E84" s="174"/>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45">
        <f>SUM(AR82+AR83)</f>
        <v>0</v>
      </c>
      <c r="AS84" s="145">
        <f>SUM(AS82+AS83)</f>
        <v>0</v>
      </c>
      <c r="AT84" s="145">
        <f>SUM(AR84+AS84)</f>
        <v>0</v>
      </c>
      <c r="AU84" s="145">
        <f>SUM(AU82+AU83)</f>
        <v>0</v>
      </c>
      <c r="AV84" s="145">
        <f>SUM(AV82+AV83)</f>
        <v>0</v>
      </c>
      <c r="AW84" s="145">
        <f>AV84-AR84</f>
        <v>0</v>
      </c>
      <c r="AX84" s="196"/>
    </row>
    <row r="85" spans="1:50" s="17" customFormat="1" ht="7.5" customHeight="1">
      <c r="A85" s="241"/>
      <c r="B85" s="225"/>
      <c r="C85" s="203"/>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7"/>
      <c r="AS85" s="247"/>
      <c r="AT85" s="247"/>
      <c r="AU85" s="247"/>
      <c r="AV85" s="242"/>
      <c r="AW85" s="242"/>
      <c r="AX85" s="22"/>
    </row>
    <row r="86" spans="1:50" s="17" customFormat="1" ht="7.5" customHeight="1">
      <c r="A86" s="241"/>
      <c r="B86" s="225"/>
      <c r="C86" s="268"/>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7"/>
      <c r="AS86" s="247"/>
      <c r="AT86" s="247"/>
      <c r="AU86" s="247"/>
      <c r="AV86" s="247"/>
      <c r="AW86" s="247"/>
      <c r="AX86" s="19"/>
    </row>
    <row r="87" spans="1:50" s="17" customFormat="1" ht="7.5" customHeight="1">
      <c r="A87" s="241"/>
      <c r="B87" s="255"/>
      <c r="C87" s="205"/>
      <c r="D87" s="205"/>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7"/>
      <c r="AS87" s="247"/>
      <c r="AT87" s="247"/>
      <c r="AU87" s="247"/>
      <c r="AV87" s="247"/>
      <c r="AW87" s="247"/>
      <c r="AX87" s="19"/>
    </row>
    <row r="88" spans="1:50" s="17" customFormat="1" ht="7.5" customHeight="1">
      <c r="A88" s="241"/>
      <c r="B88" s="225"/>
      <c r="C88" s="269">
        <v>2</v>
      </c>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7"/>
      <c r="AS88" s="247"/>
      <c r="AT88" s="247"/>
      <c r="AU88" s="247"/>
      <c r="AV88" s="247"/>
      <c r="AW88" s="247"/>
      <c r="AX88" s="19"/>
    </row>
    <row r="89" spans="1:50" s="17" customFormat="1" ht="7.5" customHeight="1">
      <c r="A89" s="241"/>
      <c r="B89" s="225"/>
      <c r="C89" s="268"/>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7"/>
      <c r="AS89" s="247"/>
      <c r="AT89" s="247"/>
      <c r="AU89" s="247"/>
      <c r="AV89" s="247"/>
      <c r="AW89" s="247"/>
      <c r="AX89" s="19"/>
    </row>
    <row r="90" spans="1:50" s="5" customFormat="1" ht="12" customHeight="1">
      <c r="A90" s="238"/>
      <c r="B90" s="238"/>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row>
    <row r="91" spans="1:50" s="5" customFormat="1" ht="12" customHeight="1"/>
    <row r="92" spans="1:50" s="5" customFormat="1" ht="12" customHeight="1"/>
    <row r="93" spans="1:50" s="5" customFormat="1" ht="12" customHeight="1"/>
    <row r="94" spans="1:50" s="5" customFormat="1" ht="12" customHeight="1"/>
    <row r="95" spans="1:50" s="5" customFormat="1" ht="12" customHeight="1"/>
    <row r="96" spans="1:50" s="5" customFormat="1" ht="12" customHeight="1"/>
    <row r="97" s="5" customFormat="1" ht="12" customHeight="1"/>
    <row r="98" s="5" customFormat="1" ht="12" customHeight="1"/>
    <row r="99" s="5" customFormat="1" ht="12" customHeight="1"/>
    <row r="100" s="5" customFormat="1" ht="12" customHeight="1"/>
    <row r="101" s="5" customFormat="1" ht="12" customHeight="1"/>
    <row r="102" s="5" customFormat="1" ht="12" customHeight="1"/>
    <row r="103" s="5" customFormat="1" ht="12" customHeight="1"/>
    <row r="104" s="5" customFormat="1" ht="12" customHeight="1"/>
    <row r="105" s="5" customFormat="1" ht="12" customHeight="1"/>
    <row r="106" s="5" customFormat="1" ht="12" customHeight="1"/>
    <row r="107" s="7" customFormat="1" ht="11.25"/>
    <row r="108" s="7" customFormat="1" ht="11.25"/>
    <row r="109" s="7" customFormat="1" ht="11.25"/>
    <row r="110" s="7" customFormat="1" ht="11.25"/>
    <row r="111" s="7" customFormat="1" ht="11.25"/>
    <row r="112" s="7" customFormat="1" ht="11.25"/>
    <row r="113" s="7" customFormat="1" ht="11.25"/>
    <row r="114" s="7" customFormat="1" ht="11.25"/>
    <row r="115" s="7" customFormat="1" ht="11.25"/>
    <row r="116" s="7" customFormat="1" ht="11.25"/>
    <row r="117" s="7" customFormat="1" ht="11.25"/>
    <row r="118" s="7" customFormat="1" ht="11.25"/>
    <row r="119" s="7" customFormat="1" ht="11.25"/>
    <row r="120" s="7" customFormat="1" ht="11.25"/>
    <row r="121" s="7" customFormat="1" ht="11.25"/>
    <row r="122" s="7" customFormat="1" ht="11.25"/>
    <row r="123" s="7" customFormat="1" ht="11.25"/>
    <row r="124" s="7" customFormat="1" ht="11.25"/>
    <row r="125" s="7" customFormat="1" ht="11.25"/>
    <row r="126" s="7" customFormat="1" ht="11.25"/>
    <row r="127" s="7" customFormat="1" ht="11.25"/>
    <row r="128" s="7" customFormat="1" ht="11.25"/>
    <row r="129" s="7" customFormat="1" ht="11.25"/>
    <row r="130" s="7" customFormat="1" ht="11.25"/>
    <row r="131" s="7" customFormat="1" ht="11.25"/>
    <row r="132" s="7" customFormat="1" ht="11.25"/>
    <row r="133" s="7" customFormat="1" ht="11.25"/>
    <row r="134" s="7" customFormat="1" ht="11.25"/>
    <row r="135" s="7" customFormat="1" ht="11.25"/>
    <row r="136" s="7" customFormat="1" ht="11.25"/>
    <row r="137" s="7" customFormat="1" ht="11.25"/>
    <row r="138" s="7" customFormat="1" ht="11.25"/>
    <row r="139" s="7" customFormat="1" ht="11.25"/>
    <row r="140" s="7" customFormat="1" ht="11.25"/>
    <row r="141" s="7" customFormat="1" ht="11.25"/>
    <row r="142" s="7" customFormat="1" ht="11.25"/>
    <row r="143" s="7" customFormat="1" ht="11.25"/>
    <row r="144" s="7" customFormat="1" ht="11.25"/>
    <row r="145" s="7" customFormat="1" ht="11.25"/>
    <row r="146" s="7" customFormat="1" ht="11.25"/>
    <row r="147" s="7" customFormat="1" ht="11.25"/>
    <row r="148" s="7" customFormat="1" ht="11.25"/>
    <row r="149" s="7" customFormat="1" ht="11.25"/>
    <row r="150" s="7" customFormat="1" ht="11.25"/>
    <row r="151" s="7" customFormat="1" ht="11.25"/>
    <row r="152" s="7" customFormat="1" ht="11.25"/>
    <row r="153" s="7" customFormat="1" ht="11.25"/>
    <row r="154" s="7" customFormat="1" ht="11.25"/>
    <row r="155" s="7" customFormat="1" ht="11.25"/>
    <row r="156" s="7" customFormat="1" ht="11.25"/>
    <row r="157" s="7" customFormat="1" ht="11.25"/>
    <row r="158" s="7" customFormat="1" ht="11.25"/>
    <row r="159" s="7" customFormat="1" ht="11.25"/>
    <row r="160" s="7" customFormat="1" ht="11.25"/>
    <row r="161" s="7" customFormat="1" ht="11.25"/>
    <row r="162" s="7" customFormat="1" ht="11.25"/>
    <row r="163" s="7" customFormat="1" ht="11.25"/>
    <row r="164" s="7" customFormat="1" ht="11.25"/>
    <row r="165" s="7" customFormat="1" ht="11.25"/>
    <row r="166" s="7" customFormat="1" ht="11.25"/>
    <row r="167" s="7" customFormat="1" ht="11.25"/>
    <row r="168" s="7" customFormat="1" ht="11.25"/>
    <row r="169" s="7" customFormat="1" ht="11.25"/>
    <row r="170" s="7" customFormat="1" ht="11.25"/>
    <row r="171" s="7" customFormat="1" ht="11.25"/>
    <row r="172" s="7" customFormat="1" ht="11.25"/>
    <row r="173" s="7" customFormat="1" ht="11.25"/>
    <row r="174" s="7" customFormat="1" ht="11.25"/>
    <row r="175" s="7" customFormat="1" ht="11.25"/>
    <row r="176" s="7" customFormat="1" ht="11.25"/>
    <row r="177" s="7" customFormat="1" ht="11.25"/>
    <row r="178" s="7" customFormat="1" ht="11.25"/>
    <row r="179" s="7" customFormat="1" ht="11.25"/>
    <row r="180" s="7" customFormat="1" ht="11.25"/>
    <row r="181" s="7" customFormat="1" ht="11.25"/>
    <row r="182" s="7" customFormat="1" ht="11.25"/>
    <row r="183" s="7" customFormat="1" ht="11.25"/>
    <row r="184" s="7" customFormat="1" ht="11.25"/>
    <row r="185" s="7" customFormat="1" ht="11.25"/>
    <row r="186" s="7" customFormat="1" ht="11.25"/>
    <row r="187" s="7" customFormat="1" ht="11.25"/>
    <row r="188" s="7" customFormat="1" ht="11.25"/>
    <row r="189" s="7" customFormat="1" ht="11.25"/>
    <row r="190" s="7" customFormat="1" ht="11.25"/>
    <row r="191" s="7" customFormat="1" ht="11.25"/>
    <row r="192" s="7" customFormat="1" ht="11.25"/>
    <row r="193" s="7" customFormat="1" ht="11.25"/>
    <row r="194" s="7" customFormat="1" ht="11.25"/>
    <row r="195" s="7" customFormat="1" ht="11.25"/>
    <row r="196" s="7" customFormat="1" ht="11.25"/>
    <row r="197" s="7" customFormat="1" ht="11.25"/>
    <row r="198" s="7" customFormat="1" ht="11.25"/>
    <row r="199" s="7" customFormat="1" ht="11.25"/>
    <row r="200" s="7" customFormat="1" ht="11.25"/>
    <row r="201" s="7" customFormat="1" ht="11.25"/>
    <row r="202" s="7" customFormat="1" ht="11.25"/>
    <row r="203" s="7" customFormat="1" ht="11.25"/>
    <row r="204" s="7" customFormat="1" ht="11.25"/>
    <row r="205" s="7" customFormat="1" ht="11.25"/>
    <row r="206" s="7" customFormat="1" ht="11.25"/>
    <row r="207" s="7" customFormat="1" ht="11.25"/>
    <row r="208" s="7" customFormat="1" ht="11.25"/>
    <row r="209" s="7" customFormat="1" ht="11.25"/>
    <row r="210" s="7" customFormat="1" ht="11.25"/>
    <row r="211" s="7" customFormat="1" ht="11.25"/>
    <row r="212" s="7" customFormat="1" ht="11.25"/>
    <row r="213" s="7" customFormat="1" ht="11.25"/>
    <row r="214" s="7" customFormat="1" ht="11.25"/>
    <row r="215" s="7" customFormat="1" ht="11.25"/>
    <row r="216" s="7" customFormat="1" ht="11.25"/>
    <row r="217" s="7" customFormat="1" ht="11.25"/>
    <row r="218" s="7" customFormat="1" ht="11.25"/>
    <row r="219" s="7" customFormat="1" ht="11.25"/>
    <row r="220" s="7" customFormat="1" ht="11.25"/>
    <row r="221" s="7" customFormat="1" ht="11.25"/>
    <row r="222" s="7" customFormat="1" ht="11.25"/>
    <row r="223" s="7" customFormat="1" ht="11.25"/>
    <row r="224" s="7" customFormat="1" ht="11.25"/>
    <row r="225" s="7" customFormat="1" ht="11.25"/>
    <row r="226" s="7" customFormat="1" ht="11.25"/>
    <row r="227" s="7" customFormat="1" ht="11.25"/>
    <row r="228" s="7" customFormat="1" ht="11.25"/>
    <row r="229" s="7" customFormat="1" ht="11.25"/>
    <row r="230" s="7" customFormat="1" ht="11.25"/>
    <row r="231" s="7" customFormat="1" ht="11.25"/>
    <row r="232" s="7" customFormat="1" ht="11.25"/>
    <row r="233" s="7" customFormat="1" ht="11.25"/>
    <row r="234" s="7" customFormat="1" ht="11.25"/>
    <row r="235" s="7" customFormat="1" ht="11.25"/>
    <row r="236" s="7" customFormat="1" ht="11.25"/>
    <row r="237" s="7" customFormat="1" ht="11.25"/>
    <row r="238" s="7" customFormat="1" ht="11.25"/>
    <row r="239" s="7" customFormat="1" ht="11.25"/>
    <row r="240" s="7" customFormat="1" ht="11.25"/>
    <row r="241" s="7" customFormat="1" ht="11.25"/>
    <row r="242" s="7" customFormat="1" ht="11.25"/>
    <row r="243" s="7" customFormat="1" ht="11.25"/>
    <row r="244" s="7" customFormat="1" ht="11.25"/>
    <row r="245" s="7" customFormat="1" ht="11.25"/>
    <row r="246" s="7" customFormat="1" ht="11.25"/>
    <row r="247" s="7" customFormat="1" ht="11.25"/>
    <row r="248" s="7" customFormat="1" ht="11.25"/>
    <row r="249" s="7" customFormat="1" ht="11.25"/>
    <row r="250" s="7" customFormat="1" ht="11.25"/>
    <row r="251" s="7" customFormat="1" ht="11.25"/>
    <row r="252" s="7" customFormat="1" ht="11.25"/>
    <row r="253" s="7" customFormat="1" ht="11.25"/>
    <row r="254" s="7" customFormat="1" ht="11.25"/>
    <row r="255" s="7" customFormat="1" ht="11.25"/>
    <row r="256" s="7" customFormat="1" ht="11.25"/>
    <row r="257" s="7" customFormat="1" ht="11.25"/>
    <row r="258" s="7" customFormat="1" ht="11.25"/>
    <row r="259" s="7" customFormat="1" ht="11.25"/>
    <row r="260" s="7" customFormat="1" ht="11.25"/>
    <row r="261" s="7" customFormat="1" ht="11.25"/>
    <row r="262" s="7" customFormat="1" ht="11.25"/>
    <row r="263" s="7" customFormat="1" ht="11.25"/>
    <row r="264" s="7" customFormat="1" ht="11.25"/>
    <row r="265" s="7" customFormat="1" ht="11.25"/>
    <row r="266" s="7" customFormat="1" ht="11.25"/>
    <row r="267" s="7" customFormat="1" ht="11.25"/>
    <row r="268" s="7" customFormat="1" ht="11.25"/>
    <row r="269" s="7" customFormat="1" ht="11.25"/>
    <row r="270" s="7" customFormat="1" ht="11.25"/>
    <row r="271" s="7" customFormat="1" ht="11.25"/>
    <row r="272" s="7" customFormat="1" ht="11.25"/>
    <row r="273" s="7" customFormat="1" ht="11.25"/>
    <row r="274" s="7" customFormat="1" ht="11.25"/>
    <row r="275" s="7" customFormat="1" ht="11.25"/>
    <row r="276" s="7" customFormat="1" ht="11.25"/>
    <row r="277" s="7" customFormat="1" ht="11.25"/>
    <row r="278" s="7" customFormat="1" ht="11.25"/>
    <row r="279" s="7" customFormat="1" ht="11.25"/>
    <row r="280" s="7" customFormat="1" ht="11.25"/>
    <row r="281" s="7" customFormat="1" ht="11.25"/>
    <row r="282" s="7" customFormat="1" ht="11.25"/>
    <row r="283" s="7" customFormat="1" ht="11.25"/>
    <row r="284" s="7" customFormat="1" ht="11.25"/>
    <row r="285" s="7" customFormat="1" ht="11.25"/>
    <row r="286" s="7" customFormat="1" ht="11.25"/>
    <row r="287" s="7" customFormat="1" ht="11.25"/>
    <row r="288" s="7" customFormat="1" ht="11.25"/>
    <row r="289" s="7" customFormat="1" ht="11.25"/>
    <row r="290" s="7" customFormat="1" ht="11.25"/>
    <row r="291" s="7" customFormat="1" ht="11.25"/>
    <row r="292" s="7" customFormat="1" ht="11.25"/>
    <row r="293" s="7" customFormat="1" ht="11.25"/>
    <row r="294" s="7" customFormat="1" ht="11.25"/>
    <row r="295" s="7" customFormat="1" ht="11.25"/>
    <row r="296" s="7" customFormat="1" ht="11.25"/>
    <row r="297" s="7" customFormat="1" ht="11.25"/>
    <row r="298" s="7" customFormat="1" ht="11.25"/>
    <row r="299" s="7" customFormat="1" ht="11.25"/>
    <row r="300" s="7" customFormat="1" ht="11.25"/>
    <row r="301" s="7" customFormat="1" ht="11.25"/>
    <row r="302" s="7" customFormat="1" ht="11.25"/>
    <row r="303" s="7" customFormat="1" ht="11.25"/>
    <row r="304" s="7" customFormat="1" ht="11.25"/>
    <row r="305" s="7" customFormat="1" ht="11.25"/>
    <row r="306" s="7" customFormat="1" ht="11.25"/>
    <row r="307" s="7" customFormat="1" ht="11.25"/>
    <row r="308" s="7" customFormat="1" ht="11.25"/>
    <row r="309" s="7" customFormat="1" ht="11.25"/>
    <row r="310" s="7" customFormat="1" ht="11.25"/>
    <row r="311" s="7" customFormat="1" ht="11.25"/>
    <row r="312" s="7" customFormat="1" ht="11.25"/>
    <row r="313" s="7" customFormat="1" ht="11.25"/>
    <row r="314" s="7" customFormat="1" ht="11.25"/>
    <row r="315" s="7" customFormat="1" ht="11.25"/>
    <row r="316" s="7" customFormat="1" ht="11.25"/>
    <row r="317" s="7" customFormat="1" ht="11.25"/>
    <row r="318" s="7" customFormat="1" ht="11.25"/>
    <row r="319" s="7" customFormat="1" ht="11.25"/>
    <row r="320" s="7" customFormat="1" ht="11.25"/>
    <row r="321" s="7" customFormat="1" ht="11.25"/>
    <row r="322" s="7" customFormat="1" ht="11.25"/>
    <row r="323" s="7" customFormat="1" ht="11.25"/>
    <row r="324" s="7" customFormat="1" ht="11.25"/>
    <row r="325" s="7" customFormat="1" ht="11.25"/>
    <row r="326" s="7" customFormat="1" ht="11.25"/>
    <row r="327" s="7" customFormat="1" ht="11.25"/>
    <row r="328" s="7" customFormat="1" ht="11.25"/>
    <row r="329" s="7" customFormat="1" ht="11.25"/>
    <row r="330" s="7" customFormat="1" ht="11.25"/>
    <row r="331" s="7" customFormat="1" ht="11.25"/>
    <row r="332" s="7" customFormat="1" ht="11.25"/>
    <row r="333" s="7" customFormat="1" ht="11.25"/>
    <row r="334" s="7" customFormat="1" ht="11.25"/>
    <row r="335" s="7" customFormat="1" ht="11.25"/>
    <row r="336" s="7" customFormat="1" ht="11.25"/>
    <row r="337" s="7" customFormat="1" ht="11.25"/>
    <row r="338" s="7" customFormat="1" ht="11.25"/>
    <row r="339" s="7" customFormat="1" ht="11.25"/>
    <row r="340" s="7" customFormat="1" ht="11.25"/>
    <row r="341" s="7" customFormat="1" ht="11.25"/>
    <row r="342" s="7" customFormat="1" ht="11.25"/>
    <row r="343" s="7" customFormat="1" ht="11.25"/>
    <row r="344" s="7" customFormat="1" ht="11.25"/>
    <row r="345" s="7" customFormat="1" ht="11.25"/>
    <row r="346" s="7" customFormat="1" ht="11.25"/>
    <row r="347" s="7" customFormat="1" ht="11.25"/>
    <row r="348" s="7" customFormat="1" ht="11.25"/>
    <row r="349" s="7" customFormat="1" ht="11.25"/>
    <row r="350" s="7" customFormat="1" ht="11.25"/>
    <row r="351" s="7" customFormat="1" ht="11.25"/>
    <row r="352" s="7" customFormat="1" ht="11.25"/>
    <row r="353" s="7" customFormat="1" ht="11.25"/>
    <row r="354" s="7" customFormat="1" ht="11.25"/>
    <row r="355" s="7" customFormat="1" ht="11.25"/>
    <row r="356" s="7" customFormat="1" ht="11.25"/>
    <row r="357" s="7" customFormat="1" ht="11.25"/>
    <row r="358" s="7" customFormat="1" ht="11.25"/>
    <row r="359" s="7" customFormat="1" ht="11.25"/>
    <row r="360" s="7" customFormat="1" ht="11.25"/>
    <row r="361" s="7" customFormat="1" ht="11.25"/>
    <row r="362" s="7" customFormat="1" ht="11.25"/>
    <row r="363" s="7" customFormat="1" ht="11.25"/>
    <row r="364" s="7" customFormat="1" ht="11.25"/>
    <row r="365" s="7" customFormat="1" ht="11.25"/>
    <row r="366" s="7" customFormat="1" ht="11.25"/>
    <row r="367" s="7" customFormat="1" ht="11.25"/>
    <row r="368" s="7" customFormat="1" ht="11.25"/>
    <row r="369" s="7" customFormat="1" ht="11.25"/>
    <row r="370" s="7" customFormat="1" ht="11.25"/>
    <row r="371" s="7" customFormat="1" ht="11.25"/>
    <row r="372" s="7" customFormat="1" ht="11.25"/>
    <row r="373" s="7" customFormat="1" ht="11.25"/>
    <row r="374" s="7" customFormat="1" ht="11.25"/>
    <row r="375" s="7" customFormat="1" ht="11.25"/>
    <row r="376" s="7" customFormat="1" ht="11.25"/>
    <row r="377" s="7" customFormat="1" ht="11.25"/>
    <row r="378" s="7" customFormat="1" ht="11.25"/>
    <row r="379" s="7" customFormat="1" ht="11.25"/>
    <row r="380" s="7" customFormat="1" ht="11.25"/>
    <row r="381" s="7" customFormat="1" ht="11.25"/>
    <row r="382" s="7" customFormat="1" ht="11.25"/>
    <row r="383" s="7" customFormat="1" ht="11.25"/>
    <row r="384" s="7" customFormat="1" ht="11.25"/>
    <row r="385" s="7" customFormat="1" ht="11.25"/>
    <row r="386" s="7" customFormat="1" ht="11.25"/>
    <row r="387" s="7" customFormat="1" ht="11.25"/>
    <row r="388" s="7" customFormat="1" ht="11.25"/>
    <row r="389" s="7" customFormat="1" ht="11.25"/>
    <row r="390" s="7" customFormat="1" ht="11.25"/>
    <row r="391" s="7" customFormat="1" ht="11.25"/>
    <row r="392" s="7" customFormat="1" ht="11.25"/>
    <row r="393" s="7" customFormat="1" ht="11.25"/>
    <row r="394" s="7" customFormat="1" ht="11.25"/>
    <row r="395" s="7" customFormat="1" ht="11.25"/>
    <row r="396" s="7" customFormat="1" ht="11.25"/>
    <row r="397" s="7" customFormat="1" ht="11.25"/>
    <row r="398" s="7" customFormat="1" ht="11.25"/>
    <row r="399" s="7" customFormat="1" ht="11.25"/>
    <row r="400" s="7" customFormat="1" ht="11.25"/>
    <row r="401" s="7" customFormat="1" ht="11.25"/>
    <row r="402" s="7" customFormat="1" ht="11.25"/>
    <row r="403" s="7" customFormat="1" ht="11.25"/>
    <row r="404" s="7" customFormat="1" ht="11.25"/>
    <row r="405" s="7" customFormat="1" ht="11.25"/>
    <row r="406" s="7" customFormat="1" ht="11.25"/>
    <row r="407" s="7" customFormat="1" ht="11.25"/>
    <row r="408" s="7" customFormat="1" ht="11.25"/>
    <row r="409" s="7" customFormat="1" ht="11.25"/>
    <row r="410" s="7" customFormat="1" ht="11.25"/>
  </sheetData>
  <conditionalFormatting sqref="AR10:AX12 AR44:AX45 AR72:AX72 AX13:AX43 AR47:AX52 AX46 AX53:AX71 AX79 AR78:AX78 AX77 AR74:AX74 AX73 AR76:AX76 AX75 AX82:AX84">
    <cfRule type="cellIs" dxfId="51" priority="3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R53:AW84 AR13:AW43" xr:uid="{00000000-0002-0000-0100-000000000000}">
      <formula1>-999999999999999000</formula1>
      <formula2>999999999999999000</formula2>
    </dataValidation>
  </dataValidations>
  <pageMargins left="0.59055118110236227" right="0" top="0" bottom="0"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CC420"/>
  <sheetViews>
    <sheetView showGridLines="0" topLeftCell="A7" zoomScale="170" zoomScaleNormal="170" zoomScaleSheetLayoutView="115" workbookViewId="0">
      <selection activeCell="P17" sqref="A17:P17"/>
    </sheetView>
  </sheetViews>
  <sheetFormatPr baseColWidth="10" defaultRowHeight="15"/>
  <cols>
    <col min="1" max="1" width="0.42578125" style="2" customWidth="1"/>
    <col min="2" max="11" width="3.5703125" style="2" customWidth="1"/>
    <col min="12" max="13" width="3.5703125" style="32" customWidth="1"/>
    <col min="14" max="19" width="15.28515625" style="2" customWidth="1"/>
    <col min="20" max="81" width="2.7109375" style="300" customWidth="1"/>
    <col min="82" max="16384" width="11.42578125" style="3"/>
  </cols>
  <sheetData>
    <row r="1" spans="1:81" s="7" customFormat="1" ht="11.1" customHeight="1">
      <c r="A1" s="388" t="str">
        <f>EP_01!A1</f>
        <v>ESTADOS PRESUPUESTARIOS</v>
      </c>
      <c r="B1" s="210"/>
      <c r="C1" s="210"/>
      <c r="D1" s="210"/>
      <c r="E1" s="210"/>
      <c r="F1" s="210"/>
      <c r="G1" s="210"/>
      <c r="H1" s="210"/>
      <c r="I1" s="210"/>
      <c r="J1" s="210"/>
      <c r="K1" s="210"/>
      <c r="L1" s="210"/>
      <c r="M1" s="210"/>
      <c r="N1" s="210"/>
      <c r="O1" s="210"/>
      <c r="P1" s="278"/>
      <c r="Q1" s="210"/>
      <c r="R1" s="210"/>
      <c r="S1" s="210"/>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row>
    <row r="2" spans="1:81" s="7" customFormat="1" ht="11.1" customHeight="1">
      <c r="A2" s="388" t="str">
        <f>EP_01!$A$2</f>
        <v>HEROICO CUERPO DE BOMBEROS DEL DISTRITO FEDERAL</v>
      </c>
      <c r="B2" s="210"/>
      <c r="C2" s="210"/>
      <c r="D2" s="210"/>
      <c r="E2" s="210"/>
      <c r="F2" s="210"/>
      <c r="G2" s="210"/>
      <c r="H2" s="210"/>
      <c r="I2" s="210"/>
      <c r="J2" s="210"/>
      <c r="K2" s="210"/>
      <c r="L2" s="210"/>
      <c r="M2" s="210"/>
      <c r="N2" s="210"/>
      <c r="O2" s="210"/>
      <c r="P2" s="278"/>
      <c r="Q2" s="210"/>
      <c r="R2" s="210"/>
      <c r="S2" s="210"/>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row>
    <row r="3" spans="1:81" s="7" customFormat="1" ht="11.1" customHeight="1">
      <c r="A3" s="389" t="s">
        <v>148</v>
      </c>
      <c r="B3" s="210"/>
      <c r="C3" s="210"/>
      <c r="D3" s="210"/>
      <c r="E3" s="210"/>
      <c r="F3" s="210"/>
      <c r="G3" s="210"/>
      <c r="H3" s="210"/>
      <c r="I3" s="210"/>
      <c r="J3" s="210"/>
      <c r="K3" s="210"/>
      <c r="L3" s="210"/>
      <c r="M3" s="210"/>
      <c r="N3" s="210"/>
      <c r="O3" s="210"/>
      <c r="P3" s="278"/>
      <c r="Q3" s="210"/>
      <c r="R3" s="210"/>
      <c r="S3" s="210"/>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row>
    <row r="4" spans="1:81" s="7" customFormat="1" ht="11.1" customHeight="1">
      <c r="A4" s="388" t="str">
        <f>EP_01!$A$2</f>
        <v>HEROICO CUERPO DE BOMBEROS DEL DISTRITO FEDERAL</v>
      </c>
      <c r="B4" s="210"/>
      <c r="C4" s="210"/>
      <c r="D4" s="210"/>
      <c r="E4" s="210"/>
      <c r="F4" s="210"/>
      <c r="G4" s="210"/>
      <c r="H4" s="210"/>
      <c r="I4" s="210"/>
      <c r="J4" s="210"/>
      <c r="K4" s="210"/>
      <c r="L4" s="210"/>
      <c r="M4" s="210"/>
      <c r="N4" s="210"/>
      <c r="O4" s="210"/>
      <c r="P4" s="278"/>
      <c r="Q4" s="210"/>
      <c r="R4" s="210"/>
      <c r="S4" s="210"/>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row>
    <row r="5" spans="1:81" s="7" customFormat="1" ht="11.1" customHeight="1">
      <c r="A5" s="211" t="s">
        <v>248</v>
      </c>
      <c r="B5" s="211"/>
      <c r="C5" s="210"/>
      <c r="D5" s="210"/>
      <c r="E5" s="210"/>
      <c r="F5" s="210"/>
      <c r="G5" s="210"/>
      <c r="H5" s="210"/>
      <c r="I5" s="210"/>
      <c r="J5" s="210"/>
      <c r="K5" s="210"/>
      <c r="L5" s="210"/>
      <c r="M5" s="210"/>
      <c r="N5" s="210"/>
      <c r="O5" s="210"/>
      <c r="P5" s="278"/>
      <c r="Q5" s="210"/>
      <c r="R5" s="210"/>
      <c r="S5" s="210"/>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row>
    <row r="6" spans="1:81" s="5" customFormat="1" ht="3.95" customHeight="1">
      <c r="A6" s="279"/>
      <c r="B6" s="279"/>
      <c r="C6" s="280"/>
      <c r="D6" s="280"/>
      <c r="E6" s="280"/>
      <c r="F6" s="280"/>
      <c r="G6" s="280"/>
      <c r="H6" s="280"/>
      <c r="I6" s="280"/>
      <c r="J6" s="280"/>
      <c r="K6" s="280"/>
      <c r="L6" s="280"/>
      <c r="M6" s="280"/>
      <c r="N6" s="280"/>
      <c r="O6" s="280"/>
      <c r="P6" s="281"/>
      <c r="Q6" s="280"/>
      <c r="R6" s="280"/>
      <c r="S6" s="280"/>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row>
    <row r="7" spans="1:81" s="10" customFormat="1" ht="11.1" customHeight="1">
      <c r="A7" s="282"/>
      <c r="B7" s="282"/>
      <c r="C7" s="282"/>
      <c r="D7" s="282"/>
      <c r="E7" s="282"/>
      <c r="F7" s="282"/>
      <c r="G7" s="282"/>
      <c r="H7" s="282"/>
      <c r="I7" s="282"/>
      <c r="J7" s="282"/>
      <c r="K7" s="282"/>
      <c r="L7" s="282"/>
      <c r="M7" s="282"/>
      <c r="N7" s="283" t="s">
        <v>147</v>
      </c>
      <c r="O7" s="283" t="s">
        <v>147</v>
      </c>
      <c r="P7" s="283" t="s">
        <v>147</v>
      </c>
      <c r="Q7" s="283" t="s">
        <v>147</v>
      </c>
      <c r="R7" s="283" t="s">
        <v>147</v>
      </c>
      <c r="S7" s="284"/>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row>
    <row r="8" spans="1:81" s="10" customFormat="1" ht="11.1" customHeight="1">
      <c r="A8" s="282"/>
      <c r="B8" s="285" t="s">
        <v>157</v>
      </c>
      <c r="C8" s="284"/>
      <c r="D8" s="284"/>
      <c r="E8" s="284"/>
      <c r="F8" s="284"/>
      <c r="G8" s="284"/>
      <c r="H8" s="284"/>
      <c r="I8" s="284"/>
      <c r="J8" s="284"/>
      <c r="K8" s="284"/>
      <c r="L8" s="284"/>
      <c r="M8" s="284"/>
      <c r="N8" s="283"/>
      <c r="O8" s="283" t="s">
        <v>225</v>
      </c>
      <c r="P8" s="283"/>
      <c r="Q8" s="283"/>
      <c r="R8" s="283"/>
      <c r="S8" s="284" t="s">
        <v>39</v>
      </c>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row>
    <row r="9" spans="1:81" s="10" customFormat="1" ht="11.1" customHeight="1">
      <c r="A9" s="282"/>
      <c r="B9" s="282"/>
      <c r="C9" s="282"/>
      <c r="D9" s="282"/>
      <c r="E9" s="282"/>
      <c r="F9" s="282"/>
      <c r="G9" s="282"/>
      <c r="H9" s="282"/>
      <c r="I9" s="282"/>
      <c r="J9" s="282"/>
      <c r="K9" s="282"/>
      <c r="L9" s="282"/>
      <c r="M9" s="282"/>
      <c r="N9" s="283" t="s">
        <v>34</v>
      </c>
      <c r="O9" s="283" t="s">
        <v>30</v>
      </c>
      <c r="P9" s="283" t="s">
        <v>31</v>
      </c>
      <c r="Q9" s="283" t="s">
        <v>32</v>
      </c>
      <c r="R9" s="283" t="s">
        <v>36</v>
      </c>
      <c r="S9" s="284"/>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c r="CA9" s="297"/>
      <c r="CB9" s="297"/>
      <c r="CC9" s="297"/>
    </row>
    <row r="10" spans="1:81" s="14" customFormat="1" ht="9.9499999999999993" customHeight="1">
      <c r="A10" s="286"/>
      <c r="B10" s="286"/>
      <c r="C10" s="286"/>
      <c r="D10" s="286"/>
      <c r="E10" s="286"/>
      <c r="F10" s="286"/>
      <c r="G10" s="286"/>
      <c r="H10" s="286"/>
      <c r="I10" s="286"/>
      <c r="J10" s="286"/>
      <c r="K10" s="286"/>
      <c r="L10" s="286"/>
      <c r="M10" s="286"/>
      <c r="N10" s="287"/>
      <c r="O10" s="287"/>
      <c r="P10" s="287"/>
      <c r="Q10" s="287"/>
      <c r="R10" s="287"/>
      <c r="S10" s="287"/>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row>
    <row r="11" spans="1:81" s="14" customFormat="1" ht="9.9499999999999993" customHeight="1">
      <c r="A11" s="286"/>
      <c r="B11" s="288" t="s">
        <v>263</v>
      </c>
      <c r="C11" s="286"/>
      <c r="D11" s="286"/>
      <c r="E11" s="286"/>
      <c r="F11" s="286"/>
      <c r="G11" s="286"/>
      <c r="H11" s="286"/>
      <c r="I11" s="286"/>
      <c r="J11" s="286"/>
      <c r="K11" s="286"/>
      <c r="L11" s="286"/>
      <c r="M11" s="286"/>
      <c r="N11" s="289"/>
      <c r="O11" s="289"/>
      <c r="P11" s="289"/>
      <c r="Q11" s="289"/>
      <c r="R11" s="289"/>
      <c r="S11" s="289"/>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row>
    <row r="12" spans="1:81" s="14" customFormat="1" ht="9.9499999999999993" customHeight="1">
      <c r="A12" s="286"/>
      <c r="B12" s="286" t="str">
        <f>Formato6B_LDF!C16</f>
        <v>HEROICO CUERPO DE BOMBEROS DEL DISTRITO FEDERAL</v>
      </c>
      <c r="C12" s="286"/>
      <c r="D12" s="286"/>
      <c r="E12" s="286"/>
      <c r="F12" s="286"/>
      <c r="G12" s="286"/>
      <c r="H12" s="286"/>
      <c r="I12" s="286"/>
      <c r="J12" s="286"/>
      <c r="K12" s="286"/>
      <c r="L12" s="286"/>
      <c r="M12" s="286"/>
      <c r="N12" s="289">
        <f>SUM(Formato6B_LDF!AP16+Formato6B_LDF!AP53)</f>
        <v>1175021203</v>
      </c>
      <c r="O12" s="289">
        <f>SUM(Formato6B_LDF!AQ16+Formato6B_LDF!AQ53)</f>
        <v>79393566</v>
      </c>
      <c r="P12" s="301">
        <f>SUM(N12+O12)</f>
        <v>1254414769</v>
      </c>
      <c r="Q12" s="289">
        <f>SUM(Formato6B_LDF!AS16+Formato6B_LDF!AS53)</f>
        <v>1085465771</v>
      </c>
      <c r="R12" s="289">
        <f>SUM(Formato6B_LDF!AT16+Formato6B_LDF!AT53)</f>
        <v>1085465771</v>
      </c>
      <c r="S12" s="301">
        <f>SUM(P12-Q12)</f>
        <v>168948998</v>
      </c>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row>
    <row r="13" spans="1:81" s="14" customFormat="1" ht="9.9499999999999993" customHeight="1">
      <c r="A13" s="286"/>
      <c r="B13" s="286"/>
      <c r="C13" s="286"/>
      <c r="D13" s="286"/>
      <c r="E13" s="286"/>
      <c r="F13" s="286"/>
      <c r="G13" s="286"/>
      <c r="H13" s="286"/>
      <c r="I13" s="286"/>
      <c r="J13" s="286"/>
      <c r="K13" s="286"/>
      <c r="L13" s="286"/>
      <c r="M13" s="286"/>
      <c r="N13" s="289"/>
      <c r="O13" s="289"/>
      <c r="P13" s="289"/>
      <c r="Q13" s="289"/>
      <c r="R13" s="289"/>
      <c r="S13" s="289"/>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row>
    <row r="14" spans="1:81" s="26" customFormat="1" ht="9.9499999999999993" customHeight="1">
      <c r="A14" s="286"/>
      <c r="B14" s="286"/>
      <c r="C14" s="286"/>
      <c r="D14" s="286"/>
      <c r="E14" s="286"/>
      <c r="F14" s="286"/>
      <c r="G14" s="286"/>
      <c r="H14" s="286"/>
      <c r="I14" s="286"/>
      <c r="J14" s="286"/>
      <c r="K14" s="286"/>
      <c r="L14" s="286"/>
      <c r="M14" s="286"/>
      <c r="N14" s="289"/>
      <c r="O14" s="289"/>
      <c r="P14" s="289"/>
      <c r="Q14" s="289"/>
      <c r="R14" s="289"/>
      <c r="S14" s="289"/>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row>
    <row r="15" spans="1:81" s="26" customFormat="1" ht="9.9499999999999993" customHeight="1">
      <c r="A15" s="286"/>
      <c r="B15" s="286"/>
      <c r="C15" s="286"/>
      <c r="D15" s="286"/>
      <c r="E15" s="286"/>
      <c r="F15" s="286"/>
      <c r="G15" s="286"/>
      <c r="H15" s="286"/>
      <c r="I15" s="286"/>
      <c r="J15" s="286"/>
      <c r="K15" s="286"/>
      <c r="L15" s="286"/>
      <c r="M15" s="286"/>
      <c r="N15" s="289"/>
      <c r="O15" s="289"/>
      <c r="P15" s="289"/>
      <c r="Q15" s="289"/>
      <c r="R15" s="289"/>
      <c r="S15" s="289"/>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row>
    <row r="16" spans="1:81" s="26" customFormat="1" ht="9.9499999999999993" customHeight="1">
      <c r="A16" s="286"/>
      <c r="B16" s="286"/>
      <c r="C16" s="286"/>
      <c r="D16" s="286"/>
      <c r="E16" s="286"/>
      <c r="F16" s="286"/>
      <c r="G16" s="286"/>
      <c r="H16" s="286"/>
      <c r="I16" s="286"/>
      <c r="J16" s="286"/>
      <c r="K16" s="286"/>
      <c r="L16" s="286"/>
      <c r="M16" s="286"/>
      <c r="N16" s="289"/>
      <c r="O16" s="289"/>
      <c r="P16" s="289"/>
      <c r="Q16" s="289"/>
      <c r="R16" s="289"/>
      <c r="S16" s="289"/>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row>
    <row r="17" spans="1:81" s="14" customFormat="1" ht="9.9499999999999993" customHeight="1">
      <c r="A17" s="286"/>
      <c r="B17" s="286"/>
      <c r="C17" s="286"/>
      <c r="D17" s="286"/>
      <c r="E17" s="286"/>
      <c r="F17" s="286"/>
      <c r="G17" s="286"/>
      <c r="H17" s="286"/>
      <c r="I17" s="286"/>
      <c r="J17" s="286"/>
      <c r="K17" s="286"/>
      <c r="L17" s="286"/>
      <c r="M17" s="286"/>
      <c r="N17" s="289"/>
      <c r="O17" s="289"/>
      <c r="P17" s="289"/>
      <c r="Q17" s="289"/>
      <c r="R17" s="289"/>
      <c r="S17" s="289"/>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row>
    <row r="18" spans="1:81" s="14" customFormat="1" ht="9.9499999999999993" customHeight="1">
      <c r="A18" s="286"/>
      <c r="B18" s="286"/>
      <c r="C18" s="286"/>
      <c r="D18" s="286"/>
      <c r="E18" s="286"/>
      <c r="F18" s="286"/>
      <c r="G18" s="286"/>
      <c r="H18" s="286"/>
      <c r="I18" s="286"/>
      <c r="J18" s="286"/>
      <c r="K18" s="286"/>
      <c r="L18" s="286"/>
      <c r="M18" s="286"/>
      <c r="N18" s="289"/>
      <c r="O18" s="289"/>
      <c r="P18" s="289"/>
      <c r="Q18" s="289"/>
      <c r="R18" s="289"/>
      <c r="S18" s="289"/>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row>
    <row r="19" spans="1:81" s="14" customFormat="1" ht="9.9499999999999993" customHeight="1">
      <c r="A19" s="286"/>
      <c r="B19" s="286"/>
      <c r="C19" s="286"/>
      <c r="D19" s="286"/>
      <c r="E19" s="286"/>
      <c r="F19" s="286"/>
      <c r="G19" s="286"/>
      <c r="H19" s="286"/>
      <c r="I19" s="286"/>
      <c r="J19" s="286"/>
      <c r="K19" s="286"/>
      <c r="L19" s="286"/>
      <c r="M19" s="286"/>
      <c r="N19" s="289"/>
      <c r="O19" s="289"/>
      <c r="P19" s="289"/>
      <c r="Q19" s="289"/>
      <c r="R19" s="289"/>
      <c r="S19" s="289"/>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row>
    <row r="20" spans="1:81" s="14" customFormat="1" ht="9.9499999999999993" customHeight="1">
      <c r="A20" s="286"/>
      <c r="B20" s="286"/>
      <c r="C20" s="286"/>
      <c r="D20" s="286"/>
      <c r="E20" s="286"/>
      <c r="F20" s="286"/>
      <c r="G20" s="286"/>
      <c r="H20" s="286"/>
      <c r="I20" s="286"/>
      <c r="J20" s="286"/>
      <c r="K20" s="286"/>
      <c r="L20" s="286"/>
      <c r="M20" s="286"/>
      <c r="N20" s="289"/>
      <c r="O20" s="289"/>
      <c r="P20" s="289"/>
      <c r="Q20" s="289"/>
      <c r="R20" s="289"/>
      <c r="S20" s="289"/>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row>
    <row r="21" spans="1:81" s="14" customFormat="1" ht="9.9499999999999993" customHeight="1">
      <c r="A21" s="286"/>
      <c r="B21" s="286"/>
      <c r="C21" s="286"/>
      <c r="D21" s="286"/>
      <c r="E21" s="286"/>
      <c r="F21" s="286"/>
      <c r="G21" s="286"/>
      <c r="H21" s="286"/>
      <c r="I21" s="286"/>
      <c r="J21" s="286"/>
      <c r="K21" s="286"/>
      <c r="L21" s="286"/>
      <c r="M21" s="286"/>
      <c r="N21" s="289"/>
      <c r="O21" s="289"/>
      <c r="P21" s="289"/>
      <c r="Q21" s="289"/>
      <c r="R21" s="289"/>
      <c r="S21" s="289"/>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row>
    <row r="22" spans="1:81" s="14" customFormat="1" ht="9.9499999999999993" customHeight="1">
      <c r="A22" s="286"/>
      <c r="B22" s="286"/>
      <c r="C22" s="286"/>
      <c r="D22" s="286"/>
      <c r="E22" s="286"/>
      <c r="F22" s="286"/>
      <c r="G22" s="286"/>
      <c r="H22" s="286"/>
      <c r="I22" s="286"/>
      <c r="J22" s="286"/>
      <c r="K22" s="286"/>
      <c r="L22" s="286"/>
      <c r="M22" s="286"/>
      <c r="N22" s="289"/>
      <c r="O22" s="289"/>
      <c r="P22" s="289"/>
      <c r="Q22" s="289"/>
      <c r="R22" s="289"/>
      <c r="S22" s="289"/>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row>
    <row r="23" spans="1:81" s="14" customFormat="1" ht="9.9499999999999993" customHeight="1">
      <c r="A23" s="286"/>
      <c r="B23" s="286"/>
      <c r="C23" s="286"/>
      <c r="D23" s="286"/>
      <c r="E23" s="286"/>
      <c r="F23" s="286"/>
      <c r="G23" s="286"/>
      <c r="H23" s="286"/>
      <c r="I23" s="286"/>
      <c r="J23" s="286"/>
      <c r="K23" s="286"/>
      <c r="L23" s="286"/>
      <c r="M23" s="286"/>
      <c r="N23" s="289"/>
      <c r="O23" s="289"/>
      <c r="P23" s="289"/>
      <c r="Q23" s="289"/>
      <c r="R23" s="289"/>
      <c r="S23" s="289"/>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row>
    <row r="24" spans="1:81" s="14" customFormat="1" ht="9.9499999999999993" customHeight="1">
      <c r="A24" s="286"/>
      <c r="B24" s="286"/>
      <c r="C24" s="286"/>
      <c r="D24" s="286"/>
      <c r="E24" s="286"/>
      <c r="F24" s="286"/>
      <c r="G24" s="286"/>
      <c r="H24" s="286"/>
      <c r="I24" s="286"/>
      <c r="J24" s="286"/>
      <c r="K24" s="286"/>
      <c r="L24" s="286"/>
      <c r="M24" s="286"/>
      <c r="N24" s="289"/>
      <c r="O24" s="289"/>
      <c r="P24" s="287"/>
      <c r="Q24" s="287"/>
      <c r="R24" s="287"/>
      <c r="S24" s="287"/>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row>
    <row r="25" spans="1:81" s="14" customFormat="1" ht="9.9499999999999993" customHeight="1">
      <c r="A25" s="286"/>
      <c r="B25" s="288" t="s">
        <v>244</v>
      </c>
      <c r="C25" s="286"/>
      <c r="D25" s="286"/>
      <c r="E25" s="286"/>
      <c r="F25" s="286"/>
      <c r="G25" s="286"/>
      <c r="H25" s="286"/>
      <c r="I25" s="286"/>
      <c r="J25" s="286"/>
      <c r="K25" s="286"/>
      <c r="L25" s="286"/>
      <c r="M25" s="286"/>
      <c r="N25" s="289"/>
      <c r="O25" s="289"/>
      <c r="P25" s="289"/>
      <c r="Q25" s="289"/>
      <c r="R25" s="289"/>
      <c r="S25" s="289"/>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row>
    <row r="26" spans="1:81" s="26" customFormat="1" ht="9.9499999999999993" customHeight="1">
      <c r="A26" s="286"/>
      <c r="B26" s="286" t="str">
        <f>Formato6B_LDF!C27</f>
        <v/>
      </c>
      <c r="C26" s="286"/>
      <c r="D26" s="286"/>
      <c r="E26" s="286"/>
      <c r="F26" s="286"/>
      <c r="G26" s="286"/>
      <c r="H26" s="286"/>
      <c r="I26" s="286"/>
      <c r="J26" s="286"/>
      <c r="K26" s="286"/>
      <c r="L26" s="286"/>
      <c r="M26" s="286"/>
      <c r="N26" s="289">
        <f>SUM(Formato6B_LDF!AP27+Formato6B_LDF!AP64)</f>
        <v>0</v>
      </c>
      <c r="O26" s="289">
        <f>SUM(Formato6B_LDF!AQ27+Formato6B_LDF!AQ64)</f>
        <v>0</v>
      </c>
      <c r="P26" s="301">
        <f>SUM(N26+O26)</f>
        <v>0</v>
      </c>
      <c r="Q26" s="289">
        <f>SUM(Formato6B_LDF!AS27+Formato6B_LDF!AS64)</f>
        <v>0</v>
      </c>
      <c r="R26" s="289">
        <f>SUM(Formato6B_LDF!AT27+Formato6B_LDF!AT64)</f>
        <v>0</v>
      </c>
      <c r="S26" s="301">
        <f>SUM(P26-Q26)</f>
        <v>0</v>
      </c>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row>
    <row r="27" spans="1:81" s="26" customFormat="1" ht="9.9499999999999993" customHeight="1">
      <c r="A27" s="286"/>
      <c r="B27" s="286"/>
      <c r="C27" s="286"/>
      <c r="D27" s="286"/>
      <c r="E27" s="286"/>
      <c r="F27" s="286"/>
      <c r="G27" s="286"/>
      <c r="H27" s="286"/>
      <c r="I27" s="286"/>
      <c r="J27" s="286"/>
      <c r="K27" s="286"/>
      <c r="L27" s="286"/>
      <c r="M27" s="286"/>
      <c r="N27" s="289"/>
      <c r="O27" s="289"/>
      <c r="P27" s="287"/>
      <c r="Q27" s="287"/>
      <c r="R27" s="287"/>
      <c r="S27" s="287"/>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row>
    <row r="28" spans="1:81" s="26" customFormat="1" ht="9.9499999999999993" customHeight="1">
      <c r="A28" s="286"/>
      <c r="B28" s="286"/>
      <c r="C28" s="286"/>
      <c r="D28" s="286"/>
      <c r="E28" s="286"/>
      <c r="F28" s="286"/>
      <c r="G28" s="286"/>
      <c r="H28" s="286"/>
      <c r="I28" s="286"/>
      <c r="J28" s="286"/>
      <c r="K28" s="286"/>
      <c r="L28" s="286"/>
      <c r="M28" s="286"/>
      <c r="N28" s="289"/>
      <c r="O28" s="289"/>
      <c r="P28" s="287"/>
      <c r="Q28" s="287"/>
      <c r="R28" s="287"/>
      <c r="S28" s="287"/>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row>
    <row r="29" spans="1:81" s="14" customFormat="1" ht="9.9499999999999993" customHeight="1">
      <c r="A29" s="286"/>
      <c r="B29" s="286"/>
      <c r="C29" s="286"/>
      <c r="D29" s="286"/>
      <c r="E29" s="286"/>
      <c r="F29" s="286"/>
      <c r="G29" s="286"/>
      <c r="H29" s="286"/>
      <c r="I29" s="286"/>
      <c r="J29" s="286"/>
      <c r="K29" s="286"/>
      <c r="L29" s="286"/>
      <c r="M29" s="286"/>
      <c r="N29" s="289"/>
      <c r="O29" s="289"/>
      <c r="P29" s="287"/>
      <c r="Q29" s="287"/>
      <c r="R29" s="287"/>
      <c r="S29" s="287"/>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row>
    <row r="30" spans="1:81" s="14" customFormat="1" ht="9.9499999999999993" customHeight="1">
      <c r="A30" s="286"/>
      <c r="B30" s="286"/>
      <c r="C30" s="286"/>
      <c r="D30" s="286"/>
      <c r="E30" s="286"/>
      <c r="F30" s="286"/>
      <c r="G30" s="286"/>
      <c r="H30" s="286"/>
      <c r="I30" s="286"/>
      <c r="J30" s="286"/>
      <c r="K30" s="286"/>
      <c r="L30" s="286"/>
      <c r="M30" s="286"/>
      <c r="N30" s="289"/>
      <c r="O30" s="289"/>
      <c r="P30" s="289"/>
      <c r="Q30" s="289"/>
      <c r="R30" s="289"/>
      <c r="S30" s="289"/>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row>
    <row r="31" spans="1:81" s="14" customFormat="1" ht="9.9499999999999993" customHeight="1">
      <c r="A31" s="286"/>
      <c r="B31" s="286"/>
      <c r="C31" s="286"/>
      <c r="D31" s="286"/>
      <c r="E31" s="286"/>
      <c r="F31" s="286"/>
      <c r="G31" s="286"/>
      <c r="H31" s="286"/>
      <c r="I31" s="286"/>
      <c r="J31" s="286"/>
      <c r="K31" s="286"/>
      <c r="L31" s="286"/>
      <c r="M31" s="286"/>
      <c r="N31" s="289"/>
      <c r="O31" s="289"/>
      <c r="P31" s="289"/>
      <c r="Q31" s="289"/>
      <c r="R31" s="289"/>
      <c r="S31" s="289"/>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row>
    <row r="32" spans="1:81" s="14" customFormat="1" ht="9.9499999999999993" customHeight="1">
      <c r="A32" s="286"/>
      <c r="B32" s="286"/>
      <c r="C32" s="286"/>
      <c r="D32" s="286"/>
      <c r="E32" s="286"/>
      <c r="F32" s="286"/>
      <c r="G32" s="286"/>
      <c r="H32" s="286"/>
      <c r="I32" s="286"/>
      <c r="J32" s="286"/>
      <c r="K32" s="286"/>
      <c r="L32" s="286"/>
      <c r="M32" s="286"/>
      <c r="N32" s="289"/>
      <c r="O32" s="289"/>
      <c r="P32" s="289"/>
      <c r="Q32" s="289"/>
      <c r="R32" s="289"/>
      <c r="S32" s="289"/>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row>
    <row r="33" spans="1:81" s="14" customFormat="1" ht="9.9499999999999993" customHeight="1">
      <c r="A33" s="286"/>
      <c r="B33" s="286"/>
      <c r="C33" s="286"/>
      <c r="D33" s="286"/>
      <c r="E33" s="286"/>
      <c r="F33" s="286"/>
      <c r="G33" s="286"/>
      <c r="H33" s="286"/>
      <c r="I33" s="286"/>
      <c r="J33" s="286"/>
      <c r="K33" s="286"/>
      <c r="L33" s="286"/>
      <c r="M33" s="286"/>
      <c r="N33" s="289"/>
      <c r="O33" s="289"/>
      <c r="P33" s="289"/>
      <c r="Q33" s="289"/>
      <c r="R33" s="289"/>
      <c r="S33" s="289"/>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row>
    <row r="34" spans="1:81" s="14" customFormat="1" ht="9.9499999999999993" customHeight="1">
      <c r="A34" s="286"/>
      <c r="B34" s="286"/>
      <c r="C34" s="286"/>
      <c r="D34" s="286"/>
      <c r="E34" s="286"/>
      <c r="F34" s="286"/>
      <c r="G34" s="286"/>
      <c r="H34" s="286"/>
      <c r="I34" s="286"/>
      <c r="J34" s="286"/>
      <c r="K34" s="286"/>
      <c r="L34" s="286"/>
      <c r="M34" s="286"/>
      <c r="N34" s="289"/>
      <c r="O34" s="289"/>
      <c r="P34" s="289"/>
      <c r="Q34" s="289"/>
      <c r="R34" s="289"/>
      <c r="S34" s="289"/>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row>
    <row r="35" spans="1:81" s="14" customFormat="1" ht="9.9499999999999993" customHeight="1">
      <c r="A35" s="286"/>
      <c r="B35" s="286"/>
      <c r="C35" s="286"/>
      <c r="D35" s="286"/>
      <c r="E35" s="286"/>
      <c r="F35" s="286"/>
      <c r="G35" s="286"/>
      <c r="H35" s="286"/>
      <c r="I35" s="286"/>
      <c r="J35" s="286"/>
      <c r="K35" s="286"/>
      <c r="L35" s="286"/>
      <c r="M35" s="286"/>
      <c r="N35" s="289"/>
      <c r="O35" s="289"/>
      <c r="P35" s="289"/>
      <c r="Q35" s="289"/>
      <c r="R35" s="289"/>
      <c r="S35" s="289"/>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row>
    <row r="36" spans="1:81" s="14" customFormat="1" ht="9.9499999999999993" customHeight="1">
      <c r="A36" s="286"/>
      <c r="B36" s="286"/>
      <c r="C36" s="286"/>
      <c r="D36" s="286"/>
      <c r="E36" s="286"/>
      <c r="F36" s="286"/>
      <c r="G36" s="286"/>
      <c r="H36" s="286"/>
      <c r="I36" s="286"/>
      <c r="J36" s="286"/>
      <c r="K36" s="286"/>
      <c r="L36" s="286"/>
      <c r="M36" s="286"/>
      <c r="N36" s="289"/>
      <c r="O36" s="289"/>
      <c r="P36" s="289"/>
      <c r="Q36" s="289"/>
      <c r="R36" s="289"/>
      <c r="S36" s="289"/>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row>
    <row r="37" spans="1:81" s="26" customFormat="1" ht="9.9499999999999993" customHeight="1">
      <c r="A37" s="286"/>
      <c r="B37" s="286"/>
      <c r="C37" s="286"/>
      <c r="D37" s="286"/>
      <c r="E37" s="286"/>
      <c r="F37" s="286"/>
      <c r="G37" s="286"/>
      <c r="H37" s="286"/>
      <c r="I37" s="286"/>
      <c r="J37" s="286"/>
      <c r="K37" s="286"/>
      <c r="L37" s="286"/>
      <c r="M37" s="286"/>
      <c r="N37" s="289"/>
      <c r="O37" s="289"/>
      <c r="P37" s="289"/>
      <c r="Q37" s="289"/>
      <c r="R37" s="289"/>
      <c r="S37" s="289"/>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row>
    <row r="38" spans="1:81" s="26" customFormat="1" ht="9.9499999999999993" customHeight="1">
      <c r="A38" s="286"/>
      <c r="B38" s="286"/>
      <c r="C38" s="286"/>
      <c r="D38" s="286"/>
      <c r="E38" s="286"/>
      <c r="F38" s="286"/>
      <c r="G38" s="286"/>
      <c r="H38" s="286"/>
      <c r="I38" s="286"/>
      <c r="J38" s="286"/>
      <c r="K38" s="286"/>
      <c r="L38" s="286"/>
      <c r="M38" s="286"/>
      <c r="N38" s="289"/>
      <c r="O38" s="289"/>
      <c r="P38" s="289"/>
      <c r="Q38" s="289"/>
      <c r="R38" s="289"/>
      <c r="S38" s="289"/>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row>
    <row r="39" spans="1:81" s="26" customFormat="1" ht="9.9499999999999993" customHeight="1">
      <c r="A39" s="286"/>
      <c r="B39" s="288" t="s">
        <v>264</v>
      </c>
      <c r="C39" s="286"/>
      <c r="D39" s="286"/>
      <c r="E39" s="286"/>
      <c r="F39" s="286"/>
      <c r="G39" s="286"/>
      <c r="H39" s="286"/>
      <c r="I39" s="286"/>
      <c r="J39" s="286"/>
      <c r="K39" s="286"/>
      <c r="L39" s="286"/>
      <c r="M39" s="286"/>
      <c r="N39" s="289"/>
      <c r="O39" s="289"/>
      <c r="P39" s="289"/>
      <c r="Q39" s="289"/>
      <c r="R39" s="289"/>
      <c r="S39" s="289"/>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row>
    <row r="40" spans="1:81" s="14" customFormat="1" ht="9.9499999999999993" customHeight="1">
      <c r="A40" s="286"/>
      <c r="B40" s="286" t="str">
        <f>Formato6B_LDF!C38</f>
        <v/>
      </c>
      <c r="C40" s="286"/>
      <c r="D40" s="286"/>
      <c r="E40" s="286"/>
      <c r="F40" s="286"/>
      <c r="G40" s="286"/>
      <c r="H40" s="286"/>
      <c r="I40" s="286"/>
      <c r="J40" s="286"/>
      <c r="K40" s="286"/>
      <c r="L40" s="286"/>
      <c r="M40" s="286"/>
      <c r="N40" s="289">
        <f>SUM(Formato6B_LDF!AP38+Formato6B_LDF!AP75)</f>
        <v>0</v>
      </c>
      <c r="O40" s="289">
        <f>SUM(Formato6B_LDF!AQ38+Formato6B_LDF!AQ75)</f>
        <v>0</v>
      </c>
      <c r="P40" s="301">
        <f>SUM(N40+O40)</f>
        <v>0</v>
      </c>
      <c r="Q40" s="289">
        <f>SUM(Formato6B_LDF!AS38+Formato6B_LDF!AS75)</f>
        <v>0</v>
      </c>
      <c r="R40" s="289">
        <f>SUM(Formato6B_LDF!AT38+Formato6B_LDF!AT75)</f>
        <v>0</v>
      </c>
      <c r="S40" s="301">
        <f>SUM(P40-Q40)</f>
        <v>0</v>
      </c>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row>
    <row r="41" spans="1:81" s="14" customFormat="1" ht="9.9499999999999993" customHeight="1" thickBot="1">
      <c r="A41" s="286"/>
      <c r="B41" s="286"/>
      <c r="C41" s="286"/>
      <c r="D41" s="286"/>
      <c r="E41" s="286"/>
      <c r="F41" s="286"/>
      <c r="G41" s="286"/>
      <c r="H41" s="286"/>
      <c r="I41" s="286"/>
      <c r="J41" s="286"/>
      <c r="K41" s="286"/>
      <c r="L41" s="286"/>
      <c r="M41" s="286"/>
      <c r="N41" s="287"/>
      <c r="O41" s="287"/>
      <c r="P41" s="287"/>
      <c r="Q41" s="287"/>
      <c r="R41" s="287"/>
      <c r="S41" s="287"/>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row>
    <row r="42" spans="1:81" s="14" customFormat="1" ht="9.9499999999999993" customHeight="1" thickTop="1">
      <c r="A42" s="290"/>
      <c r="B42" s="291" t="s">
        <v>159</v>
      </c>
      <c r="C42" s="292"/>
      <c r="D42" s="292"/>
      <c r="E42" s="292"/>
      <c r="F42" s="292"/>
      <c r="G42" s="292"/>
      <c r="H42" s="292"/>
      <c r="I42" s="292"/>
      <c r="J42" s="292"/>
      <c r="K42" s="292"/>
      <c r="L42" s="292"/>
      <c r="M42" s="292"/>
      <c r="N42" s="302">
        <f>SUM(N12+N26+N40)</f>
        <v>1175021203</v>
      </c>
      <c r="O42" s="302">
        <f>SUM(O12+O26+O40)</f>
        <v>79393566</v>
      </c>
      <c r="P42" s="302">
        <f>SUM(N42+O42)</f>
        <v>1254414769</v>
      </c>
      <c r="Q42" s="302">
        <f>SUM(Q12+Q26+Q40)</f>
        <v>1085465771</v>
      </c>
      <c r="R42" s="302">
        <f>SUM(R12+R26+R40)</f>
        <v>1085465771</v>
      </c>
      <c r="S42" s="302">
        <f>SUM(P42-Q42)</f>
        <v>168948998</v>
      </c>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row>
    <row r="43" spans="1:81" s="14" customFormat="1" ht="9.9499999999999993" customHeight="1">
      <c r="A43" s="293"/>
      <c r="B43" s="293"/>
      <c r="C43" s="293"/>
      <c r="D43" s="293"/>
      <c r="E43" s="293"/>
      <c r="F43" s="293"/>
      <c r="G43" s="293"/>
      <c r="H43" s="293"/>
      <c r="I43" s="293"/>
      <c r="J43" s="293"/>
      <c r="K43" s="293"/>
      <c r="L43" s="293"/>
      <c r="M43" s="293"/>
      <c r="N43" s="294"/>
      <c r="O43" s="294"/>
      <c r="P43" s="294"/>
      <c r="Q43" s="294"/>
      <c r="R43" s="294"/>
      <c r="S43" s="294"/>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row>
    <row r="44" spans="1:81" s="14" customFormat="1" ht="9.9499999999999993" customHeight="1">
      <c r="A44" s="286"/>
      <c r="B44" s="286"/>
      <c r="C44" s="286"/>
      <c r="D44" s="286"/>
      <c r="E44" s="286"/>
      <c r="F44" s="286"/>
      <c r="G44" s="286"/>
      <c r="H44" s="286"/>
      <c r="I44" s="286"/>
      <c r="J44" s="286"/>
      <c r="K44" s="286"/>
      <c r="L44" s="286"/>
      <c r="M44" s="286"/>
      <c r="N44" s="286"/>
      <c r="O44" s="286"/>
      <c r="P44" s="286"/>
      <c r="Q44" s="286"/>
      <c r="R44" s="286"/>
      <c r="S44" s="286"/>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row>
    <row r="45" spans="1:81" s="14" customFormat="1" ht="9.9499999999999993" customHeight="1">
      <c r="A45" s="288"/>
      <c r="B45" s="288"/>
      <c r="C45" s="288"/>
      <c r="D45" s="288"/>
      <c r="E45" s="288"/>
      <c r="F45" s="288"/>
      <c r="G45" s="288"/>
      <c r="H45" s="288"/>
      <c r="I45" s="288"/>
      <c r="J45" s="288"/>
      <c r="K45" s="288"/>
      <c r="L45" s="288"/>
      <c r="M45" s="288"/>
      <c r="N45" s="296"/>
      <c r="O45" s="296"/>
      <c r="P45" s="296"/>
      <c r="Q45" s="296"/>
      <c r="R45" s="296"/>
      <c r="S45" s="296"/>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row>
    <row r="46" spans="1:81" s="14" customFormat="1" ht="10.5" customHeight="1">
      <c r="A46" s="30"/>
      <c r="B46" s="11"/>
      <c r="C46" s="11"/>
      <c r="D46" s="11"/>
      <c r="E46" s="11"/>
      <c r="F46" s="11"/>
      <c r="G46" s="11"/>
      <c r="H46" s="11"/>
      <c r="I46" s="11"/>
      <c r="J46" s="11"/>
      <c r="K46" s="11"/>
      <c r="L46" s="30"/>
      <c r="M46" s="30"/>
      <c r="N46" s="11"/>
      <c r="O46" s="11"/>
      <c r="P46" s="11"/>
      <c r="Q46" s="11"/>
      <c r="R46" s="11"/>
      <c r="S46" s="11"/>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row>
    <row r="47" spans="1:81" s="14" customFormat="1" ht="10.5" customHeight="1">
      <c r="A47" s="11"/>
      <c r="B47" s="11"/>
      <c r="C47" s="11"/>
      <c r="D47" s="11"/>
      <c r="E47" s="11"/>
      <c r="F47" s="11"/>
      <c r="G47" s="11"/>
      <c r="H47" s="11"/>
      <c r="I47" s="11"/>
      <c r="J47" s="11"/>
      <c r="K47" s="11"/>
      <c r="L47" s="30"/>
      <c r="M47" s="30"/>
      <c r="N47" s="11"/>
      <c r="O47" s="11"/>
      <c r="P47" s="11"/>
      <c r="Q47" s="11"/>
      <c r="R47" s="11"/>
      <c r="S47" s="11"/>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row>
    <row r="48" spans="1:81" s="14" customFormat="1" ht="10.5" customHeight="1">
      <c r="A48" s="11"/>
      <c r="B48" s="11"/>
      <c r="C48" s="11"/>
      <c r="D48" s="11"/>
      <c r="E48" s="11"/>
      <c r="F48" s="11"/>
      <c r="G48" s="11"/>
      <c r="H48" s="11"/>
      <c r="I48" s="11"/>
      <c r="J48" s="11"/>
      <c r="K48" s="11"/>
      <c r="L48" s="30"/>
      <c r="M48" s="30"/>
      <c r="N48" s="11"/>
      <c r="O48" s="11"/>
      <c r="P48" s="11"/>
      <c r="Q48" s="11"/>
      <c r="R48" s="11"/>
      <c r="S48" s="11"/>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row>
    <row r="49" spans="1:81" s="14" customFormat="1" ht="10.5" customHeight="1">
      <c r="A49" s="11"/>
      <c r="B49" s="11"/>
      <c r="C49" s="11"/>
      <c r="D49" s="11"/>
      <c r="E49" s="11"/>
      <c r="F49" s="11"/>
      <c r="G49" s="11"/>
      <c r="H49" s="11"/>
      <c r="I49" s="11"/>
      <c r="J49" s="11"/>
      <c r="K49" s="11"/>
      <c r="L49" s="30"/>
      <c r="M49" s="30"/>
      <c r="N49" s="11"/>
      <c r="O49" s="11"/>
      <c r="P49" s="11"/>
      <c r="Q49" s="11"/>
      <c r="R49" s="11"/>
      <c r="S49" s="11"/>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row>
    <row r="50" spans="1:81" s="14" customFormat="1" ht="10.5" customHeight="1">
      <c r="A50" s="11"/>
      <c r="B50" s="11"/>
      <c r="C50" s="11"/>
      <c r="D50" s="11"/>
      <c r="E50" s="11"/>
      <c r="F50" s="11"/>
      <c r="G50" s="11"/>
      <c r="H50" s="11"/>
      <c r="I50" s="11"/>
      <c r="J50" s="11"/>
      <c r="K50" s="11"/>
      <c r="L50" s="30"/>
      <c r="M50" s="30"/>
      <c r="N50" s="11"/>
      <c r="O50" s="11"/>
      <c r="P50" s="11"/>
      <c r="Q50" s="11"/>
      <c r="R50" s="11"/>
      <c r="S50" s="11"/>
      <c r="T50" s="298"/>
      <c r="U50" s="298"/>
      <c r="V50" s="298"/>
      <c r="W50" s="298"/>
      <c r="X50" s="298"/>
      <c r="Y50" s="298"/>
      <c r="Z50" s="298"/>
      <c r="AA50" s="298"/>
      <c r="AB50" s="298"/>
      <c r="AC50" s="298"/>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row>
    <row r="51" spans="1:81" s="14" customFormat="1" ht="10.5" customHeight="1">
      <c r="A51" s="11"/>
      <c r="B51" s="11"/>
      <c r="C51" s="11"/>
      <c r="D51" s="11"/>
      <c r="E51" s="11"/>
      <c r="F51" s="11"/>
      <c r="G51" s="11"/>
      <c r="H51" s="11"/>
      <c r="I51" s="11"/>
      <c r="J51" s="11"/>
      <c r="K51" s="11"/>
      <c r="L51" s="30"/>
      <c r="M51" s="30"/>
      <c r="N51" s="11"/>
      <c r="O51" s="11"/>
      <c r="P51" s="11"/>
      <c r="Q51" s="11"/>
      <c r="R51" s="11"/>
      <c r="S51" s="11"/>
      <c r="T51" s="298"/>
      <c r="U51" s="298"/>
      <c r="V51" s="298"/>
      <c r="W51" s="298"/>
      <c r="X51" s="298"/>
      <c r="Y51" s="298"/>
      <c r="Z51" s="298"/>
      <c r="AA51" s="298"/>
      <c r="AB51" s="298"/>
      <c r="AC51" s="298"/>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row>
    <row r="52" spans="1:81" s="14" customFormat="1" ht="10.5" customHeight="1">
      <c r="A52" s="11"/>
      <c r="B52" s="11"/>
      <c r="C52" s="11"/>
      <c r="D52" s="11"/>
      <c r="E52" s="11"/>
      <c r="F52" s="11"/>
      <c r="G52" s="11"/>
      <c r="H52" s="11"/>
      <c r="I52" s="11"/>
      <c r="J52" s="11"/>
      <c r="K52" s="11"/>
      <c r="L52" s="30"/>
      <c r="M52" s="30"/>
      <c r="N52" s="11"/>
      <c r="O52" s="11"/>
      <c r="P52" s="11"/>
      <c r="Q52" s="11"/>
      <c r="R52" s="11"/>
      <c r="S52" s="11"/>
      <c r="T52" s="298"/>
      <c r="U52" s="298"/>
      <c r="V52" s="298"/>
      <c r="W52" s="298"/>
      <c r="X52" s="298"/>
      <c r="Y52" s="298"/>
      <c r="Z52" s="298"/>
      <c r="AA52" s="298"/>
      <c r="AB52" s="298"/>
      <c r="AC52" s="298"/>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row>
    <row r="53" spans="1:81" s="14" customFormat="1" ht="10.5" customHeight="1">
      <c r="A53" s="11"/>
      <c r="B53" s="11"/>
      <c r="C53" s="11"/>
      <c r="D53" s="11"/>
      <c r="E53" s="11"/>
      <c r="F53" s="11"/>
      <c r="G53" s="11"/>
      <c r="H53" s="11"/>
      <c r="I53" s="11"/>
      <c r="J53" s="11"/>
      <c r="K53" s="11"/>
      <c r="L53" s="30"/>
      <c r="M53" s="30"/>
      <c r="N53" s="11"/>
      <c r="O53" s="11"/>
      <c r="P53" s="11"/>
      <c r="Q53" s="11"/>
      <c r="R53" s="11"/>
      <c r="S53" s="11"/>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row>
    <row r="54" spans="1:81" s="14" customFormat="1" ht="10.5" customHeight="1">
      <c r="A54" s="11"/>
      <c r="B54" s="11"/>
      <c r="C54" s="11"/>
      <c r="D54" s="11"/>
      <c r="E54" s="11"/>
      <c r="F54" s="11"/>
      <c r="G54" s="11"/>
      <c r="H54" s="11"/>
      <c r="I54" s="11"/>
      <c r="J54" s="11"/>
      <c r="K54" s="11"/>
      <c r="L54" s="30"/>
      <c r="M54" s="30"/>
      <c r="N54" s="11"/>
      <c r="O54" s="11"/>
      <c r="P54" s="11"/>
      <c r="Q54" s="11"/>
      <c r="R54" s="11"/>
      <c r="S54" s="11"/>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row>
    <row r="55" spans="1:81" s="14" customFormat="1" ht="13.5">
      <c r="A55" s="11"/>
      <c r="B55" s="11"/>
      <c r="C55" s="11"/>
      <c r="D55" s="11"/>
      <c r="E55" s="11"/>
      <c r="F55" s="11"/>
      <c r="G55" s="11"/>
      <c r="H55" s="11"/>
      <c r="I55" s="11"/>
      <c r="J55" s="11"/>
      <c r="K55" s="11"/>
      <c r="L55" s="30"/>
      <c r="M55" s="30"/>
      <c r="N55" s="11"/>
      <c r="O55" s="11"/>
      <c r="P55" s="11"/>
      <c r="Q55" s="11"/>
      <c r="R55" s="11"/>
      <c r="S55" s="11"/>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row>
    <row r="56" spans="1:81" s="14" customFormat="1" ht="13.5">
      <c r="A56" s="11"/>
      <c r="B56" s="11"/>
      <c r="C56" s="11"/>
      <c r="D56" s="11"/>
      <c r="E56" s="11"/>
      <c r="F56" s="11"/>
      <c r="G56" s="11"/>
      <c r="H56" s="11"/>
      <c r="I56" s="11"/>
      <c r="J56" s="11"/>
      <c r="K56" s="11"/>
      <c r="L56" s="30"/>
      <c r="M56" s="30"/>
      <c r="N56" s="11"/>
      <c r="O56" s="11"/>
      <c r="P56" s="11"/>
      <c r="Q56" s="11"/>
      <c r="R56" s="11"/>
      <c r="S56" s="11"/>
      <c r="T56" s="298"/>
      <c r="U56" s="298"/>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row>
    <row r="57" spans="1:81" s="14" customFormat="1" ht="13.5">
      <c r="A57" s="11"/>
      <c r="B57" s="11"/>
      <c r="C57" s="11"/>
      <c r="D57" s="11"/>
      <c r="E57" s="11"/>
      <c r="F57" s="11"/>
      <c r="G57" s="11"/>
      <c r="H57" s="11"/>
      <c r="I57" s="11"/>
      <c r="J57" s="11"/>
      <c r="K57" s="11"/>
      <c r="L57" s="30"/>
      <c r="M57" s="30"/>
      <c r="N57" s="11"/>
      <c r="O57" s="11"/>
      <c r="P57" s="11"/>
      <c r="Q57" s="11"/>
      <c r="R57" s="11"/>
      <c r="S57" s="11"/>
      <c r="T57" s="298"/>
      <c r="U57" s="298"/>
      <c r="V57" s="298"/>
      <c r="W57" s="298"/>
      <c r="X57" s="298"/>
      <c r="Y57" s="298"/>
      <c r="Z57" s="298"/>
      <c r="AA57" s="298"/>
      <c r="AB57" s="298"/>
      <c r="AC57" s="298"/>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row>
    <row r="58" spans="1:81" s="14" customFormat="1" ht="13.5">
      <c r="A58" s="11"/>
      <c r="B58" s="11"/>
      <c r="C58" s="11"/>
      <c r="D58" s="11"/>
      <c r="E58" s="11"/>
      <c r="F58" s="11"/>
      <c r="G58" s="11"/>
      <c r="H58" s="11"/>
      <c r="I58" s="11"/>
      <c r="J58" s="11"/>
      <c r="K58" s="11"/>
      <c r="L58" s="30"/>
      <c r="M58" s="30"/>
      <c r="N58" s="11"/>
      <c r="O58" s="11"/>
      <c r="P58" s="11"/>
      <c r="Q58" s="11"/>
      <c r="R58" s="11"/>
      <c r="S58" s="11"/>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row>
    <row r="59" spans="1:81" s="14" customFormat="1" ht="13.5">
      <c r="A59" s="11"/>
      <c r="B59" s="11"/>
      <c r="C59" s="11"/>
      <c r="D59" s="11"/>
      <c r="E59" s="11"/>
      <c r="F59" s="11"/>
      <c r="G59" s="11"/>
      <c r="H59" s="11"/>
      <c r="I59" s="11"/>
      <c r="J59" s="11"/>
      <c r="K59" s="11"/>
      <c r="L59" s="30"/>
      <c r="M59" s="30"/>
      <c r="N59" s="11"/>
      <c r="O59" s="11"/>
      <c r="P59" s="11"/>
      <c r="Q59" s="11"/>
      <c r="R59" s="11"/>
      <c r="S59" s="11"/>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row>
    <row r="60" spans="1:81" s="14" customFormat="1" ht="13.5">
      <c r="A60" s="11"/>
      <c r="B60" s="11"/>
      <c r="C60" s="11"/>
      <c r="D60" s="11"/>
      <c r="E60" s="11"/>
      <c r="F60" s="11"/>
      <c r="G60" s="11"/>
      <c r="H60" s="11"/>
      <c r="I60" s="11"/>
      <c r="J60" s="11"/>
      <c r="K60" s="11"/>
      <c r="L60" s="30"/>
      <c r="M60" s="30"/>
      <c r="N60" s="11"/>
      <c r="O60" s="11"/>
      <c r="P60" s="11"/>
      <c r="Q60" s="11"/>
      <c r="R60" s="11"/>
      <c r="S60" s="11"/>
      <c r="T60" s="298"/>
      <c r="U60" s="298"/>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row>
    <row r="61" spans="1:81" s="14" customFormat="1" ht="13.5">
      <c r="A61" s="11"/>
      <c r="B61" s="11"/>
      <c r="C61" s="11"/>
      <c r="D61" s="11"/>
      <c r="E61" s="11"/>
      <c r="F61" s="11"/>
      <c r="G61" s="11"/>
      <c r="H61" s="11"/>
      <c r="I61" s="11"/>
      <c r="J61" s="11"/>
      <c r="K61" s="11"/>
      <c r="L61" s="30"/>
      <c r="M61" s="30"/>
      <c r="N61" s="11"/>
      <c r="O61" s="11"/>
      <c r="P61" s="11"/>
      <c r="Q61" s="11"/>
      <c r="R61" s="11"/>
      <c r="S61" s="11"/>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row>
    <row r="62" spans="1:81" s="14" customFormat="1" ht="13.5">
      <c r="A62" s="11"/>
      <c r="B62" s="11"/>
      <c r="C62" s="11"/>
      <c r="D62" s="11"/>
      <c r="E62" s="11"/>
      <c r="F62" s="11"/>
      <c r="G62" s="11"/>
      <c r="H62" s="11"/>
      <c r="I62" s="11"/>
      <c r="J62" s="11"/>
      <c r="K62" s="11"/>
      <c r="L62" s="30"/>
      <c r="M62" s="30"/>
      <c r="N62" s="11"/>
      <c r="O62" s="11"/>
      <c r="P62" s="11"/>
      <c r="Q62" s="11"/>
      <c r="R62" s="11"/>
      <c r="S62" s="11"/>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row>
    <row r="63" spans="1:81" s="14" customFormat="1" ht="13.5">
      <c r="A63" s="11"/>
      <c r="B63" s="11"/>
      <c r="C63" s="11"/>
      <c r="D63" s="11"/>
      <c r="E63" s="11"/>
      <c r="F63" s="11"/>
      <c r="G63" s="11"/>
      <c r="H63" s="11"/>
      <c r="I63" s="11"/>
      <c r="J63" s="11"/>
      <c r="K63" s="11"/>
      <c r="L63" s="30"/>
      <c r="M63" s="30"/>
      <c r="N63" s="11"/>
      <c r="O63" s="11"/>
      <c r="P63" s="11"/>
      <c r="Q63" s="11"/>
      <c r="R63" s="11"/>
      <c r="S63" s="11"/>
      <c r="T63" s="298"/>
      <c r="U63" s="298"/>
      <c r="V63" s="298"/>
      <c r="W63" s="298"/>
      <c r="X63" s="298"/>
      <c r="Y63" s="298"/>
      <c r="Z63" s="298"/>
      <c r="AA63" s="298"/>
      <c r="AB63" s="298"/>
      <c r="AC63" s="298"/>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row>
    <row r="64" spans="1:81" s="14" customFormat="1" ht="13.5">
      <c r="A64" s="11"/>
      <c r="B64" s="11"/>
      <c r="C64" s="11"/>
      <c r="D64" s="11"/>
      <c r="E64" s="11"/>
      <c r="F64" s="11"/>
      <c r="G64" s="11"/>
      <c r="H64" s="11"/>
      <c r="I64" s="11"/>
      <c r="J64" s="11"/>
      <c r="K64" s="11"/>
      <c r="L64" s="30"/>
      <c r="M64" s="30"/>
      <c r="N64" s="11"/>
      <c r="O64" s="11"/>
      <c r="P64" s="11"/>
      <c r="Q64" s="11"/>
      <c r="R64" s="11"/>
      <c r="S64" s="11"/>
      <c r="T64" s="298"/>
      <c r="U64" s="298"/>
      <c r="V64" s="298"/>
      <c r="W64" s="298"/>
      <c r="X64" s="298"/>
      <c r="Y64" s="298"/>
      <c r="Z64" s="298"/>
      <c r="AA64" s="298"/>
      <c r="AB64" s="298"/>
      <c r="AC64" s="298"/>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row>
    <row r="65" spans="1:81" s="14" customFormat="1" ht="13.5">
      <c r="A65" s="11"/>
      <c r="B65" s="11"/>
      <c r="C65" s="11"/>
      <c r="D65" s="11"/>
      <c r="E65" s="11"/>
      <c r="F65" s="11"/>
      <c r="G65" s="11"/>
      <c r="H65" s="11"/>
      <c r="I65" s="11"/>
      <c r="J65" s="11"/>
      <c r="K65" s="11"/>
      <c r="L65" s="30"/>
      <c r="M65" s="30"/>
      <c r="N65" s="11"/>
      <c r="O65" s="11"/>
      <c r="P65" s="11"/>
      <c r="Q65" s="11"/>
      <c r="R65" s="11"/>
      <c r="S65" s="11"/>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row>
    <row r="66" spans="1:81" s="14" customFormat="1" ht="13.5">
      <c r="A66" s="11"/>
      <c r="B66" s="11"/>
      <c r="C66" s="11"/>
      <c r="D66" s="11"/>
      <c r="E66" s="11"/>
      <c r="F66" s="11"/>
      <c r="G66" s="11"/>
      <c r="H66" s="11"/>
      <c r="I66" s="11"/>
      <c r="J66" s="11"/>
      <c r="K66" s="11"/>
      <c r="L66" s="30"/>
      <c r="M66" s="30"/>
      <c r="N66" s="11"/>
      <c r="O66" s="11"/>
      <c r="P66" s="11"/>
      <c r="Q66" s="11"/>
      <c r="R66" s="11"/>
      <c r="S66" s="11"/>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row>
    <row r="67" spans="1:81" s="14" customFormat="1" ht="13.5">
      <c r="A67" s="11"/>
      <c r="B67" s="11"/>
      <c r="C67" s="11"/>
      <c r="D67" s="11"/>
      <c r="E67" s="11"/>
      <c r="F67" s="11"/>
      <c r="G67" s="11"/>
      <c r="H67" s="11"/>
      <c r="I67" s="11"/>
      <c r="J67" s="11"/>
      <c r="K67" s="11"/>
      <c r="L67" s="30"/>
      <c r="M67" s="30"/>
      <c r="N67" s="11"/>
      <c r="O67" s="11"/>
      <c r="P67" s="11"/>
      <c r="Q67" s="11"/>
      <c r="R67" s="11"/>
      <c r="S67" s="11"/>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row>
    <row r="68" spans="1:81" s="14" customFormat="1" ht="13.5">
      <c r="A68" s="11"/>
      <c r="B68" s="11"/>
      <c r="C68" s="11"/>
      <c r="D68" s="11"/>
      <c r="E68" s="11"/>
      <c r="F68" s="11"/>
      <c r="G68" s="11"/>
      <c r="H68" s="11"/>
      <c r="I68" s="11"/>
      <c r="J68" s="11"/>
      <c r="K68" s="11"/>
      <c r="L68" s="30"/>
      <c r="M68" s="30"/>
      <c r="N68" s="11"/>
      <c r="O68" s="11"/>
      <c r="P68" s="11"/>
      <c r="Q68" s="11"/>
      <c r="R68" s="11"/>
      <c r="S68" s="11"/>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row>
    <row r="69" spans="1:81" s="14" customFormat="1" ht="13.5">
      <c r="A69" s="11"/>
      <c r="B69" s="11"/>
      <c r="C69" s="11"/>
      <c r="D69" s="11"/>
      <c r="E69" s="11"/>
      <c r="F69" s="11"/>
      <c r="G69" s="11"/>
      <c r="H69" s="11"/>
      <c r="I69" s="11"/>
      <c r="J69" s="11"/>
      <c r="K69" s="11"/>
      <c r="L69" s="30"/>
      <c r="M69" s="30"/>
      <c r="N69" s="11"/>
      <c r="O69" s="11"/>
      <c r="P69" s="11"/>
      <c r="Q69" s="11"/>
      <c r="R69" s="11"/>
      <c r="S69" s="11"/>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row>
    <row r="70" spans="1:81" s="14" customFormat="1" ht="13.5">
      <c r="A70" s="11"/>
      <c r="B70" s="11"/>
      <c r="C70" s="11"/>
      <c r="D70" s="11"/>
      <c r="E70" s="11"/>
      <c r="F70" s="11"/>
      <c r="G70" s="11"/>
      <c r="H70" s="11"/>
      <c r="I70" s="11"/>
      <c r="J70" s="11"/>
      <c r="K70" s="11"/>
      <c r="L70" s="30"/>
      <c r="M70" s="30"/>
      <c r="N70" s="11"/>
      <c r="O70" s="11"/>
      <c r="P70" s="11"/>
      <c r="Q70" s="11"/>
      <c r="R70" s="11"/>
      <c r="S70" s="11"/>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row>
    <row r="71" spans="1:81" s="14" customFormat="1" ht="13.5">
      <c r="A71" s="11"/>
      <c r="B71" s="11"/>
      <c r="C71" s="11"/>
      <c r="D71" s="11"/>
      <c r="E71" s="11"/>
      <c r="F71" s="11"/>
      <c r="G71" s="11"/>
      <c r="H71" s="11"/>
      <c r="I71" s="11"/>
      <c r="J71" s="11"/>
      <c r="K71" s="11"/>
      <c r="L71" s="30"/>
      <c r="M71" s="30"/>
      <c r="N71" s="11"/>
      <c r="O71" s="11"/>
      <c r="P71" s="11"/>
      <c r="Q71" s="11"/>
      <c r="R71" s="11"/>
      <c r="S71" s="11"/>
      <c r="T71" s="298"/>
      <c r="U71" s="298"/>
      <c r="V71" s="298"/>
      <c r="W71" s="298"/>
      <c r="X71" s="298"/>
      <c r="Y71" s="298"/>
      <c r="Z71" s="298"/>
      <c r="AA71" s="298"/>
      <c r="AB71" s="298"/>
      <c r="AC71" s="298"/>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row>
    <row r="72" spans="1:81" s="14" customFormat="1" ht="13.5">
      <c r="A72" s="11"/>
      <c r="B72" s="11"/>
      <c r="C72" s="11"/>
      <c r="D72" s="11"/>
      <c r="E72" s="11"/>
      <c r="F72" s="11"/>
      <c r="G72" s="11"/>
      <c r="H72" s="11"/>
      <c r="I72" s="11"/>
      <c r="J72" s="11"/>
      <c r="K72" s="11"/>
      <c r="L72" s="30"/>
      <c r="M72" s="30"/>
      <c r="N72" s="11"/>
      <c r="O72" s="11"/>
      <c r="P72" s="11"/>
      <c r="Q72" s="11"/>
      <c r="R72" s="11"/>
      <c r="S72" s="11"/>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row>
    <row r="73" spans="1:81" s="14" customFormat="1" ht="13.5">
      <c r="A73" s="11"/>
      <c r="B73" s="11"/>
      <c r="C73" s="11"/>
      <c r="D73" s="11"/>
      <c r="E73" s="11"/>
      <c r="F73" s="11"/>
      <c r="G73" s="11"/>
      <c r="H73" s="11"/>
      <c r="I73" s="11"/>
      <c r="J73" s="11"/>
      <c r="K73" s="11"/>
      <c r="L73" s="30"/>
      <c r="M73" s="30"/>
      <c r="N73" s="11"/>
      <c r="O73" s="11"/>
      <c r="P73" s="11"/>
      <c r="Q73" s="11"/>
      <c r="R73" s="11"/>
      <c r="S73" s="11"/>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row>
    <row r="74" spans="1:81" s="14" customFormat="1" ht="13.5">
      <c r="A74" s="11"/>
      <c r="B74" s="11"/>
      <c r="C74" s="11"/>
      <c r="D74" s="11"/>
      <c r="E74" s="11"/>
      <c r="F74" s="11"/>
      <c r="G74" s="11"/>
      <c r="H74" s="11"/>
      <c r="I74" s="11"/>
      <c r="J74" s="11"/>
      <c r="K74" s="11"/>
      <c r="L74" s="30"/>
      <c r="M74" s="30"/>
      <c r="N74" s="11"/>
      <c r="O74" s="11"/>
      <c r="P74" s="11"/>
      <c r="Q74" s="11"/>
      <c r="R74" s="11"/>
      <c r="S74" s="11"/>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row>
    <row r="75" spans="1:81" s="14" customFormat="1" ht="13.5">
      <c r="A75" s="11"/>
      <c r="B75" s="11"/>
      <c r="C75" s="11"/>
      <c r="D75" s="11"/>
      <c r="E75" s="11"/>
      <c r="F75" s="11"/>
      <c r="G75" s="11"/>
      <c r="H75" s="11"/>
      <c r="I75" s="11"/>
      <c r="J75" s="11"/>
      <c r="K75" s="11"/>
      <c r="L75" s="30"/>
      <c r="M75" s="30"/>
      <c r="N75" s="11"/>
      <c r="O75" s="11"/>
      <c r="P75" s="11"/>
      <c r="Q75" s="11"/>
      <c r="R75" s="11"/>
      <c r="S75" s="11"/>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row>
    <row r="76" spans="1:81" s="14" customFormat="1" ht="13.5">
      <c r="A76" s="11"/>
      <c r="B76" s="11"/>
      <c r="C76" s="11"/>
      <c r="D76" s="11"/>
      <c r="E76" s="11"/>
      <c r="F76" s="11"/>
      <c r="G76" s="11"/>
      <c r="H76" s="11"/>
      <c r="I76" s="11"/>
      <c r="J76" s="11"/>
      <c r="K76" s="11"/>
      <c r="L76" s="30"/>
      <c r="M76" s="30"/>
      <c r="N76" s="11"/>
      <c r="O76" s="11"/>
      <c r="P76" s="11"/>
      <c r="Q76" s="11"/>
      <c r="R76" s="11"/>
      <c r="S76" s="11"/>
      <c r="T76" s="298"/>
      <c r="U76" s="298"/>
      <c r="V76" s="298"/>
      <c r="W76" s="298"/>
      <c r="X76" s="298"/>
      <c r="Y76" s="298"/>
      <c r="Z76" s="298"/>
      <c r="AA76" s="298"/>
      <c r="AB76" s="298"/>
      <c r="AC76" s="298"/>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row>
    <row r="77" spans="1:81" s="14" customFormat="1" ht="13.5">
      <c r="A77" s="11"/>
      <c r="B77" s="11"/>
      <c r="C77" s="11"/>
      <c r="D77" s="11"/>
      <c r="E77" s="11"/>
      <c r="F77" s="11"/>
      <c r="G77" s="11"/>
      <c r="H77" s="11"/>
      <c r="I77" s="11"/>
      <c r="J77" s="11"/>
      <c r="K77" s="11"/>
      <c r="L77" s="30"/>
      <c r="M77" s="30"/>
      <c r="N77" s="11"/>
      <c r="O77" s="11"/>
      <c r="P77" s="11"/>
      <c r="Q77" s="11"/>
      <c r="R77" s="11"/>
      <c r="S77" s="11"/>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row>
    <row r="78" spans="1:81" s="14" customFormat="1" ht="13.5">
      <c r="A78" s="11"/>
      <c r="B78" s="11"/>
      <c r="C78" s="11"/>
      <c r="D78" s="11"/>
      <c r="E78" s="11"/>
      <c r="F78" s="11"/>
      <c r="G78" s="11"/>
      <c r="H78" s="11"/>
      <c r="I78" s="11"/>
      <c r="J78" s="11"/>
      <c r="K78" s="11"/>
      <c r="L78" s="30"/>
      <c r="M78" s="30"/>
      <c r="N78" s="11"/>
      <c r="O78" s="11"/>
      <c r="P78" s="11"/>
      <c r="Q78" s="11"/>
      <c r="R78" s="11"/>
      <c r="S78" s="11"/>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row>
    <row r="79" spans="1:81" s="14" customFormat="1" ht="13.5">
      <c r="A79" s="11"/>
      <c r="B79" s="11"/>
      <c r="C79" s="11"/>
      <c r="D79" s="11"/>
      <c r="E79" s="11"/>
      <c r="F79" s="11"/>
      <c r="G79" s="11"/>
      <c r="H79" s="11"/>
      <c r="I79" s="11"/>
      <c r="J79" s="11"/>
      <c r="K79" s="11"/>
      <c r="L79" s="30"/>
      <c r="M79" s="30"/>
      <c r="N79" s="11"/>
      <c r="O79" s="11"/>
      <c r="P79" s="11"/>
      <c r="Q79" s="11"/>
      <c r="R79" s="11"/>
      <c r="S79" s="11"/>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row>
    <row r="80" spans="1:81" s="14" customFormat="1" ht="13.5">
      <c r="A80" s="11"/>
      <c r="B80" s="11"/>
      <c r="C80" s="11"/>
      <c r="D80" s="11"/>
      <c r="E80" s="11"/>
      <c r="F80" s="11"/>
      <c r="G80" s="11"/>
      <c r="H80" s="11"/>
      <c r="I80" s="11"/>
      <c r="J80" s="11"/>
      <c r="K80" s="11"/>
      <c r="L80" s="30"/>
      <c r="M80" s="30"/>
      <c r="N80" s="11"/>
      <c r="O80" s="11"/>
      <c r="P80" s="11"/>
      <c r="Q80" s="11"/>
      <c r="R80" s="11"/>
      <c r="S80" s="11"/>
      <c r="T80" s="298"/>
      <c r="U80" s="298"/>
      <c r="V80" s="298"/>
      <c r="W80" s="298"/>
      <c r="X80" s="298"/>
      <c r="Y80" s="298"/>
      <c r="Z80" s="298"/>
      <c r="AA80" s="298"/>
      <c r="AB80" s="298"/>
      <c r="AC80" s="298"/>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row>
    <row r="81" spans="1:81" s="14" customFormat="1" ht="13.5">
      <c r="A81" s="11"/>
      <c r="B81" s="11"/>
      <c r="C81" s="11"/>
      <c r="D81" s="11"/>
      <c r="E81" s="11"/>
      <c r="F81" s="11"/>
      <c r="G81" s="11"/>
      <c r="H81" s="11"/>
      <c r="I81" s="11"/>
      <c r="J81" s="11"/>
      <c r="K81" s="11"/>
      <c r="L81" s="30"/>
      <c r="M81" s="30"/>
      <c r="N81" s="11"/>
      <c r="O81" s="11"/>
      <c r="P81" s="11"/>
      <c r="Q81" s="11"/>
      <c r="R81" s="11"/>
      <c r="S81" s="11"/>
      <c r="T81" s="298"/>
      <c r="U81" s="298"/>
      <c r="V81" s="298"/>
      <c r="W81" s="298"/>
      <c r="X81" s="298"/>
      <c r="Y81" s="298"/>
      <c r="Z81" s="298"/>
      <c r="AA81" s="298"/>
      <c r="AB81" s="298"/>
      <c r="AC81" s="298"/>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row>
    <row r="82" spans="1:81" s="14" customFormat="1" ht="13.5">
      <c r="A82" s="11"/>
      <c r="B82" s="11"/>
      <c r="C82" s="11"/>
      <c r="D82" s="11"/>
      <c r="E82" s="11"/>
      <c r="F82" s="11"/>
      <c r="G82" s="11"/>
      <c r="H82" s="11"/>
      <c r="I82" s="11"/>
      <c r="J82" s="11"/>
      <c r="K82" s="11"/>
      <c r="L82" s="30"/>
      <c r="M82" s="30"/>
      <c r="N82" s="11"/>
      <c r="O82" s="11"/>
      <c r="P82" s="11"/>
      <c r="Q82" s="11"/>
      <c r="R82" s="11"/>
      <c r="S82" s="11"/>
      <c r="T82" s="298"/>
      <c r="U82" s="298"/>
      <c r="V82" s="298"/>
      <c r="W82" s="298"/>
      <c r="X82" s="298"/>
      <c r="Y82" s="298"/>
      <c r="Z82" s="298"/>
      <c r="AA82" s="298"/>
      <c r="AB82" s="298"/>
      <c r="AC82" s="298"/>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row>
    <row r="83" spans="1:81" s="14" customFormat="1" ht="13.5">
      <c r="A83" s="11"/>
      <c r="B83" s="11"/>
      <c r="C83" s="11"/>
      <c r="D83" s="11"/>
      <c r="E83" s="11"/>
      <c r="F83" s="11"/>
      <c r="G83" s="11"/>
      <c r="H83" s="11"/>
      <c r="I83" s="11"/>
      <c r="J83" s="11"/>
      <c r="K83" s="11"/>
      <c r="L83" s="30"/>
      <c r="M83" s="30"/>
      <c r="N83" s="11"/>
      <c r="O83" s="11"/>
      <c r="P83" s="11"/>
      <c r="Q83" s="11"/>
      <c r="R83" s="11"/>
      <c r="S83" s="11"/>
      <c r="T83" s="298"/>
      <c r="U83" s="298"/>
      <c r="V83" s="298"/>
      <c r="W83" s="298"/>
      <c r="X83" s="298"/>
      <c r="Y83" s="298"/>
      <c r="Z83" s="298"/>
      <c r="AA83" s="298"/>
      <c r="AB83" s="298"/>
      <c r="AC83" s="298"/>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row>
    <row r="84" spans="1:81" s="14" customFormat="1" ht="13.5">
      <c r="A84" s="11"/>
      <c r="B84" s="11"/>
      <c r="C84" s="11"/>
      <c r="D84" s="11"/>
      <c r="E84" s="11"/>
      <c r="F84" s="11"/>
      <c r="G84" s="11"/>
      <c r="H84" s="11"/>
      <c r="I84" s="11"/>
      <c r="J84" s="11"/>
      <c r="K84" s="11"/>
      <c r="L84" s="30"/>
      <c r="M84" s="30"/>
      <c r="N84" s="11"/>
      <c r="O84" s="11"/>
      <c r="P84" s="11"/>
      <c r="Q84" s="11"/>
      <c r="R84" s="11"/>
      <c r="S84" s="11"/>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row>
    <row r="85" spans="1:81" s="14" customFormat="1" ht="13.5">
      <c r="A85" s="11"/>
      <c r="B85" s="11"/>
      <c r="C85" s="11"/>
      <c r="D85" s="11"/>
      <c r="E85" s="11"/>
      <c r="F85" s="11"/>
      <c r="G85" s="11"/>
      <c r="H85" s="11"/>
      <c r="I85" s="11"/>
      <c r="J85" s="11"/>
      <c r="K85" s="11"/>
      <c r="L85" s="30"/>
      <c r="M85" s="30"/>
      <c r="N85" s="11"/>
      <c r="O85" s="11"/>
      <c r="P85" s="11"/>
      <c r="Q85" s="11"/>
      <c r="R85" s="11"/>
      <c r="S85" s="11"/>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row>
    <row r="86" spans="1:81" s="14" customFormat="1" ht="13.5">
      <c r="A86" s="11"/>
      <c r="B86" s="11"/>
      <c r="C86" s="11"/>
      <c r="D86" s="11"/>
      <c r="E86" s="11"/>
      <c r="F86" s="11"/>
      <c r="G86" s="11"/>
      <c r="H86" s="11"/>
      <c r="I86" s="11"/>
      <c r="J86" s="11"/>
      <c r="K86" s="11"/>
      <c r="L86" s="30"/>
      <c r="M86" s="30"/>
      <c r="N86" s="11"/>
      <c r="O86" s="11"/>
      <c r="P86" s="11"/>
      <c r="Q86" s="11"/>
      <c r="R86" s="11"/>
      <c r="S86" s="11"/>
      <c r="T86" s="298"/>
      <c r="U86" s="298"/>
      <c r="V86" s="298"/>
      <c r="W86" s="298"/>
      <c r="X86" s="298"/>
      <c r="Y86" s="298"/>
      <c r="Z86" s="298"/>
      <c r="AA86" s="298"/>
      <c r="AB86" s="298"/>
      <c r="AC86" s="298"/>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row>
    <row r="87" spans="1:81" s="14" customFormat="1" ht="13.5">
      <c r="A87" s="11"/>
      <c r="B87" s="11"/>
      <c r="C87" s="11"/>
      <c r="D87" s="11"/>
      <c r="E87" s="11"/>
      <c r="F87" s="11"/>
      <c r="G87" s="11"/>
      <c r="H87" s="11"/>
      <c r="I87" s="11"/>
      <c r="J87" s="11"/>
      <c r="K87" s="11"/>
      <c r="L87" s="30"/>
      <c r="M87" s="30"/>
      <c r="N87" s="11"/>
      <c r="O87" s="11"/>
      <c r="P87" s="11"/>
      <c r="Q87" s="11"/>
      <c r="R87" s="11"/>
      <c r="S87" s="11"/>
      <c r="T87" s="298"/>
      <c r="U87" s="298"/>
      <c r="V87" s="298"/>
      <c r="W87" s="298"/>
      <c r="X87" s="298"/>
      <c r="Y87" s="298"/>
      <c r="Z87" s="298"/>
      <c r="AA87" s="298"/>
      <c r="AB87" s="298"/>
      <c r="AC87" s="298"/>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row>
    <row r="88" spans="1:81" s="14" customFormat="1" ht="13.5">
      <c r="A88" s="11"/>
      <c r="B88" s="11"/>
      <c r="C88" s="11"/>
      <c r="D88" s="11"/>
      <c r="E88" s="11"/>
      <c r="F88" s="11"/>
      <c r="G88" s="11"/>
      <c r="H88" s="11"/>
      <c r="I88" s="11"/>
      <c r="J88" s="11"/>
      <c r="K88" s="11"/>
      <c r="L88" s="30"/>
      <c r="M88" s="30"/>
      <c r="N88" s="11"/>
      <c r="O88" s="11"/>
      <c r="P88" s="11"/>
      <c r="Q88" s="11"/>
      <c r="R88" s="11"/>
      <c r="S88" s="11"/>
      <c r="T88" s="298"/>
      <c r="U88" s="298"/>
      <c r="V88" s="298"/>
      <c r="W88" s="298"/>
      <c r="X88" s="298"/>
      <c r="Y88" s="298"/>
      <c r="Z88" s="298"/>
      <c r="AA88" s="298"/>
      <c r="AB88" s="298"/>
      <c r="AC88" s="298"/>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row>
    <row r="89" spans="1:81" s="14" customFormat="1" ht="13.5">
      <c r="A89" s="11"/>
      <c r="B89" s="11"/>
      <c r="C89" s="11"/>
      <c r="D89" s="11"/>
      <c r="E89" s="11"/>
      <c r="F89" s="11"/>
      <c r="G89" s="11"/>
      <c r="H89" s="11"/>
      <c r="I89" s="11"/>
      <c r="J89" s="11"/>
      <c r="K89" s="11"/>
      <c r="L89" s="30"/>
      <c r="M89" s="30"/>
      <c r="N89" s="11"/>
      <c r="O89" s="11"/>
      <c r="P89" s="11"/>
      <c r="Q89" s="11"/>
      <c r="R89" s="11"/>
      <c r="S89" s="11"/>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row>
    <row r="90" spans="1:81" s="14" customFormat="1" ht="13.5">
      <c r="A90" s="11"/>
      <c r="B90" s="11"/>
      <c r="C90" s="11"/>
      <c r="D90" s="11"/>
      <c r="E90" s="11"/>
      <c r="F90" s="11"/>
      <c r="G90" s="11"/>
      <c r="H90" s="11"/>
      <c r="I90" s="11"/>
      <c r="J90" s="11"/>
      <c r="K90" s="11"/>
      <c r="L90" s="30"/>
      <c r="M90" s="30"/>
      <c r="N90" s="11"/>
      <c r="O90" s="11"/>
      <c r="P90" s="11"/>
      <c r="Q90" s="11"/>
      <c r="R90" s="11"/>
      <c r="S90" s="11"/>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row>
    <row r="91" spans="1:81" s="14" customFormat="1" ht="13.5">
      <c r="A91" s="11"/>
      <c r="B91" s="11"/>
      <c r="C91" s="11"/>
      <c r="D91" s="11"/>
      <c r="E91" s="11"/>
      <c r="F91" s="11"/>
      <c r="G91" s="11"/>
      <c r="H91" s="11"/>
      <c r="I91" s="11"/>
      <c r="J91" s="11"/>
      <c r="K91" s="11"/>
      <c r="L91" s="30"/>
      <c r="M91" s="30"/>
      <c r="N91" s="11"/>
      <c r="O91" s="11"/>
      <c r="P91" s="11"/>
      <c r="Q91" s="11"/>
      <c r="R91" s="11"/>
      <c r="S91" s="11"/>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row>
    <row r="92" spans="1:81" s="14" customFormat="1" ht="13.5">
      <c r="A92" s="11"/>
      <c r="B92" s="11"/>
      <c r="C92" s="11"/>
      <c r="D92" s="11"/>
      <c r="E92" s="11"/>
      <c r="F92" s="11"/>
      <c r="G92" s="11"/>
      <c r="H92" s="11"/>
      <c r="I92" s="11"/>
      <c r="J92" s="11"/>
      <c r="K92" s="11"/>
      <c r="L92" s="30"/>
      <c r="M92" s="30"/>
      <c r="N92" s="11"/>
      <c r="O92" s="11"/>
      <c r="P92" s="11"/>
      <c r="Q92" s="11"/>
      <c r="R92" s="11"/>
      <c r="S92" s="11"/>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row>
    <row r="93" spans="1:81" s="14" customFormat="1" ht="13.5">
      <c r="A93" s="11"/>
      <c r="B93" s="11"/>
      <c r="C93" s="11"/>
      <c r="D93" s="11"/>
      <c r="E93" s="11"/>
      <c r="F93" s="11"/>
      <c r="G93" s="11"/>
      <c r="H93" s="11"/>
      <c r="I93" s="11"/>
      <c r="J93" s="11"/>
      <c r="K93" s="11"/>
      <c r="L93" s="30"/>
      <c r="M93" s="30"/>
      <c r="N93" s="11"/>
      <c r="O93" s="11"/>
      <c r="P93" s="11"/>
      <c r="Q93" s="11"/>
      <c r="R93" s="11"/>
      <c r="S93" s="11"/>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row>
    <row r="94" spans="1:81" s="14" customFormat="1" ht="13.5">
      <c r="A94" s="11"/>
      <c r="B94" s="11"/>
      <c r="C94" s="11"/>
      <c r="D94" s="11"/>
      <c r="E94" s="11"/>
      <c r="F94" s="11"/>
      <c r="G94" s="11"/>
      <c r="H94" s="11"/>
      <c r="I94" s="11"/>
      <c r="J94" s="11"/>
      <c r="K94" s="11"/>
      <c r="L94" s="30"/>
      <c r="M94" s="30"/>
      <c r="N94" s="11"/>
      <c r="O94" s="11"/>
      <c r="P94" s="11"/>
      <c r="Q94" s="11"/>
      <c r="R94" s="11"/>
      <c r="S94" s="11"/>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row>
    <row r="95" spans="1:81" s="14" customFormat="1" ht="13.5">
      <c r="A95" s="11"/>
      <c r="B95" s="11"/>
      <c r="C95" s="11"/>
      <c r="D95" s="11"/>
      <c r="E95" s="11"/>
      <c r="F95" s="11"/>
      <c r="G95" s="11"/>
      <c r="H95" s="11"/>
      <c r="I95" s="11"/>
      <c r="J95" s="11"/>
      <c r="K95" s="11"/>
      <c r="L95" s="30"/>
      <c r="M95" s="30"/>
      <c r="N95" s="11"/>
      <c r="O95" s="11"/>
      <c r="P95" s="11"/>
      <c r="Q95" s="11"/>
      <c r="R95" s="11"/>
      <c r="S95" s="11"/>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row>
    <row r="96" spans="1:81" s="14" customFormat="1" ht="13.5">
      <c r="A96" s="11"/>
      <c r="B96" s="11"/>
      <c r="C96" s="11"/>
      <c r="D96" s="11"/>
      <c r="E96" s="11"/>
      <c r="F96" s="11"/>
      <c r="G96" s="11"/>
      <c r="H96" s="11"/>
      <c r="I96" s="11"/>
      <c r="J96" s="11"/>
      <c r="K96" s="11"/>
      <c r="L96" s="30"/>
      <c r="M96" s="30"/>
      <c r="N96" s="11"/>
      <c r="O96" s="11"/>
      <c r="P96" s="11"/>
      <c r="Q96" s="11"/>
      <c r="R96" s="11"/>
      <c r="S96" s="11"/>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row>
    <row r="97" spans="1:81" s="14" customFormat="1" ht="13.5">
      <c r="A97" s="11"/>
      <c r="B97" s="11"/>
      <c r="C97" s="11"/>
      <c r="D97" s="11"/>
      <c r="E97" s="11"/>
      <c r="F97" s="11"/>
      <c r="G97" s="11"/>
      <c r="H97" s="11"/>
      <c r="I97" s="11"/>
      <c r="J97" s="11"/>
      <c r="K97" s="11"/>
      <c r="L97" s="30"/>
      <c r="M97" s="30"/>
      <c r="N97" s="11"/>
      <c r="O97" s="11"/>
      <c r="P97" s="11"/>
      <c r="Q97" s="11"/>
      <c r="R97" s="11"/>
      <c r="S97" s="11"/>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row>
    <row r="98" spans="1:81" s="14" customFormat="1" ht="13.5">
      <c r="A98" s="11"/>
      <c r="B98" s="11"/>
      <c r="C98" s="11"/>
      <c r="D98" s="11"/>
      <c r="E98" s="11"/>
      <c r="F98" s="11"/>
      <c r="G98" s="11"/>
      <c r="H98" s="11"/>
      <c r="I98" s="11"/>
      <c r="J98" s="11"/>
      <c r="K98" s="11"/>
      <c r="L98" s="30"/>
      <c r="M98" s="30"/>
      <c r="N98" s="11"/>
      <c r="O98" s="11"/>
      <c r="P98" s="11"/>
      <c r="Q98" s="11"/>
      <c r="R98" s="11"/>
      <c r="S98" s="11"/>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row>
    <row r="99" spans="1:81" s="14" customFormat="1" ht="13.5">
      <c r="A99" s="11"/>
      <c r="B99" s="11"/>
      <c r="C99" s="11"/>
      <c r="D99" s="11"/>
      <c r="E99" s="11"/>
      <c r="F99" s="11"/>
      <c r="G99" s="11"/>
      <c r="H99" s="11"/>
      <c r="I99" s="11"/>
      <c r="J99" s="11"/>
      <c r="K99" s="11"/>
      <c r="L99" s="30"/>
      <c r="M99" s="30"/>
      <c r="N99" s="11"/>
      <c r="O99" s="11"/>
      <c r="P99" s="11"/>
      <c r="Q99" s="11"/>
      <c r="R99" s="11"/>
      <c r="S99" s="11"/>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row>
    <row r="100" spans="1:81" s="14" customFormat="1" ht="13.5">
      <c r="A100" s="11"/>
      <c r="B100" s="11"/>
      <c r="C100" s="11"/>
      <c r="D100" s="11"/>
      <c r="E100" s="11"/>
      <c r="F100" s="11"/>
      <c r="G100" s="11"/>
      <c r="H100" s="11"/>
      <c r="I100" s="11"/>
      <c r="J100" s="11"/>
      <c r="K100" s="11"/>
      <c r="L100" s="30"/>
      <c r="M100" s="30"/>
      <c r="N100" s="11"/>
      <c r="O100" s="11"/>
      <c r="P100" s="11"/>
      <c r="Q100" s="11"/>
      <c r="R100" s="11"/>
      <c r="S100" s="11"/>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row>
    <row r="101" spans="1:81" s="14" customFormat="1" ht="13.5">
      <c r="A101" s="11"/>
      <c r="B101" s="11"/>
      <c r="C101" s="11"/>
      <c r="D101" s="11"/>
      <c r="E101" s="11"/>
      <c r="F101" s="11"/>
      <c r="G101" s="11"/>
      <c r="H101" s="11"/>
      <c r="I101" s="11"/>
      <c r="J101" s="11"/>
      <c r="K101" s="11"/>
      <c r="L101" s="30"/>
      <c r="M101" s="30"/>
      <c r="N101" s="11"/>
      <c r="O101" s="11"/>
      <c r="P101" s="11"/>
      <c r="Q101" s="11"/>
      <c r="R101" s="11"/>
      <c r="S101" s="11"/>
      <c r="T101" s="298"/>
      <c r="U101" s="298"/>
      <c r="V101" s="298"/>
      <c r="W101" s="298"/>
      <c r="X101" s="298"/>
      <c r="Y101" s="298"/>
      <c r="Z101" s="298"/>
      <c r="AA101" s="298"/>
      <c r="AB101" s="298"/>
      <c r="AC101" s="298"/>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row>
    <row r="102" spans="1:81" s="14" customFormat="1" ht="13.5">
      <c r="A102" s="11"/>
      <c r="B102" s="11"/>
      <c r="C102" s="11"/>
      <c r="D102" s="11"/>
      <c r="E102" s="11"/>
      <c r="F102" s="11"/>
      <c r="G102" s="11"/>
      <c r="H102" s="11"/>
      <c r="I102" s="11"/>
      <c r="J102" s="11"/>
      <c r="K102" s="11"/>
      <c r="L102" s="30"/>
      <c r="M102" s="30"/>
      <c r="N102" s="11"/>
      <c r="O102" s="11"/>
      <c r="P102" s="11"/>
      <c r="Q102" s="11"/>
      <c r="R102" s="11"/>
      <c r="S102" s="11"/>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row>
    <row r="103" spans="1:81" s="14" customFormat="1" ht="13.5">
      <c r="A103" s="11"/>
      <c r="B103" s="11"/>
      <c r="C103" s="11"/>
      <c r="D103" s="11"/>
      <c r="E103" s="11"/>
      <c r="F103" s="11"/>
      <c r="G103" s="11"/>
      <c r="H103" s="11"/>
      <c r="I103" s="11"/>
      <c r="J103" s="11"/>
      <c r="K103" s="11"/>
      <c r="L103" s="30"/>
      <c r="M103" s="30"/>
      <c r="N103" s="11"/>
      <c r="O103" s="11"/>
      <c r="P103" s="11"/>
      <c r="Q103" s="11"/>
      <c r="R103" s="11"/>
      <c r="S103" s="11"/>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row>
    <row r="104" spans="1:81" s="14" customFormat="1" ht="13.5">
      <c r="A104" s="11"/>
      <c r="B104" s="11"/>
      <c r="C104" s="11"/>
      <c r="D104" s="11"/>
      <c r="E104" s="11"/>
      <c r="F104" s="11"/>
      <c r="G104" s="11"/>
      <c r="H104" s="11"/>
      <c r="I104" s="11"/>
      <c r="J104" s="11"/>
      <c r="K104" s="11"/>
      <c r="L104" s="30"/>
      <c r="M104" s="30"/>
      <c r="N104" s="11"/>
      <c r="O104" s="11"/>
      <c r="P104" s="11"/>
      <c r="Q104" s="11"/>
      <c r="R104" s="11"/>
      <c r="S104" s="11"/>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row>
    <row r="105" spans="1:81" s="14" customFormat="1" ht="13.5">
      <c r="A105" s="11"/>
      <c r="B105" s="11"/>
      <c r="C105" s="11"/>
      <c r="D105" s="11"/>
      <c r="E105" s="11"/>
      <c r="F105" s="11"/>
      <c r="G105" s="11"/>
      <c r="H105" s="11"/>
      <c r="I105" s="11"/>
      <c r="J105" s="11"/>
      <c r="K105" s="11"/>
      <c r="L105" s="30"/>
      <c r="M105" s="30"/>
      <c r="N105" s="11"/>
      <c r="O105" s="11"/>
      <c r="P105" s="11"/>
      <c r="Q105" s="11"/>
      <c r="R105" s="11"/>
      <c r="S105" s="11"/>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row>
    <row r="106" spans="1:81" s="14" customFormat="1" ht="13.5">
      <c r="A106" s="11"/>
      <c r="B106" s="11"/>
      <c r="C106" s="11"/>
      <c r="D106" s="11"/>
      <c r="E106" s="11"/>
      <c r="F106" s="11"/>
      <c r="G106" s="11"/>
      <c r="H106" s="11"/>
      <c r="I106" s="11"/>
      <c r="J106" s="11"/>
      <c r="K106" s="11"/>
      <c r="L106" s="30"/>
      <c r="M106" s="30"/>
      <c r="N106" s="11"/>
      <c r="O106" s="11"/>
      <c r="P106" s="11"/>
      <c r="Q106" s="11"/>
      <c r="R106" s="11"/>
      <c r="S106" s="11"/>
      <c r="T106" s="298"/>
      <c r="U106" s="298"/>
      <c r="V106" s="298"/>
      <c r="W106" s="298"/>
      <c r="X106" s="298"/>
      <c r="Y106" s="298"/>
      <c r="Z106" s="298"/>
      <c r="AA106" s="298"/>
      <c r="AB106" s="298"/>
      <c r="AC106" s="298"/>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row>
    <row r="107" spans="1:81" s="14" customFormat="1" ht="13.5">
      <c r="A107" s="11"/>
      <c r="B107" s="11"/>
      <c r="C107" s="11"/>
      <c r="D107" s="11"/>
      <c r="E107" s="11"/>
      <c r="F107" s="11"/>
      <c r="G107" s="11"/>
      <c r="H107" s="11"/>
      <c r="I107" s="11"/>
      <c r="J107" s="11"/>
      <c r="K107" s="11"/>
      <c r="L107" s="30"/>
      <c r="M107" s="30"/>
      <c r="N107" s="11"/>
      <c r="O107" s="11"/>
      <c r="P107" s="11"/>
      <c r="Q107" s="11"/>
      <c r="R107" s="11"/>
      <c r="S107" s="11"/>
      <c r="T107" s="298"/>
      <c r="U107" s="298"/>
      <c r="V107" s="298"/>
      <c r="W107" s="298"/>
      <c r="X107" s="298"/>
      <c r="Y107" s="298"/>
      <c r="Z107" s="298"/>
      <c r="AA107" s="298"/>
      <c r="AB107" s="298"/>
      <c r="AC107" s="298"/>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row>
    <row r="108" spans="1:81" s="14" customFormat="1" ht="13.5">
      <c r="A108" s="11"/>
      <c r="B108" s="11"/>
      <c r="C108" s="11"/>
      <c r="D108" s="11"/>
      <c r="E108" s="11"/>
      <c r="F108" s="11"/>
      <c r="G108" s="11"/>
      <c r="H108" s="11"/>
      <c r="I108" s="11"/>
      <c r="J108" s="11"/>
      <c r="K108" s="11"/>
      <c r="L108" s="30"/>
      <c r="M108" s="30"/>
      <c r="N108" s="11"/>
      <c r="O108" s="11"/>
      <c r="P108" s="11"/>
      <c r="Q108" s="11"/>
      <c r="R108" s="11"/>
      <c r="S108" s="11"/>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row>
    <row r="109" spans="1:81" s="14" customFormat="1" ht="13.5">
      <c r="A109" s="11"/>
      <c r="B109" s="11"/>
      <c r="C109" s="11"/>
      <c r="D109" s="11"/>
      <c r="E109" s="11"/>
      <c r="F109" s="11"/>
      <c r="G109" s="11"/>
      <c r="H109" s="11"/>
      <c r="I109" s="11"/>
      <c r="J109" s="11"/>
      <c r="K109" s="11"/>
      <c r="L109" s="30"/>
      <c r="M109" s="30"/>
      <c r="N109" s="11"/>
      <c r="O109" s="11"/>
      <c r="P109" s="11"/>
      <c r="Q109" s="11"/>
      <c r="R109" s="11"/>
      <c r="S109" s="11"/>
      <c r="T109" s="298"/>
      <c r="U109" s="298"/>
      <c r="V109" s="298"/>
      <c r="W109" s="298"/>
      <c r="X109" s="298"/>
      <c r="Y109" s="298"/>
      <c r="Z109" s="298"/>
      <c r="AA109" s="298"/>
      <c r="AB109" s="298"/>
      <c r="AC109" s="298"/>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row>
    <row r="110" spans="1:81" s="14" customFormat="1" ht="13.5">
      <c r="A110" s="11"/>
      <c r="B110" s="11"/>
      <c r="C110" s="11"/>
      <c r="D110" s="11"/>
      <c r="E110" s="11"/>
      <c r="F110" s="11"/>
      <c r="G110" s="11"/>
      <c r="H110" s="11"/>
      <c r="I110" s="11"/>
      <c r="J110" s="11"/>
      <c r="K110" s="11"/>
      <c r="L110" s="30"/>
      <c r="M110" s="30"/>
      <c r="N110" s="11"/>
      <c r="O110" s="11"/>
      <c r="P110" s="11"/>
      <c r="Q110" s="11"/>
      <c r="R110" s="11"/>
      <c r="S110" s="11"/>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row>
    <row r="111" spans="1:81" s="14" customFormat="1" ht="13.5">
      <c r="A111" s="11"/>
      <c r="B111" s="11"/>
      <c r="C111" s="11"/>
      <c r="D111" s="11"/>
      <c r="E111" s="11"/>
      <c r="F111" s="11"/>
      <c r="G111" s="11"/>
      <c r="H111" s="11"/>
      <c r="I111" s="11"/>
      <c r="J111" s="11"/>
      <c r="K111" s="11"/>
      <c r="L111" s="30"/>
      <c r="M111" s="30"/>
      <c r="N111" s="11"/>
      <c r="O111" s="11"/>
      <c r="P111" s="11"/>
      <c r="Q111" s="11"/>
      <c r="R111" s="11"/>
      <c r="S111" s="11"/>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row>
    <row r="112" spans="1:81" s="14" customFormat="1" ht="13.5">
      <c r="A112" s="11"/>
      <c r="B112" s="11"/>
      <c r="C112" s="11"/>
      <c r="D112" s="11"/>
      <c r="E112" s="11"/>
      <c r="F112" s="11"/>
      <c r="G112" s="11"/>
      <c r="H112" s="11"/>
      <c r="I112" s="11"/>
      <c r="J112" s="11"/>
      <c r="K112" s="11"/>
      <c r="L112" s="30"/>
      <c r="M112" s="30"/>
      <c r="N112" s="11"/>
      <c r="O112" s="11"/>
      <c r="P112" s="11"/>
      <c r="Q112" s="11"/>
      <c r="R112" s="11"/>
      <c r="S112" s="11"/>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row>
    <row r="113" spans="1:81" s="14" customFormat="1" ht="13.5">
      <c r="A113" s="11"/>
      <c r="B113" s="11"/>
      <c r="C113" s="11"/>
      <c r="D113" s="11"/>
      <c r="E113" s="11"/>
      <c r="F113" s="11"/>
      <c r="G113" s="11"/>
      <c r="H113" s="11"/>
      <c r="I113" s="11"/>
      <c r="J113" s="11"/>
      <c r="K113" s="11"/>
      <c r="L113" s="30"/>
      <c r="M113" s="30"/>
      <c r="N113" s="11"/>
      <c r="O113" s="11"/>
      <c r="P113" s="11"/>
      <c r="Q113" s="11"/>
      <c r="R113" s="11"/>
      <c r="S113" s="11"/>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row>
    <row r="114" spans="1:81" s="14" customFormat="1" ht="13.5">
      <c r="A114" s="11"/>
      <c r="B114" s="11"/>
      <c r="C114" s="11"/>
      <c r="D114" s="11"/>
      <c r="E114" s="11"/>
      <c r="F114" s="11"/>
      <c r="G114" s="11"/>
      <c r="H114" s="11"/>
      <c r="I114" s="11"/>
      <c r="J114" s="11"/>
      <c r="K114" s="11"/>
      <c r="L114" s="30"/>
      <c r="M114" s="30"/>
      <c r="N114" s="11"/>
      <c r="O114" s="11"/>
      <c r="P114" s="11"/>
      <c r="Q114" s="11"/>
      <c r="R114" s="11"/>
      <c r="S114" s="11"/>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row>
    <row r="115" spans="1:81" s="14" customFormat="1" ht="13.5">
      <c r="A115" s="11"/>
      <c r="B115" s="11"/>
      <c r="C115" s="11"/>
      <c r="D115" s="11"/>
      <c r="E115" s="11"/>
      <c r="F115" s="11"/>
      <c r="G115" s="11"/>
      <c r="H115" s="11"/>
      <c r="I115" s="11"/>
      <c r="J115" s="11"/>
      <c r="K115" s="11"/>
      <c r="L115" s="30"/>
      <c r="M115" s="30"/>
      <c r="N115" s="11"/>
      <c r="O115" s="11"/>
      <c r="P115" s="11"/>
      <c r="Q115" s="11"/>
      <c r="R115" s="11"/>
      <c r="S115" s="11"/>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row>
    <row r="116" spans="1:81" s="14" customFormat="1" ht="13.5">
      <c r="A116" s="11"/>
      <c r="B116" s="11"/>
      <c r="C116" s="11"/>
      <c r="D116" s="11"/>
      <c r="E116" s="11"/>
      <c r="F116" s="11"/>
      <c r="G116" s="11"/>
      <c r="H116" s="11"/>
      <c r="I116" s="11"/>
      <c r="J116" s="11"/>
      <c r="K116" s="11"/>
      <c r="L116" s="30"/>
      <c r="M116" s="30"/>
      <c r="N116" s="11"/>
      <c r="O116" s="11"/>
      <c r="P116" s="11"/>
      <c r="Q116" s="11"/>
      <c r="R116" s="11"/>
      <c r="S116" s="11"/>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row>
    <row r="117" spans="1:81" s="14" customFormat="1" ht="13.5">
      <c r="A117" s="11"/>
      <c r="B117" s="11"/>
      <c r="C117" s="11"/>
      <c r="D117" s="11"/>
      <c r="E117" s="11"/>
      <c r="F117" s="11"/>
      <c r="G117" s="11"/>
      <c r="H117" s="11"/>
      <c r="I117" s="11"/>
      <c r="J117" s="11"/>
      <c r="K117" s="11"/>
      <c r="L117" s="30"/>
      <c r="M117" s="30"/>
      <c r="N117" s="11"/>
      <c r="O117" s="11"/>
      <c r="P117" s="11"/>
      <c r="Q117" s="11"/>
      <c r="R117" s="11"/>
      <c r="S117" s="11"/>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row>
    <row r="118" spans="1:81" s="14" customFormat="1" ht="13.5">
      <c r="A118" s="11"/>
      <c r="B118" s="11"/>
      <c r="C118" s="11"/>
      <c r="D118" s="11"/>
      <c r="E118" s="11"/>
      <c r="F118" s="11"/>
      <c r="G118" s="11"/>
      <c r="H118" s="11"/>
      <c r="I118" s="11"/>
      <c r="J118" s="11"/>
      <c r="K118" s="11"/>
      <c r="L118" s="30"/>
      <c r="M118" s="30"/>
      <c r="N118" s="11"/>
      <c r="O118" s="11"/>
      <c r="P118" s="11"/>
      <c r="Q118" s="11"/>
      <c r="R118" s="11"/>
      <c r="S118" s="11"/>
      <c r="T118" s="298"/>
      <c r="U118" s="298"/>
      <c r="V118" s="298"/>
      <c r="W118" s="298"/>
      <c r="X118" s="298"/>
      <c r="Y118" s="298"/>
      <c r="Z118" s="298"/>
      <c r="AA118" s="298"/>
      <c r="AB118" s="298"/>
      <c r="AC118" s="298"/>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row>
    <row r="119" spans="1:81" s="14" customFormat="1" ht="13.5">
      <c r="A119" s="11"/>
      <c r="B119" s="11"/>
      <c r="C119" s="11"/>
      <c r="D119" s="11"/>
      <c r="E119" s="11"/>
      <c r="F119" s="11"/>
      <c r="G119" s="11"/>
      <c r="H119" s="11"/>
      <c r="I119" s="11"/>
      <c r="J119" s="11"/>
      <c r="K119" s="11"/>
      <c r="L119" s="30"/>
      <c r="M119" s="30"/>
      <c r="N119" s="11"/>
      <c r="O119" s="11"/>
      <c r="P119" s="11"/>
      <c r="Q119" s="11"/>
      <c r="R119" s="11"/>
      <c r="S119" s="11"/>
      <c r="T119" s="298"/>
      <c r="U119" s="298"/>
      <c r="V119" s="298"/>
      <c r="W119" s="298"/>
      <c r="X119" s="298"/>
      <c r="Y119" s="298"/>
      <c r="Z119" s="298"/>
      <c r="AA119" s="298"/>
      <c r="AB119" s="298"/>
      <c r="AC119" s="298"/>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row>
    <row r="120" spans="1:81" s="14" customFormat="1" ht="13.5">
      <c r="A120" s="11"/>
      <c r="B120" s="11"/>
      <c r="C120" s="11"/>
      <c r="D120" s="11"/>
      <c r="E120" s="11"/>
      <c r="F120" s="11"/>
      <c r="G120" s="11"/>
      <c r="H120" s="11"/>
      <c r="I120" s="11"/>
      <c r="J120" s="11"/>
      <c r="K120" s="11"/>
      <c r="L120" s="30"/>
      <c r="M120" s="30"/>
      <c r="N120" s="11"/>
      <c r="O120" s="11"/>
      <c r="P120" s="11"/>
      <c r="Q120" s="11"/>
      <c r="R120" s="11"/>
      <c r="S120" s="11"/>
      <c r="T120" s="298"/>
      <c r="U120" s="298"/>
      <c r="V120" s="298"/>
      <c r="W120" s="298"/>
      <c r="X120" s="298"/>
      <c r="Y120" s="298"/>
      <c r="Z120" s="298"/>
      <c r="AA120" s="298"/>
      <c r="AB120" s="298"/>
      <c r="AC120" s="298"/>
      <c r="AD120" s="298"/>
      <c r="AE120" s="298"/>
      <c r="AF120" s="298"/>
      <c r="AG120" s="298"/>
      <c r="AH120" s="298"/>
      <c r="AI120" s="298"/>
      <c r="AJ120" s="298"/>
      <c r="AK120" s="298"/>
      <c r="AL120" s="298"/>
      <c r="AM120" s="298"/>
      <c r="AN120" s="298"/>
      <c r="AO120" s="298"/>
      <c r="AP120" s="298"/>
      <c r="AQ120" s="298"/>
      <c r="AR120" s="298"/>
      <c r="AS120" s="298"/>
      <c r="AT120" s="298"/>
      <c r="AU120" s="298"/>
      <c r="AV120" s="298"/>
      <c r="AW120" s="298"/>
      <c r="AX120" s="298"/>
      <c r="AY120" s="298"/>
      <c r="AZ120" s="298"/>
      <c r="BA120" s="298"/>
      <c r="BB120" s="298"/>
      <c r="BC120" s="298"/>
      <c r="BD120" s="298"/>
      <c r="BE120" s="298"/>
      <c r="BF120" s="298"/>
      <c r="BG120" s="298"/>
      <c r="BH120" s="298"/>
      <c r="BI120" s="298"/>
      <c r="BJ120" s="298"/>
      <c r="BK120" s="298"/>
      <c r="BL120" s="298"/>
      <c r="BM120" s="298"/>
      <c r="BN120" s="298"/>
      <c r="BO120" s="298"/>
      <c r="BP120" s="298"/>
      <c r="BQ120" s="298"/>
      <c r="BR120" s="298"/>
      <c r="BS120" s="298"/>
      <c r="BT120" s="298"/>
      <c r="BU120" s="298"/>
      <c r="BV120" s="298"/>
      <c r="BW120" s="298"/>
      <c r="BX120" s="298"/>
      <c r="BY120" s="298"/>
      <c r="BZ120" s="298"/>
      <c r="CA120" s="298"/>
      <c r="CB120" s="298"/>
      <c r="CC120" s="298"/>
    </row>
    <row r="121" spans="1:81" s="14" customFormat="1" ht="13.5">
      <c r="A121" s="11"/>
      <c r="B121" s="11"/>
      <c r="C121" s="11"/>
      <c r="D121" s="11"/>
      <c r="E121" s="11"/>
      <c r="F121" s="11"/>
      <c r="G121" s="11"/>
      <c r="H121" s="11"/>
      <c r="I121" s="11"/>
      <c r="J121" s="11"/>
      <c r="K121" s="11"/>
      <c r="L121" s="30"/>
      <c r="M121" s="30"/>
      <c r="N121" s="11"/>
      <c r="O121" s="11"/>
      <c r="P121" s="11"/>
      <c r="Q121" s="11"/>
      <c r="R121" s="11"/>
      <c r="S121" s="11"/>
      <c r="T121" s="298"/>
      <c r="U121" s="298"/>
      <c r="V121" s="298"/>
      <c r="W121" s="298"/>
      <c r="X121" s="298"/>
      <c r="Y121" s="298"/>
      <c r="Z121" s="298"/>
      <c r="AA121" s="298"/>
      <c r="AB121" s="298"/>
      <c r="AC121" s="298"/>
      <c r="AD121" s="298"/>
      <c r="AE121" s="298"/>
      <c r="AF121" s="298"/>
      <c r="AG121" s="298"/>
      <c r="AH121" s="298"/>
      <c r="AI121" s="298"/>
      <c r="AJ121" s="298"/>
      <c r="AK121" s="298"/>
      <c r="AL121" s="298"/>
      <c r="AM121" s="298"/>
      <c r="AN121" s="298"/>
      <c r="AO121" s="298"/>
      <c r="AP121" s="298"/>
      <c r="AQ121" s="298"/>
      <c r="AR121" s="298"/>
      <c r="AS121" s="298"/>
      <c r="AT121" s="298"/>
      <c r="AU121" s="298"/>
      <c r="AV121" s="298"/>
      <c r="AW121" s="298"/>
      <c r="AX121" s="298"/>
      <c r="AY121" s="298"/>
      <c r="AZ121" s="298"/>
      <c r="BA121" s="298"/>
      <c r="BB121" s="298"/>
      <c r="BC121" s="298"/>
      <c r="BD121" s="298"/>
      <c r="BE121" s="298"/>
      <c r="BF121" s="298"/>
      <c r="BG121" s="298"/>
      <c r="BH121" s="298"/>
      <c r="BI121" s="298"/>
      <c r="BJ121" s="298"/>
      <c r="BK121" s="298"/>
      <c r="BL121" s="298"/>
      <c r="BM121" s="298"/>
      <c r="BN121" s="298"/>
      <c r="BO121" s="298"/>
      <c r="BP121" s="298"/>
      <c r="BQ121" s="298"/>
      <c r="BR121" s="298"/>
      <c r="BS121" s="298"/>
      <c r="BT121" s="298"/>
      <c r="BU121" s="298"/>
      <c r="BV121" s="298"/>
      <c r="BW121" s="298"/>
      <c r="BX121" s="298"/>
      <c r="BY121" s="298"/>
      <c r="BZ121" s="298"/>
      <c r="CA121" s="298"/>
      <c r="CB121" s="298"/>
      <c r="CC121" s="298"/>
    </row>
    <row r="122" spans="1:81" s="14" customFormat="1" ht="13.5">
      <c r="A122" s="11"/>
      <c r="B122" s="11"/>
      <c r="C122" s="11"/>
      <c r="D122" s="11"/>
      <c r="E122" s="11"/>
      <c r="F122" s="11"/>
      <c r="G122" s="11"/>
      <c r="H122" s="11"/>
      <c r="I122" s="11"/>
      <c r="J122" s="11"/>
      <c r="K122" s="11"/>
      <c r="L122" s="30"/>
      <c r="M122" s="30"/>
      <c r="N122" s="11"/>
      <c r="O122" s="11"/>
      <c r="P122" s="11"/>
      <c r="Q122" s="11"/>
      <c r="R122" s="11"/>
      <c r="S122" s="11"/>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98"/>
      <c r="CB122" s="298"/>
      <c r="CC122" s="298"/>
    </row>
    <row r="123" spans="1:81" s="14" customFormat="1" ht="13.5">
      <c r="A123" s="11"/>
      <c r="B123" s="11"/>
      <c r="C123" s="11"/>
      <c r="D123" s="11"/>
      <c r="E123" s="11"/>
      <c r="F123" s="11"/>
      <c r="G123" s="11"/>
      <c r="H123" s="11"/>
      <c r="I123" s="11"/>
      <c r="J123" s="11"/>
      <c r="K123" s="11"/>
      <c r="L123" s="30"/>
      <c r="M123" s="30"/>
      <c r="N123" s="11"/>
      <c r="O123" s="11"/>
      <c r="P123" s="11"/>
      <c r="Q123" s="11"/>
      <c r="R123" s="11"/>
      <c r="S123" s="11"/>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c r="BV123" s="298"/>
      <c r="BW123" s="298"/>
      <c r="BX123" s="298"/>
      <c r="BY123" s="298"/>
      <c r="BZ123" s="298"/>
      <c r="CA123" s="298"/>
      <c r="CB123" s="298"/>
      <c r="CC123" s="298"/>
    </row>
    <row r="124" spans="1:81" s="14" customFormat="1" ht="13.5">
      <c r="A124" s="11"/>
      <c r="B124" s="11"/>
      <c r="C124" s="11"/>
      <c r="D124" s="11"/>
      <c r="E124" s="11"/>
      <c r="F124" s="11"/>
      <c r="G124" s="11"/>
      <c r="H124" s="11"/>
      <c r="I124" s="11"/>
      <c r="J124" s="11"/>
      <c r="K124" s="11"/>
      <c r="L124" s="30"/>
      <c r="M124" s="30"/>
      <c r="N124" s="11"/>
      <c r="O124" s="11"/>
      <c r="P124" s="11"/>
      <c r="Q124" s="11"/>
      <c r="R124" s="11"/>
      <c r="S124" s="11"/>
      <c r="T124" s="298"/>
      <c r="U124" s="298"/>
      <c r="V124" s="298"/>
      <c r="W124" s="298"/>
      <c r="X124" s="298"/>
      <c r="Y124" s="298"/>
      <c r="Z124" s="298"/>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298"/>
      <c r="BN124" s="298"/>
      <c r="BO124" s="298"/>
      <c r="BP124" s="298"/>
      <c r="BQ124" s="298"/>
      <c r="BR124" s="298"/>
      <c r="BS124" s="298"/>
      <c r="BT124" s="298"/>
      <c r="BU124" s="298"/>
      <c r="BV124" s="298"/>
      <c r="BW124" s="298"/>
      <c r="BX124" s="298"/>
      <c r="BY124" s="298"/>
      <c r="BZ124" s="298"/>
      <c r="CA124" s="298"/>
      <c r="CB124" s="298"/>
      <c r="CC124" s="298"/>
    </row>
    <row r="125" spans="1:81" s="14" customFormat="1" ht="13.5">
      <c r="A125" s="11"/>
      <c r="B125" s="11"/>
      <c r="C125" s="11"/>
      <c r="D125" s="11"/>
      <c r="E125" s="11"/>
      <c r="F125" s="11"/>
      <c r="G125" s="11"/>
      <c r="H125" s="11"/>
      <c r="I125" s="11"/>
      <c r="J125" s="11"/>
      <c r="K125" s="11"/>
      <c r="L125" s="30"/>
      <c r="M125" s="30"/>
      <c r="N125" s="11"/>
      <c r="O125" s="11"/>
      <c r="P125" s="11"/>
      <c r="Q125" s="11"/>
      <c r="R125" s="11"/>
      <c r="S125" s="11"/>
      <c r="T125" s="298"/>
      <c r="U125" s="298"/>
      <c r="V125" s="298"/>
      <c r="W125" s="298"/>
      <c r="X125" s="298"/>
      <c r="Y125" s="298"/>
      <c r="Z125" s="298"/>
      <c r="AA125" s="298"/>
      <c r="AB125" s="298"/>
      <c r="AC125" s="298"/>
      <c r="AD125" s="298"/>
      <c r="AE125" s="298"/>
      <c r="AF125" s="298"/>
      <c r="AG125" s="298"/>
      <c r="AH125" s="298"/>
      <c r="AI125" s="298"/>
      <c r="AJ125" s="298"/>
      <c r="AK125" s="298"/>
      <c r="AL125" s="298"/>
      <c r="AM125" s="298"/>
      <c r="AN125" s="298"/>
      <c r="AO125" s="298"/>
      <c r="AP125" s="298"/>
      <c r="AQ125" s="298"/>
      <c r="AR125" s="298"/>
      <c r="AS125" s="298"/>
      <c r="AT125" s="298"/>
      <c r="AU125" s="298"/>
      <c r="AV125" s="298"/>
      <c r="AW125" s="298"/>
      <c r="AX125" s="298"/>
      <c r="AY125" s="298"/>
      <c r="AZ125" s="298"/>
      <c r="BA125" s="298"/>
      <c r="BB125" s="298"/>
      <c r="BC125" s="298"/>
      <c r="BD125" s="298"/>
      <c r="BE125" s="298"/>
      <c r="BF125" s="298"/>
      <c r="BG125" s="298"/>
      <c r="BH125" s="298"/>
      <c r="BI125" s="298"/>
      <c r="BJ125" s="298"/>
      <c r="BK125" s="298"/>
      <c r="BL125" s="298"/>
      <c r="BM125" s="298"/>
      <c r="BN125" s="298"/>
      <c r="BO125" s="298"/>
      <c r="BP125" s="298"/>
      <c r="BQ125" s="298"/>
      <c r="BR125" s="298"/>
      <c r="BS125" s="298"/>
      <c r="BT125" s="298"/>
      <c r="BU125" s="298"/>
      <c r="BV125" s="298"/>
      <c r="BW125" s="298"/>
      <c r="BX125" s="298"/>
      <c r="BY125" s="298"/>
      <c r="BZ125" s="298"/>
      <c r="CA125" s="298"/>
      <c r="CB125" s="298"/>
      <c r="CC125" s="298"/>
    </row>
    <row r="126" spans="1:81" s="14" customFormat="1" ht="13.5">
      <c r="A126" s="11"/>
      <c r="B126" s="11"/>
      <c r="C126" s="11"/>
      <c r="D126" s="11"/>
      <c r="E126" s="11"/>
      <c r="F126" s="11"/>
      <c r="G126" s="11"/>
      <c r="H126" s="11"/>
      <c r="I126" s="11"/>
      <c r="J126" s="11"/>
      <c r="K126" s="11"/>
      <c r="L126" s="30"/>
      <c r="M126" s="30"/>
      <c r="N126" s="11"/>
      <c r="O126" s="11"/>
      <c r="P126" s="11"/>
      <c r="Q126" s="11"/>
      <c r="R126" s="11"/>
      <c r="S126" s="11"/>
      <c r="T126" s="298"/>
      <c r="U126" s="298"/>
      <c r="V126" s="298"/>
      <c r="W126" s="298"/>
      <c r="X126" s="298"/>
      <c r="Y126" s="298"/>
      <c r="Z126" s="298"/>
      <c r="AA126" s="298"/>
      <c r="AB126" s="298"/>
      <c r="AC126" s="298"/>
      <c r="AD126" s="298"/>
      <c r="AE126" s="298"/>
      <c r="AF126" s="298"/>
      <c r="AG126" s="298"/>
      <c r="AH126" s="298"/>
      <c r="AI126" s="298"/>
      <c r="AJ126" s="298"/>
      <c r="AK126" s="298"/>
      <c r="AL126" s="298"/>
      <c r="AM126" s="298"/>
      <c r="AN126" s="298"/>
      <c r="AO126" s="298"/>
      <c r="AP126" s="298"/>
      <c r="AQ126" s="298"/>
      <c r="AR126" s="298"/>
      <c r="AS126" s="298"/>
      <c r="AT126" s="298"/>
      <c r="AU126" s="298"/>
      <c r="AV126" s="298"/>
      <c r="AW126" s="298"/>
      <c r="AX126" s="298"/>
      <c r="AY126" s="298"/>
      <c r="AZ126" s="298"/>
      <c r="BA126" s="298"/>
      <c r="BB126" s="298"/>
      <c r="BC126" s="298"/>
      <c r="BD126" s="298"/>
      <c r="BE126" s="298"/>
      <c r="BF126" s="298"/>
      <c r="BG126" s="298"/>
      <c r="BH126" s="298"/>
      <c r="BI126" s="298"/>
      <c r="BJ126" s="298"/>
      <c r="BK126" s="298"/>
      <c r="BL126" s="298"/>
      <c r="BM126" s="298"/>
      <c r="BN126" s="298"/>
      <c r="BO126" s="298"/>
      <c r="BP126" s="298"/>
      <c r="BQ126" s="298"/>
      <c r="BR126" s="298"/>
      <c r="BS126" s="298"/>
      <c r="BT126" s="298"/>
      <c r="BU126" s="298"/>
      <c r="BV126" s="298"/>
      <c r="BW126" s="298"/>
      <c r="BX126" s="298"/>
      <c r="BY126" s="298"/>
      <c r="BZ126" s="298"/>
      <c r="CA126" s="298"/>
      <c r="CB126" s="298"/>
      <c r="CC126" s="298"/>
    </row>
    <row r="127" spans="1:81" s="14" customFormat="1" ht="13.5">
      <c r="A127" s="11"/>
      <c r="B127" s="11"/>
      <c r="C127" s="11"/>
      <c r="D127" s="11"/>
      <c r="E127" s="11"/>
      <c r="F127" s="11"/>
      <c r="G127" s="11"/>
      <c r="H127" s="11"/>
      <c r="I127" s="11"/>
      <c r="J127" s="11"/>
      <c r="K127" s="11"/>
      <c r="L127" s="30"/>
      <c r="M127" s="30"/>
      <c r="N127" s="11"/>
      <c r="O127" s="11"/>
      <c r="P127" s="11"/>
      <c r="Q127" s="11"/>
      <c r="R127" s="11"/>
      <c r="S127" s="11"/>
      <c r="T127" s="298"/>
      <c r="U127" s="298"/>
      <c r="V127" s="298"/>
      <c r="W127" s="298"/>
      <c r="X127" s="298"/>
      <c r="Y127" s="298"/>
      <c r="Z127" s="298"/>
      <c r="AA127" s="298"/>
      <c r="AB127" s="298"/>
      <c r="AC127" s="298"/>
      <c r="AD127" s="298"/>
      <c r="AE127" s="298"/>
      <c r="AF127" s="298"/>
      <c r="AG127" s="298"/>
      <c r="AH127" s="298"/>
      <c r="AI127" s="298"/>
      <c r="AJ127" s="298"/>
      <c r="AK127" s="298"/>
      <c r="AL127" s="298"/>
      <c r="AM127" s="298"/>
      <c r="AN127" s="298"/>
      <c r="AO127" s="298"/>
      <c r="AP127" s="298"/>
      <c r="AQ127" s="298"/>
      <c r="AR127" s="298"/>
      <c r="AS127" s="298"/>
      <c r="AT127" s="298"/>
      <c r="AU127" s="298"/>
      <c r="AV127" s="298"/>
      <c r="AW127" s="298"/>
      <c r="AX127" s="298"/>
      <c r="AY127" s="298"/>
      <c r="AZ127" s="298"/>
      <c r="BA127" s="298"/>
      <c r="BB127" s="298"/>
      <c r="BC127" s="298"/>
      <c r="BD127" s="298"/>
      <c r="BE127" s="298"/>
      <c r="BF127" s="298"/>
      <c r="BG127" s="298"/>
      <c r="BH127" s="298"/>
      <c r="BI127" s="298"/>
      <c r="BJ127" s="298"/>
      <c r="BK127" s="298"/>
      <c r="BL127" s="298"/>
      <c r="BM127" s="298"/>
      <c r="BN127" s="298"/>
      <c r="BO127" s="298"/>
      <c r="BP127" s="298"/>
      <c r="BQ127" s="298"/>
      <c r="BR127" s="298"/>
      <c r="BS127" s="298"/>
      <c r="BT127" s="298"/>
      <c r="BU127" s="298"/>
      <c r="BV127" s="298"/>
      <c r="BW127" s="298"/>
      <c r="BX127" s="298"/>
      <c r="BY127" s="298"/>
      <c r="BZ127" s="298"/>
      <c r="CA127" s="298"/>
      <c r="CB127" s="298"/>
      <c r="CC127" s="298"/>
    </row>
    <row r="128" spans="1:81" s="14" customFormat="1" ht="13.5">
      <c r="A128" s="11"/>
      <c r="B128" s="11"/>
      <c r="C128" s="11"/>
      <c r="D128" s="11"/>
      <c r="E128" s="11"/>
      <c r="F128" s="11"/>
      <c r="G128" s="11"/>
      <c r="H128" s="11"/>
      <c r="I128" s="11"/>
      <c r="J128" s="11"/>
      <c r="K128" s="11"/>
      <c r="L128" s="30"/>
      <c r="M128" s="30"/>
      <c r="N128" s="11"/>
      <c r="O128" s="11"/>
      <c r="P128" s="11"/>
      <c r="Q128" s="11"/>
      <c r="R128" s="11"/>
      <c r="S128" s="11"/>
      <c r="T128" s="298"/>
      <c r="U128" s="298"/>
      <c r="V128" s="298"/>
      <c r="W128" s="298"/>
      <c r="X128" s="298"/>
      <c r="Y128" s="298"/>
      <c r="Z128" s="298"/>
      <c r="AA128" s="298"/>
      <c r="AB128" s="298"/>
      <c r="AC128" s="298"/>
      <c r="AD128" s="298"/>
      <c r="AE128" s="298"/>
      <c r="AF128" s="298"/>
      <c r="AG128" s="298"/>
      <c r="AH128" s="298"/>
      <c r="AI128" s="298"/>
      <c r="AJ128" s="298"/>
      <c r="AK128" s="298"/>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8"/>
      <c r="BK128" s="298"/>
      <c r="BL128" s="298"/>
      <c r="BM128" s="298"/>
      <c r="BN128" s="298"/>
      <c r="BO128" s="298"/>
      <c r="BP128" s="298"/>
      <c r="BQ128" s="298"/>
      <c r="BR128" s="298"/>
      <c r="BS128" s="298"/>
      <c r="BT128" s="298"/>
      <c r="BU128" s="298"/>
      <c r="BV128" s="298"/>
      <c r="BW128" s="298"/>
      <c r="BX128" s="298"/>
      <c r="BY128" s="298"/>
      <c r="BZ128" s="298"/>
      <c r="CA128" s="298"/>
      <c r="CB128" s="298"/>
      <c r="CC128" s="298"/>
    </row>
    <row r="129" spans="1:81" s="14" customFormat="1" ht="13.5">
      <c r="A129" s="11"/>
      <c r="B129" s="11"/>
      <c r="C129" s="11"/>
      <c r="D129" s="11"/>
      <c r="E129" s="11"/>
      <c r="F129" s="11"/>
      <c r="G129" s="11"/>
      <c r="H129" s="11"/>
      <c r="I129" s="11"/>
      <c r="J129" s="11"/>
      <c r="K129" s="11"/>
      <c r="L129" s="30"/>
      <c r="M129" s="30"/>
      <c r="N129" s="11"/>
      <c r="O129" s="11"/>
      <c r="P129" s="11"/>
      <c r="Q129" s="11"/>
      <c r="R129" s="11"/>
      <c r="S129" s="11"/>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8"/>
      <c r="AV129" s="298"/>
      <c r="AW129" s="298"/>
      <c r="AX129" s="298"/>
      <c r="AY129" s="298"/>
      <c r="AZ129" s="298"/>
      <c r="BA129" s="298"/>
      <c r="BB129" s="298"/>
      <c r="BC129" s="298"/>
      <c r="BD129" s="298"/>
      <c r="BE129" s="298"/>
      <c r="BF129" s="298"/>
      <c r="BG129" s="298"/>
      <c r="BH129" s="298"/>
      <c r="BI129" s="298"/>
      <c r="BJ129" s="298"/>
      <c r="BK129" s="298"/>
      <c r="BL129" s="298"/>
      <c r="BM129" s="298"/>
      <c r="BN129" s="298"/>
      <c r="BO129" s="298"/>
      <c r="BP129" s="298"/>
      <c r="BQ129" s="298"/>
      <c r="BR129" s="298"/>
      <c r="BS129" s="298"/>
      <c r="BT129" s="298"/>
      <c r="BU129" s="298"/>
      <c r="BV129" s="298"/>
      <c r="BW129" s="298"/>
      <c r="BX129" s="298"/>
      <c r="BY129" s="298"/>
      <c r="BZ129" s="298"/>
      <c r="CA129" s="298"/>
      <c r="CB129" s="298"/>
      <c r="CC129" s="298"/>
    </row>
    <row r="130" spans="1:81" s="14" customFormat="1" ht="13.5">
      <c r="A130" s="11"/>
      <c r="B130" s="11"/>
      <c r="C130" s="11"/>
      <c r="D130" s="11"/>
      <c r="E130" s="11"/>
      <c r="F130" s="11"/>
      <c r="G130" s="11"/>
      <c r="H130" s="11"/>
      <c r="I130" s="11"/>
      <c r="J130" s="11"/>
      <c r="K130" s="11"/>
      <c r="L130" s="30"/>
      <c r="M130" s="30"/>
      <c r="N130" s="11"/>
      <c r="O130" s="11"/>
      <c r="P130" s="11"/>
      <c r="Q130" s="11"/>
      <c r="R130" s="11"/>
      <c r="S130" s="11"/>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298"/>
      <c r="AR130" s="298"/>
      <c r="AS130" s="298"/>
      <c r="AT130" s="298"/>
      <c r="AU130" s="298"/>
      <c r="AV130" s="298"/>
      <c r="AW130" s="298"/>
      <c r="AX130" s="298"/>
      <c r="AY130" s="298"/>
      <c r="AZ130" s="298"/>
      <c r="BA130" s="298"/>
      <c r="BB130" s="298"/>
      <c r="BC130" s="298"/>
      <c r="BD130" s="298"/>
      <c r="BE130" s="298"/>
      <c r="BF130" s="298"/>
      <c r="BG130" s="298"/>
      <c r="BH130" s="298"/>
      <c r="BI130" s="298"/>
      <c r="BJ130" s="298"/>
      <c r="BK130" s="298"/>
      <c r="BL130" s="298"/>
      <c r="BM130" s="298"/>
      <c r="BN130" s="298"/>
      <c r="BO130" s="298"/>
      <c r="BP130" s="298"/>
      <c r="BQ130" s="298"/>
      <c r="BR130" s="298"/>
      <c r="BS130" s="298"/>
      <c r="BT130" s="298"/>
      <c r="BU130" s="298"/>
      <c r="BV130" s="298"/>
      <c r="BW130" s="298"/>
      <c r="BX130" s="298"/>
      <c r="BY130" s="298"/>
      <c r="BZ130" s="298"/>
      <c r="CA130" s="298"/>
      <c r="CB130" s="298"/>
      <c r="CC130" s="298"/>
    </row>
    <row r="131" spans="1:81" s="14" customFormat="1" ht="13.5">
      <c r="A131" s="11"/>
      <c r="B131" s="11"/>
      <c r="C131" s="11"/>
      <c r="D131" s="11"/>
      <c r="E131" s="11"/>
      <c r="F131" s="11"/>
      <c r="G131" s="11"/>
      <c r="H131" s="11"/>
      <c r="I131" s="11"/>
      <c r="J131" s="11"/>
      <c r="K131" s="11"/>
      <c r="L131" s="30"/>
      <c r="M131" s="30"/>
      <c r="N131" s="11"/>
      <c r="O131" s="11"/>
      <c r="P131" s="11"/>
      <c r="Q131" s="11"/>
      <c r="R131" s="11"/>
      <c r="S131" s="11"/>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c r="AP131" s="298"/>
      <c r="AQ131" s="298"/>
      <c r="AR131" s="298"/>
      <c r="AS131" s="298"/>
      <c r="AT131" s="298"/>
      <c r="AU131" s="298"/>
      <c r="AV131" s="298"/>
      <c r="AW131" s="298"/>
      <c r="AX131" s="298"/>
      <c r="AY131" s="298"/>
      <c r="AZ131" s="298"/>
      <c r="BA131" s="298"/>
      <c r="BB131" s="298"/>
      <c r="BC131" s="298"/>
      <c r="BD131" s="298"/>
      <c r="BE131" s="298"/>
      <c r="BF131" s="298"/>
      <c r="BG131" s="298"/>
      <c r="BH131" s="298"/>
      <c r="BI131" s="298"/>
      <c r="BJ131" s="298"/>
      <c r="BK131" s="298"/>
      <c r="BL131" s="298"/>
      <c r="BM131" s="298"/>
      <c r="BN131" s="298"/>
      <c r="BO131" s="298"/>
      <c r="BP131" s="298"/>
      <c r="BQ131" s="298"/>
      <c r="BR131" s="298"/>
      <c r="BS131" s="298"/>
      <c r="BT131" s="298"/>
      <c r="BU131" s="298"/>
      <c r="BV131" s="298"/>
      <c r="BW131" s="298"/>
      <c r="BX131" s="298"/>
      <c r="BY131" s="298"/>
      <c r="BZ131" s="298"/>
      <c r="CA131" s="298"/>
      <c r="CB131" s="298"/>
      <c r="CC131" s="298"/>
    </row>
    <row r="132" spans="1:81" s="14" customFormat="1" ht="13.5">
      <c r="A132" s="11"/>
      <c r="B132" s="11"/>
      <c r="C132" s="11"/>
      <c r="D132" s="11"/>
      <c r="E132" s="11"/>
      <c r="F132" s="11"/>
      <c r="G132" s="11"/>
      <c r="H132" s="11"/>
      <c r="I132" s="11"/>
      <c r="J132" s="11"/>
      <c r="K132" s="11"/>
      <c r="L132" s="30"/>
      <c r="M132" s="30"/>
      <c r="N132" s="11"/>
      <c r="O132" s="11"/>
      <c r="P132" s="11"/>
      <c r="Q132" s="11"/>
      <c r="R132" s="11"/>
      <c r="S132" s="11"/>
      <c r="T132" s="298"/>
      <c r="U132" s="298"/>
      <c r="V132" s="298"/>
      <c r="W132" s="298"/>
      <c r="X132" s="298"/>
      <c r="Y132" s="298"/>
      <c r="Z132" s="298"/>
      <c r="AA132" s="298"/>
      <c r="AB132" s="298"/>
      <c r="AC132" s="298"/>
      <c r="AD132" s="298"/>
      <c r="AE132" s="298"/>
      <c r="AF132" s="298"/>
      <c r="AG132" s="298"/>
      <c r="AH132" s="298"/>
      <c r="AI132" s="298"/>
      <c r="AJ132" s="298"/>
      <c r="AK132" s="298"/>
      <c r="AL132" s="298"/>
      <c r="AM132" s="298"/>
      <c r="AN132" s="298"/>
      <c r="AO132" s="298"/>
      <c r="AP132" s="298"/>
      <c r="AQ132" s="298"/>
      <c r="AR132" s="298"/>
      <c r="AS132" s="298"/>
      <c r="AT132" s="298"/>
      <c r="AU132" s="298"/>
      <c r="AV132" s="298"/>
      <c r="AW132" s="298"/>
      <c r="AX132" s="298"/>
      <c r="AY132" s="298"/>
      <c r="AZ132" s="298"/>
      <c r="BA132" s="298"/>
      <c r="BB132" s="298"/>
      <c r="BC132" s="298"/>
      <c r="BD132" s="298"/>
      <c r="BE132" s="298"/>
      <c r="BF132" s="298"/>
      <c r="BG132" s="298"/>
      <c r="BH132" s="298"/>
      <c r="BI132" s="298"/>
      <c r="BJ132" s="298"/>
      <c r="BK132" s="298"/>
      <c r="BL132" s="298"/>
      <c r="BM132" s="298"/>
      <c r="BN132" s="298"/>
      <c r="BO132" s="298"/>
      <c r="BP132" s="298"/>
      <c r="BQ132" s="298"/>
      <c r="BR132" s="298"/>
      <c r="BS132" s="298"/>
      <c r="BT132" s="298"/>
      <c r="BU132" s="298"/>
      <c r="BV132" s="298"/>
      <c r="BW132" s="298"/>
      <c r="BX132" s="298"/>
      <c r="BY132" s="298"/>
      <c r="BZ132" s="298"/>
      <c r="CA132" s="298"/>
      <c r="CB132" s="298"/>
      <c r="CC132" s="298"/>
    </row>
    <row r="133" spans="1:81" s="14" customFormat="1" ht="13.5">
      <c r="A133" s="11"/>
      <c r="B133" s="11"/>
      <c r="C133" s="11"/>
      <c r="D133" s="11"/>
      <c r="E133" s="11"/>
      <c r="F133" s="11"/>
      <c r="G133" s="11"/>
      <c r="H133" s="11"/>
      <c r="I133" s="11"/>
      <c r="J133" s="11"/>
      <c r="K133" s="11"/>
      <c r="L133" s="30"/>
      <c r="M133" s="30"/>
      <c r="N133" s="11"/>
      <c r="O133" s="11"/>
      <c r="P133" s="11"/>
      <c r="Q133" s="11"/>
      <c r="R133" s="11"/>
      <c r="S133" s="11"/>
      <c r="T133" s="298"/>
      <c r="U133" s="298"/>
      <c r="V133" s="298"/>
      <c r="W133" s="298"/>
      <c r="X133" s="298"/>
      <c r="Y133" s="298"/>
      <c r="Z133" s="298"/>
      <c r="AA133" s="298"/>
      <c r="AB133" s="298"/>
      <c r="AC133" s="298"/>
      <c r="AD133" s="298"/>
      <c r="AE133" s="298"/>
      <c r="AF133" s="298"/>
      <c r="AG133" s="298"/>
      <c r="AH133" s="298"/>
      <c r="AI133" s="298"/>
      <c r="AJ133" s="298"/>
      <c r="AK133" s="298"/>
      <c r="AL133" s="298"/>
      <c r="AM133" s="298"/>
      <c r="AN133" s="298"/>
      <c r="AO133" s="298"/>
      <c r="AP133" s="298"/>
      <c r="AQ133" s="298"/>
      <c r="AR133" s="298"/>
      <c r="AS133" s="298"/>
      <c r="AT133" s="298"/>
      <c r="AU133" s="298"/>
      <c r="AV133" s="298"/>
      <c r="AW133" s="298"/>
      <c r="AX133" s="298"/>
      <c r="AY133" s="298"/>
      <c r="AZ133" s="298"/>
      <c r="BA133" s="298"/>
      <c r="BB133" s="298"/>
      <c r="BC133" s="298"/>
      <c r="BD133" s="298"/>
      <c r="BE133" s="298"/>
      <c r="BF133" s="298"/>
      <c r="BG133" s="298"/>
      <c r="BH133" s="298"/>
      <c r="BI133" s="298"/>
      <c r="BJ133" s="298"/>
      <c r="BK133" s="298"/>
      <c r="BL133" s="298"/>
      <c r="BM133" s="298"/>
      <c r="BN133" s="298"/>
      <c r="BO133" s="298"/>
      <c r="BP133" s="298"/>
      <c r="BQ133" s="298"/>
      <c r="BR133" s="298"/>
      <c r="BS133" s="298"/>
      <c r="BT133" s="298"/>
      <c r="BU133" s="298"/>
      <c r="BV133" s="298"/>
      <c r="BW133" s="298"/>
      <c r="BX133" s="298"/>
      <c r="BY133" s="298"/>
      <c r="BZ133" s="298"/>
      <c r="CA133" s="298"/>
      <c r="CB133" s="298"/>
      <c r="CC133" s="298"/>
    </row>
    <row r="134" spans="1:81" s="14" customFormat="1" ht="13.5">
      <c r="A134" s="11"/>
      <c r="B134" s="11"/>
      <c r="C134" s="11"/>
      <c r="D134" s="11"/>
      <c r="E134" s="11"/>
      <c r="F134" s="11"/>
      <c r="G134" s="11"/>
      <c r="H134" s="11"/>
      <c r="I134" s="11"/>
      <c r="J134" s="11"/>
      <c r="K134" s="11"/>
      <c r="L134" s="30"/>
      <c r="M134" s="30"/>
      <c r="N134" s="11"/>
      <c r="O134" s="11"/>
      <c r="P134" s="11"/>
      <c r="Q134" s="11"/>
      <c r="R134" s="11"/>
      <c r="S134" s="11"/>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c r="BQ134" s="298"/>
      <c r="BR134" s="298"/>
      <c r="BS134" s="298"/>
      <c r="BT134" s="298"/>
      <c r="BU134" s="298"/>
      <c r="BV134" s="298"/>
      <c r="BW134" s="298"/>
      <c r="BX134" s="298"/>
      <c r="BY134" s="298"/>
      <c r="BZ134" s="298"/>
      <c r="CA134" s="298"/>
      <c r="CB134" s="298"/>
      <c r="CC134" s="298"/>
    </row>
    <row r="135" spans="1:81" s="14" customFormat="1" ht="13.5">
      <c r="A135" s="11"/>
      <c r="B135" s="11"/>
      <c r="C135" s="11"/>
      <c r="D135" s="11"/>
      <c r="E135" s="11"/>
      <c r="F135" s="11"/>
      <c r="G135" s="11"/>
      <c r="H135" s="11"/>
      <c r="I135" s="11"/>
      <c r="J135" s="11"/>
      <c r="K135" s="11"/>
      <c r="L135" s="30"/>
      <c r="M135" s="30"/>
      <c r="N135" s="11"/>
      <c r="O135" s="11"/>
      <c r="P135" s="11"/>
      <c r="Q135" s="11"/>
      <c r="R135" s="11"/>
      <c r="S135" s="11"/>
      <c r="T135" s="298"/>
      <c r="U135" s="298"/>
      <c r="V135" s="298"/>
      <c r="W135" s="298"/>
      <c r="X135" s="298"/>
      <c r="Y135" s="298"/>
      <c r="Z135" s="298"/>
      <c r="AA135" s="298"/>
      <c r="AB135" s="298"/>
      <c r="AC135" s="298"/>
      <c r="AD135" s="298"/>
      <c r="AE135" s="298"/>
      <c r="AF135" s="298"/>
      <c r="AG135" s="298"/>
      <c r="AH135" s="298"/>
      <c r="AI135" s="298"/>
      <c r="AJ135" s="298"/>
      <c r="AK135" s="298"/>
      <c r="AL135" s="298"/>
      <c r="AM135" s="298"/>
      <c r="AN135" s="298"/>
      <c r="AO135" s="298"/>
      <c r="AP135" s="298"/>
      <c r="AQ135" s="298"/>
      <c r="AR135" s="298"/>
      <c r="AS135" s="298"/>
      <c r="AT135" s="298"/>
      <c r="AU135" s="298"/>
      <c r="AV135" s="298"/>
      <c r="AW135" s="298"/>
      <c r="AX135" s="298"/>
      <c r="AY135" s="298"/>
      <c r="AZ135" s="298"/>
      <c r="BA135" s="298"/>
      <c r="BB135" s="298"/>
      <c r="BC135" s="298"/>
      <c r="BD135" s="298"/>
      <c r="BE135" s="298"/>
      <c r="BF135" s="298"/>
      <c r="BG135" s="298"/>
      <c r="BH135" s="298"/>
      <c r="BI135" s="298"/>
      <c r="BJ135" s="298"/>
      <c r="BK135" s="298"/>
      <c r="BL135" s="298"/>
      <c r="BM135" s="298"/>
      <c r="BN135" s="298"/>
      <c r="BO135" s="298"/>
      <c r="BP135" s="298"/>
      <c r="BQ135" s="298"/>
      <c r="BR135" s="298"/>
      <c r="BS135" s="298"/>
      <c r="BT135" s="298"/>
      <c r="BU135" s="298"/>
      <c r="BV135" s="298"/>
      <c r="BW135" s="298"/>
      <c r="BX135" s="298"/>
      <c r="BY135" s="298"/>
      <c r="BZ135" s="298"/>
      <c r="CA135" s="298"/>
      <c r="CB135" s="298"/>
      <c r="CC135" s="298"/>
    </row>
    <row r="136" spans="1:81" s="14" customFormat="1" ht="13.5">
      <c r="A136" s="11"/>
      <c r="B136" s="11"/>
      <c r="C136" s="11"/>
      <c r="D136" s="11"/>
      <c r="E136" s="11"/>
      <c r="F136" s="11"/>
      <c r="G136" s="11"/>
      <c r="H136" s="11"/>
      <c r="I136" s="11"/>
      <c r="J136" s="11"/>
      <c r="K136" s="11"/>
      <c r="L136" s="30"/>
      <c r="M136" s="30"/>
      <c r="N136" s="11"/>
      <c r="O136" s="11"/>
      <c r="P136" s="11"/>
      <c r="Q136" s="11"/>
      <c r="R136" s="11"/>
      <c r="S136" s="11"/>
      <c r="T136" s="298"/>
      <c r="U136" s="298"/>
      <c r="V136" s="298"/>
      <c r="W136" s="298"/>
      <c r="X136" s="298"/>
      <c r="Y136" s="298"/>
      <c r="Z136" s="298"/>
      <c r="AA136" s="298"/>
      <c r="AB136" s="298"/>
      <c r="AC136" s="298"/>
      <c r="AD136" s="298"/>
      <c r="AE136" s="298"/>
      <c r="AF136" s="298"/>
      <c r="AG136" s="298"/>
      <c r="AH136" s="298"/>
      <c r="AI136" s="298"/>
      <c r="AJ136" s="298"/>
      <c r="AK136" s="298"/>
      <c r="AL136" s="298"/>
      <c r="AM136" s="298"/>
      <c r="AN136" s="298"/>
      <c r="AO136" s="298"/>
      <c r="AP136" s="298"/>
      <c r="AQ136" s="298"/>
      <c r="AR136" s="298"/>
      <c r="AS136" s="298"/>
      <c r="AT136" s="298"/>
      <c r="AU136" s="298"/>
      <c r="AV136" s="298"/>
      <c r="AW136" s="298"/>
      <c r="AX136" s="298"/>
      <c r="AY136" s="298"/>
      <c r="AZ136" s="298"/>
      <c r="BA136" s="298"/>
      <c r="BB136" s="298"/>
      <c r="BC136" s="298"/>
      <c r="BD136" s="298"/>
      <c r="BE136" s="298"/>
      <c r="BF136" s="298"/>
      <c r="BG136" s="298"/>
      <c r="BH136" s="298"/>
      <c r="BI136" s="298"/>
      <c r="BJ136" s="298"/>
      <c r="BK136" s="298"/>
      <c r="BL136" s="298"/>
      <c r="BM136" s="298"/>
      <c r="BN136" s="298"/>
      <c r="BO136" s="298"/>
      <c r="BP136" s="298"/>
      <c r="BQ136" s="298"/>
      <c r="BR136" s="298"/>
      <c r="BS136" s="298"/>
      <c r="BT136" s="298"/>
      <c r="BU136" s="298"/>
      <c r="BV136" s="298"/>
      <c r="BW136" s="298"/>
      <c r="BX136" s="298"/>
      <c r="BY136" s="298"/>
      <c r="BZ136" s="298"/>
      <c r="CA136" s="298"/>
      <c r="CB136" s="298"/>
      <c r="CC136" s="298"/>
    </row>
    <row r="137" spans="1:81" s="14" customFormat="1" ht="13.5">
      <c r="A137" s="11"/>
      <c r="B137" s="11"/>
      <c r="C137" s="11"/>
      <c r="D137" s="11"/>
      <c r="E137" s="11"/>
      <c r="F137" s="11"/>
      <c r="G137" s="11"/>
      <c r="H137" s="11"/>
      <c r="I137" s="11"/>
      <c r="J137" s="11"/>
      <c r="K137" s="11"/>
      <c r="L137" s="30"/>
      <c r="M137" s="30"/>
      <c r="N137" s="11"/>
      <c r="O137" s="11"/>
      <c r="P137" s="11"/>
      <c r="Q137" s="11"/>
      <c r="R137" s="11"/>
      <c r="S137" s="11"/>
      <c r="T137" s="298"/>
      <c r="U137" s="298"/>
      <c r="V137" s="298"/>
      <c r="W137" s="298"/>
      <c r="X137" s="298"/>
      <c r="Y137" s="298"/>
      <c r="Z137" s="298"/>
      <c r="AA137" s="298"/>
      <c r="AB137" s="298"/>
      <c r="AC137" s="298"/>
      <c r="AD137" s="298"/>
      <c r="AE137" s="298"/>
      <c r="AF137" s="298"/>
      <c r="AG137" s="298"/>
      <c r="AH137" s="298"/>
      <c r="AI137" s="298"/>
      <c r="AJ137" s="298"/>
      <c r="AK137" s="298"/>
      <c r="AL137" s="298"/>
      <c r="AM137" s="298"/>
      <c r="AN137" s="298"/>
      <c r="AO137" s="298"/>
      <c r="AP137" s="298"/>
      <c r="AQ137" s="298"/>
      <c r="AR137" s="298"/>
      <c r="AS137" s="298"/>
      <c r="AT137" s="298"/>
      <c r="AU137" s="298"/>
      <c r="AV137" s="298"/>
      <c r="AW137" s="298"/>
      <c r="AX137" s="298"/>
      <c r="AY137" s="298"/>
      <c r="AZ137" s="298"/>
      <c r="BA137" s="298"/>
      <c r="BB137" s="298"/>
      <c r="BC137" s="298"/>
      <c r="BD137" s="298"/>
      <c r="BE137" s="298"/>
      <c r="BF137" s="298"/>
      <c r="BG137" s="298"/>
      <c r="BH137" s="298"/>
      <c r="BI137" s="298"/>
      <c r="BJ137" s="298"/>
      <c r="BK137" s="298"/>
      <c r="BL137" s="298"/>
      <c r="BM137" s="298"/>
      <c r="BN137" s="298"/>
      <c r="BO137" s="298"/>
      <c r="BP137" s="298"/>
      <c r="BQ137" s="298"/>
      <c r="BR137" s="298"/>
      <c r="BS137" s="298"/>
      <c r="BT137" s="298"/>
      <c r="BU137" s="298"/>
      <c r="BV137" s="298"/>
      <c r="BW137" s="298"/>
      <c r="BX137" s="298"/>
      <c r="BY137" s="298"/>
      <c r="BZ137" s="298"/>
      <c r="CA137" s="298"/>
      <c r="CB137" s="298"/>
      <c r="CC137" s="298"/>
    </row>
    <row r="138" spans="1:81" s="14" customFormat="1" ht="13.5">
      <c r="A138" s="11"/>
      <c r="B138" s="11"/>
      <c r="C138" s="11"/>
      <c r="D138" s="11"/>
      <c r="E138" s="11"/>
      <c r="F138" s="11"/>
      <c r="G138" s="11"/>
      <c r="H138" s="11"/>
      <c r="I138" s="11"/>
      <c r="J138" s="11"/>
      <c r="K138" s="11"/>
      <c r="L138" s="30"/>
      <c r="M138" s="30"/>
      <c r="N138" s="11"/>
      <c r="O138" s="11"/>
      <c r="P138" s="11"/>
      <c r="Q138" s="11"/>
      <c r="R138" s="11"/>
      <c r="S138" s="11"/>
      <c r="T138" s="298"/>
      <c r="U138" s="298"/>
      <c r="V138" s="298"/>
      <c r="W138" s="298"/>
      <c r="X138" s="298"/>
      <c r="Y138" s="298"/>
      <c r="Z138" s="298"/>
      <c r="AA138" s="298"/>
      <c r="AB138" s="298"/>
      <c r="AC138" s="298"/>
      <c r="AD138" s="298"/>
      <c r="AE138" s="298"/>
      <c r="AF138" s="298"/>
      <c r="AG138" s="298"/>
      <c r="AH138" s="298"/>
      <c r="AI138" s="298"/>
      <c r="AJ138" s="298"/>
      <c r="AK138" s="298"/>
      <c r="AL138" s="298"/>
      <c r="AM138" s="298"/>
      <c r="AN138" s="298"/>
      <c r="AO138" s="298"/>
      <c r="AP138" s="298"/>
      <c r="AQ138" s="298"/>
      <c r="AR138" s="298"/>
      <c r="AS138" s="298"/>
      <c r="AT138" s="298"/>
      <c r="AU138" s="298"/>
      <c r="AV138" s="298"/>
      <c r="AW138" s="298"/>
      <c r="AX138" s="298"/>
      <c r="AY138" s="298"/>
      <c r="AZ138" s="298"/>
      <c r="BA138" s="298"/>
      <c r="BB138" s="298"/>
      <c r="BC138" s="298"/>
      <c r="BD138" s="298"/>
      <c r="BE138" s="298"/>
      <c r="BF138" s="298"/>
      <c r="BG138" s="298"/>
      <c r="BH138" s="298"/>
      <c r="BI138" s="298"/>
      <c r="BJ138" s="298"/>
      <c r="BK138" s="298"/>
      <c r="BL138" s="298"/>
      <c r="BM138" s="298"/>
      <c r="BN138" s="298"/>
      <c r="BO138" s="298"/>
      <c r="BP138" s="298"/>
      <c r="BQ138" s="298"/>
      <c r="BR138" s="298"/>
      <c r="BS138" s="298"/>
      <c r="BT138" s="298"/>
      <c r="BU138" s="298"/>
      <c r="BV138" s="298"/>
      <c r="BW138" s="298"/>
      <c r="BX138" s="298"/>
      <c r="BY138" s="298"/>
      <c r="BZ138" s="298"/>
      <c r="CA138" s="298"/>
      <c r="CB138" s="298"/>
      <c r="CC138" s="298"/>
    </row>
    <row r="139" spans="1:81" s="14" customFormat="1" ht="13.5">
      <c r="A139" s="11"/>
      <c r="B139" s="11"/>
      <c r="C139" s="11"/>
      <c r="D139" s="11"/>
      <c r="E139" s="11"/>
      <c r="F139" s="11"/>
      <c r="G139" s="11"/>
      <c r="H139" s="11"/>
      <c r="I139" s="11"/>
      <c r="J139" s="11"/>
      <c r="K139" s="11"/>
      <c r="L139" s="30"/>
      <c r="M139" s="30"/>
      <c r="N139" s="11"/>
      <c r="O139" s="11"/>
      <c r="P139" s="11"/>
      <c r="Q139" s="11"/>
      <c r="R139" s="11"/>
      <c r="S139" s="11"/>
      <c r="T139" s="298"/>
      <c r="U139" s="298"/>
      <c r="V139" s="298"/>
      <c r="W139" s="298"/>
      <c r="X139" s="298"/>
      <c r="Y139" s="298"/>
      <c r="Z139" s="298"/>
      <c r="AA139" s="298"/>
      <c r="AB139" s="298"/>
      <c r="AC139" s="298"/>
      <c r="AD139" s="298"/>
      <c r="AE139" s="298"/>
      <c r="AF139" s="298"/>
      <c r="AG139" s="298"/>
      <c r="AH139" s="298"/>
      <c r="AI139" s="298"/>
      <c r="AJ139" s="298"/>
      <c r="AK139" s="298"/>
      <c r="AL139" s="298"/>
      <c r="AM139" s="298"/>
      <c r="AN139" s="298"/>
      <c r="AO139" s="298"/>
      <c r="AP139" s="298"/>
      <c r="AQ139" s="298"/>
      <c r="AR139" s="298"/>
      <c r="AS139" s="298"/>
      <c r="AT139" s="298"/>
      <c r="AU139" s="298"/>
      <c r="AV139" s="298"/>
      <c r="AW139" s="298"/>
      <c r="AX139" s="298"/>
      <c r="AY139" s="298"/>
      <c r="AZ139" s="298"/>
      <c r="BA139" s="298"/>
      <c r="BB139" s="298"/>
      <c r="BC139" s="298"/>
      <c r="BD139" s="298"/>
      <c r="BE139" s="298"/>
      <c r="BF139" s="298"/>
      <c r="BG139" s="298"/>
      <c r="BH139" s="298"/>
      <c r="BI139" s="298"/>
      <c r="BJ139" s="298"/>
      <c r="BK139" s="298"/>
      <c r="BL139" s="298"/>
      <c r="BM139" s="298"/>
      <c r="BN139" s="298"/>
      <c r="BO139" s="298"/>
      <c r="BP139" s="298"/>
      <c r="BQ139" s="298"/>
      <c r="BR139" s="298"/>
      <c r="BS139" s="298"/>
      <c r="BT139" s="298"/>
      <c r="BU139" s="298"/>
      <c r="BV139" s="298"/>
      <c r="BW139" s="298"/>
      <c r="BX139" s="298"/>
      <c r="BY139" s="298"/>
      <c r="BZ139" s="298"/>
      <c r="CA139" s="298"/>
      <c r="CB139" s="298"/>
      <c r="CC139" s="298"/>
    </row>
    <row r="140" spans="1:81" s="14" customFormat="1" ht="13.5">
      <c r="A140" s="11"/>
      <c r="B140" s="11"/>
      <c r="C140" s="11"/>
      <c r="D140" s="11"/>
      <c r="E140" s="11"/>
      <c r="F140" s="11"/>
      <c r="G140" s="11"/>
      <c r="H140" s="11"/>
      <c r="I140" s="11"/>
      <c r="J140" s="11"/>
      <c r="K140" s="11"/>
      <c r="L140" s="30"/>
      <c r="M140" s="30"/>
      <c r="N140" s="11"/>
      <c r="O140" s="11"/>
      <c r="P140" s="11"/>
      <c r="Q140" s="11"/>
      <c r="R140" s="11"/>
      <c r="S140" s="11"/>
      <c r="T140" s="298"/>
      <c r="U140" s="298"/>
      <c r="V140" s="298"/>
      <c r="W140" s="298"/>
      <c r="X140" s="298"/>
      <c r="Y140" s="298"/>
      <c r="Z140" s="298"/>
      <c r="AA140" s="298"/>
      <c r="AB140" s="298"/>
      <c r="AC140" s="298"/>
      <c r="AD140" s="298"/>
      <c r="AE140" s="298"/>
      <c r="AF140" s="298"/>
      <c r="AG140" s="298"/>
      <c r="AH140" s="298"/>
      <c r="AI140" s="298"/>
      <c r="AJ140" s="298"/>
      <c r="AK140" s="298"/>
      <c r="AL140" s="298"/>
      <c r="AM140" s="298"/>
      <c r="AN140" s="298"/>
      <c r="AO140" s="298"/>
      <c r="AP140" s="298"/>
      <c r="AQ140" s="298"/>
      <c r="AR140" s="298"/>
      <c r="AS140" s="298"/>
      <c r="AT140" s="298"/>
      <c r="AU140" s="298"/>
      <c r="AV140" s="298"/>
      <c r="AW140" s="298"/>
      <c r="AX140" s="298"/>
      <c r="AY140" s="298"/>
      <c r="AZ140" s="298"/>
      <c r="BA140" s="298"/>
      <c r="BB140" s="298"/>
      <c r="BC140" s="298"/>
      <c r="BD140" s="298"/>
      <c r="BE140" s="298"/>
      <c r="BF140" s="298"/>
      <c r="BG140" s="298"/>
      <c r="BH140" s="298"/>
      <c r="BI140" s="298"/>
      <c r="BJ140" s="298"/>
      <c r="BK140" s="298"/>
      <c r="BL140" s="298"/>
      <c r="BM140" s="298"/>
      <c r="BN140" s="298"/>
      <c r="BO140" s="298"/>
      <c r="BP140" s="298"/>
      <c r="BQ140" s="298"/>
      <c r="BR140" s="298"/>
      <c r="BS140" s="298"/>
      <c r="BT140" s="298"/>
      <c r="BU140" s="298"/>
      <c r="BV140" s="298"/>
      <c r="BW140" s="298"/>
      <c r="BX140" s="298"/>
      <c r="BY140" s="298"/>
      <c r="BZ140" s="298"/>
      <c r="CA140" s="298"/>
      <c r="CB140" s="298"/>
      <c r="CC140" s="298"/>
    </row>
    <row r="141" spans="1:81" s="14" customFormat="1" ht="13.5">
      <c r="A141" s="11"/>
      <c r="B141" s="11"/>
      <c r="C141" s="11"/>
      <c r="D141" s="11"/>
      <c r="E141" s="11"/>
      <c r="F141" s="11"/>
      <c r="G141" s="11"/>
      <c r="H141" s="11"/>
      <c r="I141" s="11"/>
      <c r="J141" s="11"/>
      <c r="K141" s="11"/>
      <c r="L141" s="30"/>
      <c r="M141" s="30"/>
      <c r="N141" s="11"/>
      <c r="O141" s="11"/>
      <c r="P141" s="11"/>
      <c r="Q141" s="11"/>
      <c r="R141" s="11"/>
      <c r="S141" s="11"/>
      <c r="T141" s="298"/>
      <c r="U141" s="298"/>
      <c r="V141" s="298"/>
      <c r="W141" s="298"/>
      <c r="X141" s="298"/>
      <c r="Y141" s="298"/>
      <c r="Z141" s="298"/>
      <c r="AA141" s="298"/>
      <c r="AB141" s="298"/>
      <c r="AC141" s="298"/>
      <c r="AD141" s="298"/>
      <c r="AE141" s="298"/>
      <c r="AF141" s="298"/>
      <c r="AG141" s="298"/>
      <c r="AH141" s="298"/>
      <c r="AI141" s="298"/>
      <c r="AJ141" s="298"/>
      <c r="AK141" s="298"/>
      <c r="AL141" s="298"/>
      <c r="AM141" s="298"/>
      <c r="AN141" s="298"/>
      <c r="AO141" s="298"/>
      <c r="AP141" s="298"/>
      <c r="AQ141" s="298"/>
      <c r="AR141" s="298"/>
      <c r="AS141" s="298"/>
      <c r="AT141" s="298"/>
      <c r="AU141" s="298"/>
      <c r="AV141" s="298"/>
      <c r="AW141" s="298"/>
      <c r="AX141" s="298"/>
      <c r="AY141" s="298"/>
      <c r="AZ141" s="298"/>
      <c r="BA141" s="298"/>
      <c r="BB141" s="298"/>
      <c r="BC141" s="298"/>
      <c r="BD141" s="298"/>
      <c r="BE141" s="298"/>
      <c r="BF141" s="298"/>
      <c r="BG141" s="298"/>
      <c r="BH141" s="298"/>
      <c r="BI141" s="298"/>
      <c r="BJ141" s="298"/>
      <c r="BK141" s="298"/>
      <c r="BL141" s="298"/>
      <c r="BM141" s="298"/>
      <c r="BN141" s="298"/>
      <c r="BO141" s="298"/>
      <c r="BP141" s="298"/>
      <c r="BQ141" s="298"/>
      <c r="BR141" s="298"/>
      <c r="BS141" s="298"/>
      <c r="BT141" s="298"/>
      <c r="BU141" s="298"/>
      <c r="BV141" s="298"/>
      <c r="BW141" s="298"/>
      <c r="BX141" s="298"/>
      <c r="BY141" s="298"/>
      <c r="BZ141" s="298"/>
      <c r="CA141" s="298"/>
      <c r="CB141" s="298"/>
      <c r="CC141" s="298"/>
    </row>
    <row r="142" spans="1:81" s="14" customFormat="1" ht="13.5">
      <c r="A142" s="11"/>
      <c r="B142" s="11"/>
      <c r="C142" s="11"/>
      <c r="D142" s="11"/>
      <c r="E142" s="11"/>
      <c r="F142" s="11"/>
      <c r="G142" s="11"/>
      <c r="H142" s="11"/>
      <c r="I142" s="11"/>
      <c r="J142" s="11"/>
      <c r="K142" s="11"/>
      <c r="L142" s="30"/>
      <c r="M142" s="30"/>
      <c r="N142" s="11"/>
      <c r="O142" s="11"/>
      <c r="P142" s="11"/>
      <c r="Q142" s="11"/>
      <c r="R142" s="11"/>
      <c r="S142" s="11"/>
      <c r="T142" s="298"/>
      <c r="U142" s="298"/>
      <c r="V142" s="298"/>
      <c r="W142" s="298"/>
      <c r="X142" s="298"/>
      <c r="Y142" s="298"/>
      <c r="Z142" s="298"/>
      <c r="AA142" s="298"/>
      <c r="AB142" s="298"/>
      <c r="AC142" s="298"/>
      <c r="AD142" s="298"/>
      <c r="AE142" s="298"/>
      <c r="AF142" s="298"/>
      <c r="AG142" s="298"/>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298"/>
      <c r="BR142" s="298"/>
      <c r="BS142" s="298"/>
      <c r="BT142" s="298"/>
      <c r="BU142" s="298"/>
      <c r="BV142" s="298"/>
      <c r="BW142" s="298"/>
      <c r="BX142" s="298"/>
      <c r="BY142" s="298"/>
      <c r="BZ142" s="298"/>
      <c r="CA142" s="298"/>
      <c r="CB142" s="298"/>
      <c r="CC142" s="298"/>
    </row>
    <row r="143" spans="1:81" s="14" customFormat="1" ht="13.5">
      <c r="A143" s="11"/>
      <c r="B143" s="11"/>
      <c r="C143" s="11"/>
      <c r="D143" s="11"/>
      <c r="E143" s="11"/>
      <c r="F143" s="11"/>
      <c r="G143" s="11"/>
      <c r="H143" s="11"/>
      <c r="I143" s="11"/>
      <c r="J143" s="11"/>
      <c r="K143" s="11"/>
      <c r="L143" s="30"/>
      <c r="M143" s="30"/>
      <c r="N143" s="11"/>
      <c r="O143" s="11"/>
      <c r="P143" s="11"/>
      <c r="Q143" s="11"/>
      <c r="R143" s="11"/>
      <c r="S143" s="11"/>
      <c r="T143" s="298"/>
      <c r="U143" s="298"/>
      <c r="V143" s="298"/>
      <c r="W143" s="298"/>
      <c r="X143" s="298"/>
      <c r="Y143" s="298"/>
      <c r="Z143" s="298"/>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row>
    <row r="144" spans="1:81" s="14" customFormat="1" ht="13.5">
      <c r="A144" s="11"/>
      <c r="B144" s="11"/>
      <c r="C144" s="11"/>
      <c r="D144" s="11"/>
      <c r="E144" s="11"/>
      <c r="F144" s="11"/>
      <c r="G144" s="11"/>
      <c r="H144" s="11"/>
      <c r="I144" s="11"/>
      <c r="J144" s="11"/>
      <c r="K144" s="11"/>
      <c r="L144" s="30"/>
      <c r="M144" s="30"/>
      <c r="N144" s="11"/>
      <c r="O144" s="11"/>
      <c r="P144" s="11"/>
      <c r="Q144" s="11"/>
      <c r="R144" s="11"/>
      <c r="S144" s="11"/>
      <c r="T144" s="298"/>
      <c r="U144" s="298"/>
      <c r="V144" s="298"/>
      <c r="W144" s="298"/>
      <c r="X144" s="298"/>
      <c r="Y144" s="298"/>
      <c r="Z144" s="298"/>
      <c r="AA144" s="298"/>
      <c r="AB144" s="298"/>
      <c r="AC144" s="298"/>
      <c r="AD144" s="298"/>
      <c r="AE144" s="298"/>
      <c r="AF144" s="298"/>
      <c r="AG144" s="298"/>
      <c r="AH144" s="298"/>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298"/>
      <c r="BN144" s="298"/>
      <c r="BO144" s="298"/>
      <c r="BP144" s="298"/>
      <c r="BQ144" s="298"/>
      <c r="BR144" s="298"/>
      <c r="BS144" s="298"/>
      <c r="BT144" s="298"/>
      <c r="BU144" s="298"/>
      <c r="BV144" s="298"/>
      <c r="BW144" s="298"/>
      <c r="BX144" s="298"/>
      <c r="BY144" s="298"/>
      <c r="BZ144" s="298"/>
      <c r="CA144" s="298"/>
      <c r="CB144" s="298"/>
      <c r="CC144" s="298"/>
    </row>
    <row r="145" spans="1:81" s="14" customFormat="1" ht="13.5">
      <c r="A145" s="11"/>
      <c r="B145" s="11"/>
      <c r="C145" s="11"/>
      <c r="D145" s="11"/>
      <c r="E145" s="11"/>
      <c r="F145" s="11"/>
      <c r="G145" s="11"/>
      <c r="H145" s="11"/>
      <c r="I145" s="11"/>
      <c r="J145" s="11"/>
      <c r="K145" s="11"/>
      <c r="L145" s="30"/>
      <c r="M145" s="30"/>
      <c r="N145" s="11"/>
      <c r="O145" s="11"/>
      <c r="P145" s="11"/>
      <c r="Q145" s="11"/>
      <c r="R145" s="11"/>
      <c r="S145" s="11"/>
      <c r="T145" s="298"/>
      <c r="U145" s="298"/>
      <c r="V145" s="298"/>
      <c r="W145" s="298"/>
      <c r="X145" s="298"/>
      <c r="Y145" s="298"/>
      <c r="Z145" s="298"/>
      <c r="AA145" s="298"/>
      <c r="AB145" s="298"/>
      <c r="AC145" s="298"/>
      <c r="AD145" s="298"/>
      <c r="AE145" s="298"/>
      <c r="AF145" s="298"/>
      <c r="AG145" s="298"/>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298"/>
      <c r="BM145" s="298"/>
      <c r="BN145" s="298"/>
      <c r="BO145" s="298"/>
      <c r="BP145" s="298"/>
      <c r="BQ145" s="298"/>
      <c r="BR145" s="298"/>
      <c r="BS145" s="298"/>
      <c r="BT145" s="298"/>
      <c r="BU145" s="298"/>
      <c r="BV145" s="298"/>
      <c r="BW145" s="298"/>
      <c r="BX145" s="298"/>
      <c r="BY145" s="298"/>
      <c r="BZ145" s="298"/>
      <c r="CA145" s="298"/>
      <c r="CB145" s="298"/>
      <c r="CC145" s="298"/>
    </row>
    <row r="146" spans="1:81" s="14" customFormat="1" ht="13.5">
      <c r="A146" s="11"/>
      <c r="B146" s="11"/>
      <c r="C146" s="11"/>
      <c r="D146" s="11"/>
      <c r="E146" s="11"/>
      <c r="F146" s="11"/>
      <c r="G146" s="11"/>
      <c r="H146" s="11"/>
      <c r="I146" s="11"/>
      <c r="J146" s="11"/>
      <c r="K146" s="11"/>
      <c r="L146" s="30"/>
      <c r="M146" s="30"/>
      <c r="N146" s="11"/>
      <c r="O146" s="11"/>
      <c r="P146" s="11"/>
      <c r="Q146" s="11"/>
      <c r="R146" s="11"/>
      <c r="S146" s="11"/>
      <c r="T146" s="298"/>
      <c r="U146" s="298"/>
      <c r="V146" s="298"/>
      <c r="W146" s="298"/>
      <c r="X146" s="298"/>
      <c r="Y146" s="298"/>
      <c r="Z146" s="298"/>
      <c r="AA146" s="298"/>
      <c r="AB146" s="298"/>
      <c r="AC146" s="298"/>
      <c r="AD146" s="298"/>
      <c r="AE146" s="298"/>
      <c r="AF146" s="298"/>
      <c r="AG146" s="298"/>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298"/>
      <c r="BZ146" s="298"/>
      <c r="CA146" s="298"/>
      <c r="CB146" s="298"/>
      <c r="CC146" s="298"/>
    </row>
    <row r="147" spans="1:81" s="14" customFormat="1" ht="13.5">
      <c r="A147" s="11"/>
      <c r="B147" s="11"/>
      <c r="C147" s="11"/>
      <c r="D147" s="11"/>
      <c r="E147" s="11"/>
      <c r="F147" s="11"/>
      <c r="G147" s="11"/>
      <c r="H147" s="11"/>
      <c r="I147" s="11"/>
      <c r="J147" s="11"/>
      <c r="K147" s="11"/>
      <c r="L147" s="30"/>
      <c r="M147" s="30"/>
      <c r="N147" s="11"/>
      <c r="O147" s="11"/>
      <c r="P147" s="11"/>
      <c r="Q147" s="11"/>
      <c r="R147" s="11"/>
      <c r="S147" s="11"/>
      <c r="T147" s="298"/>
      <c r="U147" s="298"/>
      <c r="V147" s="298"/>
      <c r="W147" s="298"/>
      <c r="X147" s="298"/>
      <c r="Y147" s="298"/>
      <c r="Z147" s="298"/>
      <c r="AA147" s="298"/>
      <c r="AB147" s="298"/>
      <c r="AC147" s="298"/>
      <c r="AD147" s="298"/>
      <c r="AE147" s="298"/>
      <c r="AF147" s="298"/>
      <c r="AG147" s="298"/>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298"/>
      <c r="BZ147" s="298"/>
      <c r="CA147" s="298"/>
      <c r="CB147" s="298"/>
      <c r="CC147" s="298"/>
    </row>
    <row r="148" spans="1:81" s="14" customFormat="1" ht="13.5">
      <c r="A148" s="11"/>
      <c r="B148" s="11"/>
      <c r="C148" s="11"/>
      <c r="D148" s="11"/>
      <c r="E148" s="11"/>
      <c r="F148" s="11"/>
      <c r="G148" s="11"/>
      <c r="H148" s="11"/>
      <c r="I148" s="11"/>
      <c r="J148" s="11"/>
      <c r="K148" s="11"/>
      <c r="L148" s="30"/>
      <c r="M148" s="30"/>
      <c r="N148" s="11"/>
      <c r="O148" s="11"/>
      <c r="P148" s="11"/>
      <c r="Q148" s="11"/>
      <c r="R148" s="11"/>
      <c r="S148" s="11"/>
      <c r="T148" s="298"/>
      <c r="U148" s="298"/>
      <c r="V148" s="298"/>
      <c r="W148" s="298"/>
      <c r="X148" s="298"/>
      <c r="Y148" s="298"/>
      <c r="Z148" s="298"/>
      <c r="AA148" s="298"/>
      <c r="AB148" s="298"/>
      <c r="AC148" s="298"/>
      <c r="AD148" s="298"/>
      <c r="AE148" s="298"/>
      <c r="AF148" s="298"/>
      <c r="AG148" s="298"/>
      <c r="AH148" s="298"/>
      <c r="AI148" s="298"/>
      <c r="AJ148" s="298"/>
      <c r="AK148" s="298"/>
      <c r="AL148" s="298"/>
      <c r="AM148" s="298"/>
      <c r="AN148" s="298"/>
      <c r="AO148" s="298"/>
      <c r="AP148" s="298"/>
      <c r="AQ148" s="298"/>
      <c r="AR148" s="298"/>
      <c r="AS148" s="298"/>
      <c r="AT148" s="298"/>
      <c r="AU148" s="298"/>
      <c r="AV148" s="298"/>
      <c r="AW148" s="298"/>
      <c r="AX148" s="298"/>
      <c r="AY148" s="298"/>
      <c r="AZ148" s="298"/>
      <c r="BA148" s="298"/>
      <c r="BB148" s="298"/>
      <c r="BC148" s="298"/>
      <c r="BD148" s="298"/>
      <c r="BE148" s="298"/>
      <c r="BF148" s="298"/>
      <c r="BG148" s="298"/>
      <c r="BH148" s="298"/>
      <c r="BI148" s="298"/>
      <c r="BJ148" s="298"/>
      <c r="BK148" s="298"/>
      <c r="BL148" s="298"/>
      <c r="BM148" s="298"/>
      <c r="BN148" s="298"/>
      <c r="BO148" s="298"/>
      <c r="BP148" s="298"/>
      <c r="BQ148" s="298"/>
      <c r="BR148" s="298"/>
      <c r="BS148" s="298"/>
      <c r="BT148" s="298"/>
      <c r="BU148" s="298"/>
      <c r="BV148" s="298"/>
      <c r="BW148" s="298"/>
      <c r="BX148" s="298"/>
      <c r="BY148" s="298"/>
      <c r="BZ148" s="298"/>
      <c r="CA148" s="298"/>
      <c r="CB148" s="298"/>
      <c r="CC148" s="298"/>
    </row>
    <row r="149" spans="1:81" s="14" customFormat="1" ht="13.5">
      <c r="A149" s="11"/>
      <c r="B149" s="11"/>
      <c r="C149" s="11"/>
      <c r="D149" s="11"/>
      <c r="E149" s="11"/>
      <c r="F149" s="11"/>
      <c r="G149" s="11"/>
      <c r="H149" s="11"/>
      <c r="I149" s="11"/>
      <c r="J149" s="11"/>
      <c r="K149" s="11"/>
      <c r="L149" s="30"/>
      <c r="M149" s="30"/>
      <c r="N149" s="11"/>
      <c r="O149" s="11"/>
      <c r="P149" s="11"/>
      <c r="Q149" s="11"/>
      <c r="R149" s="11"/>
      <c r="S149" s="11"/>
      <c r="T149" s="298"/>
      <c r="U149" s="298"/>
      <c r="V149" s="298"/>
      <c r="W149" s="298"/>
      <c r="X149" s="298"/>
      <c r="Y149" s="298"/>
      <c r="Z149" s="298"/>
      <c r="AA149" s="298"/>
      <c r="AB149" s="298"/>
      <c r="AC149" s="298"/>
      <c r="AD149" s="298"/>
      <c r="AE149" s="298"/>
      <c r="AF149" s="298"/>
      <c r="AG149" s="298"/>
      <c r="AH149" s="298"/>
      <c r="AI149" s="298"/>
      <c r="AJ149" s="298"/>
      <c r="AK149" s="298"/>
      <c r="AL149" s="298"/>
      <c r="AM149" s="298"/>
      <c r="AN149" s="298"/>
      <c r="AO149" s="298"/>
      <c r="AP149" s="298"/>
      <c r="AQ149" s="298"/>
      <c r="AR149" s="298"/>
      <c r="AS149" s="298"/>
      <c r="AT149" s="298"/>
      <c r="AU149" s="298"/>
      <c r="AV149" s="298"/>
      <c r="AW149" s="298"/>
      <c r="AX149" s="298"/>
      <c r="AY149" s="298"/>
      <c r="AZ149" s="298"/>
      <c r="BA149" s="298"/>
      <c r="BB149" s="298"/>
      <c r="BC149" s="298"/>
      <c r="BD149" s="298"/>
      <c r="BE149" s="298"/>
      <c r="BF149" s="298"/>
      <c r="BG149" s="298"/>
      <c r="BH149" s="298"/>
      <c r="BI149" s="298"/>
      <c r="BJ149" s="298"/>
      <c r="BK149" s="298"/>
      <c r="BL149" s="298"/>
      <c r="BM149" s="298"/>
      <c r="BN149" s="298"/>
      <c r="BO149" s="298"/>
      <c r="BP149" s="298"/>
      <c r="BQ149" s="298"/>
      <c r="BR149" s="298"/>
      <c r="BS149" s="298"/>
      <c r="BT149" s="298"/>
      <c r="BU149" s="298"/>
      <c r="BV149" s="298"/>
      <c r="BW149" s="298"/>
      <c r="BX149" s="298"/>
      <c r="BY149" s="298"/>
      <c r="BZ149" s="298"/>
      <c r="CA149" s="298"/>
      <c r="CB149" s="298"/>
      <c r="CC149" s="298"/>
    </row>
    <row r="150" spans="1:81" s="14" customFormat="1" ht="13.5">
      <c r="A150" s="11"/>
      <c r="B150" s="11"/>
      <c r="C150" s="11"/>
      <c r="D150" s="11"/>
      <c r="E150" s="11"/>
      <c r="F150" s="11"/>
      <c r="G150" s="11"/>
      <c r="H150" s="11"/>
      <c r="I150" s="11"/>
      <c r="J150" s="11"/>
      <c r="K150" s="11"/>
      <c r="L150" s="30"/>
      <c r="M150" s="30"/>
      <c r="N150" s="11"/>
      <c r="O150" s="11"/>
      <c r="P150" s="11"/>
      <c r="Q150" s="11"/>
      <c r="R150" s="11"/>
      <c r="S150" s="11"/>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8"/>
      <c r="CB150" s="298"/>
      <c r="CC150" s="298"/>
    </row>
    <row r="151" spans="1:81" s="14" customFormat="1" ht="13.5">
      <c r="A151" s="11"/>
      <c r="B151" s="11"/>
      <c r="C151" s="11"/>
      <c r="D151" s="11"/>
      <c r="E151" s="11"/>
      <c r="F151" s="11"/>
      <c r="G151" s="11"/>
      <c r="H151" s="11"/>
      <c r="I151" s="11"/>
      <c r="J151" s="11"/>
      <c r="K151" s="11"/>
      <c r="L151" s="30"/>
      <c r="M151" s="30"/>
      <c r="N151" s="11"/>
      <c r="O151" s="11"/>
      <c r="P151" s="11"/>
      <c r="Q151" s="11"/>
      <c r="R151" s="11"/>
      <c r="S151" s="11"/>
      <c r="T151" s="298"/>
      <c r="U151" s="298"/>
      <c r="V151" s="298"/>
      <c r="W151" s="298"/>
      <c r="X151" s="298"/>
      <c r="Y151" s="298"/>
      <c r="Z151" s="298"/>
      <c r="AA151" s="298"/>
      <c r="AB151" s="298"/>
      <c r="AC151" s="298"/>
      <c r="AD151" s="298"/>
      <c r="AE151" s="298"/>
      <c r="AF151" s="298"/>
      <c r="AG151" s="298"/>
      <c r="AH151" s="298"/>
      <c r="AI151" s="298"/>
      <c r="AJ151" s="298"/>
      <c r="AK151" s="298"/>
      <c r="AL151" s="298"/>
      <c r="AM151" s="298"/>
      <c r="AN151" s="298"/>
      <c r="AO151" s="298"/>
      <c r="AP151" s="298"/>
      <c r="AQ151" s="298"/>
      <c r="AR151" s="298"/>
      <c r="AS151" s="298"/>
      <c r="AT151" s="298"/>
      <c r="AU151" s="298"/>
      <c r="AV151" s="298"/>
      <c r="AW151" s="298"/>
      <c r="AX151" s="298"/>
      <c r="AY151" s="298"/>
      <c r="AZ151" s="298"/>
      <c r="BA151" s="298"/>
      <c r="BB151" s="298"/>
      <c r="BC151" s="298"/>
      <c r="BD151" s="298"/>
      <c r="BE151" s="298"/>
      <c r="BF151" s="298"/>
      <c r="BG151" s="298"/>
      <c r="BH151" s="298"/>
      <c r="BI151" s="298"/>
      <c r="BJ151" s="298"/>
      <c r="BK151" s="298"/>
      <c r="BL151" s="298"/>
      <c r="BM151" s="298"/>
      <c r="BN151" s="298"/>
      <c r="BO151" s="298"/>
      <c r="BP151" s="298"/>
      <c r="BQ151" s="298"/>
      <c r="BR151" s="298"/>
      <c r="BS151" s="298"/>
      <c r="BT151" s="298"/>
      <c r="BU151" s="298"/>
      <c r="BV151" s="298"/>
      <c r="BW151" s="298"/>
      <c r="BX151" s="298"/>
      <c r="BY151" s="298"/>
      <c r="BZ151" s="298"/>
      <c r="CA151" s="298"/>
      <c r="CB151" s="298"/>
      <c r="CC151" s="298"/>
    </row>
    <row r="152" spans="1:81" s="14" customFormat="1" ht="13.5">
      <c r="A152" s="11"/>
      <c r="B152" s="11"/>
      <c r="C152" s="11"/>
      <c r="D152" s="11"/>
      <c r="E152" s="11"/>
      <c r="F152" s="11"/>
      <c r="G152" s="11"/>
      <c r="H152" s="11"/>
      <c r="I152" s="11"/>
      <c r="J152" s="11"/>
      <c r="K152" s="11"/>
      <c r="L152" s="30"/>
      <c r="M152" s="30"/>
      <c r="N152" s="11"/>
      <c r="O152" s="11"/>
      <c r="P152" s="11"/>
      <c r="Q152" s="11"/>
      <c r="R152" s="11"/>
      <c r="S152" s="11"/>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298"/>
      <c r="BZ152" s="298"/>
      <c r="CA152" s="298"/>
      <c r="CB152" s="298"/>
      <c r="CC152" s="298"/>
    </row>
    <row r="153" spans="1:81" s="14" customFormat="1" ht="13.5">
      <c r="A153" s="11"/>
      <c r="B153" s="11"/>
      <c r="C153" s="11"/>
      <c r="D153" s="11"/>
      <c r="E153" s="11"/>
      <c r="F153" s="11"/>
      <c r="G153" s="11"/>
      <c r="H153" s="11"/>
      <c r="I153" s="11"/>
      <c r="J153" s="11"/>
      <c r="K153" s="11"/>
      <c r="L153" s="30"/>
      <c r="M153" s="30"/>
      <c r="N153" s="11"/>
      <c r="O153" s="11"/>
      <c r="P153" s="11"/>
      <c r="Q153" s="11"/>
      <c r="R153" s="11"/>
      <c r="S153" s="11"/>
      <c r="T153" s="298"/>
      <c r="U153" s="298"/>
      <c r="V153" s="298"/>
      <c r="W153" s="298"/>
      <c r="X153" s="298"/>
      <c r="Y153" s="298"/>
      <c r="Z153" s="298"/>
      <c r="AA153" s="298"/>
      <c r="AB153" s="298"/>
      <c r="AC153" s="298"/>
      <c r="AD153" s="298"/>
      <c r="AE153" s="298"/>
      <c r="AF153" s="298"/>
      <c r="AG153" s="298"/>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row>
    <row r="154" spans="1:81" s="14" customFormat="1" ht="13.5">
      <c r="A154" s="11"/>
      <c r="B154" s="11"/>
      <c r="C154" s="11"/>
      <c r="D154" s="11"/>
      <c r="E154" s="11"/>
      <c r="F154" s="11"/>
      <c r="G154" s="11"/>
      <c r="H154" s="11"/>
      <c r="I154" s="11"/>
      <c r="J154" s="11"/>
      <c r="K154" s="11"/>
      <c r="L154" s="30"/>
      <c r="M154" s="30"/>
      <c r="N154" s="11"/>
      <c r="O154" s="11"/>
      <c r="P154" s="11"/>
      <c r="Q154" s="11"/>
      <c r="R154" s="11"/>
      <c r="S154" s="11"/>
      <c r="T154" s="298"/>
      <c r="U154" s="298"/>
      <c r="V154" s="298"/>
      <c r="W154" s="298"/>
      <c r="X154" s="298"/>
      <c r="Y154" s="298"/>
      <c r="Z154" s="298"/>
      <c r="AA154" s="298"/>
      <c r="AB154" s="298"/>
      <c r="AC154" s="298"/>
      <c r="AD154" s="298"/>
      <c r="AE154" s="298"/>
      <c r="AF154" s="298"/>
      <c r="AG154" s="298"/>
      <c r="AH154" s="298"/>
      <c r="AI154" s="298"/>
      <c r="AJ154" s="298"/>
      <c r="AK154" s="298"/>
      <c r="AL154" s="298"/>
      <c r="AM154" s="298"/>
      <c r="AN154" s="298"/>
      <c r="AO154" s="298"/>
      <c r="AP154" s="298"/>
      <c r="AQ154" s="298"/>
      <c r="AR154" s="298"/>
      <c r="AS154" s="298"/>
      <c r="AT154" s="298"/>
      <c r="AU154" s="298"/>
      <c r="AV154" s="298"/>
      <c r="AW154" s="298"/>
      <c r="AX154" s="298"/>
      <c r="AY154" s="298"/>
      <c r="AZ154" s="298"/>
      <c r="BA154" s="298"/>
      <c r="BB154" s="298"/>
      <c r="BC154" s="298"/>
      <c r="BD154" s="298"/>
      <c r="BE154" s="298"/>
      <c r="BF154" s="298"/>
      <c r="BG154" s="298"/>
      <c r="BH154" s="298"/>
      <c r="BI154" s="298"/>
      <c r="BJ154" s="298"/>
      <c r="BK154" s="298"/>
      <c r="BL154" s="298"/>
      <c r="BM154" s="298"/>
      <c r="BN154" s="298"/>
      <c r="BO154" s="298"/>
      <c r="BP154" s="298"/>
      <c r="BQ154" s="298"/>
      <c r="BR154" s="298"/>
      <c r="BS154" s="298"/>
      <c r="BT154" s="298"/>
      <c r="BU154" s="298"/>
      <c r="BV154" s="298"/>
      <c r="BW154" s="298"/>
      <c r="BX154" s="298"/>
      <c r="BY154" s="298"/>
      <c r="BZ154" s="298"/>
      <c r="CA154" s="298"/>
      <c r="CB154" s="298"/>
      <c r="CC154" s="298"/>
    </row>
    <row r="155" spans="1:81" s="14" customFormat="1" ht="13.5">
      <c r="A155" s="11"/>
      <c r="B155" s="11"/>
      <c r="C155" s="11"/>
      <c r="D155" s="11"/>
      <c r="E155" s="11"/>
      <c r="F155" s="11"/>
      <c r="G155" s="11"/>
      <c r="H155" s="11"/>
      <c r="I155" s="11"/>
      <c r="J155" s="11"/>
      <c r="K155" s="11"/>
      <c r="L155" s="30"/>
      <c r="M155" s="30"/>
      <c r="N155" s="11"/>
      <c r="O155" s="11"/>
      <c r="P155" s="11"/>
      <c r="Q155" s="11"/>
      <c r="R155" s="11"/>
      <c r="S155" s="11"/>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row>
    <row r="156" spans="1:81" s="14" customFormat="1" ht="13.5">
      <c r="A156" s="11"/>
      <c r="B156" s="11"/>
      <c r="C156" s="11"/>
      <c r="D156" s="11"/>
      <c r="E156" s="11"/>
      <c r="F156" s="11"/>
      <c r="G156" s="11"/>
      <c r="H156" s="11"/>
      <c r="I156" s="11"/>
      <c r="J156" s="11"/>
      <c r="K156" s="11"/>
      <c r="L156" s="30"/>
      <c r="M156" s="30"/>
      <c r="N156" s="11"/>
      <c r="O156" s="11"/>
      <c r="P156" s="11"/>
      <c r="Q156" s="11"/>
      <c r="R156" s="11"/>
      <c r="S156" s="11"/>
      <c r="T156" s="298"/>
      <c r="U156" s="298"/>
      <c r="V156" s="298"/>
      <c r="W156" s="298"/>
      <c r="X156" s="298"/>
      <c r="Y156" s="298"/>
      <c r="Z156" s="298"/>
      <c r="AA156" s="298"/>
      <c r="AB156" s="298"/>
      <c r="AC156" s="298"/>
      <c r="AD156" s="298"/>
      <c r="AE156" s="298"/>
      <c r="AF156" s="298"/>
      <c r="AG156" s="298"/>
      <c r="AH156" s="298"/>
      <c r="AI156" s="298"/>
      <c r="AJ156" s="298"/>
      <c r="AK156" s="298"/>
      <c r="AL156" s="298"/>
      <c r="AM156" s="298"/>
      <c r="AN156" s="298"/>
      <c r="AO156" s="298"/>
      <c r="AP156" s="298"/>
      <c r="AQ156" s="298"/>
      <c r="AR156" s="298"/>
      <c r="AS156" s="298"/>
      <c r="AT156" s="298"/>
      <c r="AU156" s="298"/>
      <c r="AV156" s="298"/>
      <c r="AW156" s="298"/>
      <c r="AX156" s="298"/>
      <c r="AY156" s="298"/>
      <c r="AZ156" s="298"/>
      <c r="BA156" s="298"/>
      <c r="BB156" s="298"/>
      <c r="BC156" s="298"/>
      <c r="BD156" s="298"/>
      <c r="BE156" s="298"/>
      <c r="BF156" s="298"/>
      <c r="BG156" s="298"/>
      <c r="BH156" s="298"/>
      <c r="BI156" s="298"/>
      <c r="BJ156" s="298"/>
      <c r="BK156" s="298"/>
      <c r="BL156" s="298"/>
      <c r="BM156" s="298"/>
      <c r="BN156" s="298"/>
      <c r="BO156" s="298"/>
      <c r="BP156" s="298"/>
      <c r="BQ156" s="298"/>
      <c r="BR156" s="298"/>
      <c r="BS156" s="298"/>
      <c r="BT156" s="298"/>
      <c r="BU156" s="298"/>
      <c r="BV156" s="298"/>
      <c r="BW156" s="298"/>
      <c r="BX156" s="298"/>
      <c r="BY156" s="298"/>
      <c r="BZ156" s="298"/>
      <c r="CA156" s="298"/>
      <c r="CB156" s="298"/>
      <c r="CC156" s="298"/>
    </row>
    <row r="157" spans="1:81" s="14" customFormat="1" ht="13.5">
      <c r="A157" s="11"/>
      <c r="B157" s="11"/>
      <c r="C157" s="11"/>
      <c r="D157" s="11"/>
      <c r="E157" s="11"/>
      <c r="F157" s="11"/>
      <c r="G157" s="11"/>
      <c r="H157" s="11"/>
      <c r="I157" s="11"/>
      <c r="J157" s="11"/>
      <c r="K157" s="11"/>
      <c r="L157" s="30"/>
      <c r="M157" s="30"/>
      <c r="N157" s="11"/>
      <c r="O157" s="11"/>
      <c r="P157" s="11"/>
      <c r="Q157" s="11"/>
      <c r="R157" s="11"/>
      <c r="S157" s="11"/>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8"/>
      <c r="CB157" s="298"/>
      <c r="CC157" s="298"/>
    </row>
    <row r="158" spans="1:81" s="14" customFormat="1" ht="13.5">
      <c r="A158" s="11"/>
      <c r="B158" s="11"/>
      <c r="C158" s="11"/>
      <c r="D158" s="11"/>
      <c r="E158" s="11"/>
      <c r="F158" s="11"/>
      <c r="G158" s="11"/>
      <c r="H158" s="11"/>
      <c r="I158" s="11"/>
      <c r="J158" s="11"/>
      <c r="K158" s="11"/>
      <c r="L158" s="30"/>
      <c r="M158" s="30"/>
      <c r="N158" s="11"/>
      <c r="O158" s="11"/>
      <c r="P158" s="11"/>
      <c r="Q158" s="11"/>
      <c r="R158" s="11"/>
      <c r="S158" s="11"/>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8"/>
      <c r="CB158" s="298"/>
      <c r="CC158" s="298"/>
    </row>
    <row r="159" spans="1:81" s="14" customFormat="1" ht="13.5">
      <c r="A159" s="11"/>
      <c r="B159" s="11"/>
      <c r="C159" s="11"/>
      <c r="D159" s="11"/>
      <c r="E159" s="11"/>
      <c r="F159" s="11"/>
      <c r="G159" s="11"/>
      <c r="H159" s="11"/>
      <c r="I159" s="11"/>
      <c r="J159" s="11"/>
      <c r="K159" s="11"/>
      <c r="L159" s="30"/>
      <c r="M159" s="30"/>
      <c r="N159" s="11"/>
      <c r="O159" s="11"/>
      <c r="P159" s="11"/>
      <c r="Q159" s="11"/>
      <c r="R159" s="11"/>
      <c r="S159" s="11"/>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row>
    <row r="160" spans="1:81" s="14" customFormat="1" ht="13.5">
      <c r="A160" s="11"/>
      <c r="B160" s="11"/>
      <c r="C160" s="11"/>
      <c r="D160" s="11"/>
      <c r="E160" s="11"/>
      <c r="F160" s="11"/>
      <c r="G160" s="11"/>
      <c r="H160" s="11"/>
      <c r="I160" s="11"/>
      <c r="J160" s="11"/>
      <c r="K160" s="11"/>
      <c r="L160" s="30"/>
      <c r="M160" s="30"/>
      <c r="N160" s="11"/>
      <c r="O160" s="11"/>
      <c r="P160" s="11"/>
      <c r="Q160" s="11"/>
      <c r="R160" s="11"/>
      <c r="S160" s="11"/>
      <c r="T160" s="298"/>
      <c r="U160" s="298"/>
      <c r="V160" s="298"/>
      <c r="W160" s="298"/>
      <c r="X160" s="298"/>
      <c r="Y160" s="298"/>
      <c r="Z160" s="298"/>
      <c r="AA160" s="298"/>
      <c r="AB160" s="298"/>
      <c r="AC160" s="298"/>
      <c r="AD160" s="298"/>
      <c r="AE160" s="298"/>
      <c r="AF160" s="298"/>
      <c r="AG160" s="298"/>
      <c r="AH160" s="298"/>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c r="BV160" s="298"/>
      <c r="BW160" s="298"/>
      <c r="BX160" s="298"/>
      <c r="BY160" s="298"/>
      <c r="BZ160" s="298"/>
      <c r="CA160" s="298"/>
      <c r="CB160" s="298"/>
      <c r="CC160" s="298"/>
    </row>
    <row r="161" spans="1:81" s="14" customFormat="1" ht="13.5">
      <c r="A161" s="11"/>
      <c r="B161" s="11"/>
      <c r="C161" s="11"/>
      <c r="D161" s="11"/>
      <c r="E161" s="11"/>
      <c r="F161" s="11"/>
      <c r="G161" s="11"/>
      <c r="H161" s="11"/>
      <c r="I161" s="11"/>
      <c r="J161" s="11"/>
      <c r="K161" s="11"/>
      <c r="L161" s="30"/>
      <c r="M161" s="30"/>
      <c r="N161" s="11"/>
      <c r="O161" s="11"/>
      <c r="P161" s="11"/>
      <c r="Q161" s="11"/>
      <c r="R161" s="11"/>
      <c r="S161" s="11"/>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8"/>
      <c r="CB161" s="298"/>
      <c r="CC161" s="298"/>
    </row>
    <row r="162" spans="1:81" s="14" customFormat="1" ht="13.5">
      <c r="A162" s="11"/>
      <c r="B162" s="11"/>
      <c r="C162" s="11"/>
      <c r="D162" s="11"/>
      <c r="E162" s="11"/>
      <c r="F162" s="11"/>
      <c r="G162" s="11"/>
      <c r="H162" s="11"/>
      <c r="I162" s="11"/>
      <c r="J162" s="11"/>
      <c r="K162" s="11"/>
      <c r="L162" s="30"/>
      <c r="M162" s="30"/>
      <c r="N162" s="11"/>
      <c r="O162" s="11"/>
      <c r="P162" s="11"/>
      <c r="Q162" s="11"/>
      <c r="R162" s="11"/>
      <c r="S162" s="11"/>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298"/>
      <c r="BR162" s="298"/>
      <c r="BS162" s="298"/>
      <c r="BT162" s="298"/>
      <c r="BU162" s="298"/>
      <c r="BV162" s="298"/>
      <c r="BW162" s="298"/>
      <c r="BX162" s="298"/>
      <c r="BY162" s="298"/>
      <c r="BZ162" s="298"/>
      <c r="CA162" s="298"/>
      <c r="CB162" s="298"/>
      <c r="CC162" s="298"/>
    </row>
    <row r="163" spans="1:81" s="14" customFormat="1" ht="13.5">
      <c r="A163" s="11"/>
      <c r="B163" s="11"/>
      <c r="C163" s="11"/>
      <c r="D163" s="11"/>
      <c r="E163" s="11"/>
      <c r="F163" s="11"/>
      <c r="G163" s="11"/>
      <c r="H163" s="11"/>
      <c r="I163" s="11"/>
      <c r="J163" s="11"/>
      <c r="K163" s="11"/>
      <c r="L163" s="30"/>
      <c r="M163" s="30"/>
      <c r="N163" s="11"/>
      <c r="O163" s="11"/>
      <c r="P163" s="11"/>
      <c r="Q163" s="11"/>
      <c r="R163" s="11"/>
      <c r="S163" s="11"/>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8"/>
      <c r="CB163" s="298"/>
      <c r="CC163" s="298"/>
    </row>
    <row r="164" spans="1:81" s="14" customFormat="1" ht="13.5">
      <c r="A164" s="11"/>
      <c r="B164" s="11"/>
      <c r="C164" s="11"/>
      <c r="D164" s="11"/>
      <c r="E164" s="11"/>
      <c r="F164" s="11"/>
      <c r="G164" s="11"/>
      <c r="H164" s="11"/>
      <c r="I164" s="11"/>
      <c r="J164" s="11"/>
      <c r="K164" s="11"/>
      <c r="L164" s="30"/>
      <c r="M164" s="30"/>
      <c r="N164" s="11"/>
      <c r="O164" s="11"/>
      <c r="P164" s="11"/>
      <c r="Q164" s="11"/>
      <c r="R164" s="11"/>
      <c r="S164" s="11"/>
      <c r="T164" s="298"/>
      <c r="U164" s="298"/>
      <c r="V164" s="298"/>
      <c r="W164" s="298"/>
      <c r="X164" s="298"/>
      <c r="Y164" s="298"/>
      <c r="Z164" s="298"/>
      <c r="AA164" s="298"/>
      <c r="AB164" s="298"/>
      <c r="AC164" s="298"/>
      <c r="AD164" s="298"/>
      <c r="AE164" s="298"/>
      <c r="AF164" s="298"/>
      <c r="AG164" s="298"/>
      <c r="AH164" s="298"/>
      <c r="AI164" s="298"/>
      <c r="AJ164" s="298"/>
      <c r="AK164" s="298"/>
      <c r="AL164" s="298"/>
      <c r="AM164" s="298"/>
      <c r="AN164" s="298"/>
      <c r="AO164" s="298"/>
      <c r="AP164" s="298"/>
      <c r="AQ164" s="298"/>
      <c r="AR164" s="298"/>
      <c r="AS164" s="298"/>
      <c r="AT164" s="298"/>
      <c r="AU164" s="298"/>
      <c r="AV164" s="298"/>
      <c r="AW164" s="298"/>
      <c r="AX164" s="298"/>
      <c r="AY164" s="298"/>
      <c r="AZ164" s="298"/>
      <c r="BA164" s="298"/>
      <c r="BB164" s="298"/>
      <c r="BC164" s="298"/>
      <c r="BD164" s="298"/>
      <c r="BE164" s="298"/>
      <c r="BF164" s="298"/>
      <c r="BG164" s="298"/>
      <c r="BH164" s="298"/>
      <c r="BI164" s="298"/>
      <c r="BJ164" s="298"/>
      <c r="BK164" s="298"/>
      <c r="BL164" s="298"/>
      <c r="BM164" s="298"/>
      <c r="BN164" s="298"/>
      <c r="BO164" s="298"/>
      <c r="BP164" s="298"/>
      <c r="BQ164" s="298"/>
      <c r="BR164" s="298"/>
      <c r="BS164" s="298"/>
      <c r="BT164" s="298"/>
      <c r="BU164" s="298"/>
      <c r="BV164" s="298"/>
      <c r="BW164" s="298"/>
      <c r="BX164" s="298"/>
      <c r="BY164" s="298"/>
      <c r="BZ164" s="298"/>
      <c r="CA164" s="298"/>
      <c r="CB164" s="298"/>
      <c r="CC164" s="298"/>
    </row>
    <row r="165" spans="1:81" s="14" customFormat="1" ht="13.5">
      <c r="A165" s="11"/>
      <c r="B165" s="11"/>
      <c r="C165" s="11"/>
      <c r="D165" s="11"/>
      <c r="E165" s="11"/>
      <c r="F165" s="11"/>
      <c r="G165" s="11"/>
      <c r="H165" s="11"/>
      <c r="I165" s="11"/>
      <c r="J165" s="11"/>
      <c r="K165" s="11"/>
      <c r="L165" s="30"/>
      <c r="M165" s="30"/>
      <c r="N165" s="11"/>
      <c r="O165" s="11"/>
      <c r="P165" s="11"/>
      <c r="Q165" s="11"/>
      <c r="R165" s="11"/>
      <c r="S165" s="11"/>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8"/>
      <c r="CB165" s="298"/>
      <c r="CC165" s="298"/>
    </row>
    <row r="166" spans="1:81" s="14" customFormat="1" ht="13.5">
      <c r="A166" s="11"/>
      <c r="B166" s="11"/>
      <c r="C166" s="11"/>
      <c r="D166" s="11"/>
      <c r="E166" s="11"/>
      <c r="F166" s="11"/>
      <c r="G166" s="11"/>
      <c r="H166" s="11"/>
      <c r="I166" s="11"/>
      <c r="J166" s="11"/>
      <c r="K166" s="11"/>
      <c r="L166" s="30"/>
      <c r="M166" s="30"/>
      <c r="N166" s="11"/>
      <c r="O166" s="11"/>
      <c r="P166" s="11"/>
      <c r="Q166" s="11"/>
      <c r="R166" s="11"/>
      <c r="S166" s="11"/>
      <c r="T166" s="298"/>
      <c r="U166" s="298"/>
      <c r="V166" s="298"/>
      <c r="W166" s="298"/>
      <c r="X166" s="298"/>
      <c r="Y166" s="298"/>
      <c r="Z166" s="298"/>
      <c r="AA166" s="298"/>
      <c r="AB166" s="298"/>
      <c r="AC166" s="298"/>
      <c r="AD166" s="298"/>
      <c r="AE166" s="298"/>
      <c r="AF166" s="298"/>
      <c r="AG166" s="298"/>
      <c r="AH166" s="298"/>
      <c r="AI166" s="298"/>
      <c r="AJ166" s="298"/>
      <c r="AK166" s="298"/>
      <c r="AL166" s="298"/>
      <c r="AM166" s="298"/>
      <c r="AN166" s="298"/>
      <c r="AO166" s="298"/>
      <c r="AP166" s="298"/>
      <c r="AQ166" s="298"/>
      <c r="AR166" s="298"/>
      <c r="AS166" s="298"/>
      <c r="AT166" s="298"/>
      <c r="AU166" s="298"/>
      <c r="AV166" s="298"/>
      <c r="AW166" s="298"/>
      <c r="AX166" s="298"/>
      <c r="AY166" s="298"/>
      <c r="AZ166" s="298"/>
      <c r="BA166" s="298"/>
      <c r="BB166" s="298"/>
      <c r="BC166" s="298"/>
      <c r="BD166" s="298"/>
      <c r="BE166" s="298"/>
      <c r="BF166" s="298"/>
      <c r="BG166" s="298"/>
      <c r="BH166" s="298"/>
      <c r="BI166" s="298"/>
      <c r="BJ166" s="298"/>
      <c r="BK166" s="298"/>
      <c r="BL166" s="298"/>
      <c r="BM166" s="298"/>
      <c r="BN166" s="298"/>
      <c r="BO166" s="298"/>
      <c r="BP166" s="298"/>
      <c r="BQ166" s="298"/>
      <c r="BR166" s="298"/>
      <c r="BS166" s="298"/>
      <c r="BT166" s="298"/>
      <c r="BU166" s="298"/>
      <c r="BV166" s="298"/>
      <c r="BW166" s="298"/>
      <c r="BX166" s="298"/>
      <c r="BY166" s="298"/>
      <c r="BZ166" s="298"/>
      <c r="CA166" s="298"/>
      <c r="CB166" s="298"/>
      <c r="CC166" s="298"/>
    </row>
    <row r="167" spans="1:81" s="14" customFormat="1" ht="13.5">
      <c r="A167" s="11"/>
      <c r="B167" s="11"/>
      <c r="C167" s="11"/>
      <c r="D167" s="11"/>
      <c r="E167" s="11"/>
      <c r="F167" s="11"/>
      <c r="G167" s="11"/>
      <c r="H167" s="11"/>
      <c r="I167" s="11"/>
      <c r="J167" s="11"/>
      <c r="K167" s="11"/>
      <c r="L167" s="30"/>
      <c r="M167" s="30"/>
      <c r="N167" s="11"/>
      <c r="O167" s="11"/>
      <c r="P167" s="11"/>
      <c r="Q167" s="11"/>
      <c r="R167" s="11"/>
      <c r="S167" s="11"/>
      <c r="T167" s="298"/>
      <c r="U167" s="298"/>
      <c r="V167" s="298"/>
      <c r="W167" s="298"/>
      <c r="X167" s="298"/>
      <c r="Y167" s="298"/>
      <c r="Z167" s="298"/>
      <c r="AA167" s="298"/>
      <c r="AB167" s="298"/>
      <c r="AC167" s="298"/>
      <c r="AD167" s="298"/>
      <c r="AE167" s="298"/>
      <c r="AF167" s="298"/>
      <c r="AG167" s="298"/>
      <c r="AH167" s="298"/>
      <c r="AI167" s="298"/>
      <c r="AJ167" s="298"/>
      <c r="AK167" s="298"/>
      <c r="AL167" s="298"/>
      <c r="AM167" s="298"/>
      <c r="AN167" s="298"/>
      <c r="AO167" s="298"/>
      <c r="AP167" s="298"/>
      <c r="AQ167" s="298"/>
      <c r="AR167" s="298"/>
      <c r="AS167" s="298"/>
      <c r="AT167" s="298"/>
      <c r="AU167" s="298"/>
      <c r="AV167" s="298"/>
      <c r="AW167" s="298"/>
      <c r="AX167" s="298"/>
      <c r="AY167" s="298"/>
      <c r="AZ167" s="298"/>
      <c r="BA167" s="298"/>
      <c r="BB167" s="298"/>
      <c r="BC167" s="298"/>
      <c r="BD167" s="298"/>
      <c r="BE167" s="298"/>
      <c r="BF167" s="298"/>
      <c r="BG167" s="298"/>
      <c r="BH167" s="298"/>
      <c r="BI167" s="298"/>
      <c r="BJ167" s="298"/>
      <c r="BK167" s="298"/>
      <c r="BL167" s="298"/>
      <c r="BM167" s="298"/>
      <c r="BN167" s="298"/>
      <c r="BO167" s="298"/>
      <c r="BP167" s="298"/>
      <c r="BQ167" s="298"/>
      <c r="BR167" s="298"/>
      <c r="BS167" s="298"/>
      <c r="BT167" s="298"/>
      <c r="BU167" s="298"/>
      <c r="BV167" s="298"/>
      <c r="BW167" s="298"/>
      <c r="BX167" s="298"/>
      <c r="BY167" s="298"/>
      <c r="BZ167" s="298"/>
      <c r="CA167" s="298"/>
      <c r="CB167" s="298"/>
      <c r="CC167" s="298"/>
    </row>
    <row r="168" spans="1:81" s="14" customFormat="1" ht="13.5">
      <c r="A168" s="11"/>
      <c r="B168" s="11"/>
      <c r="C168" s="11"/>
      <c r="D168" s="11"/>
      <c r="E168" s="11"/>
      <c r="F168" s="11"/>
      <c r="G168" s="11"/>
      <c r="H168" s="11"/>
      <c r="I168" s="11"/>
      <c r="J168" s="11"/>
      <c r="K168" s="11"/>
      <c r="L168" s="30"/>
      <c r="M168" s="30"/>
      <c r="N168" s="11"/>
      <c r="O168" s="11"/>
      <c r="P168" s="11"/>
      <c r="Q168" s="11"/>
      <c r="R168" s="11"/>
      <c r="S168" s="11"/>
      <c r="T168" s="298"/>
      <c r="U168" s="298"/>
      <c r="V168" s="298"/>
      <c r="W168" s="298"/>
      <c r="X168" s="298"/>
      <c r="Y168" s="298"/>
      <c r="Z168" s="298"/>
      <c r="AA168" s="298"/>
      <c r="AB168" s="298"/>
      <c r="AC168" s="298"/>
      <c r="AD168" s="298"/>
      <c r="AE168" s="298"/>
      <c r="AF168" s="298"/>
      <c r="AG168" s="298"/>
      <c r="AH168" s="298"/>
      <c r="AI168" s="298"/>
      <c r="AJ168" s="298"/>
      <c r="AK168" s="298"/>
      <c r="AL168" s="298"/>
      <c r="AM168" s="298"/>
      <c r="AN168" s="298"/>
      <c r="AO168" s="298"/>
      <c r="AP168" s="298"/>
      <c r="AQ168" s="298"/>
      <c r="AR168" s="298"/>
      <c r="AS168" s="298"/>
      <c r="AT168" s="298"/>
      <c r="AU168" s="298"/>
      <c r="AV168" s="298"/>
      <c r="AW168" s="298"/>
      <c r="AX168" s="298"/>
      <c r="AY168" s="298"/>
      <c r="AZ168" s="298"/>
      <c r="BA168" s="298"/>
      <c r="BB168" s="298"/>
      <c r="BC168" s="298"/>
      <c r="BD168" s="298"/>
      <c r="BE168" s="298"/>
      <c r="BF168" s="298"/>
      <c r="BG168" s="298"/>
      <c r="BH168" s="298"/>
      <c r="BI168" s="298"/>
      <c r="BJ168" s="298"/>
      <c r="BK168" s="298"/>
      <c r="BL168" s="298"/>
      <c r="BM168" s="298"/>
      <c r="BN168" s="298"/>
      <c r="BO168" s="298"/>
      <c r="BP168" s="298"/>
      <c r="BQ168" s="298"/>
      <c r="BR168" s="298"/>
      <c r="BS168" s="298"/>
      <c r="BT168" s="298"/>
      <c r="BU168" s="298"/>
      <c r="BV168" s="298"/>
      <c r="BW168" s="298"/>
      <c r="BX168" s="298"/>
      <c r="BY168" s="298"/>
      <c r="BZ168" s="298"/>
      <c r="CA168" s="298"/>
      <c r="CB168" s="298"/>
      <c r="CC168" s="298"/>
    </row>
    <row r="169" spans="1:81" s="14" customFormat="1" ht="13.5">
      <c r="A169" s="11"/>
      <c r="B169" s="11"/>
      <c r="C169" s="11"/>
      <c r="D169" s="11"/>
      <c r="E169" s="11"/>
      <c r="F169" s="11"/>
      <c r="G169" s="11"/>
      <c r="H169" s="11"/>
      <c r="I169" s="11"/>
      <c r="J169" s="11"/>
      <c r="K169" s="11"/>
      <c r="L169" s="30"/>
      <c r="M169" s="30"/>
      <c r="N169" s="11"/>
      <c r="O169" s="11"/>
      <c r="P169" s="11"/>
      <c r="Q169" s="11"/>
      <c r="R169" s="11"/>
      <c r="S169" s="11"/>
      <c r="T169" s="298"/>
      <c r="U169" s="298"/>
      <c r="V169" s="298"/>
      <c r="W169" s="298"/>
      <c r="X169" s="298"/>
      <c r="Y169" s="298"/>
      <c r="Z169" s="298"/>
      <c r="AA169" s="298"/>
      <c r="AB169" s="298"/>
      <c r="AC169" s="298"/>
      <c r="AD169" s="298"/>
      <c r="AE169" s="298"/>
      <c r="AF169" s="298"/>
      <c r="AG169" s="298"/>
      <c r="AH169" s="298"/>
      <c r="AI169" s="298"/>
      <c r="AJ169" s="298"/>
      <c r="AK169" s="298"/>
      <c r="AL169" s="298"/>
      <c r="AM169" s="298"/>
      <c r="AN169" s="298"/>
      <c r="AO169" s="298"/>
      <c r="AP169" s="298"/>
      <c r="AQ169" s="298"/>
      <c r="AR169" s="298"/>
      <c r="AS169" s="298"/>
      <c r="AT169" s="298"/>
      <c r="AU169" s="298"/>
      <c r="AV169" s="298"/>
      <c r="AW169" s="298"/>
      <c r="AX169" s="298"/>
      <c r="AY169" s="298"/>
      <c r="AZ169" s="298"/>
      <c r="BA169" s="298"/>
      <c r="BB169" s="298"/>
      <c r="BC169" s="298"/>
      <c r="BD169" s="298"/>
      <c r="BE169" s="298"/>
      <c r="BF169" s="298"/>
      <c r="BG169" s="298"/>
      <c r="BH169" s="298"/>
      <c r="BI169" s="298"/>
      <c r="BJ169" s="298"/>
      <c r="BK169" s="298"/>
      <c r="BL169" s="298"/>
      <c r="BM169" s="298"/>
      <c r="BN169" s="298"/>
      <c r="BO169" s="298"/>
      <c r="BP169" s="298"/>
      <c r="BQ169" s="298"/>
      <c r="BR169" s="298"/>
      <c r="BS169" s="298"/>
      <c r="BT169" s="298"/>
      <c r="BU169" s="298"/>
      <c r="BV169" s="298"/>
      <c r="BW169" s="298"/>
      <c r="BX169" s="298"/>
      <c r="BY169" s="298"/>
      <c r="BZ169" s="298"/>
      <c r="CA169" s="298"/>
      <c r="CB169" s="298"/>
      <c r="CC169" s="298"/>
    </row>
    <row r="170" spans="1:81" s="14" customFormat="1" ht="13.5">
      <c r="A170" s="11"/>
      <c r="B170" s="11"/>
      <c r="C170" s="11"/>
      <c r="D170" s="11"/>
      <c r="E170" s="11"/>
      <c r="F170" s="11"/>
      <c r="G170" s="11"/>
      <c r="H170" s="11"/>
      <c r="I170" s="11"/>
      <c r="J170" s="11"/>
      <c r="K170" s="11"/>
      <c r="L170" s="30"/>
      <c r="M170" s="30"/>
      <c r="N170" s="11"/>
      <c r="O170" s="11"/>
      <c r="P170" s="11"/>
      <c r="Q170" s="11"/>
      <c r="R170" s="11"/>
      <c r="S170" s="11"/>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8"/>
      <c r="BK170" s="298"/>
      <c r="BL170" s="298"/>
      <c r="BM170" s="298"/>
      <c r="BN170" s="298"/>
      <c r="BO170" s="298"/>
      <c r="BP170" s="298"/>
      <c r="BQ170" s="298"/>
      <c r="BR170" s="298"/>
      <c r="BS170" s="298"/>
      <c r="BT170" s="298"/>
      <c r="BU170" s="298"/>
      <c r="BV170" s="298"/>
      <c r="BW170" s="298"/>
      <c r="BX170" s="298"/>
      <c r="BY170" s="298"/>
      <c r="BZ170" s="298"/>
      <c r="CA170" s="298"/>
      <c r="CB170" s="298"/>
      <c r="CC170" s="298"/>
    </row>
    <row r="171" spans="1:81" s="14" customFormat="1" ht="13.5">
      <c r="A171" s="11"/>
      <c r="B171" s="11"/>
      <c r="C171" s="11"/>
      <c r="D171" s="11"/>
      <c r="E171" s="11"/>
      <c r="F171" s="11"/>
      <c r="G171" s="11"/>
      <c r="H171" s="11"/>
      <c r="I171" s="11"/>
      <c r="J171" s="11"/>
      <c r="K171" s="11"/>
      <c r="L171" s="30"/>
      <c r="M171" s="30"/>
      <c r="N171" s="11"/>
      <c r="O171" s="11"/>
      <c r="P171" s="11"/>
      <c r="Q171" s="11"/>
      <c r="R171" s="11"/>
      <c r="S171" s="11"/>
      <c r="T171" s="298"/>
      <c r="U171" s="298"/>
      <c r="V171" s="298"/>
      <c r="W171" s="298"/>
      <c r="X171" s="298"/>
      <c r="Y171" s="298"/>
      <c r="Z171" s="298"/>
      <c r="AA171" s="298"/>
      <c r="AB171" s="298"/>
      <c r="AC171" s="298"/>
      <c r="AD171" s="298"/>
      <c r="AE171" s="298"/>
      <c r="AF171" s="298"/>
      <c r="AG171" s="298"/>
      <c r="AH171" s="298"/>
      <c r="AI171" s="298"/>
      <c r="AJ171" s="298"/>
      <c r="AK171" s="298"/>
      <c r="AL171" s="298"/>
      <c r="AM171" s="298"/>
      <c r="AN171" s="298"/>
      <c r="AO171" s="298"/>
      <c r="AP171" s="298"/>
      <c r="AQ171" s="298"/>
      <c r="AR171" s="298"/>
      <c r="AS171" s="298"/>
      <c r="AT171" s="298"/>
      <c r="AU171" s="298"/>
      <c r="AV171" s="298"/>
      <c r="AW171" s="298"/>
      <c r="AX171" s="298"/>
      <c r="AY171" s="298"/>
      <c r="AZ171" s="298"/>
      <c r="BA171" s="298"/>
      <c r="BB171" s="298"/>
      <c r="BC171" s="298"/>
      <c r="BD171" s="298"/>
      <c r="BE171" s="298"/>
      <c r="BF171" s="298"/>
      <c r="BG171" s="298"/>
      <c r="BH171" s="298"/>
      <c r="BI171" s="298"/>
      <c r="BJ171" s="298"/>
      <c r="BK171" s="298"/>
      <c r="BL171" s="298"/>
      <c r="BM171" s="298"/>
      <c r="BN171" s="298"/>
      <c r="BO171" s="298"/>
      <c r="BP171" s="298"/>
      <c r="BQ171" s="298"/>
      <c r="BR171" s="298"/>
      <c r="BS171" s="298"/>
      <c r="BT171" s="298"/>
      <c r="BU171" s="298"/>
      <c r="BV171" s="298"/>
      <c r="BW171" s="298"/>
      <c r="BX171" s="298"/>
      <c r="BY171" s="298"/>
      <c r="BZ171" s="298"/>
      <c r="CA171" s="298"/>
      <c r="CB171" s="298"/>
      <c r="CC171" s="298"/>
    </row>
    <row r="172" spans="1:81" s="14" customFormat="1" ht="13.5">
      <c r="A172" s="11"/>
      <c r="B172" s="11"/>
      <c r="C172" s="11"/>
      <c r="D172" s="11"/>
      <c r="E172" s="11"/>
      <c r="F172" s="11"/>
      <c r="G172" s="11"/>
      <c r="H172" s="11"/>
      <c r="I172" s="11"/>
      <c r="J172" s="11"/>
      <c r="K172" s="11"/>
      <c r="L172" s="30"/>
      <c r="M172" s="30"/>
      <c r="N172" s="11"/>
      <c r="O172" s="11"/>
      <c r="P172" s="11"/>
      <c r="Q172" s="11"/>
      <c r="R172" s="11"/>
      <c r="S172" s="11"/>
      <c r="T172" s="298"/>
      <c r="U172" s="298"/>
      <c r="V172" s="298"/>
      <c r="W172" s="298"/>
      <c r="X172" s="298"/>
      <c r="Y172" s="298"/>
      <c r="Z172" s="298"/>
      <c r="AA172" s="298"/>
      <c r="AB172" s="298"/>
      <c r="AC172" s="298"/>
      <c r="AD172" s="298"/>
      <c r="AE172" s="298"/>
      <c r="AF172" s="298"/>
      <c r="AG172" s="298"/>
      <c r="AH172" s="298"/>
      <c r="AI172" s="298"/>
      <c r="AJ172" s="298"/>
      <c r="AK172" s="298"/>
      <c r="AL172" s="298"/>
      <c r="AM172" s="298"/>
      <c r="AN172" s="298"/>
      <c r="AO172" s="298"/>
      <c r="AP172" s="298"/>
      <c r="AQ172" s="298"/>
      <c r="AR172" s="298"/>
      <c r="AS172" s="298"/>
      <c r="AT172" s="298"/>
      <c r="AU172" s="298"/>
      <c r="AV172" s="298"/>
      <c r="AW172" s="298"/>
      <c r="AX172" s="298"/>
      <c r="AY172" s="298"/>
      <c r="AZ172" s="298"/>
      <c r="BA172" s="298"/>
      <c r="BB172" s="298"/>
      <c r="BC172" s="298"/>
      <c r="BD172" s="298"/>
      <c r="BE172" s="298"/>
      <c r="BF172" s="298"/>
      <c r="BG172" s="298"/>
      <c r="BH172" s="298"/>
      <c r="BI172" s="298"/>
      <c r="BJ172" s="298"/>
      <c r="BK172" s="298"/>
      <c r="BL172" s="298"/>
      <c r="BM172" s="298"/>
      <c r="BN172" s="298"/>
      <c r="BO172" s="298"/>
      <c r="BP172" s="298"/>
      <c r="BQ172" s="298"/>
      <c r="BR172" s="298"/>
      <c r="BS172" s="298"/>
      <c r="BT172" s="298"/>
      <c r="BU172" s="298"/>
      <c r="BV172" s="298"/>
      <c r="BW172" s="298"/>
      <c r="BX172" s="298"/>
      <c r="BY172" s="298"/>
      <c r="BZ172" s="298"/>
      <c r="CA172" s="298"/>
      <c r="CB172" s="298"/>
      <c r="CC172" s="298"/>
    </row>
    <row r="173" spans="1:81" s="14" customFormat="1" ht="13.5">
      <c r="A173" s="11"/>
      <c r="B173" s="11"/>
      <c r="C173" s="11"/>
      <c r="D173" s="11"/>
      <c r="E173" s="11"/>
      <c r="F173" s="11"/>
      <c r="G173" s="11"/>
      <c r="H173" s="11"/>
      <c r="I173" s="11"/>
      <c r="J173" s="11"/>
      <c r="K173" s="11"/>
      <c r="L173" s="30"/>
      <c r="M173" s="30"/>
      <c r="N173" s="11"/>
      <c r="O173" s="11"/>
      <c r="P173" s="11"/>
      <c r="Q173" s="11"/>
      <c r="R173" s="11"/>
      <c r="S173" s="11"/>
      <c r="T173" s="298"/>
      <c r="U173" s="298"/>
      <c r="V173" s="298"/>
      <c r="W173" s="298"/>
      <c r="X173" s="298"/>
      <c r="Y173" s="298"/>
      <c r="Z173" s="298"/>
      <c r="AA173" s="298"/>
      <c r="AB173" s="298"/>
      <c r="AC173" s="298"/>
      <c r="AD173" s="298"/>
      <c r="AE173" s="298"/>
      <c r="AF173" s="298"/>
      <c r="AG173" s="298"/>
      <c r="AH173" s="298"/>
      <c r="AI173" s="298"/>
      <c r="AJ173" s="298"/>
      <c r="AK173" s="298"/>
      <c r="AL173" s="298"/>
      <c r="AM173" s="298"/>
      <c r="AN173" s="298"/>
      <c r="AO173" s="298"/>
      <c r="AP173" s="298"/>
      <c r="AQ173" s="298"/>
      <c r="AR173" s="298"/>
      <c r="AS173" s="298"/>
      <c r="AT173" s="298"/>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c r="BQ173" s="298"/>
      <c r="BR173" s="298"/>
      <c r="BS173" s="298"/>
      <c r="BT173" s="298"/>
      <c r="BU173" s="298"/>
      <c r="BV173" s="298"/>
      <c r="BW173" s="298"/>
      <c r="BX173" s="298"/>
      <c r="BY173" s="298"/>
      <c r="BZ173" s="298"/>
      <c r="CA173" s="298"/>
      <c r="CB173" s="298"/>
      <c r="CC173" s="298"/>
    </row>
    <row r="174" spans="1:81" s="14" customFormat="1" ht="13.5">
      <c r="A174" s="11"/>
      <c r="B174" s="11"/>
      <c r="C174" s="11"/>
      <c r="D174" s="11"/>
      <c r="E174" s="11"/>
      <c r="F174" s="11"/>
      <c r="G174" s="11"/>
      <c r="H174" s="11"/>
      <c r="I174" s="11"/>
      <c r="J174" s="11"/>
      <c r="K174" s="11"/>
      <c r="L174" s="30"/>
      <c r="M174" s="30"/>
      <c r="N174" s="11"/>
      <c r="O174" s="11"/>
      <c r="P174" s="11"/>
      <c r="Q174" s="11"/>
      <c r="R174" s="11"/>
      <c r="S174" s="11"/>
      <c r="T174" s="298"/>
      <c r="U174" s="298"/>
      <c r="V174" s="298"/>
      <c r="W174" s="298"/>
      <c r="X174" s="298"/>
      <c r="Y174" s="298"/>
      <c r="Z174" s="298"/>
      <c r="AA174" s="298"/>
      <c r="AB174" s="298"/>
      <c r="AC174" s="298"/>
      <c r="AD174" s="298"/>
      <c r="AE174" s="298"/>
      <c r="AF174" s="298"/>
      <c r="AG174" s="298"/>
      <c r="AH174" s="298"/>
      <c r="AI174" s="298"/>
      <c r="AJ174" s="298"/>
      <c r="AK174" s="298"/>
      <c r="AL174" s="298"/>
      <c r="AM174" s="298"/>
      <c r="AN174" s="298"/>
      <c r="AO174" s="298"/>
      <c r="AP174" s="298"/>
      <c r="AQ174" s="298"/>
      <c r="AR174" s="298"/>
      <c r="AS174" s="298"/>
      <c r="AT174" s="298"/>
      <c r="AU174" s="298"/>
      <c r="AV174" s="298"/>
      <c r="AW174" s="298"/>
      <c r="AX174" s="298"/>
      <c r="AY174" s="298"/>
      <c r="AZ174" s="298"/>
      <c r="BA174" s="298"/>
      <c r="BB174" s="298"/>
      <c r="BC174" s="298"/>
      <c r="BD174" s="298"/>
      <c r="BE174" s="298"/>
      <c r="BF174" s="298"/>
      <c r="BG174" s="298"/>
      <c r="BH174" s="298"/>
      <c r="BI174" s="298"/>
      <c r="BJ174" s="298"/>
      <c r="BK174" s="298"/>
      <c r="BL174" s="298"/>
      <c r="BM174" s="298"/>
      <c r="BN174" s="298"/>
      <c r="BO174" s="298"/>
      <c r="BP174" s="298"/>
      <c r="BQ174" s="298"/>
      <c r="BR174" s="298"/>
      <c r="BS174" s="298"/>
      <c r="BT174" s="298"/>
      <c r="BU174" s="298"/>
      <c r="BV174" s="298"/>
      <c r="BW174" s="298"/>
      <c r="BX174" s="298"/>
      <c r="BY174" s="298"/>
      <c r="BZ174" s="298"/>
      <c r="CA174" s="298"/>
      <c r="CB174" s="298"/>
      <c r="CC174" s="298"/>
    </row>
    <row r="175" spans="1:81" s="14" customFormat="1" ht="13.5">
      <c r="A175" s="11"/>
      <c r="B175" s="11"/>
      <c r="C175" s="11"/>
      <c r="D175" s="11"/>
      <c r="E175" s="11"/>
      <c r="F175" s="11"/>
      <c r="G175" s="11"/>
      <c r="H175" s="11"/>
      <c r="I175" s="11"/>
      <c r="J175" s="11"/>
      <c r="K175" s="11"/>
      <c r="L175" s="30"/>
      <c r="M175" s="30"/>
      <c r="N175" s="11"/>
      <c r="O175" s="11"/>
      <c r="P175" s="11"/>
      <c r="Q175" s="11"/>
      <c r="R175" s="11"/>
      <c r="S175" s="11"/>
      <c r="T175" s="298"/>
      <c r="U175" s="298"/>
      <c r="V175" s="298"/>
      <c r="W175" s="298"/>
      <c r="X175" s="298"/>
      <c r="Y175" s="298"/>
      <c r="Z175" s="298"/>
      <c r="AA175" s="298"/>
      <c r="AB175" s="298"/>
      <c r="AC175" s="298"/>
      <c r="AD175" s="298"/>
      <c r="AE175" s="298"/>
      <c r="AF175" s="298"/>
      <c r="AG175" s="298"/>
      <c r="AH175" s="298"/>
      <c r="AI175" s="298"/>
      <c r="AJ175" s="298"/>
      <c r="AK175" s="298"/>
      <c r="AL175" s="298"/>
      <c r="AM175" s="298"/>
      <c r="AN175" s="298"/>
      <c r="AO175" s="298"/>
      <c r="AP175" s="298"/>
      <c r="AQ175" s="298"/>
      <c r="AR175" s="298"/>
      <c r="AS175" s="298"/>
      <c r="AT175" s="298"/>
      <c r="AU175" s="298"/>
      <c r="AV175" s="298"/>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298"/>
      <c r="BT175" s="298"/>
      <c r="BU175" s="298"/>
      <c r="BV175" s="298"/>
      <c r="BW175" s="298"/>
      <c r="BX175" s="298"/>
      <c r="BY175" s="298"/>
      <c r="BZ175" s="298"/>
      <c r="CA175" s="298"/>
      <c r="CB175" s="298"/>
      <c r="CC175" s="298"/>
    </row>
    <row r="176" spans="1:81" s="14" customFormat="1" ht="13.5">
      <c r="A176" s="11"/>
      <c r="B176" s="11"/>
      <c r="C176" s="11"/>
      <c r="D176" s="11"/>
      <c r="E176" s="11"/>
      <c r="F176" s="11"/>
      <c r="G176" s="11"/>
      <c r="H176" s="11"/>
      <c r="I176" s="11"/>
      <c r="J176" s="11"/>
      <c r="K176" s="11"/>
      <c r="L176" s="30"/>
      <c r="M176" s="30"/>
      <c r="N176" s="11"/>
      <c r="O176" s="11"/>
      <c r="P176" s="11"/>
      <c r="Q176" s="11"/>
      <c r="R176" s="11"/>
      <c r="S176" s="11"/>
      <c r="T176" s="298"/>
      <c r="U176" s="298"/>
      <c r="V176" s="298"/>
      <c r="W176" s="298"/>
      <c r="X176" s="298"/>
      <c r="Y176" s="298"/>
      <c r="Z176" s="298"/>
      <c r="AA176" s="298"/>
      <c r="AB176" s="298"/>
      <c r="AC176" s="298"/>
      <c r="AD176" s="298"/>
      <c r="AE176" s="298"/>
      <c r="AF176" s="298"/>
      <c r="AG176" s="298"/>
      <c r="AH176" s="298"/>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98"/>
      <c r="BH176" s="298"/>
      <c r="BI176" s="298"/>
      <c r="BJ176" s="298"/>
      <c r="BK176" s="298"/>
      <c r="BL176" s="298"/>
      <c r="BM176" s="298"/>
      <c r="BN176" s="298"/>
      <c r="BO176" s="298"/>
      <c r="BP176" s="298"/>
      <c r="BQ176" s="298"/>
      <c r="BR176" s="298"/>
      <c r="BS176" s="298"/>
      <c r="BT176" s="298"/>
      <c r="BU176" s="298"/>
      <c r="BV176" s="298"/>
      <c r="BW176" s="298"/>
      <c r="BX176" s="298"/>
      <c r="BY176" s="298"/>
      <c r="BZ176" s="298"/>
      <c r="CA176" s="298"/>
      <c r="CB176" s="298"/>
      <c r="CC176" s="298"/>
    </row>
    <row r="177" spans="1:81" s="14" customFormat="1" ht="13.5">
      <c r="A177" s="11"/>
      <c r="B177" s="11"/>
      <c r="C177" s="11"/>
      <c r="D177" s="11"/>
      <c r="E177" s="11"/>
      <c r="F177" s="11"/>
      <c r="G177" s="11"/>
      <c r="H177" s="11"/>
      <c r="I177" s="11"/>
      <c r="J177" s="11"/>
      <c r="K177" s="11"/>
      <c r="L177" s="30"/>
      <c r="M177" s="30"/>
      <c r="N177" s="11"/>
      <c r="O177" s="11"/>
      <c r="P177" s="11"/>
      <c r="Q177" s="11"/>
      <c r="R177" s="11"/>
      <c r="S177" s="11"/>
      <c r="T177" s="298"/>
      <c r="U177" s="298"/>
      <c r="V177" s="298"/>
      <c r="W177" s="298"/>
      <c r="X177" s="298"/>
      <c r="Y177" s="298"/>
      <c r="Z177" s="298"/>
      <c r="AA177" s="298"/>
      <c r="AB177" s="298"/>
      <c r="AC177" s="298"/>
      <c r="AD177" s="298"/>
      <c r="AE177" s="298"/>
      <c r="AF177" s="298"/>
      <c r="AG177" s="298"/>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98"/>
      <c r="BH177" s="298"/>
      <c r="BI177" s="298"/>
      <c r="BJ177" s="298"/>
      <c r="BK177" s="298"/>
      <c r="BL177" s="298"/>
      <c r="BM177" s="298"/>
      <c r="BN177" s="298"/>
      <c r="BO177" s="298"/>
      <c r="BP177" s="298"/>
      <c r="BQ177" s="298"/>
      <c r="BR177" s="298"/>
      <c r="BS177" s="298"/>
      <c r="BT177" s="298"/>
      <c r="BU177" s="298"/>
      <c r="BV177" s="298"/>
      <c r="BW177" s="298"/>
      <c r="BX177" s="298"/>
      <c r="BY177" s="298"/>
      <c r="BZ177" s="298"/>
      <c r="CA177" s="298"/>
      <c r="CB177" s="298"/>
      <c r="CC177" s="298"/>
    </row>
    <row r="178" spans="1:81" s="14" customFormat="1" ht="13.5">
      <c r="A178" s="11"/>
      <c r="B178" s="11"/>
      <c r="C178" s="11"/>
      <c r="D178" s="11"/>
      <c r="E178" s="11"/>
      <c r="F178" s="11"/>
      <c r="G178" s="11"/>
      <c r="H178" s="11"/>
      <c r="I178" s="11"/>
      <c r="J178" s="11"/>
      <c r="K178" s="11"/>
      <c r="L178" s="30"/>
      <c r="M178" s="30"/>
      <c r="N178" s="11"/>
      <c r="O178" s="11"/>
      <c r="P178" s="11"/>
      <c r="Q178" s="11"/>
      <c r="R178" s="11"/>
      <c r="S178" s="11"/>
      <c r="T178" s="298"/>
      <c r="U178" s="298"/>
      <c r="V178" s="298"/>
      <c r="W178" s="298"/>
      <c r="X178" s="298"/>
      <c r="Y178" s="298"/>
      <c r="Z178" s="298"/>
      <c r="AA178" s="298"/>
      <c r="AB178" s="298"/>
      <c r="AC178" s="298"/>
      <c r="AD178" s="298"/>
      <c r="AE178" s="298"/>
      <c r="AF178" s="298"/>
      <c r="AG178" s="298"/>
      <c r="AH178" s="298"/>
      <c r="AI178" s="298"/>
      <c r="AJ178" s="298"/>
      <c r="AK178" s="298"/>
      <c r="AL178" s="298"/>
      <c r="AM178" s="298"/>
      <c r="AN178" s="298"/>
      <c r="AO178" s="298"/>
      <c r="AP178" s="298"/>
      <c r="AQ178" s="298"/>
      <c r="AR178" s="298"/>
      <c r="AS178" s="298"/>
      <c r="AT178" s="298"/>
      <c r="AU178" s="298"/>
      <c r="AV178" s="298"/>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298"/>
      <c r="BT178" s="298"/>
      <c r="BU178" s="298"/>
      <c r="BV178" s="298"/>
      <c r="BW178" s="298"/>
      <c r="BX178" s="298"/>
      <c r="BY178" s="298"/>
      <c r="BZ178" s="298"/>
      <c r="CA178" s="298"/>
      <c r="CB178" s="298"/>
      <c r="CC178" s="298"/>
    </row>
    <row r="179" spans="1:81" s="14" customFormat="1" ht="13.5">
      <c r="A179" s="11"/>
      <c r="B179" s="11"/>
      <c r="C179" s="11"/>
      <c r="D179" s="11"/>
      <c r="E179" s="11"/>
      <c r="F179" s="11"/>
      <c r="G179" s="11"/>
      <c r="H179" s="11"/>
      <c r="I179" s="11"/>
      <c r="J179" s="11"/>
      <c r="K179" s="11"/>
      <c r="L179" s="30"/>
      <c r="M179" s="30"/>
      <c r="N179" s="11"/>
      <c r="O179" s="11"/>
      <c r="P179" s="11"/>
      <c r="Q179" s="11"/>
      <c r="R179" s="11"/>
      <c r="S179" s="11"/>
      <c r="T179" s="298"/>
      <c r="U179" s="298"/>
      <c r="V179" s="298"/>
      <c r="W179" s="298"/>
      <c r="X179" s="298"/>
      <c r="Y179" s="298"/>
      <c r="Z179" s="298"/>
      <c r="AA179" s="298"/>
      <c r="AB179" s="298"/>
      <c r="AC179" s="298"/>
      <c r="AD179" s="298"/>
      <c r="AE179" s="298"/>
      <c r="AF179" s="298"/>
      <c r="AG179" s="298"/>
      <c r="AH179" s="298"/>
      <c r="AI179" s="298"/>
      <c r="AJ179" s="298"/>
      <c r="AK179" s="298"/>
      <c r="AL179" s="298"/>
      <c r="AM179" s="298"/>
      <c r="AN179" s="298"/>
      <c r="AO179" s="298"/>
      <c r="AP179" s="298"/>
      <c r="AQ179" s="298"/>
      <c r="AR179" s="298"/>
      <c r="AS179" s="298"/>
      <c r="AT179" s="298"/>
      <c r="AU179" s="298"/>
      <c r="AV179" s="298"/>
      <c r="AW179" s="298"/>
      <c r="AX179" s="298"/>
      <c r="AY179" s="298"/>
      <c r="AZ179" s="298"/>
      <c r="BA179" s="298"/>
      <c r="BB179" s="298"/>
      <c r="BC179" s="298"/>
      <c r="BD179" s="298"/>
      <c r="BE179" s="298"/>
      <c r="BF179" s="298"/>
      <c r="BG179" s="298"/>
      <c r="BH179" s="298"/>
      <c r="BI179" s="298"/>
      <c r="BJ179" s="298"/>
      <c r="BK179" s="298"/>
      <c r="BL179" s="298"/>
      <c r="BM179" s="298"/>
      <c r="BN179" s="298"/>
      <c r="BO179" s="298"/>
      <c r="BP179" s="298"/>
      <c r="BQ179" s="298"/>
      <c r="BR179" s="298"/>
      <c r="BS179" s="298"/>
      <c r="BT179" s="298"/>
      <c r="BU179" s="298"/>
      <c r="BV179" s="298"/>
      <c r="BW179" s="298"/>
      <c r="BX179" s="298"/>
      <c r="BY179" s="298"/>
      <c r="BZ179" s="298"/>
      <c r="CA179" s="298"/>
      <c r="CB179" s="298"/>
      <c r="CC179" s="298"/>
    </row>
    <row r="180" spans="1:81" s="14" customFormat="1" ht="13.5">
      <c r="A180" s="11"/>
      <c r="B180" s="11"/>
      <c r="C180" s="11"/>
      <c r="D180" s="11"/>
      <c r="E180" s="11"/>
      <c r="F180" s="11"/>
      <c r="G180" s="11"/>
      <c r="H180" s="11"/>
      <c r="I180" s="11"/>
      <c r="J180" s="11"/>
      <c r="K180" s="11"/>
      <c r="L180" s="30"/>
      <c r="M180" s="30"/>
      <c r="N180" s="11"/>
      <c r="O180" s="11"/>
      <c r="P180" s="11"/>
      <c r="Q180" s="11"/>
      <c r="R180" s="11"/>
      <c r="S180" s="11"/>
      <c r="T180" s="298"/>
      <c r="U180" s="298"/>
      <c r="V180" s="298"/>
      <c r="W180" s="298"/>
      <c r="X180" s="298"/>
      <c r="Y180" s="298"/>
      <c r="Z180" s="298"/>
      <c r="AA180" s="298"/>
      <c r="AB180" s="298"/>
      <c r="AC180" s="298"/>
      <c r="AD180" s="298"/>
      <c r="AE180" s="298"/>
      <c r="AF180" s="298"/>
      <c r="AG180" s="298"/>
      <c r="AH180" s="298"/>
      <c r="AI180" s="298"/>
      <c r="AJ180" s="298"/>
      <c r="AK180" s="298"/>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98"/>
      <c r="BH180" s="298"/>
      <c r="BI180" s="298"/>
      <c r="BJ180" s="298"/>
      <c r="BK180" s="298"/>
      <c r="BL180" s="298"/>
      <c r="BM180" s="298"/>
      <c r="BN180" s="298"/>
      <c r="BO180" s="298"/>
      <c r="BP180" s="298"/>
      <c r="BQ180" s="298"/>
      <c r="BR180" s="298"/>
      <c r="BS180" s="298"/>
      <c r="BT180" s="298"/>
      <c r="BU180" s="298"/>
      <c r="BV180" s="298"/>
      <c r="BW180" s="298"/>
      <c r="BX180" s="298"/>
      <c r="BY180" s="298"/>
      <c r="BZ180" s="298"/>
      <c r="CA180" s="298"/>
      <c r="CB180" s="298"/>
      <c r="CC180" s="298"/>
    </row>
    <row r="181" spans="1:81" s="14" customFormat="1" ht="13.5">
      <c r="A181" s="11"/>
      <c r="B181" s="11"/>
      <c r="C181" s="11"/>
      <c r="D181" s="11"/>
      <c r="E181" s="11"/>
      <c r="F181" s="11"/>
      <c r="G181" s="11"/>
      <c r="H181" s="11"/>
      <c r="I181" s="11"/>
      <c r="J181" s="11"/>
      <c r="K181" s="11"/>
      <c r="L181" s="30"/>
      <c r="M181" s="30"/>
      <c r="N181" s="11"/>
      <c r="O181" s="11"/>
      <c r="P181" s="11"/>
      <c r="Q181" s="11"/>
      <c r="R181" s="11"/>
      <c r="S181" s="11"/>
      <c r="T181" s="298"/>
      <c r="U181" s="298"/>
      <c r="V181" s="298"/>
      <c r="W181" s="298"/>
      <c r="X181" s="298"/>
      <c r="Y181" s="298"/>
      <c r="Z181" s="298"/>
      <c r="AA181" s="298"/>
      <c r="AB181" s="298"/>
      <c r="AC181" s="298"/>
      <c r="AD181" s="298"/>
      <c r="AE181" s="298"/>
      <c r="AF181" s="298"/>
      <c r="AG181" s="298"/>
      <c r="AH181" s="298"/>
      <c r="AI181" s="298"/>
      <c r="AJ181" s="298"/>
      <c r="AK181" s="298"/>
      <c r="AL181" s="298"/>
      <c r="AM181" s="298"/>
      <c r="AN181" s="298"/>
      <c r="AO181" s="298"/>
      <c r="AP181" s="298"/>
      <c r="AQ181" s="298"/>
      <c r="AR181" s="298"/>
      <c r="AS181" s="298"/>
      <c r="AT181" s="298"/>
      <c r="AU181" s="298"/>
      <c r="AV181" s="298"/>
      <c r="AW181" s="298"/>
      <c r="AX181" s="298"/>
      <c r="AY181" s="298"/>
      <c r="AZ181" s="298"/>
      <c r="BA181" s="298"/>
      <c r="BB181" s="298"/>
      <c r="BC181" s="298"/>
      <c r="BD181" s="298"/>
      <c r="BE181" s="298"/>
      <c r="BF181" s="298"/>
      <c r="BG181" s="298"/>
      <c r="BH181" s="298"/>
      <c r="BI181" s="298"/>
      <c r="BJ181" s="298"/>
      <c r="BK181" s="298"/>
      <c r="BL181" s="298"/>
      <c r="BM181" s="298"/>
      <c r="BN181" s="298"/>
      <c r="BO181" s="298"/>
      <c r="BP181" s="298"/>
      <c r="BQ181" s="298"/>
      <c r="BR181" s="298"/>
      <c r="BS181" s="298"/>
      <c r="BT181" s="298"/>
      <c r="BU181" s="298"/>
      <c r="BV181" s="298"/>
      <c r="BW181" s="298"/>
      <c r="BX181" s="298"/>
      <c r="BY181" s="298"/>
      <c r="BZ181" s="298"/>
      <c r="CA181" s="298"/>
      <c r="CB181" s="298"/>
      <c r="CC181" s="298"/>
    </row>
    <row r="182" spans="1:81" s="14" customFormat="1" ht="13.5">
      <c r="A182" s="11"/>
      <c r="B182" s="11"/>
      <c r="C182" s="11"/>
      <c r="D182" s="11"/>
      <c r="E182" s="11"/>
      <c r="F182" s="11"/>
      <c r="G182" s="11"/>
      <c r="H182" s="11"/>
      <c r="I182" s="11"/>
      <c r="J182" s="11"/>
      <c r="K182" s="11"/>
      <c r="L182" s="30"/>
      <c r="M182" s="30"/>
      <c r="N182" s="11"/>
      <c r="O182" s="11"/>
      <c r="P182" s="11"/>
      <c r="Q182" s="11"/>
      <c r="R182" s="11"/>
      <c r="S182" s="11"/>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c r="BQ182" s="298"/>
      <c r="BR182" s="298"/>
      <c r="BS182" s="298"/>
      <c r="BT182" s="298"/>
      <c r="BU182" s="298"/>
      <c r="BV182" s="298"/>
      <c r="BW182" s="298"/>
      <c r="BX182" s="298"/>
      <c r="BY182" s="298"/>
      <c r="BZ182" s="298"/>
      <c r="CA182" s="298"/>
      <c r="CB182" s="298"/>
      <c r="CC182" s="298"/>
    </row>
    <row r="183" spans="1:81" s="14" customFormat="1" ht="13.5">
      <c r="A183" s="11"/>
      <c r="B183" s="11"/>
      <c r="C183" s="11"/>
      <c r="D183" s="11"/>
      <c r="E183" s="11"/>
      <c r="F183" s="11"/>
      <c r="G183" s="11"/>
      <c r="H183" s="11"/>
      <c r="I183" s="11"/>
      <c r="J183" s="11"/>
      <c r="K183" s="11"/>
      <c r="L183" s="30"/>
      <c r="M183" s="30"/>
      <c r="N183" s="11"/>
      <c r="O183" s="11"/>
      <c r="P183" s="11"/>
      <c r="Q183" s="11"/>
      <c r="R183" s="11"/>
      <c r="S183" s="11"/>
      <c r="T183" s="298"/>
      <c r="U183" s="298"/>
      <c r="V183" s="298"/>
      <c r="W183" s="298"/>
      <c r="X183" s="298"/>
      <c r="Y183" s="298"/>
      <c r="Z183" s="298"/>
      <c r="AA183" s="298"/>
      <c r="AB183" s="298"/>
      <c r="AC183" s="298"/>
      <c r="AD183" s="298"/>
      <c r="AE183" s="298"/>
      <c r="AF183" s="298"/>
      <c r="AG183" s="298"/>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c r="BV183" s="298"/>
      <c r="BW183" s="298"/>
      <c r="BX183" s="298"/>
      <c r="BY183" s="298"/>
      <c r="BZ183" s="298"/>
      <c r="CA183" s="298"/>
      <c r="CB183" s="298"/>
      <c r="CC183" s="298"/>
    </row>
    <row r="184" spans="1:81" s="14" customFormat="1" ht="13.5">
      <c r="A184" s="11"/>
      <c r="B184" s="11"/>
      <c r="C184" s="11"/>
      <c r="D184" s="11"/>
      <c r="E184" s="11"/>
      <c r="F184" s="11"/>
      <c r="G184" s="11"/>
      <c r="H184" s="11"/>
      <c r="I184" s="11"/>
      <c r="J184" s="11"/>
      <c r="K184" s="11"/>
      <c r="L184" s="30"/>
      <c r="M184" s="30"/>
      <c r="N184" s="11"/>
      <c r="O184" s="11"/>
      <c r="P184" s="11"/>
      <c r="Q184" s="11"/>
      <c r="R184" s="11"/>
      <c r="S184" s="11"/>
      <c r="T184" s="298"/>
      <c r="U184" s="298"/>
      <c r="V184" s="298"/>
      <c r="W184" s="298"/>
      <c r="X184" s="298"/>
      <c r="Y184" s="298"/>
      <c r="Z184" s="298"/>
      <c r="AA184" s="298"/>
      <c r="AB184" s="298"/>
      <c r="AC184" s="298"/>
      <c r="AD184" s="298"/>
      <c r="AE184" s="298"/>
      <c r="AF184" s="298"/>
      <c r="AG184" s="298"/>
      <c r="AH184" s="298"/>
      <c r="AI184" s="298"/>
      <c r="AJ184" s="298"/>
      <c r="AK184" s="298"/>
      <c r="AL184" s="298"/>
      <c r="AM184" s="298"/>
      <c r="AN184" s="298"/>
      <c r="AO184" s="298"/>
      <c r="AP184" s="298"/>
      <c r="AQ184" s="298"/>
      <c r="AR184" s="298"/>
      <c r="AS184" s="298"/>
      <c r="AT184" s="298"/>
      <c r="AU184" s="298"/>
      <c r="AV184" s="298"/>
      <c r="AW184" s="298"/>
      <c r="AX184" s="298"/>
      <c r="AY184" s="298"/>
      <c r="AZ184" s="298"/>
      <c r="BA184" s="298"/>
      <c r="BB184" s="298"/>
      <c r="BC184" s="298"/>
      <c r="BD184" s="298"/>
      <c r="BE184" s="298"/>
      <c r="BF184" s="298"/>
      <c r="BG184" s="298"/>
      <c r="BH184" s="298"/>
      <c r="BI184" s="298"/>
      <c r="BJ184" s="298"/>
      <c r="BK184" s="298"/>
      <c r="BL184" s="298"/>
      <c r="BM184" s="298"/>
      <c r="BN184" s="298"/>
      <c r="BO184" s="298"/>
      <c r="BP184" s="298"/>
      <c r="BQ184" s="298"/>
      <c r="BR184" s="298"/>
      <c r="BS184" s="298"/>
      <c r="BT184" s="298"/>
      <c r="BU184" s="298"/>
      <c r="BV184" s="298"/>
      <c r="BW184" s="298"/>
      <c r="BX184" s="298"/>
      <c r="BY184" s="298"/>
      <c r="BZ184" s="298"/>
      <c r="CA184" s="298"/>
      <c r="CB184" s="298"/>
      <c r="CC184" s="298"/>
    </row>
    <row r="185" spans="1:81" s="14" customFormat="1" ht="13.5">
      <c r="A185" s="11"/>
      <c r="B185" s="11"/>
      <c r="C185" s="11"/>
      <c r="D185" s="11"/>
      <c r="E185" s="11"/>
      <c r="F185" s="11"/>
      <c r="G185" s="11"/>
      <c r="H185" s="11"/>
      <c r="I185" s="11"/>
      <c r="J185" s="11"/>
      <c r="K185" s="11"/>
      <c r="L185" s="30"/>
      <c r="M185" s="30"/>
      <c r="N185" s="11"/>
      <c r="O185" s="11"/>
      <c r="P185" s="11"/>
      <c r="Q185" s="11"/>
      <c r="R185" s="11"/>
      <c r="S185" s="11"/>
      <c r="T185" s="298"/>
      <c r="U185" s="298"/>
      <c r="V185" s="298"/>
      <c r="W185" s="298"/>
      <c r="X185" s="298"/>
      <c r="Y185" s="298"/>
      <c r="Z185" s="298"/>
      <c r="AA185" s="298"/>
      <c r="AB185" s="298"/>
      <c r="AC185" s="298"/>
      <c r="AD185" s="298"/>
      <c r="AE185" s="298"/>
      <c r="AF185" s="298"/>
      <c r="AG185" s="298"/>
      <c r="AH185" s="298"/>
      <c r="AI185" s="298"/>
      <c r="AJ185" s="298"/>
      <c r="AK185" s="298"/>
      <c r="AL185" s="298"/>
      <c r="AM185" s="298"/>
      <c r="AN185" s="298"/>
      <c r="AO185" s="298"/>
      <c r="AP185" s="298"/>
      <c r="AQ185" s="298"/>
      <c r="AR185" s="298"/>
      <c r="AS185" s="298"/>
      <c r="AT185" s="298"/>
      <c r="AU185" s="298"/>
      <c r="AV185" s="298"/>
      <c r="AW185" s="298"/>
      <c r="AX185" s="298"/>
      <c r="AY185" s="298"/>
      <c r="AZ185" s="298"/>
      <c r="BA185" s="298"/>
      <c r="BB185" s="298"/>
      <c r="BC185" s="298"/>
      <c r="BD185" s="298"/>
      <c r="BE185" s="298"/>
      <c r="BF185" s="298"/>
      <c r="BG185" s="298"/>
      <c r="BH185" s="298"/>
      <c r="BI185" s="298"/>
      <c r="BJ185" s="298"/>
      <c r="BK185" s="298"/>
      <c r="BL185" s="298"/>
      <c r="BM185" s="298"/>
      <c r="BN185" s="298"/>
      <c r="BO185" s="298"/>
      <c r="BP185" s="298"/>
      <c r="BQ185" s="298"/>
      <c r="BR185" s="298"/>
      <c r="BS185" s="298"/>
      <c r="BT185" s="298"/>
      <c r="BU185" s="298"/>
      <c r="BV185" s="298"/>
      <c r="BW185" s="298"/>
      <c r="BX185" s="298"/>
      <c r="BY185" s="298"/>
      <c r="BZ185" s="298"/>
      <c r="CA185" s="298"/>
      <c r="CB185" s="298"/>
      <c r="CC185" s="298"/>
    </row>
    <row r="186" spans="1:81" s="14" customFormat="1" ht="13.5">
      <c r="A186" s="11"/>
      <c r="B186" s="11"/>
      <c r="C186" s="11"/>
      <c r="D186" s="11"/>
      <c r="E186" s="11"/>
      <c r="F186" s="11"/>
      <c r="G186" s="11"/>
      <c r="H186" s="11"/>
      <c r="I186" s="11"/>
      <c r="J186" s="11"/>
      <c r="K186" s="11"/>
      <c r="L186" s="30"/>
      <c r="M186" s="30"/>
      <c r="N186" s="11"/>
      <c r="O186" s="11"/>
      <c r="P186" s="11"/>
      <c r="Q186" s="11"/>
      <c r="R186" s="11"/>
      <c r="S186" s="11"/>
      <c r="T186" s="298"/>
      <c r="U186" s="298"/>
      <c r="V186" s="298"/>
      <c r="W186" s="298"/>
      <c r="X186" s="298"/>
      <c r="Y186" s="298"/>
      <c r="Z186" s="298"/>
      <c r="AA186" s="298"/>
      <c r="AB186" s="298"/>
      <c r="AC186" s="298"/>
      <c r="AD186" s="298"/>
      <c r="AE186" s="298"/>
      <c r="AF186" s="298"/>
      <c r="AG186" s="298"/>
      <c r="AH186" s="298"/>
      <c r="AI186" s="298"/>
      <c r="AJ186" s="298"/>
      <c r="AK186" s="298"/>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298"/>
      <c r="BT186" s="298"/>
      <c r="BU186" s="298"/>
      <c r="BV186" s="298"/>
      <c r="BW186" s="298"/>
      <c r="BX186" s="298"/>
      <c r="BY186" s="298"/>
      <c r="BZ186" s="298"/>
      <c r="CA186" s="298"/>
      <c r="CB186" s="298"/>
      <c r="CC186" s="298"/>
    </row>
    <row r="187" spans="1:81" s="14" customFormat="1" ht="13.5">
      <c r="A187" s="11"/>
      <c r="B187" s="11"/>
      <c r="C187" s="11"/>
      <c r="D187" s="11"/>
      <c r="E187" s="11"/>
      <c r="F187" s="11"/>
      <c r="G187" s="11"/>
      <c r="H187" s="11"/>
      <c r="I187" s="11"/>
      <c r="J187" s="11"/>
      <c r="K187" s="11"/>
      <c r="L187" s="30"/>
      <c r="M187" s="30"/>
      <c r="N187" s="11"/>
      <c r="O187" s="11"/>
      <c r="P187" s="11"/>
      <c r="Q187" s="11"/>
      <c r="R187" s="11"/>
      <c r="S187" s="11"/>
      <c r="T187" s="298"/>
      <c r="U187" s="298"/>
      <c r="V187" s="298"/>
      <c r="W187" s="298"/>
      <c r="X187" s="298"/>
      <c r="Y187" s="298"/>
      <c r="Z187" s="298"/>
      <c r="AA187" s="298"/>
      <c r="AB187" s="298"/>
      <c r="AC187" s="298"/>
      <c r="AD187" s="298"/>
      <c r="AE187" s="298"/>
      <c r="AF187" s="298"/>
      <c r="AG187" s="298"/>
      <c r="AH187" s="298"/>
      <c r="AI187" s="298"/>
      <c r="AJ187" s="298"/>
      <c r="AK187" s="298"/>
      <c r="AL187" s="298"/>
      <c r="AM187" s="298"/>
      <c r="AN187" s="298"/>
      <c r="AO187" s="298"/>
      <c r="AP187" s="298"/>
      <c r="AQ187" s="298"/>
      <c r="AR187" s="298"/>
      <c r="AS187" s="298"/>
      <c r="AT187" s="298"/>
      <c r="AU187" s="298"/>
      <c r="AV187" s="298"/>
      <c r="AW187" s="298"/>
      <c r="AX187" s="298"/>
      <c r="AY187" s="298"/>
      <c r="AZ187" s="298"/>
      <c r="BA187" s="298"/>
      <c r="BB187" s="298"/>
      <c r="BC187" s="298"/>
      <c r="BD187" s="298"/>
      <c r="BE187" s="298"/>
      <c r="BF187" s="298"/>
      <c r="BG187" s="298"/>
      <c r="BH187" s="298"/>
      <c r="BI187" s="298"/>
      <c r="BJ187" s="298"/>
      <c r="BK187" s="298"/>
      <c r="BL187" s="298"/>
      <c r="BM187" s="298"/>
      <c r="BN187" s="298"/>
      <c r="BO187" s="298"/>
      <c r="BP187" s="298"/>
      <c r="BQ187" s="298"/>
      <c r="BR187" s="298"/>
      <c r="BS187" s="298"/>
      <c r="BT187" s="298"/>
      <c r="BU187" s="298"/>
      <c r="BV187" s="298"/>
      <c r="BW187" s="298"/>
      <c r="BX187" s="298"/>
      <c r="BY187" s="298"/>
      <c r="BZ187" s="298"/>
      <c r="CA187" s="298"/>
      <c r="CB187" s="298"/>
      <c r="CC187" s="298"/>
    </row>
    <row r="188" spans="1:81" s="14" customFormat="1" ht="13.5">
      <c r="A188" s="11"/>
      <c r="B188" s="11"/>
      <c r="C188" s="11"/>
      <c r="D188" s="11"/>
      <c r="E188" s="11"/>
      <c r="F188" s="11"/>
      <c r="G188" s="11"/>
      <c r="H188" s="11"/>
      <c r="I188" s="11"/>
      <c r="J188" s="11"/>
      <c r="K188" s="11"/>
      <c r="L188" s="30"/>
      <c r="M188" s="30"/>
      <c r="N188" s="11"/>
      <c r="O188" s="11"/>
      <c r="P188" s="11"/>
      <c r="Q188" s="11"/>
      <c r="R188" s="11"/>
      <c r="S188" s="11"/>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row>
    <row r="189" spans="1:81" s="14" customFormat="1" ht="13.5">
      <c r="A189" s="11"/>
      <c r="B189" s="11"/>
      <c r="C189" s="11"/>
      <c r="D189" s="11"/>
      <c r="E189" s="11"/>
      <c r="F189" s="11"/>
      <c r="G189" s="11"/>
      <c r="H189" s="11"/>
      <c r="I189" s="11"/>
      <c r="J189" s="11"/>
      <c r="K189" s="11"/>
      <c r="L189" s="30"/>
      <c r="M189" s="30"/>
      <c r="N189" s="11"/>
      <c r="O189" s="11"/>
      <c r="P189" s="11"/>
      <c r="Q189" s="11"/>
      <c r="R189" s="11"/>
      <c r="S189" s="11"/>
      <c r="T189" s="298"/>
      <c r="U189" s="298"/>
      <c r="V189" s="298"/>
      <c r="W189" s="298"/>
      <c r="X189" s="298"/>
      <c r="Y189" s="298"/>
      <c r="Z189" s="298"/>
      <c r="AA189" s="298"/>
      <c r="AB189" s="298"/>
      <c r="AC189" s="298"/>
      <c r="AD189" s="298"/>
      <c r="AE189" s="298"/>
      <c r="AF189" s="298"/>
      <c r="AG189" s="298"/>
      <c r="AH189" s="298"/>
      <c r="AI189" s="298"/>
      <c r="AJ189" s="298"/>
      <c r="AK189" s="298"/>
      <c r="AL189" s="298"/>
      <c r="AM189" s="298"/>
      <c r="AN189" s="298"/>
      <c r="AO189" s="298"/>
      <c r="AP189" s="298"/>
      <c r="AQ189" s="298"/>
      <c r="AR189" s="298"/>
      <c r="AS189" s="298"/>
      <c r="AT189" s="298"/>
      <c r="AU189" s="298"/>
      <c r="AV189" s="298"/>
      <c r="AW189" s="298"/>
      <c r="AX189" s="298"/>
      <c r="AY189" s="298"/>
      <c r="AZ189" s="298"/>
      <c r="BA189" s="298"/>
      <c r="BB189" s="298"/>
      <c r="BC189" s="298"/>
      <c r="BD189" s="298"/>
      <c r="BE189" s="298"/>
      <c r="BF189" s="298"/>
      <c r="BG189" s="298"/>
      <c r="BH189" s="298"/>
      <c r="BI189" s="298"/>
      <c r="BJ189" s="298"/>
      <c r="BK189" s="298"/>
      <c r="BL189" s="298"/>
      <c r="BM189" s="298"/>
      <c r="BN189" s="298"/>
      <c r="BO189" s="298"/>
      <c r="BP189" s="298"/>
      <c r="BQ189" s="298"/>
      <c r="BR189" s="298"/>
      <c r="BS189" s="298"/>
      <c r="BT189" s="298"/>
      <c r="BU189" s="298"/>
      <c r="BV189" s="298"/>
      <c r="BW189" s="298"/>
      <c r="BX189" s="298"/>
      <c r="BY189" s="298"/>
      <c r="BZ189" s="298"/>
      <c r="CA189" s="298"/>
      <c r="CB189" s="298"/>
      <c r="CC189" s="298"/>
    </row>
    <row r="190" spans="1:81" s="14" customFormat="1" ht="13.5">
      <c r="A190" s="11"/>
      <c r="B190" s="11"/>
      <c r="C190" s="11"/>
      <c r="D190" s="11"/>
      <c r="E190" s="11"/>
      <c r="F190" s="11"/>
      <c r="G190" s="11"/>
      <c r="H190" s="11"/>
      <c r="I190" s="11"/>
      <c r="J190" s="11"/>
      <c r="K190" s="11"/>
      <c r="L190" s="30"/>
      <c r="M190" s="30"/>
      <c r="N190" s="11"/>
      <c r="O190" s="11"/>
      <c r="P190" s="11"/>
      <c r="Q190" s="11"/>
      <c r="R190" s="11"/>
      <c r="S190" s="11"/>
      <c r="T190" s="298"/>
      <c r="U190" s="298"/>
      <c r="V190" s="298"/>
      <c r="W190" s="298"/>
      <c r="X190" s="298"/>
      <c r="Y190" s="298"/>
      <c r="Z190" s="298"/>
      <c r="AA190" s="298"/>
      <c r="AB190" s="298"/>
      <c r="AC190" s="298"/>
      <c r="AD190" s="298"/>
      <c r="AE190" s="298"/>
      <c r="AF190" s="298"/>
      <c r="AG190" s="298"/>
      <c r="AH190" s="298"/>
      <c r="AI190" s="298"/>
      <c r="AJ190" s="298"/>
      <c r="AK190" s="298"/>
      <c r="AL190" s="298"/>
      <c r="AM190" s="298"/>
      <c r="AN190" s="298"/>
      <c r="AO190" s="298"/>
      <c r="AP190" s="298"/>
      <c r="AQ190" s="298"/>
      <c r="AR190" s="298"/>
      <c r="AS190" s="298"/>
      <c r="AT190" s="298"/>
      <c r="AU190" s="298"/>
      <c r="AV190" s="298"/>
      <c r="AW190" s="298"/>
      <c r="AX190" s="298"/>
      <c r="AY190" s="298"/>
      <c r="AZ190" s="298"/>
      <c r="BA190" s="298"/>
      <c r="BB190" s="298"/>
      <c r="BC190" s="298"/>
      <c r="BD190" s="298"/>
      <c r="BE190" s="298"/>
      <c r="BF190" s="298"/>
      <c r="BG190" s="298"/>
      <c r="BH190" s="298"/>
      <c r="BI190" s="298"/>
      <c r="BJ190" s="298"/>
      <c r="BK190" s="298"/>
      <c r="BL190" s="298"/>
      <c r="BM190" s="298"/>
      <c r="BN190" s="298"/>
      <c r="BO190" s="298"/>
      <c r="BP190" s="298"/>
      <c r="BQ190" s="298"/>
      <c r="BR190" s="298"/>
      <c r="BS190" s="298"/>
      <c r="BT190" s="298"/>
      <c r="BU190" s="298"/>
      <c r="BV190" s="298"/>
      <c r="BW190" s="298"/>
      <c r="BX190" s="298"/>
      <c r="BY190" s="298"/>
      <c r="BZ190" s="298"/>
      <c r="CA190" s="298"/>
      <c r="CB190" s="298"/>
      <c r="CC190" s="298"/>
    </row>
    <row r="191" spans="1:81" s="14" customFormat="1" ht="13.5">
      <c r="A191" s="11"/>
      <c r="B191" s="11"/>
      <c r="C191" s="11"/>
      <c r="D191" s="11"/>
      <c r="E191" s="11"/>
      <c r="F191" s="11"/>
      <c r="G191" s="11"/>
      <c r="H191" s="11"/>
      <c r="I191" s="11"/>
      <c r="J191" s="11"/>
      <c r="K191" s="11"/>
      <c r="L191" s="30"/>
      <c r="M191" s="30"/>
      <c r="N191" s="11"/>
      <c r="O191" s="11"/>
      <c r="P191" s="11"/>
      <c r="Q191" s="11"/>
      <c r="R191" s="11"/>
      <c r="S191" s="11"/>
      <c r="T191" s="298"/>
      <c r="U191" s="298"/>
      <c r="V191" s="298"/>
      <c r="W191" s="298"/>
      <c r="X191" s="298"/>
      <c r="Y191" s="298"/>
      <c r="Z191" s="298"/>
      <c r="AA191" s="298"/>
      <c r="AB191" s="298"/>
      <c r="AC191" s="298"/>
      <c r="AD191" s="298"/>
      <c r="AE191" s="298"/>
      <c r="AF191" s="298"/>
      <c r="AG191" s="298"/>
      <c r="AH191" s="298"/>
      <c r="AI191" s="298"/>
      <c r="AJ191" s="298"/>
      <c r="AK191" s="298"/>
      <c r="AL191" s="298"/>
      <c r="AM191" s="298"/>
      <c r="AN191" s="298"/>
      <c r="AO191" s="298"/>
      <c r="AP191" s="298"/>
      <c r="AQ191" s="298"/>
      <c r="AR191" s="298"/>
      <c r="AS191" s="298"/>
      <c r="AT191" s="298"/>
      <c r="AU191" s="298"/>
      <c r="AV191" s="298"/>
      <c r="AW191" s="298"/>
      <c r="AX191" s="298"/>
      <c r="AY191" s="298"/>
      <c r="AZ191" s="298"/>
      <c r="BA191" s="298"/>
      <c r="BB191" s="298"/>
      <c r="BC191" s="298"/>
      <c r="BD191" s="298"/>
      <c r="BE191" s="298"/>
      <c r="BF191" s="298"/>
      <c r="BG191" s="298"/>
      <c r="BH191" s="298"/>
      <c r="BI191" s="298"/>
      <c r="BJ191" s="298"/>
      <c r="BK191" s="298"/>
      <c r="BL191" s="298"/>
      <c r="BM191" s="298"/>
      <c r="BN191" s="298"/>
      <c r="BO191" s="298"/>
      <c r="BP191" s="298"/>
      <c r="BQ191" s="298"/>
      <c r="BR191" s="298"/>
      <c r="BS191" s="298"/>
      <c r="BT191" s="298"/>
      <c r="BU191" s="298"/>
      <c r="BV191" s="298"/>
      <c r="BW191" s="298"/>
      <c r="BX191" s="298"/>
      <c r="BY191" s="298"/>
      <c r="BZ191" s="298"/>
      <c r="CA191" s="298"/>
      <c r="CB191" s="298"/>
      <c r="CC191" s="298"/>
    </row>
    <row r="192" spans="1:81" s="14" customFormat="1" ht="13.5">
      <c r="A192" s="11"/>
      <c r="B192" s="11"/>
      <c r="C192" s="11"/>
      <c r="D192" s="11"/>
      <c r="E192" s="11"/>
      <c r="F192" s="11"/>
      <c r="G192" s="11"/>
      <c r="H192" s="11"/>
      <c r="I192" s="11"/>
      <c r="J192" s="11"/>
      <c r="K192" s="11"/>
      <c r="L192" s="30"/>
      <c r="M192" s="30"/>
      <c r="N192" s="11"/>
      <c r="O192" s="11"/>
      <c r="P192" s="11"/>
      <c r="Q192" s="11"/>
      <c r="R192" s="11"/>
      <c r="S192" s="11"/>
      <c r="T192" s="298"/>
      <c r="U192" s="298"/>
      <c r="V192" s="298"/>
      <c r="W192" s="298"/>
      <c r="X192" s="298"/>
      <c r="Y192" s="298"/>
      <c r="Z192" s="298"/>
      <c r="AA192" s="298"/>
      <c r="AB192" s="298"/>
      <c r="AC192" s="298"/>
      <c r="AD192" s="298"/>
      <c r="AE192" s="298"/>
      <c r="AF192" s="298"/>
      <c r="AG192" s="298"/>
      <c r="AH192" s="298"/>
      <c r="AI192" s="298"/>
      <c r="AJ192" s="298"/>
      <c r="AK192" s="298"/>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row>
    <row r="193" spans="1:81" s="14" customFormat="1" ht="13.5">
      <c r="A193" s="11"/>
      <c r="B193" s="11"/>
      <c r="C193" s="11"/>
      <c r="D193" s="11"/>
      <c r="E193" s="11"/>
      <c r="F193" s="11"/>
      <c r="G193" s="11"/>
      <c r="H193" s="11"/>
      <c r="I193" s="11"/>
      <c r="J193" s="11"/>
      <c r="K193" s="11"/>
      <c r="L193" s="30"/>
      <c r="M193" s="30"/>
      <c r="N193" s="11"/>
      <c r="O193" s="11"/>
      <c r="P193" s="11"/>
      <c r="Q193" s="11"/>
      <c r="R193" s="11"/>
      <c r="S193" s="11"/>
      <c r="T193" s="298"/>
      <c r="U193" s="298"/>
      <c r="V193" s="298"/>
      <c r="W193" s="298"/>
      <c r="X193" s="298"/>
      <c r="Y193" s="298"/>
      <c r="Z193" s="298"/>
      <c r="AA193" s="298"/>
      <c r="AB193" s="298"/>
      <c r="AC193" s="298"/>
      <c r="AD193" s="298"/>
      <c r="AE193" s="298"/>
      <c r="AF193" s="298"/>
      <c r="AG193" s="298"/>
      <c r="AH193" s="298"/>
      <c r="AI193" s="298"/>
      <c r="AJ193" s="298"/>
      <c r="AK193" s="298"/>
      <c r="AL193" s="298"/>
      <c r="AM193" s="298"/>
      <c r="AN193" s="298"/>
      <c r="AO193" s="298"/>
      <c r="AP193" s="298"/>
      <c r="AQ193" s="298"/>
      <c r="AR193" s="298"/>
      <c r="AS193" s="298"/>
      <c r="AT193" s="298"/>
      <c r="AU193" s="298"/>
      <c r="AV193" s="298"/>
      <c r="AW193" s="298"/>
      <c r="AX193" s="298"/>
      <c r="AY193" s="298"/>
      <c r="AZ193" s="298"/>
      <c r="BA193" s="298"/>
      <c r="BB193" s="298"/>
      <c r="BC193" s="298"/>
      <c r="BD193" s="298"/>
      <c r="BE193" s="298"/>
      <c r="BF193" s="298"/>
      <c r="BG193" s="298"/>
      <c r="BH193" s="298"/>
      <c r="BI193" s="298"/>
      <c r="BJ193" s="298"/>
      <c r="BK193" s="298"/>
      <c r="BL193" s="298"/>
      <c r="BM193" s="298"/>
      <c r="BN193" s="298"/>
      <c r="BO193" s="298"/>
      <c r="BP193" s="298"/>
      <c r="BQ193" s="298"/>
      <c r="BR193" s="298"/>
      <c r="BS193" s="298"/>
      <c r="BT193" s="298"/>
      <c r="BU193" s="298"/>
      <c r="BV193" s="298"/>
      <c r="BW193" s="298"/>
      <c r="BX193" s="298"/>
      <c r="BY193" s="298"/>
      <c r="BZ193" s="298"/>
      <c r="CA193" s="298"/>
      <c r="CB193" s="298"/>
      <c r="CC193" s="298"/>
    </row>
    <row r="194" spans="1:81" s="14" customFormat="1" ht="13.5">
      <c r="A194" s="11"/>
      <c r="B194" s="11"/>
      <c r="C194" s="11"/>
      <c r="D194" s="11"/>
      <c r="E194" s="11"/>
      <c r="F194" s="11"/>
      <c r="G194" s="11"/>
      <c r="H194" s="11"/>
      <c r="I194" s="11"/>
      <c r="J194" s="11"/>
      <c r="K194" s="11"/>
      <c r="L194" s="30"/>
      <c r="M194" s="30"/>
      <c r="N194" s="11"/>
      <c r="O194" s="11"/>
      <c r="P194" s="11"/>
      <c r="Q194" s="11"/>
      <c r="R194" s="11"/>
      <c r="S194" s="11"/>
      <c r="T194" s="298"/>
      <c r="U194" s="298"/>
      <c r="V194" s="298"/>
      <c r="W194" s="298"/>
      <c r="X194" s="298"/>
      <c r="Y194" s="298"/>
      <c r="Z194" s="298"/>
      <c r="AA194" s="298"/>
      <c r="AB194" s="298"/>
      <c r="AC194" s="298"/>
      <c r="AD194" s="298"/>
      <c r="AE194" s="298"/>
      <c r="AF194" s="298"/>
      <c r="AG194" s="298"/>
      <c r="AH194" s="298"/>
      <c r="AI194" s="298"/>
      <c r="AJ194" s="298"/>
      <c r="AK194" s="298"/>
      <c r="AL194" s="298"/>
      <c r="AM194" s="298"/>
      <c r="AN194" s="298"/>
      <c r="AO194" s="298"/>
      <c r="AP194" s="298"/>
      <c r="AQ194" s="298"/>
      <c r="AR194" s="298"/>
      <c r="AS194" s="298"/>
      <c r="AT194" s="298"/>
      <c r="AU194" s="298"/>
      <c r="AV194" s="298"/>
      <c r="AW194" s="298"/>
      <c r="AX194" s="298"/>
      <c r="AY194" s="298"/>
      <c r="AZ194" s="298"/>
      <c r="BA194" s="298"/>
      <c r="BB194" s="298"/>
      <c r="BC194" s="298"/>
      <c r="BD194" s="298"/>
      <c r="BE194" s="298"/>
      <c r="BF194" s="298"/>
      <c r="BG194" s="298"/>
      <c r="BH194" s="298"/>
      <c r="BI194" s="298"/>
      <c r="BJ194" s="298"/>
      <c r="BK194" s="298"/>
      <c r="BL194" s="298"/>
      <c r="BM194" s="298"/>
      <c r="BN194" s="298"/>
      <c r="BO194" s="298"/>
      <c r="BP194" s="298"/>
      <c r="BQ194" s="298"/>
      <c r="BR194" s="298"/>
      <c r="BS194" s="298"/>
      <c r="BT194" s="298"/>
      <c r="BU194" s="298"/>
      <c r="BV194" s="298"/>
      <c r="BW194" s="298"/>
      <c r="BX194" s="298"/>
      <c r="BY194" s="298"/>
      <c r="BZ194" s="298"/>
      <c r="CA194" s="298"/>
      <c r="CB194" s="298"/>
      <c r="CC194" s="298"/>
    </row>
    <row r="195" spans="1:81" s="14" customFormat="1" ht="13.5">
      <c r="A195" s="11"/>
      <c r="B195" s="11"/>
      <c r="C195" s="11"/>
      <c r="D195" s="11"/>
      <c r="E195" s="11"/>
      <c r="F195" s="11"/>
      <c r="G195" s="11"/>
      <c r="H195" s="11"/>
      <c r="I195" s="11"/>
      <c r="J195" s="11"/>
      <c r="K195" s="11"/>
      <c r="L195" s="30"/>
      <c r="M195" s="30"/>
      <c r="N195" s="11"/>
      <c r="O195" s="11"/>
      <c r="P195" s="11"/>
      <c r="Q195" s="11"/>
      <c r="R195" s="11"/>
      <c r="S195" s="11"/>
      <c r="T195" s="298"/>
      <c r="U195" s="298"/>
      <c r="V195" s="298"/>
      <c r="W195" s="298"/>
      <c r="X195" s="298"/>
      <c r="Y195" s="298"/>
      <c r="Z195" s="298"/>
      <c r="AA195" s="298"/>
      <c r="AB195" s="298"/>
      <c r="AC195" s="298"/>
      <c r="AD195" s="298"/>
      <c r="AE195" s="298"/>
      <c r="AF195" s="298"/>
      <c r="AG195" s="298"/>
      <c r="AH195" s="298"/>
      <c r="AI195" s="298"/>
      <c r="AJ195" s="298"/>
      <c r="AK195" s="298"/>
      <c r="AL195" s="298"/>
      <c r="AM195" s="298"/>
      <c r="AN195" s="298"/>
      <c r="AO195" s="298"/>
      <c r="AP195" s="298"/>
      <c r="AQ195" s="298"/>
      <c r="AR195" s="298"/>
      <c r="AS195" s="298"/>
      <c r="AT195" s="298"/>
      <c r="AU195" s="298"/>
      <c r="AV195" s="298"/>
      <c r="AW195" s="298"/>
      <c r="AX195" s="298"/>
      <c r="AY195" s="298"/>
      <c r="AZ195" s="298"/>
      <c r="BA195" s="298"/>
      <c r="BB195" s="298"/>
      <c r="BC195" s="298"/>
      <c r="BD195" s="298"/>
      <c r="BE195" s="298"/>
      <c r="BF195" s="298"/>
      <c r="BG195" s="298"/>
      <c r="BH195" s="298"/>
      <c r="BI195" s="298"/>
      <c r="BJ195" s="298"/>
      <c r="BK195" s="298"/>
      <c r="BL195" s="298"/>
      <c r="BM195" s="298"/>
      <c r="BN195" s="298"/>
      <c r="BO195" s="298"/>
      <c r="BP195" s="298"/>
      <c r="BQ195" s="298"/>
      <c r="BR195" s="298"/>
      <c r="BS195" s="298"/>
      <c r="BT195" s="298"/>
      <c r="BU195" s="298"/>
      <c r="BV195" s="298"/>
      <c r="BW195" s="298"/>
      <c r="BX195" s="298"/>
      <c r="BY195" s="298"/>
      <c r="BZ195" s="298"/>
      <c r="CA195" s="298"/>
      <c r="CB195" s="298"/>
      <c r="CC195" s="298"/>
    </row>
    <row r="196" spans="1:81" s="14" customFormat="1" ht="13.5">
      <c r="A196" s="11"/>
      <c r="B196" s="11"/>
      <c r="C196" s="11"/>
      <c r="D196" s="11"/>
      <c r="E196" s="11"/>
      <c r="F196" s="11"/>
      <c r="G196" s="11"/>
      <c r="H196" s="11"/>
      <c r="I196" s="11"/>
      <c r="J196" s="11"/>
      <c r="K196" s="11"/>
      <c r="L196" s="30"/>
      <c r="M196" s="30"/>
      <c r="N196" s="11"/>
      <c r="O196" s="11"/>
      <c r="P196" s="11"/>
      <c r="Q196" s="11"/>
      <c r="R196" s="11"/>
      <c r="S196" s="11"/>
      <c r="T196" s="298"/>
      <c r="U196" s="298"/>
      <c r="V196" s="298"/>
      <c r="W196" s="298"/>
      <c r="X196" s="298"/>
      <c r="Y196" s="298"/>
      <c r="Z196" s="298"/>
      <c r="AA196" s="298"/>
      <c r="AB196" s="298"/>
      <c r="AC196" s="298"/>
      <c r="AD196" s="298"/>
      <c r="AE196" s="298"/>
      <c r="AF196" s="298"/>
      <c r="AG196" s="298"/>
      <c r="AH196" s="298"/>
      <c r="AI196" s="298"/>
      <c r="AJ196" s="298"/>
      <c r="AK196" s="298"/>
      <c r="AL196" s="298"/>
      <c r="AM196" s="298"/>
      <c r="AN196" s="298"/>
      <c r="AO196" s="298"/>
      <c r="AP196" s="298"/>
      <c r="AQ196" s="298"/>
      <c r="AR196" s="298"/>
      <c r="AS196" s="298"/>
      <c r="AT196" s="298"/>
      <c r="AU196" s="298"/>
      <c r="AV196" s="298"/>
      <c r="AW196" s="298"/>
      <c r="AX196" s="298"/>
      <c r="AY196" s="298"/>
      <c r="AZ196" s="298"/>
      <c r="BA196" s="298"/>
      <c r="BB196" s="298"/>
      <c r="BC196" s="298"/>
      <c r="BD196" s="298"/>
      <c r="BE196" s="298"/>
      <c r="BF196" s="298"/>
      <c r="BG196" s="298"/>
      <c r="BH196" s="298"/>
      <c r="BI196" s="298"/>
      <c r="BJ196" s="298"/>
      <c r="BK196" s="298"/>
      <c r="BL196" s="298"/>
      <c r="BM196" s="298"/>
      <c r="BN196" s="298"/>
      <c r="BO196" s="298"/>
      <c r="BP196" s="298"/>
      <c r="BQ196" s="298"/>
      <c r="BR196" s="298"/>
      <c r="BS196" s="298"/>
      <c r="BT196" s="298"/>
      <c r="BU196" s="298"/>
      <c r="BV196" s="298"/>
      <c r="BW196" s="298"/>
      <c r="BX196" s="298"/>
      <c r="BY196" s="298"/>
      <c r="BZ196" s="298"/>
      <c r="CA196" s="298"/>
      <c r="CB196" s="298"/>
      <c r="CC196" s="298"/>
    </row>
    <row r="197" spans="1:81" s="14" customFormat="1" ht="13.5">
      <c r="A197" s="11"/>
      <c r="B197" s="11"/>
      <c r="C197" s="11"/>
      <c r="D197" s="11"/>
      <c r="E197" s="11"/>
      <c r="F197" s="11"/>
      <c r="G197" s="11"/>
      <c r="H197" s="11"/>
      <c r="I197" s="11"/>
      <c r="J197" s="11"/>
      <c r="K197" s="11"/>
      <c r="L197" s="30"/>
      <c r="M197" s="30"/>
      <c r="N197" s="11"/>
      <c r="O197" s="11"/>
      <c r="P197" s="11"/>
      <c r="Q197" s="11"/>
      <c r="R197" s="11"/>
      <c r="S197" s="11"/>
      <c r="T197" s="298"/>
      <c r="U197" s="298"/>
      <c r="V197" s="298"/>
      <c r="W197" s="298"/>
      <c r="X197" s="298"/>
      <c r="Y197" s="298"/>
      <c r="Z197" s="298"/>
      <c r="AA197" s="298"/>
      <c r="AB197" s="298"/>
      <c r="AC197" s="298"/>
      <c r="AD197" s="298"/>
      <c r="AE197" s="298"/>
      <c r="AF197" s="298"/>
      <c r="AG197" s="298"/>
      <c r="AH197" s="298"/>
      <c r="AI197" s="298"/>
      <c r="AJ197" s="298"/>
      <c r="AK197" s="298"/>
      <c r="AL197" s="298"/>
      <c r="AM197" s="298"/>
      <c r="AN197" s="298"/>
      <c r="AO197" s="298"/>
      <c r="AP197" s="298"/>
      <c r="AQ197" s="298"/>
      <c r="AR197" s="298"/>
      <c r="AS197" s="298"/>
      <c r="AT197" s="298"/>
      <c r="AU197" s="298"/>
      <c r="AV197" s="298"/>
      <c r="AW197" s="298"/>
      <c r="AX197" s="298"/>
      <c r="AY197" s="298"/>
      <c r="AZ197" s="298"/>
      <c r="BA197" s="298"/>
      <c r="BB197" s="298"/>
      <c r="BC197" s="298"/>
      <c r="BD197" s="298"/>
      <c r="BE197" s="298"/>
      <c r="BF197" s="298"/>
      <c r="BG197" s="298"/>
      <c r="BH197" s="298"/>
      <c r="BI197" s="298"/>
      <c r="BJ197" s="298"/>
      <c r="BK197" s="298"/>
      <c r="BL197" s="298"/>
      <c r="BM197" s="298"/>
      <c r="BN197" s="298"/>
      <c r="BO197" s="298"/>
      <c r="BP197" s="298"/>
      <c r="BQ197" s="298"/>
      <c r="BR197" s="298"/>
      <c r="BS197" s="298"/>
      <c r="BT197" s="298"/>
      <c r="BU197" s="298"/>
      <c r="BV197" s="298"/>
      <c r="BW197" s="298"/>
      <c r="BX197" s="298"/>
      <c r="BY197" s="298"/>
      <c r="BZ197" s="298"/>
      <c r="CA197" s="298"/>
      <c r="CB197" s="298"/>
      <c r="CC197" s="298"/>
    </row>
    <row r="198" spans="1:81" s="14" customFormat="1" ht="13.5">
      <c r="A198" s="11"/>
      <c r="B198" s="11"/>
      <c r="C198" s="11"/>
      <c r="D198" s="11"/>
      <c r="E198" s="11"/>
      <c r="F198" s="11"/>
      <c r="G198" s="11"/>
      <c r="H198" s="11"/>
      <c r="I198" s="11"/>
      <c r="J198" s="11"/>
      <c r="K198" s="11"/>
      <c r="L198" s="30"/>
      <c r="M198" s="30"/>
      <c r="N198" s="11"/>
      <c r="O198" s="11"/>
      <c r="P198" s="11"/>
      <c r="Q198" s="11"/>
      <c r="R198" s="11"/>
      <c r="S198" s="11"/>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8"/>
      <c r="BF198" s="298"/>
      <c r="BG198" s="298"/>
      <c r="BH198" s="298"/>
      <c r="BI198" s="298"/>
      <c r="BJ198" s="298"/>
      <c r="BK198" s="298"/>
      <c r="BL198" s="298"/>
      <c r="BM198" s="298"/>
      <c r="BN198" s="298"/>
      <c r="BO198" s="298"/>
      <c r="BP198" s="298"/>
      <c r="BQ198" s="298"/>
      <c r="BR198" s="298"/>
      <c r="BS198" s="298"/>
      <c r="BT198" s="298"/>
      <c r="BU198" s="298"/>
      <c r="BV198" s="298"/>
      <c r="BW198" s="298"/>
      <c r="BX198" s="298"/>
      <c r="BY198" s="298"/>
      <c r="BZ198" s="298"/>
      <c r="CA198" s="298"/>
      <c r="CB198" s="298"/>
      <c r="CC198" s="298"/>
    </row>
    <row r="199" spans="1:81" s="14" customFormat="1" ht="13.5">
      <c r="A199" s="11"/>
      <c r="B199" s="11"/>
      <c r="C199" s="11"/>
      <c r="D199" s="11"/>
      <c r="E199" s="11"/>
      <c r="F199" s="11"/>
      <c r="G199" s="11"/>
      <c r="H199" s="11"/>
      <c r="I199" s="11"/>
      <c r="J199" s="11"/>
      <c r="K199" s="11"/>
      <c r="L199" s="30"/>
      <c r="M199" s="30"/>
      <c r="N199" s="11"/>
      <c r="O199" s="11"/>
      <c r="P199" s="11"/>
      <c r="Q199" s="11"/>
      <c r="R199" s="11"/>
      <c r="S199" s="11"/>
      <c r="T199" s="298"/>
      <c r="U199" s="298"/>
      <c r="V199" s="298"/>
      <c r="W199" s="298"/>
      <c r="X199" s="298"/>
      <c r="Y199" s="298"/>
      <c r="Z199" s="298"/>
      <c r="AA199" s="298"/>
      <c r="AB199" s="298"/>
      <c r="AC199" s="298"/>
      <c r="AD199" s="298"/>
      <c r="AE199" s="298"/>
      <c r="AF199" s="298"/>
      <c r="AG199" s="298"/>
      <c r="AH199" s="298"/>
      <c r="AI199" s="298"/>
      <c r="AJ199" s="298"/>
      <c r="AK199" s="298"/>
      <c r="AL199" s="298"/>
      <c r="AM199" s="298"/>
      <c r="AN199" s="298"/>
      <c r="AO199" s="298"/>
      <c r="AP199" s="298"/>
      <c r="AQ199" s="298"/>
      <c r="AR199" s="298"/>
      <c r="AS199" s="298"/>
      <c r="AT199" s="298"/>
      <c r="AU199" s="298"/>
      <c r="AV199" s="298"/>
      <c r="AW199" s="298"/>
      <c r="AX199" s="298"/>
      <c r="AY199" s="298"/>
      <c r="AZ199" s="298"/>
      <c r="BA199" s="298"/>
      <c r="BB199" s="298"/>
      <c r="BC199" s="298"/>
      <c r="BD199" s="298"/>
      <c r="BE199" s="298"/>
      <c r="BF199" s="298"/>
      <c r="BG199" s="298"/>
      <c r="BH199" s="298"/>
      <c r="BI199" s="298"/>
      <c r="BJ199" s="298"/>
      <c r="BK199" s="298"/>
      <c r="BL199" s="298"/>
      <c r="BM199" s="298"/>
      <c r="BN199" s="298"/>
      <c r="BO199" s="298"/>
      <c r="BP199" s="298"/>
      <c r="BQ199" s="298"/>
      <c r="BR199" s="298"/>
      <c r="BS199" s="298"/>
      <c r="BT199" s="298"/>
      <c r="BU199" s="298"/>
      <c r="BV199" s="298"/>
      <c r="BW199" s="298"/>
      <c r="BX199" s="298"/>
      <c r="BY199" s="298"/>
      <c r="BZ199" s="298"/>
      <c r="CA199" s="298"/>
      <c r="CB199" s="298"/>
      <c r="CC199" s="298"/>
    </row>
    <row r="200" spans="1:81" s="14" customFormat="1" ht="13.5">
      <c r="A200" s="11"/>
      <c r="B200" s="11"/>
      <c r="C200" s="11"/>
      <c r="D200" s="11"/>
      <c r="E200" s="11"/>
      <c r="F200" s="11"/>
      <c r="G200" s="11"/>
      <c r="H200" s="11"/>
      <c r="I200" s="11"/>
      <c r="J200" s="11"/>
      <c r="K200" s="11"/>
      <c r="L200" s="30"/>
      <c r="M200" s="30"/>
      <c r="N200" s="11"/>
      <c r="O200" s="11"/>
      <c r="P200" s="11"/>
      <c r="Q200" s="11"/>
      <c r="R200" s="11"/>
      <c r="S200" s="11"/>
      <c r="T200" s="298"/>
      <c r="U200" s="298"/>
      <c r="V200" s="298"/>
      <c r="W200" s="298"/>
      <c r="X200" s="298"/>
      <c r="Y200" s="298"/>
      <c r="Z200" s="298"/>
      <c r="AA200" s="298"/>
      <c r="AB200" s="298"/>
      <c r="AC200" s="298"/>
      <c r="AD200" s="298"/>
      <c r="AE200" s="298"/>
      <c r="AF200" s="298"/>
      <c r="AG200" s="298"/>
      <c r="AH200" s="298"/>
      <c r="AI200" s="298"/>
      <c r="AJ200" s="298"/>
      <c r="AK200" s="298"/>
      <c r="AL200" s="298"/>
      <c r="AM200" s="298"/>
      <c r="AN200" s="298"/>
      <c r="AO200" s="298"/>
      <c r="AP200" s="298"/>
      <c r="AQ200" s="298"/>
      <c r="AR200" s="298"/>
      <c r="AS200" s="298"/>
      <c r="AT200" s="298"/>
      <c r="AU200" s="298"/>
      <c r="AV200" s="298"/>
      <c r="AW200" s="298"/>
      <c r="AX200" s="298"/>
      <c r="AY200" s="298"/>
      <c r="AZ200" s="298"/>
      <c r="BA200" s="298"/>
      <c r="BB200" s="298"/>
      <c r="BC200" s="298"/>
      <c r="BD200" s="298"/>
      <c r="BE200" s="298"/>
      <c r="BF200" s="298"/>
      <c r="BG200" s="298"/>
      <c r="BH200" s="298"/>
      <c r="BI200" s="298"/>
      <c r="BJ200" s="298"/>
      <c r="BK200" s="298"/>
      <c r="BL200" s="298"/>
      <c r="BM200" s="298"/>
      <c r="BN200" s="298"/>
      <c r="BO200" s="298"/>
      <c r="BP200" s="298"/>
      <c r="BQ200" s="298"/>
      <c r="BR200" s="298"/>
      <c r="BS200" s="298"/>
      <c r="BT200" s="298"/>
      <c r="BU200" s="298"/>
      <c r="BV200" s="298"/>
      <c r="BW200" s="298"/>
      <c r="BX200" s="298"/>
      <c r="BY200" s="298"/>
      <c r="BZ200" s="298"/>
      <c r="CA200" s="298"/>
      <c r="CB200" s="298"/>
      <c r="CC200" s="298"/>
    </row>
    <row r="201" spans="1:81" s="14" customFormat="1" ht="13.5">
      <c r="A201" s="11"/>
      <c r="B201" s="11"/>
      <c r="C201" s="11"/>
      <c r="D201" s="11"/>
      <c r="E201" s="11"/>
      <c r="F201" s="11"/>
      <c r="G201" s="11"/>
      <c r="H201" s="11"/>
      <c r="I201" s="11"/>
      <c r="J201" s="11"/>
      <c r="K201" s="11"/>
      <c r="L201" s="30"/>
      <c r="M201" s="30"/>
      <c r="N201" s="11"/>
      <c r="O201" s="11"/>
      <c r="P201" s="11"/>
      <c r="Q201" s="11"/>
      <c r="R201" s="11"/>
      <c r="S201" s="11"/>
      <c r="T201" s="298"/>
      <c r="U201" s="298"/>
      <c r="V201" s="298"/>
      <c r="W201" s="298"/>
      <c r="X201" s="298"/>
      <c r="Y201" s="298"/>
      <c r="Z201" s="298"/>
      <c r="AA201" s="298"/>
      <c r="AB201" s="298"/>
      <c r="AC201" s="298"/>
      <c r="AD201" s="298"/>
      <c r="AE201" s="298"/>
      <c r="AF201" s="298"/>
      <c r="AG201" s="298"/>
      <c r="AH201" s="298"/>
      <c r="AI201" s="298"/>
      <c r="AJ201" s="298"/>
      <c r="AK201" s="298"/>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8"/>
      <c r="BK201" s="298"/>
      <c r="BL201" s="298"/>
      <c r="BM201" s="298"/>
      <c r="BN201" s="298"/>
      <c r="BO201" s="298"/>
      <c r="BP201" s="298"/>
      <c r="BQ201" s="298"/>
      <c r="BR201" s="298"/>
      <c r="BS201" s="298"/>
      <c r="BT201" s="298"/>
      <c r="BU201" s="298"/>
      <c r="BV201" s="298"/>
      <c r="BW201" s="298"/>
      <c r="BX201" s="298"/>
      <c r="BY201" s="298"/>
      <c r="BZ201" s="298"/>
      <c r="CA201" s="298"/>
      <c r="CB201" s="298"/>
      <c r="CC201" s="298"/>
    </row>
    <row r="202" spans="1:81" s="14" customFormat="1" ht="13.5">
      <c r="A202" s="11"/>
      <c r="B202" s="11"/>
      <c r="C202" s="11"/>
      <c r="D202" s="11"/>
      <c r="E202" s="11"/>
      <c r="F202" s="11"/>
      <c r="G202" s="11"/>
      <c r="H202" s="11"/>
      <c r="I202" s="11"/>
      <c r="J202" s="11"/>
      <c r="K202" s="11"/>
      <c r="L202" s="30"/>
      <c r="M202" s="30"/>
      <c r="N202" s="11"/>
      <c r="O202" s="11"/>
      <c r="P202" s="11"/>
      <c r="Q202" s="11"/>
      <c r="R202" s="11"/>
      <c r="S202" s="11"/>
      <c r="T202" s="298"/>
      <c r="U202" s="298"/>
      <c r="V202" s="298"/>
      <c r="W202" s="298"/>
      <c r="X202" s="298"/>
      <c r="Y202" s="298"/>
      <c r="Z202" s="298"/>
      <c r="AA202" s="298"/>
      <c r="AB202" s="298"/>
      <c r="AC202" s="298"/>
      <c r="AD202" s="298"/>
      <c r="AE202" s="298"/>
      <c r="AF202" s="298"/>
      <c r="AG202" s="298"/>
      <c r="AH202" s="298"/>
      <c r="AI202" s="298"/>
      <c r="AJ202" s="298"/>
      <c r="AK202" s="298"/>
      <c r="AL202" s="298"/>
      <c r="AM202" s="298"/>
      <c r="AN202" s="298"/>
      <c r="AO202" s="298"/>
      <c r="AP202" s="298"/>
      <c r="AQ202" s="298"/>
      <c r="AR202" s="298"/>
      <c r="AS202" s="298"/>
      <c r="AT202" s="298"/>
      <c r="AU202" s="298"/>
      <c r="AV202" s="298"/>
      <c r="AW202" s="298"/>
      <c r="AX202" s="298"/>
      <c r="AY202" s="298"/>
      <c r="AZ202" s="298"/>
      <c r="BA202" s="298"/>
      <c r="BB202" s="298"/>
      <c r="BC202" s="298"/>
      <c r="BD202" s="298"/>
      <c r="BE202" s="298"/>
      <c r="BF202" s="298"/>
      <c r="BG202" s="298"/>
      <c r="BH202" s="298"/>
      <c r="BI202" s="298"/>
      <c r="BJ202" s="298"/>
      <c r="BK202" s="298"/>
      <c r="BL202" s="298"/>
      <c r="BM202" s="298"/>
      <c r="BN202" s="298"/>
      <c r="BO202" s="298"/>
      <c r="BP202" s="298"/>
      <c r="BQ202" s="298"/>
      <c r="BR202" s="298"/>
      <c r="BS202" s="298"/>
      <c r="BT202" s="298"/>
      <c r="BU202" s="298"/>
      <c r="BV202" s="298"/>
      <c r="BW202" s="298"/>
      <c r="BX202" s="298"/>
      <c r="BY202" s="298"/>
      <c r="BZ202" s="298"/>
      <c r="CA202" s="298"/>
      <c r="CB202" s="298"/>
      <c r="CC202" s="298"/>
    </row>
    <row r="203" spans="1:81" s="14" customFormat="1" ht="13.5">
      <c r="A203" s="11"/>
      <c r="B203" s="11"/>
      <c r="C203" s="11"/>
      <c r="D203" s="11"/>
      <c r="E203" s="11"/>
      <c r="F203" s="11"/>
      <c r="G203" s="11"/>
      <c r="H203" s="11"/>
      <c r="I203" s="11"/>
      <c r="J203" s="11"/>
      <c r="K203" s="11"/>
      <c r="L203" s="30"/>
      <c r="M203" s="30"/>
      <c r="N203" s="11"/>
      <c r="O203" s="11"/>
      <c r="P203" s="11"/>
      <c r="Q203" s="11"/>
      <c r="R203" s="11"/>
      <c r="S203" s="11"/>
      <c r="T203" s="298"/>
      <c r="U203" s="298"/>
      <c r="V203" s="298"/>
      <c r="W203" s="298"/>
      <c r="X203" s="298"/>
      <c r="Y203" s="298"/>
      <c r="Z203" s="298"/>
      <c r="AA203" s="298"/>
      <c r="AB203" s="298"/>
      <c r="AC203" s="298"/>
      <c r="AD203" s="298"/>
      <c r="AE203" s="298"/>
      <c r="AF203" s="298"/>
      <c r="AG203" s="298"/>
      <c r="AH203" s="298"/>
      <c r="AI203" s="298"/>
      <c r="AJ203" s="298"/>
      <c r="AK203" s="298"/>
      <c r="AL203" s="298"/>
      <c r="AM203" s="298"/>
      <c r="AN203" s="298"/>
      <c r="AO203" s="298"/>
      <c r="AP203" s="298"/>
      <c r="AQ203" s="298"/>
      <c r="AR203" s="298"/>
      <c r="AS203" s="298"/>
      <c r="AT203" s="298"/>
      <c r="AU203" s="298"/>
      <c r="AV203" s="298"/>
      <c r="AW203" s="298"/>
      <c r="AX203" s="298"/>
      <c r="AY203" s="298"/>
      <c r="AZ203" s="298"/>
      <c r="BA203" s="298"/>
      <c r="BB203" s="298"/>
      <c r="BC203" s="298"/>
      <c r="BD203" s="298"/>
      <c r="BE203" s="298"/>
      <c r="BF203" s="298"/>
      <c r="BG203" s="298"/>
      <c r="BH203" s="298"/>
      <c r="BI203" s="298"/>
      <c r="BJ203" s="298"/>
      <c r="BK203" s="298"/>
      <c r="BL203" s="298"/>
      <c r="BM203" s="298"/>
      <c r="BN203" s="298"/>
      <c r="BO203" s="298"/>
      <c r="BP203" s="298"/>
      <c r="BQ203" s="298"/>
      <c r="BR203" s="298"/>
      <c r="BS203" s="298"/>
      <c r="BT203" s="298"/>
      <c r="BU203" s="298"/>
      <c r="BV203" s="298"/>
      <c r="BW203" s="298"/>
      <c r="BX203" s="298"/>
      <c r="BY203" s="298"/>
      <c r="BZ203" s="298"/>
      <c r="CA203" s="298"/>
      <c r="CB203" s="298"/>
      <c r="CC203" s="298"/>
    </row>
    <row r="204" spans="1:81" s="14" customFormat="1" ht="13.5">
      <c r="A204" s="11"/>
      <c r="B204" s="11"/>
      <c r="C204" s="11"/>
      <c r="D204" s="11"/>
      <c r="E204" s="11"/>
      <c r="F204" s="11"/>
      <c r="G204" s="11"/>
      <c r="H204" s="11"/>
      <c r="I204" s="11"/>
      <c r="J204" s="11"/>
      <c r="K204" s="11"/>
      <c r="L204" s="30"/>
      <c r="M204" s="30"/>
      <c r="N204" s="11"/>
      <c r="O204" s="11"/>
      <c r="P204" s="11"/>
      <c r="Q204" s="11"/>
      <c r="R204" s="11"/>
      <c r="S204" s="11"/>
      <c r="T204" s="298"/>
      <c r="U204" s="298"/>
      <c r="V204" s="298"/>
      <c r="W204" s="298"/>
      <c r="X204" s="298"/>
      <c r="Y204" s="298"/>
      <c r="Z204" s="298"/>
      <c r="AA204" s="298"/>
      <c r="AB204" s="298"/>
      <c r="AC204" s="298"/>
      <c r="AD204" s="298"/>
      <c r="AE204" s="298"/>
      <c r="AF204" s="298"/>
      <c r="AG204" s="298"/>
      <c r="AH204" s="298"/>
      <c r="AI204" s="298"/>
      <c r="AJ204" s="298"/>
      <c r="AK204" s="298"/>
      <c r="AL204" s="298"/>
      <c r="AM204" s="298"/>
      <c r="AN204" s="298"/>
      <c r="AO204" s="298"/>
      <c r="AP204" s="298"/>
      <c r="AQ204" s="298"/>
      <c r="AR204" s="298"/>
      <c r="AS204" s="298"/>
      <c r="AT204" s="298"/>
      <c r="AU204" s="298"/>
      <c r="AV204" s="298"/>
      <c r="AW204" s="298"/>
      <c r="AX204" s="298"/>
      <c r="AY204" s="298"/>
      <c r="AZ204" s="298"/>
      <c r="BA204" s="298"/>
      <c r="BB204" s="298"/>
      <c r="BC204" s="298"/>
      <c r="BD204" s="298"/>
      <c r="BE204" s="298"/>
      <c r="BF204" s="298"/>
      <c r="BG204" s="298"/>
      <c r="BH204" s="298"/>
      <c r="BI204" s="298"/>
      <c r="BJ204" s="298"/>
      <c r="BK204" s="298"/>
      <c r="BL204" s="298"/>
      <c r="BM204" s="298"/>
      <c r="BN204" s="298"/>
      <c r="BO204" s="298"/>
      <c r="BP204" s="298"/>
      <c r="BQ204" s="298"/>
      <c r="BR204" s="298"/>
      <c r="BS204" s="298"/>
      <c r="BT204" s="298"/>
      <c r="BU204" s="298"/>
      <c r="BV204" s="298"/>
      <c r="BW204" s="298"/>
      <c r="BX204" s="298"/>
      <c r="BY204" s="298"/>
      <c r="BZ204" s="298"/>
      <c r="CA204" s="298"/>
      <c r="CB204" s="298"/>
      <c r="CC204" s="298"/>
    </row>
    <row r="205" spans="1:81" s="14" customFormat="1" ht="13.5">
      <c r="A205" s="11"/>
      <c r="B205" s="11"/>
      <c r="C205" s="11"/>
      <c r="D205" s="11"/>
      <c r="E205" s="11"/>
      <c r="F205" s="11"/>
      <c r="G205" s="11"/>
      <c r="H205" s="11"/>
      <c r="I205" s="11"/>
      <c r="J205" s="11"/>
      <c r="K205" s="11"/>
      <c r="L205" s="30"/>
      <c r="M205" s="30"/>
      <c r="N205" s="11"/>
      <c r="O205" s="11"/>
      <c r="P205" s="11"/>
      <c r="Q205" s="11"/>
      <c r="R205" s="11"/>
      <c r="S205" s="11"/>
      <c r="T205" s="298"/>
      <c r="U205" s="298"/>
      <c r="V205" s="298"/>
      <c r="W205" s="298"/>
      <c r="X205" s="298"/>
      <c r="Y205" s="298"/>
      <c r="Z205" s="298"/>
      <c r="AA205" s="298"/>
      <c r="AB205" s="298"/>
      <c r="AC205" s="298"/>
      <c r="AD205" s="298"/>
      <c r="AE205" s="298"/>
      <c r="AF205" s="298"/>
      <c r="AG205" s="298"/>
      <c r="AH205" s="298"/>
      <c r="AI205" s="298"/>
      <c r="AJ205" s="298"/>
      <c r="AK205" s="298"/>
      <c r="AL205" s="298"/>
      <c r="AM205" s="298"/>
      <c r="AN205" s="298"/>
      <c r="AO205" s="298"/>
      <c r="AP205" s="298"/>
      <c r="AQ205" s="298"/>
      <c r="AR205" s="298"/>
      <c r="AS205" s="298"/>
      <c r="AT205" s="298"/>
      <c r="AU205" s="298"/>
      <c r="AV205" s="298"/>
      <c r="AW205" s="298"/>
      <c r="AX205" s="298"/>
      <c r="AY205" s="298"/>
      <c r="AZ205" s="298"/>
      <c r="BA205" s="298"/>
      <c r="BB205" s="298"/>
      <c r="BC205" s="298"/>
      <c r="BD205" s="298"/>
      <c r="BE205" s="298"/>
      <c r="BF205" s="298"/>
      <c r="BG205" s="298"/>
      <c r="BH205" s="298"/>
      <c r="BI205" s="298"/>
      <c r="BJ205" s="298"/>
      <c r="BK205" s="298"/>
      <c r="BL205" s="298"/>
      <c r="BM205" s="298"/>
      <c r="BN205" s="298"/>
      <c r="BO205" s="298"/>
      <c r="BP205" s="298"/>
      <c r="BQ205" s="298"/>
      <c r="BR205" s="298"/>
      <c r="BS205" s="298"/>
      <c r="BT205" s="298"/>
      <c r="BU205" s="298"/>
      <c r="BV205" s="298"/>
      <c r="BW205" s="298"/>
      <c r="BX205" s="298"/>
      <c r="BY205" s="298"/>
      <c r="BZ205" s="298"/>
      <c r="CA205" s="298"/>
      <c r="CB205" s="298"/>
      <c r="CC205" s="298"/>
    </row>
    <row r="206" spans="1:81" s="14" customFormat="1" ht="13.5">
      <c r="A206" s="11"/>
      <c r="B206" s="11"/>
      <c r="C206" s="11"/>
      <c r="D206" s="11"/>
      <c r="E206" s="11"/>
      <c r="F206" s="11"/>
      <c r="G206" s="11"/>
      <c r="H206" s="11"/>
      <c r="I206" s="11"/>
      <c r="J206" s="11"/>
      <c r="K206" s="11"/>
      <c r="L206" s="30"/>
      <c r="M206" s="30"/>
      <c r="N206" s="11"/>
      <c r="O206" s="11"/>
      <c r="P206" s="11"/>
      <c r="Q206" s="11"/>
      <c r="R206" s="11"/>
      <c r="S206" s="11"/>
      <c r="T206" s="298"/>
      <c r="U206" s="298"/>
      <c r="V206" s="298"/>
      <c r="W206" s="298"/>
      <c r="X206" s="298"/>
      <c r="Y206" s="298"/>
      <c r="Z206" s="298"/>
      <c r="AA206" s="298"/>
      <c r="AB206" s="298"/>
      <c r="AC206" s="298"/>
      <c r="AD206" s="298"/>
      <c r="AE206" s="298"/>
      <c r="AF206" s="298"/>
      <c r="AG206" s="298"/>
      <c r="AH206" s="298"/>
      <c r="AI206" s="298"/>
      <c r="AJ206" s="298"/>
      <c r="AK206" s="298"/>
      <c r="AL206" s="298"/>
      <c r="AM206" s="298"/>
      <c r="AN206" s="298"/>
      <c r="AO206" s="298"/>
      <c r="AP206" s="298"/>
      <c r="AQ206" s="298"/>
      <c r="AR206" s="298"/>
      <c r="AS206" s="298"/>
      <c r="AT206" s="298"/>
      <c r="AU206" s="298"/>
      <c r="AV206" s="298"/>
      <c r="AW206" s="298"/>
      <c r="AX206" s="298"/>
      <c r="AY206" s="298"/>
      <c r="AZ206" s="298"/>
      <c r="BA206" s="298"/>
      <c r="BB206" s="298"/>
      <c r="BC206" s="298"/>
      <c r="BD206" s="298"/>
      <c r="BE206" s="298"/>
      <c r="BF206" s="298"/>
      <c r="BG206" s="298"/>
      <c r="BH206" s="298"/>
      <c r="BI206" s="298"/>
      <c r="BJ206" s="298"/>
      <c r="BK206" s="298"/>
      <c r="BL206" s="298"/>
      <c r="BM206" s="298"/>
      <c r="BN206" s="298"/>
      <c r="BO206" s="298"/>
      <c r="BP206" s="298"/>
      <c r="BQ206" s="298"/>
      <c r="BR206" s="298"/>
      <c r="BS206" s="298"/>
      <c r="BT206" s="298"/>
      <c r="BU206" s="298"/>
      <c r="BV206" s="298"/>
      <c r="BW206" s="298"/>
      <c r="BX206" s="298"/>
      <c r="BY206" s="298"/>
      <c r="BZ206" s="298"/>
      <c r="CA206" s="298"/>
      <c r="CB206" s="298"/>
      <c r="CC206" s="298"/>
    </row>
    <row r="207" spans="1:81" s="14" customFormat="1" ht="13.5">
      <c r="A207" s="11"/>
      <c r="B207" s="11"/>
      <c r="C207" s="11"/>
      <c r="D207" s="11"/>
      <c r="E207" s="11"/>
      <c r="F207" s="11"/>
      <c r="G207" s="11"/>
      <c r="H207" s="11"/>
      <c r="I207" s="11"/>
      <c r="J207" s="11"/>
      <c r="K207" s="11"/>
      <c r="L207" s="30"/>
      <c r="M207" s="30"/>
      <c r="N207" s="11"/>
      <c r="O207" s="11"/>
      <c r="P207" s="11"/>
      <c r="Q207" s="11"/>
      <c r="R207" s="11"/>
      <c r="S207" s="11"/>
      <c r="T207" s="298"/>
      <c r="U207" s="298"/>
      <c r="V207" s="298"/>
      <c r="W207" s="298"/>
      <c r="X207" s="298"/>
      <c r="Y207" s="298"/>
      <c r="Z207" s="298"/>
      <c r="AA207" s="298"/>
      <c r="AB207" s="298"/>
      <c r="AC207" s="298"/>
      <c r="AD207" s="298"/>
      <c r="AE207" s="298"/>
      <c r="AF207" s="298"/>
      <c r="AG207" s="298"/>
      <c r="AH207" s="298"/>
      <c r="AI207" s="298"/>
      <c r="AJ207" s="298"/>
      <c r="AK207" s="298"/>
      <c r="AL207" s="298"/>
      <c r="AM207" s="298"/>
      <c r="AN207" s="298"/>
      <c r="AO207" s="298"/>
      <c r="AP207" s="298"/>
      <c r="AQ207" s="298"/>
      <c r="AR207" s="298"/>
      <c r="AS207" s="298"/>
      <c r="AT207" s="298"/>
      <c r="AU207" s="298"/>
      <c r="AV207" s="298"/>
      <c r="AW207" s="298"/>
      <c r="AX207" s="298"/>
      <c r="AY207" s="298"/>
      <c r="AZ207" s="298"/>
      <c r="BA207" s="298"/>
      <c r="BB207" s="298"/>
      <c r="BC207" s="298"/>
      <c r="BD207" s="298"/>
      <c r="BE207" s="298"/>
      <c r="BF207" s="298"/>
      <c r="BG207" s="298"/>
      <c r="BH207" s="298"/>
      <c r="BI207" s="298"/>
      <c r="BJ207" s="298"/>
      <c r="BK207" s="298"/>
      <c r="BL207" s="298"/>
      <c r="BM207" s="298"/>
      <c r="BN207" s="298"/>
      <c r="BO207" s="298"/>
      <c r="BP207" s="298"/>
      <c r="BQ207" s="298"/>
      <c r="BR207" s="298"/>
      <c r="BS207" s="298"/>
      <c r="BT207" s="298"/>
      <c r="BU207" s="298"/>
      <c r="BV207" s="298"/>
      <c r="BW207" s="298"/>
      <c r="BX207" s="298"/>
      <c r="BY207" s="298"/>
      <c r="BZ207" s="298"/>
      <c r="CA207" s="298"/>
      <c r="CB207" s="298"/>
      <c r="CC207" s="298"/>
    </row>
    <row r="208" spans="1:81" s="14" customFormat="1" ht="13.5">
      <c r="A208" s="11"/>
      <c r="B208" s="11"/>
      <c r="C208" s="11"/>
      <c r="D208" s="11"/>
      <c r="E208" s="11"/>
      <c r="F208" s="11"/>
      <c r="G208" s="11"/>
      <c r="H208" s="11"/>
      <c r="I208" s="11"/>
      <c r="J208" s="11"/>
      <c r="K208" s="11"/>
      <c r="L208" s="30"/>
      <c r="M208" s="30"/>
      <c r="N208" s="11"/>
      <c r="O208" s="11"/>
      <c r="P208" s="11"/>
      <c r="Q208" s="11"/>
      <c r="R208" s="11"/>
      <c r="S208" s="11"/>
      <c r="T208" s="298"/>
      <c r="U208" s="298"/>
      <c r="V208" s="298"/>
      <c r="W208" s="298"/>
      <c r="X208" s="298"/>
      <c r="Y208" s="298"/>
      <c r="Z208" s="298"/>
      <c r="AA208" s="298"/>
      <c r="AB208" s="298"/>
      <c r="AC208" s="298"/>
      <c r="AD208" s="298"/>
      <c r="AE208" s="298"/>
      <c r="AF208" s="298"/>
      <c r="AG208" s="298"/>
      <c r="AH208" s="298"/>
      <c r="AI208" s="298"/>
      <c r="AJ208" s="298"/>
      <c r="AK208" s="298"/>
      <c r="AL208" s="298"/>
      <c r="AM208" s="298"/>
      <c r="AN208" s="298"/>
      <c r="AO208" s="298"/>
      <c r="AP208" s="298"/>
      <c r="AQ208" s="298"/>
      <c r="AR208" s="298"/>
      <c r="AS208" s="298"/>
      <c r="AT208" s="298"/>
      <c r="AU208" s="298"/>
      <c r="AV208" s="298"/>
      <c r="AW208" s="298"/>
      <c r="AX208" s="298"/>
      <c r="AY208" s="298"/>
      <c r="AZ208" s="298"/>
      <c r="BA208" s="298"/>
      <c r="BB208" s="298"/>
      <c r="BC208" s="298"/>
      <c r="BD208" s="298"/>
      <c r="BE208" s="298"/>
      <c r="BF208" s="298"/>
      <c r="BG208" s="298"/>
      <c r="BH208" s="298"/>
      <c r="BI208" s="298"/>
      <c r="BJ208" s="298"/>
      <c r="BK208" s="298"/>
      <c r="BL208" s="298"/>
      <c r="BM208" s="298"/>
      <c r="BN208" s="298"/>
      <c r="BO208" s="298"/>
      <c r="BP208" s="298"/>
      <c r="BQ208" s="298"/>
      <c r="BR208" s="298"/>
      <c r="BS208" s="298"/>
      <c r="BT208" s="298"/>
      <c r="BU208" s="298"/>
      <c r="BV208" s="298"/>
      <c r="BW208" s="298"/>
      <c r="BX208" s="298"/>
      <c r="BY208" s="298"/>
      <c r="BZ208" s="298"/>
      <c r="CA208" s="298"/>
      <c r="CB208" s="298"/>
      <c r="CC208" s="298"/>
    </row>
    <row r="209" spans="1:81" s="14" customFormat="1" ht="13.5">
      <c r="A209" s="11"/>
      <c r="B209" s="11"/>
      <c r="C209" s="11"/>
      <c r="D209" s="11"/>
      <c r="E209" s="11"/>
      <c r="F209" s="11"/>
      <c r="G209" s="11"/>
      <c r="H209" s="11"/>
      <c r="I209" s="11"/>
      <c r="J209" s="11"/>
      <c r="K209" s="11"/>
      <c r="L209" s="30"/>
      <c r="M209" s="30"/>
      <c r="N209" s="11"/>
      <c r="O209" s="11"/>
      <c r="P209" s="11"/>
      <c r="Q209" s="11"/>
      <c r="R209" s="11"/>
      <c r="S209" s="11"/>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8"/>
      <c r="BF209" s="298"/>
      <c r="BG209" s="298"/>
      <c r="BH209" s="298"/>
      <c r="BI209" s="298"/>
      <c r="BJ209" s="298"/>
      <c r="BK209" s="298"/>
      <c r="BL209" s="298"/>
      <c r="BM209" s="298"/>
      <c r="BN209" s="298"/>
      <c r="BO209" s="298"/>
      <c r="BP209" s="298"/>
      <c r="BQ209" s="298"/>
      <c r="BR209" s="298"/>
      <c r="BS209" s="298"/>
      <c r="BT209" s="298"/>
      <c r="BU209" s="298"/>
      <c r="BV209" s="298"/>
      <c r="BW209" s="298"/>
      <c r="BX209" s="298"/>
      <c r="BY209" s="298"/>
      <c r="BZ209" s="298"/>
      <c r="CA209" s="298"/>
      <c r="CB209" s="298"/>
      <c r="CC209" s="298"/>
    </row>
    <row r="210" spans="1:81" s="14" customFormat="1" ht="13.5">
      <c r="A210" s="11"/>
      <c r="B210" s="11"/>
      <c r="C210" s="11"/>
      <c r="D210" s="11"/>
      <c r="E210" s="11"/>
      <c r="F210" s="11"/>
      <c r="G210" s="11"/>
      <c r="H210" s="11"/>
      <c r="I210" s="11"/>
      <c r="J210" s="11"/>
      <c r="K210" s="11"/>
      <c r="L210" s="30"/>
      <c r="M210" s="30"/>
      <c r="N210" s="11"/>
      <c r="O210" s="11"/>
      <c r="P210" s="11"/>
      <c r="Q210" s="11"/>
      <c r="R210" s="11"/>
      <c r="S210" s="11"/>
      <c r="T210" s="298"/>
      <c r="U210" s="298"/>
      <c r="V210" s="298"/>
      <c r="W210" s="298"/>
      <c r="X210" s="298"/>
      <c r="Y210" s="298"/>
      <c r="Z210" s="298"/>
      <c r="AA210" s="298"/>
      <c r="AB210" s="298"/>
      <c r="AC210" s="298"/>
      <c r="AD210" s="298"/>
      <c r="AE210" s="298"/>
      <c r="AF210" s="298"/>
      <c r="AG210" s="298"/>
      <c r="AH210" s="298"/>
      <c r="AI210" s="298"/>
      <c r="AJ210" s="298"/>
      <c r="AK210" s="298"/>
      <c r="AL210" s="298"/>
      <c r="AM210" s="298"/>
      <c r="AN210" s="298"/>
      <c r="AO210" s="298"/>
      <c r="AP210" s="298"/>
      <c r="AQ210" s="298"/>
      <c r="AR210" s="298"/>
      <c r="AS210" s="298"/>
      <c r="AT210" s="298"/>
      <c r="AU210" s="298"/>
      <c r="AV210" s="298"/>
      <c r="AW210" s="298"/>
      <c r="AX210" s="298"/>
      <c r="AY210" s="298"/>
      <c r="AZ210" s="298"/>
      <c r="BA210" s="298"/>
      <c r="BB210" s="298"/>
      <c r="BC210" s="298"/>
      <c r="BD210" s="298"/>
      <c r="BE210" s="298"/>
      <c r="BF210" s="298"/>
      <c r="BG210" s="298"/>
      <c r="BH210" s="298"/>
      <c r="BI210" s="298"/>
      <c r="BJ210" s="298"/>
      <c r="BK210" s="298"/>
      <c r="BL210" s="298"/>
      <c r="BM210" s="298"/>
      <c r="BN210" s="298"/>
      <c r="BO210" s="298"/>
      <c r="BP210" s="298"/>
      <c r="BQ210" s="298"/>
      <c r="BR210" s="298"/>
      <c r="BS210" s="298"/>
      <c r="BT210" s="298"/>
      <c r="BU210" s="298"/>
      <c r="BV210" s="298"/>
      <c r="BW210" s="298"/>
      <c r="BX210" s="298"/>
      <c r="BY210" s="298"/>
      <c r="BZ210" s="298"/>
      <c r="CA210" s="298"/>
      <c r="CB210" s="298"/>
      <c r="CC210" s="298"/>
    </row>
    <row r="211" spans="1:81" s="14" customFormat="1" ht="13.5">
      <c r="A211" s="11"/>
      <c r="B211" s="11"/>
      <c r="C211" s="11"/>
      <c r="D211" s="11"/>
      <c r="E211" s="11"/>
      <c r="F211" s="11"/>
      <c r="G211" s="11"/>
      <c r="H211" s="11"/>
      <c r="I211" s="11"/>
      <c r="J211" s="11"/>
      <c r="K211" s="11"/>
      <c r="L211" s="30"/>
      <c r="M211" s="30"/>
      <c r="N211" s="11"/>
      <c r="O211" s="11"/>
      <c r="P211" s="11"/>
      <c r="Q211" s="11"/>
      <c r="R211" s="11"/>
      <c r="S211" s="11"/>
      <c r="T211" s="298"/>
      <c r="U211" s="298"/>
      <c r="V211" s="298"/>
      <c r="W211" s="298"/>
      <c r="X211" s="298"/>
      <c r="Y211" s="298"/>
      <c r="Z211" s="298"/>
      <c r="AA211" s="298"/>
      <c r="AB211" s="298"/>
      <c r="AC211" s="298"/>
      <c r="AD211" s="298"/>
      <c r="AE211" s="298"/>
      <c r="AF211" s="298"/>
      <c r="AG211" s="298"/>
      <c r="AH211" s="298"/>
      <c r="AI211" s="298"/>
      <c r="AJ211" s="298"/>
      <c r="AK211" s="298"/>
      <c r="AL211" s="298"/>
      <c r="AM211" s="298"/>
      <c r="AN211" s="298"/>
      <c r="AO211" s="298"/>
      <c r="AP211" s="298"/>
      <c r="AQ211" s="298"/>
      <c r="AR211" s="298"/>
      <c r="AS211" s="298"/>
      <c r="AT211" s="298"/>
      <c r="AU211" s="298"/>
      <c r="AV211" s="298"/>
      <c r="AW211" s="298"/>
      <c r="AX211" s="298"/>
      <c r="AY211" s="298"/>
      <c r="AZ211" s="298"/>
      <c r="BA211" s="298"/>
      <c r="BB211" s="298"/>
      <c r="BC211" s="298"/>
      <c r="BD211" s="298"/>
      <c r="BE211" s="298"/>
      <c r="BF211" s="298"/>
      <c r="BG211" s="298"/>
      <c r="BH211" s="298"/>
      <c r="BI211" s="298"/>
      <c r="BJ211" s="298"/>
      <c r="BK211" s="298"/>
      <c r="BL211" s="298"/>
      <c r="BM211" s="298"/>
      <c r="BN211" s="298"/>
      <c r="BO211" s="298"/>
      <c r="BP211" s="298"/>
      <c r="BQ211" s="298"/>
      <c r="BR211" s="298"/>
      <c r="BS211" s="298"/>
      <c r="BT211" s="298"/>
      <c r="BU211" s="298"/>
      <c r="BV211" s="298"/>
      <c r="BW211" s="298"/>
      <c r="BX211" s="298"/>
      <c r="BY211" s="298"/>
      <c r="BZ211" s="298"/>
      <c r="CA211" s="298"/>
      <c r="CB211" s="298"/>
      <c r="CC211" s="298"/>
    </row>
    <row r="212" spans="1:81" s="14" customFormat="1" ht="13.5">
      <c r="A212" s="11"/>
      <c r="B212" s="11"/>
      <c r="C212" s="11"/>
      <c r="D212" s="11"/>
      <c r="E212" s="11"/>
      <c r="F212" s="11"/>
      <c r="G212" s="11"/>
      <c r="H212" s="11"/>
      <c r="I212" s="11"/>
      <c r="J212" s="11"/>
      <c r="K212" s="11"/>
      <c r="L212" s="30"/>
      <c r="M212" s="30"/>
      <c r="N212" s="11"/>
      <c r="O212" s="11"/>
      <c r="P212" s="11"/>
      <c r="Q212" s="11"/>
      <c r="R212" s="11"/>
      <c r="S212" s="11"/>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row>
    <row r="213" spans="1:81" s="14" customFormat="1" ht="13.5">
      <c r="A213" s="11"/>
      <c r="B213" s="11"/>
      <c r="C213" s="11"/>
      <c r="D213" s="11"/>
      <c r="E213" s="11"/>
      <c r="F213" s="11"/>
      <c r="G213" s="11"/>
      <c r="H213" s="11"/>
      <c r="I213" s="11"/>
      <c r="J213" s="11"/>
      <c r="K213" s="11"/>
      <c r="L213" s="30"/>
      <c r="M213" s="30"/>
      <c r="N213" s="11"/>
      <c r="O213" s="11"/>
      <c r="P213" s="11"/>
      <c r="Q213" s="11"/>
      <c r="R213" s="11"/>
      <c r="S213" s="11"/>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row>
    <row r="214" spans="1:81" s="14" customFormat="1" ht="13.5">
      <c r="A214" s="11"/>
      <c r="B214" s="11"/>
      <c r="C214" s="11"/>
      <c r="D214" s="11"/>
      <c r="E214" s="11"/>
      <c r="F214" s="11"/>
      <c r="G214" s="11"/>
      <c r="H214" s="11"/>
      <c r="I214" s="11"/>
      <c r="J214" s="11"/>
      <c r="K214" s="11"/>
      <c r="L214" s="30"/>
      <c r="M214" s="30"/>
      <c r="N214" s="11"/>
      <c r="O214" s="11"/>
      <c r="P214" s="11"/>
      <c r="Q214" s="11"/>
      <c r="R214" s="11"/>
      <c r="S214" s="11"/>
      <c r="T214" s="298"/>
      <c r="U214" s="298"/>
      <c r="V214" s="298"/>
      <c r="W214" s="298"/>
      <c r="X214" s="298"/>
      <c r="Y214" s="298"/>
      <c r="Z214" s="298"/>
      <c r="AA214" s="298"/>
      <c r="AB214" s="298"/>
      <c r="AC214" s="298"/>
      <c r="AD214" s="298"/>
      <c r="AE214" s="298"/>
      <c r="AF214" s="298"/>
      <c r="AG214" s="298"/>
      <c r="AH214" s="298"/>
      <c r="AI214" s="298"/>
      <c r="AJ214" s="298"/>
      <c r="AK214" s="298"/>
      <c r="AL214" s="298"/>
      <c r="AM214" s="298"/>
      <c r="AN214" s="298"/>
      <c r="AO214" s="298"/>
      <c r="AP214" s="298"/>
      <c r="AQ214" s="298"/>
      <c r="AR214" s="298"/>
      <c r="AS214" s="298"/>
      <c r="AT214" s="298"/>
      <c r="AU214" s="298"/>
      <c r="AV214" s="298"/>
      <c r="AW214" s="298"/>
      <c r="AX214" s="298"/>
      <c r="AY214" s="298"/>
      <c r="AZ214" s="298"/>
      <c r="BA214" s="298"/>
      <c r="BB214" s="298"/>
      <c r="BC214" s="298"/>
      <c r="BD214" s="298"/>
      <c r="BE214" s="298"/>
      <c r="BF214" s="298"/>
      <c r="BG214" s="298"/>
      <c r="BH214" s="298"/>
      <c r="BI214" s="298"/>
      <c r="BJ214" s="298"/>
      <c r="BK214" s="298"/>
      <c r="BL214" s="298"/>
      <c r="BM214" s="298"/>
      <c r="BN214" s="298"/>
      <c r="BO214" s="298"/>
      <c r="BP214" s="298"/>
      <c r="BQ214" s="298"/>
      <c r="BR214" s="298"/>
      <c r="BS214" s="298"/>
      <c r="BT214" s="298"/>
      <c r="BU214" s="298"/>
      <c r="BV214" s="298"/>
      <c r="BW214" s="298"/>
      <c r="BX214" s="298"/>
      <c r="BY214" s="298"/>
      <c r="BZ214" s="298"/>
      <c r="CA214" s="298"/>
      <c r="CB214" s="298"/>
      <c r="CC214" s="298"/>
    </row>
    <row r="215" spans="1:81" s="14" customFormat="1" ht="13.5">
      <c r="A215" s="11"/>
      <c r="B215" s="11"/>
      <c r="C215" s="11"/>
      <c r="D215" s="11"/>
      <c r="E215" s="11"/>
      <c r="F215" s="11"/>
      <c r="G215" s="11"/>
      <c r="H215" s="11"/>
      <c r="I215" s="11"/>
      <c r="J215" s="11"/>
      <c r="K215" s="11"/>
      <c r="L215" s="30"/>
      <c r="M215" s="30"/>
      <c r="N215" s="11"/>
      <c r="O215" s="11"/>
      <c r="P215" s="11"/>
      <c r="Q215" s="11"/>
      <c r="R215" s="11"/>
      <c r="S215" s="11"/>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8"/>
      <c r="CB215" s="298"/>
      <c r="CC215" s="298"/>
    </row>
    <row r="216" spans="1:81" s="14" customFormat="1" ht="13.5">
      <c r="A216" s="11"/>
      <c r="B216" s="11"/>
      <c r="C216" s="11"/>
      <c r="D216" s="11"/>
      <c r="E216" s="11"/>
      <c r="F216" s="11"/>
      <c r="G216" s="11"/>
      <c r="H216" s="11"/>
      <c r="I216" s="11"/>
      <c r="J216" s="11"/>
      <c r="K216" s="11"/>
      <c r="L216" s="30"/>
      <c r="M216" s="30"/>
      <c r="N216" s="11"/>
      <c r="O216" s="11"/>
      <c r="P216" s="11"/>
      <c r="Q216" s="11"/>
      <c r="R216" s="11"/>
      <c r="S216" s="11"/>
      <c r="T216" s="298"/>
      <c r="U216" s="298"/>
      <c r="V216" s="298"/>
      <c r="W216" s="298"/>
      <c r="X216" s="298"/>
      <c r="Y216" s="298"/>
      <c r="Z216" s="298"/>
      <c r="AA216" s="298"/>
      <c r="AB216" s="298"/>
      <c r="AC216" s="298"/>
      <c r="AD216" s="298"/>
      <c r="AE216" s="298"/>
      <c r="AF216" s="298"/>
      <c r="AG216" s="298"/>
      <c r="AH216" s="298"/>
      <c r="AI216" s="298"/>
      <c r="AJ216" s="298"/>
      <c r="AK216" s="298"/>
      <c r="AL216" s="298"/>
      <c r="AM216" s="298"/>
      <c r="AN216" s="298"/>
      <c r="AO216" s="298"/>
      <c r="AP216" s="298"/>
      <c r="AQ216" s="298"/>
      <c r="AR216" s="298"/>
      <c r="AS216" s="298"/>
      <c r="AT216" s="298"/>
      <c r="AU216" s="298"/>
      <c r="AV216" s="298"/>
      <c r="AW216" s="298"/>
      <c r="AX216" s="298"/>
      <c r="AY216" s="298"/>
      <c r="AZ216" s="298"/>
      <c r="BA216" s="298"/>
      <c r="BB216" s="298"/>
      <c r="BC216" s="298"/>
      <c r="BD216" s="298"/>
      <c r="BE216" s="298"/>
      <c r="BF216" s="298"/>
      <c r="BG216" s="298"/>
      <c r="BH216" s="298"/>
      <c r="BI216" s="298"/>
      <c r="BJ216" s="298"/>
      <c r="BK216" s="298"/>
      <c r="BL216" s="298"/>
      <c r="BM216" s="298"/>
      <c r="BN216" s="298"/>
      <c r="BO216" s="298"/>
      <c r="BP216" s="298"/>
      <c r="BQ216" s="298"/>
      <c r="BR216" s="298"/>
      <c r="BS216" s="298"/>
      <c r="BT216" s="298"/>
      <c r="BU216" s="298"/>
      <c r="BV216" s="298"/>
      <c r="BW216" s="298"/>
      <c r="BX216" s="298"/>
      <c r="BY216" s="298"/>
      <c r="BZ216" s="298"/>
      <c r="CA216" s="298"/>
      <c r="CB216" s="298"/>
      <c r="CC216" s="298"/>
    </row>
    <row r="217" spans="1:81" s="14" customFormat="1" ht="13.5">
      <c r="A217" s="11"/>
      <c r="B217" s="11"/>
      <c r="C217" s="11"/>
      <c r="D217" s="11"/>
      <c r="E217" s="11"/>
      <c r="F217" s="11"/>
      <c r="G217" s="11"/>
      <c r="H217" s="11"/>
      <c r="I217" s="11"/>
      <c r="J217" s="11"/>
      <c r="K217" s="11"/>
      <c r="L217" s="30"/>
      <c r="M217" s="30"/>
      <c r="N217" s="11"/>
      <c r="O217" s="11"/>
      <c r="P217" s="11"/>
      <c r="Q217" s="11"/>
      <c r="R217" s="11"/>
      <c r="S217" s="11"/>
      <c r="T217" s="298"/>
      <c r="U217" s="298"/>
      <c r="V217" s="298"/>
      <c r="W217" s="298"/>
      <c r="X217" s="298"/>
      <c r="Y217" s="298"/>
      <c r="Z217" s="298"/>
      <c r="AA217" s="298"/>
      <c r="AB217" s="298"/>
      <c r="AC217" s="298"/>
      <c r="AD217" s="298"/>
      <c r="AE217" s="298"/>
      <c r="AF217" s="298"/>
      <c r="AG217" s="298"/>
      <c r="AH217" s="298"/>
      <c r="AI217" s="298"/>
      <c r="AJ217" s="298"/>
      <c r="AK217" s="298"/>
      <c r="AL217" s="298"/>
      <c r="AM217" s="298"/>
      <c r="AN217" s="298"/>
      <c r="AO217" s="298"/>
      <c r="AP217" s="298"/>
      <c r="AQ217" s="298"/>
      <c r="AR217" s="298"/>
      <c r="AS217" s="298"/>
      <c r="AT217" s="298"/>
      <c r="AU217" s="298"/>
      <c r="AV217" s="298"/>
      <c r="AW217" s="298"/>
      <c r="AX217" s="298"/>
      <c r="AY217" s="298"/>
      <c r="AZ217" s="298"/>
      <c r="BA217" s="298"/>
      <c r="BB217" s="298"/>
      <c r="BC217" s="298"/>
      <c r="BD217" s="298"/>
      <c r="BE217" s="298"/>
      <c r="BF217" s="298"/>
      <c r="BG217" s="298"/>
      <c r="BH217" s="298"/>
      <c r="BI217" s="298"/>
      <c r="BJ217" s="298"/>
      <c r="BK217" s="298"/>
      <c r="BL217" s="298"/>
      <c r="BM217" s="298"/>
      <c r="BN217" s="298"/>
      <c r="BO217" s="298"/>
      <c r="BP217" s="298"/>
      <c r="BQ217" s="298"/>
      <c r="BR217" s="298"/>
      <c r="BS217" s="298"/>
      <c r="BT217" s="298"/>
      <c r="BU217" s="298"/>
      <c r="BV217" s="298"/>
      <c r="BW217" s="298"/>
      <c r="BX217" s="298"/>
      <c r="BY217" s="298"/>
      <c r="BZ217" s="298"/>
      <c r="CA217" s="298"/>
      <c r="CB217" s="298"/>
      <c r="CC217" s="298"/>
    </row>
    <row r="218" spans="1:81" s="14" customFormat="1" ht="13.5">
      <c r="A218" s="11"/>
      <c r="B218" s="11"/>
      <c r="C218" s="11"/>
      <c r="D218" s="11"/>
      <c r="E218" s="11"/>
      <c r="F218" s="11"/>
      <c r="G218" s="11"/>
      <c r="H218" s="11"/>
      <c r="I218" s="11"/>
      <c r="J218" s="11"/>
      <c r="K218" s="11"/>
      <c r="L218" s="30"/>
      <c r="M218" s="30"/>
      <c r="N218" s="11"/>
      <c r="O218" s="11"/>
      <c r="P218" s="11"/>
      <c r="Q218" s="11"/>
      <c r="R218" s="11"/>
      <c r="S218" s="11"/>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row>
    <row r="219" spans="1:81" s="14" customFormat="1" ht="13.5">
      <c r="A219" s="11"/>
      <c r="B219" s="11"/>
      <c r="C219" s="11"/>
      <c r="D219" s="11"/>
      <c r="E219" s="11"/>
      <c r="F219" s="11"/>
      <c r="G219" s="11"/>
      <c r="H219" s="11"/>
      <c r="I219" s="11"/>
      <c r="J219" s="11"/>
      <c r="K219" s="11"/>
      <c r="L219" s="30"/>
      <c r="M219" s="30"/>
      <c r="N219" s="11"/>
      <c r="O219" s="11"/>
      <c r="P219" s="11"/>
      <c r="Q219" s="11"/>
      <c r="R219" s="11"/>
      <c r="S219" s="11"/>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row>
    <row r="220" spans="1:81" s="14" customFormat="1" ht="13.5">
      <c r="A220" s="11"/>
      <c r="B220" s="11"/>
      <c r="C220" s="11"/>
      <c r="D220" s="11"/>
      <c r="E220" s="11"/>
      <c r="F220" s="11"/>
      <c r="G220" s="11"/>
      <c r="H220" s="11"/>
      <c r="I220" s="11"/>
      <c r="J220" s="11"/>
      <c r="K220" s="11"/>
      <c r="L220" s="30"/>
      <c r="M220" s="30"/>
      <c r="N220" s="11"/>
      <c r="O220" s="11"/>
      <c r="P220" s="11"/>
      <c r="Q220" s="11"/>
      <c r="R220" s="11"/>
      <c r="S220" s="11"/>
      <c r="T220" s="298"/>
      <c r="U220" s="298"/>
      <c r="V220" s="298"/>
      <c r="W220" s="298"/>
      <c r="X220" s="298"/>
      <c r="Y220" s="298"/>
      <c r="Z220" s="298"/>
      <c r="AA220" s="298"/>
      <c r="AB220" s="298"/>
      <c r="AC220" s="298"/>
      <c r="AD220" s="298"/>
      <c r="AE220" s="298"/>
      <c r="AF220" s="298"/>
      <c r="AG220" s="298"/>
      <c r="AH220" s="298"/>
      <c r="AI220" s="298"/>
      <c r="AJ220" s="298"/>
      <c r="AK220" s="298"/>
      <c r="AL220" s="298"/>
      <c r="AM220" s="298"/>
      <c r="AN220" s="298"/>
      <c r="AO220" s="298"/>
      <c r="AP220" s="298"/>
      <c r="AQ220" s="298"/>
      <c r="AR220" s="298"/>
      <c r="AS220" s="298"/>
      <c r="AT220" s="298"/>
      <c r="AU220" s="298"/>
      <c r="AV220" s="298"/>
      <c r="AW220" s="298"/>
      <c r="AX220" s="298"/>
      <c r="AY220" s="298"/>
      <c r="AZ220" s="298"/>
      <c r="BA220" s="298"/>
      <c r="BB220" s="298"/>
      <c r="BC220" s="298"/>
      <c r="BD220" s="298"/>
      <c r="BE220" s="298"/>
      <c r="BF220" s="298"/>
      <c r="BG220" s="298"/>
      <c r="BH220" s="298"/>
      <c r="BI220" s="298"/>
      <c r="BJ220" s="298"/>
      <c r="BK220" s="298"/>
      <c r="BL220" s="298"/>
      <c r="BM220" s="298"/>
      <c r="BN220" s="298"/>
      <c r="BO220" s="298"/>
      <c r="BP220" s="298"/>
      <c r="BQ220" s="298"/>
      <c r="BR220" s="298"/>
      <c r="BS220" s="298"/>
      <c r="BT220" s="298"/>
      <c r="BU220" s="298"/>
      <c r="BV220" s="298"/>
      <c r="BW220" s="298"/>
      <c r="BX220" s="298"/>
      <c r="BY220" s="298"/>
      <c r="BZ220" s="298"/>
      <c r="CA220" s="298"/>
      <c r="CB220" s="298"/>
      <c r="CC220" s="298"/>
    </row>
    <row r="221" spans="1:81" s="14" customFormat="1" ht="13.5">
      <c r="A221" s="11"/>
      <c r="B221" s="11"/>
      <c r="C221" s="11"/>
      <c r="D221" s="11"/>
      <c r="E221" s="11"/>
      <c r="F221" s="11"/>
      <c r="G221" s="11"/>
      <c r="H221" s="11"/>
      <c r="I221" s="11"/>
      <c r="J221" s="11"/>
      <c r="K221" s="11"/>
      <c r="L221" s="30"/>
      <c r="M221" s="30"/>
      <c r="N221" s="11"/>
      <c r="O221" s="11"/>
      <c r="P221" s="11"/>
      <c r="Q221" s="11"/>
      <c r="R221" s="11"/>
      <c r="S221" s="11"/>
      <c r="T221" s="298"/>
      <c r="U221" s="298"/>
      <c r="V221" s="298"/>
      <c r="W221" s="298"/>
      <c r="X221" s="298"/>
      <c r="Y221" s="298"/>
      <c r="Z221" s="298"/>
      <c r="AA221" s="298"/>
      <c r="AB221" s="298"/>
      <c r="AC221" s="298"/>
      <c r="AD221" s="298"/>
      <c r="AE221" s="298"/>
      <c r="AF221" s="298"/>
      <c r="AG221" s="298"/>
      <c r="AH221" s="298"/>
      <c r="AI221" s="298"/>
      <c r="AJ221" s="298"/>
      <c r="AK221" s="298"/>
      <c r="AL221" s="298"/>
      <c r="AM221" s="298"/>
      <c r="AN221" s="298"/>
      <c r="AO221" s="298"/>
      <c r="AP221" s="298"/>
      <c r="AQ221" s="298"/>
      <c r="AR221" s="298"/>
      <c r="AS221" s="298"/>
      <c r="AT221" s="298"/>
      <c r="AU221" s="298"/>
      <c r="AV221" s="298"/>
      <c r="AW221" s="298"/>
      <c r="AX221" s="298"/>
      <c r="AY221" s="298"/>
      <c r="AZ221" s="298"/>
      <c r="BA221" s="298"/>
      <c r="BB221" s="298"/>
      <c r="BC221" s="298"/>
      <c r="BD221" s="298"/>
      <c r="BE221" s="298"/>
      <c r="BF221" s="298"/>
      <c r="BG221" s="298"/>
      <c r="BH221" s="298"/>
      <c r="BI221" s="298"/>
      <c r="BJ221" s="298"/>
      <c r="BK221" s="298"/>
      <c r="BL221" s="298"/>
      <c r="BM221" s="298"/>
      <c r="BN221" s="298"/>
      <c r="BO221" s="298"/>
      <c r="BP221" s="298"/>
      <c r="BQ221" s="298"/>
      <c r="BR221" s="298"/>
      <c r="BS221" s="298"/>
      <c r="BT221" s="298"/>
      <c r="BU221" s="298"/>
      <c r="BV221" s="298"/>
      <c r="BW221" s="298"/>
      <c r="BX221" s="298"/>
      <c r="BY221" s="298"/>
      <c r="BZ221" s="298"/>
      <c r="CA221" s="298"/>
      <c r="CB221" s="298"/>
      <c r="CC221" s="298"/>
    </row>
    <row r="222" spans="1:81" s="14" customFormat="1" ht="13.5">
      <c r="A222" s="11"/>
      <c r="B222" s="11"/>
      <c r="C222" s="11"/>
      <c r="D222" s="11"/>
      <c r="E222" s="11"/>
      <c r="F222" s="11"/>
      <c r="G222" s="11"/>
      <c r="H222" s="11"/>
      <c r="I222" s="11"/>
      <c r="J222" s="11"/>
      <c r="K222" s="11"/>
      <c r="L222" s="30"/>
      <c r="M222" s="30"/>
      <c r="N222" s="11"/>
      <c r="O222" s="11"/>
      <c r="P222" s="11"/>
      <c r="Q222" s="11"/>
      <c r="R222" s="11"/>
      <c r="S222" s="11"/>
      <c r="T222" s="298"/>
      <c r="U222" s="298"/>
      <c r="V222" s="298"/>
      <c r="W222" s="298"/>
      <c r="X222" s="298"/>
      <c r="Y222" s="298"/>
      <c r="Z222" s="298"/>
      <c r="AA222" s="298"/>
      <c r="AB222" s="298"/>
      <c r="AC222" s="298"/>
      <c r="AD222" s="298"/>
      <c r="AE222" s="298"/>
      <c r="AF222" s="298"/>
      <c r="AG222" s="298"/>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298"/>
      <c r="BR222" s="298"/>
      <c r="BS222" s="298"/>
      <c r="BT222" s="298"/>
      <c r="BU222" s="298"/>
      <c r="BV222" s="298"/>
      <c r="BW222" s="298"/>
      <c r="BX222" s="298"/>
      <c r="BY222" s="298"/>
      <c r="BZ222" s="298"/>
      <c r="CA222" s="298"/>
      <c r="CB222" s="298"/>
      <c r="CC222" s="298"/>
    </row>
    <row r="223" spans="1:81" s="14" customFormat="1" ht="13.5">
      <c r="A223" s="11"/>
      <c r="B223" s="11"/>
      <c r="C223" s="11"/>
      <c r="D223" s="11"/>
      <c r="E223" s="11"/>
      <c r="F223" s="11"/>
      <c r="G223" s="11"/>
      <c r="H223" s="11"/>
      <c r="I223" s="11"/>
      <c r="J223" s="11"/>
      <c r="K223" s="11"/>
      <c r="L223" s="30"/>
      <c r="M223" s="30"/>
      <c r="N223" s="11"/>
      <c r="O223" s="11"/>
      <c r="P223" s="11"/>
      <c r="Q223" s="11"/>
      <c r="R223" s="11"/>
      <c r="S223" s="11"/>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row>
    <row r="224" spans="1:81" s="14" customFormat="1" ht="13.5">
      <c r="A224" s="11"/>
      <c r="B224" s="11"/>
      <c r="C224" s="11"/>
      <c r="D224" s="11"/>
      <c r="E224" s="11"/>
      <c r="F224" s="11"/>
      <c r="G224" s="11"/>
      <c r="H224" s="11"/>
      <c r="I224" s="11"/>
      <c r="J224" s="11"/>
      <c r="K224" s="11"/>
      <c r="L224" s="30"/>
      <c r="M224" s="30"/>
      <c r="N224" s="11"/>
      <c r="O224" s="11"/>
      <c r="P224" s="11"/>
      <c r="Q224" s="11"/>
      <c r="R224" s="11"/>
      <c r="S224" s="11"/>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row>
    <row r="225" spans="1:81" s="14" customFormat="1" ht="13.5">
      <c r="A225" s="11"/>
      <c r="B225" s="11"/>
      <c r="C225" s="11"/>
      <c r="D225" s="11"/>
      <c r="E225" s="11"/>
      <c r="F225" s="11"/>
      <c r="G225" s="11"/>
      <c r="H225" s="11"/>
      <c r="I225" s="11"/>
      <c r="J225" s="11"/>
      <c r="K225" s="11"/>
      <c r="L225" s="30"/>
      <c r="M225" s="30"/>
      <c r="N225" s="11"/>
      <c r="O225" s="11"/>
      <c r="P225" s="11"/>
      <c r="Q225" s="11"/>
      <c r="R225" s="11"/>
      <c r="S225" s="11"/>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row>
    <row r="226" spans="1:81" s="14" customFormat="1" ht="13.5">
      <c r="A226" s="11"/>
      <c r="B226" s="11"/>
      <c r="C226" s="11"/>
      <c r="D226" s="11"/>
      <c r="E226" s="11"/>
      <c r="F226" s="11"/>
      <c r="G226" s="11"/>
      <c r="H226" s="11"/>
      <c r="I226" s="11"/>
      <c r="J226" s="11"/>
      <c r="K226" s="11"/>
      <c r="L226" s="30"/>
      <c r="M226" s="30"/>
      <c r="N226" s="11"/>
      <c r="O226" s="11"/>
      <c r="P226" s="11"/>
      <c r="Q226" s="11"/>
      <c r="R226" s="11"/>
      <c r="S226" s="11"/>
      <c r="T226" s="298"/>
      <c r="U226" s="298"/>
      <c r="V226" s="298"/>
      <c r="W226" s="298"/>
      <c r="X226" s="298"/>
      <c r="Y226" s="298"/>
      <c r="Z226" s="298"/>
      <c r="AA226" s="298"/>
      <c r="AB226" s="298"/>
      <c r="AC226" s="298"/>
      <c r="AD226" s="298"/>
      <c r="AE226" s="298"/>
      <c r="AF226" s="298"/>
      <c r="AG226" s="298"/>
      <c r="AH226" s="298"/>
      <c r="AI226" s="298"/>
      <c r="AJ226" s="298"/>
      <c r="AK226" s="298"/>
      <c r="AL226" s="298"/>
      <c r="AM226" s="298"/>
      <c r="AN226" s="298"/>
      <c r="AO226" s="298"/>
      <c r="AP226" s="298"/>
      <c r="AQ226" s="298"/>
      <c r="AR226" s="298"/>
      <c r="AS226" s="298"/>
      <c r="AT226" s="298"/>
      <c r="AU226" s="298"/>
      <c r="AV226" s="298"/>
      <c r="AW226" s="298"/>
      <c r="AX226" s="298"/>
      <c r="AY226" s="298"/>
      <c r="AZ226" s="298"/>
      <c r="BA226" s="298"/>
      <c r="BB226" s="298"/>
      <c r="BC226" s="298"/>
      <c r="BD226" s="298"/>
      <c r="BE226" s="298"/>
      <c r="BF226" s="298"/>
      <c r="BG226" s="298"/>
      <c r="BH226" s="298"/>
      <c r="BI226" s="298"/>
      <c r="BJ226" s="298"/>
      <c r="BK226" s="298"/>
      <c r="BL226" s="298"/>
      <c r="BM226" s="298"/>
      <c r="BN226" s="298"/>
      <c r="BO226" s="298"/>
      <c r="BP226" s="298"/>
      <c r="BQ226" s="298"/>
      <c r="BR226" s="298"/>
      <c r="BS226" s="298"/>
      <c r="BT226" s="298"/>
      <c r="BU226" s="298"/>
      <c r="BV226" s="298"/>
      <c r="BW226" s="298"/>
      <c r="BX226" s="298"/>
      <c r="BY226" s="298"/>
      <c r="BZ226" s="298"/>
      <c r="CA226" s="298"/>
      <c r="CB226" s="298"/>
      <c r="CC226" s="298"/>
    </row>
    <row r="227" spans="1:81" s="14" customFormat="1" ht="13.5">
      <c r="A227" s="11"/>
      <c r="B227" s="11"/>
      <c r="C227" s="11"/>
      <c r="D227" s="11"/>
      <c r="E227" s="11"/>
      <c r="F227" s="11"/>
      <c r="G227" s="11"/>
      <c r="H227" s="11"/>
      <c r="I227" s="11"/>
      <c r="J227" s="11"/>
      <c r="K227" s="11"/>
      <c r="L227" s="30"/>
      <c r="M227" s="30"/>
      <c r="N227" s="11"/>
      <c r="O227" s="11"/>
      <c r="P227" s="11"/>
      <c r="Q227" s="11"/>
      <c r="R227" s="11"/>
      <c r="S227" s="11"/>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row>
    <row r="228" spans="1:81" s="14" customFormat="1" ht="13.5">
      <c r="A228" s="11"/>
      <c r="B228" s="11"/>
      <c r="C228" s="11"/>
      <c r="D228" s="11"/>
      <c r="E228" s="11"/>
      <c r="F228" s="11"/>
      <c r="G228" s="11"/>
      <c r="H228" s="11"/>
      <c r="I228" s="11"/>
      <c r="J228" s="11"/>
      <c r="K228" s="11"/>
      <c r="L228" s="30"/>
      <c r="M228" s="30"/>
      <c r="N228" s="11"/>
      <c r="O228" s="11"/>
      <c r="P228" s="11"/>
      <c r="Q228" s="11"/>
      <c r="R228" s="11"/>
      <c r="S228" s="11"/>
      <c r="T228" s="298"/>
      <c r="U228" s="298"/>
      <c r="V228" s="298"/>
      <c r="W228" s="298"/>
      <c r="X228" s="298"/>
      <c r="Y228" s="298"/>
      <c r="Z228" s="298"/>
      <c r="AA228" s="298"/>
      <c r="AB228" s="298"/>
      <c r="AC228" s="298"/>
      <c r="AD228" s="298"/>
      <c r="AE228" s="298"/>
      <c r="AF228" s="298"/>
      <c r="AG228" s="298"/>
      <c r="AH228" s="298"/>
      <c r="AI228" s="298"/>
      <c r="AJ228" s="298"/>
      <c r="AK228" s="298"/>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8"/>
      <c r="BK228" s="298"/>
      <c r="BL228" s="298"/>
      <c r="BM228" s="298"/>
      <c r="BN228" s="298"/>
      <c r="BO228" s="298"/>
      <c r="BP228" s="298"/>
      <c r="BQ228" s="298"/>
      <c r="BR228" s="298"/>
      <c r="BS228" s="298"/>
      <c r="BT228" s="298"/>
      <c r="BU228" s="298"/>
      <c r="BV228" s="298"/>
      <c r="BW228" s="298"/>
      <c r="BX228" s="298"/>
      <c r="BY228" s="298"/>
      <c r="BZ228" s="298"/>
      <c r="CA228" s="298"/>
      <c r="CB228" s="298"/>
      <c r="CC228" s="298"/>
    </row>
    <row r="229" spans="1:81" s="14" customFormat="1" ht="13.5">
      <c r="A229" s="11"/>
      <c r="B229" s="11"/>
      <c r="C229" s="11"/>
      <c r="D229" s="11"/>
      <c r="E229" s="11"/>
      <c r="F229" s="11"/>
      <c r="G229" s="11"/>
      <c r="H229" s="11"/>
      <c r="I229" s="11"/>
      <c r="J229" s="11"/>
      <c r="K229" s="11"/>
      <c r="L229" s="30"/>
      <c r="M229" s="30"/>
      <c r="N229" s="11"/>
      <c r="O229" s="11"/>
      <c r="P229" s="11"/>
      <c r="Q229" s="11"/>
      <c r="R229" s="11"/>
      <c r="S229" s="11"/>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8"/>
      <c r="CB229" s="298"/>
      <c r="CC229" s="298"/>
    </row>
    <row r="230" spans="1:81" s="14" customFormat="1" ht="13.5">
      <c r="A230" s="11"/>
      <c r="B230" s="11"/>
      <c r="C230" s="11"/>
      <c r="D230" s="11"/>
      <c r="E230" s="11"/>
      <c r="F230" s="11"/>
      <c r="G230" s="11"/>
      <c r="H230" s="11"/>
      <c r="I230" s="11"/>
      <c r="J230" s="11"/>
      <c r="K230" s="11"/>
      <c r="L230" s="30"/>
      <c r="M230" s="30"/>
      <c r="N230" s="11"/>
      <c r="O230" s="11"/>
      <c r="P230" s="11"/>
      <c r="Q230" s="11"/>
      <c r="R230" s="11"/>
      <c r="S230" s="11"/>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row>
    <row r="231" spans="1:81" s="14" customFormat="1" ht="13.5">
      <c r="A231" s="11"/>
      <c r="B231" s="11"/>
      <c r="C231" s="11"/>
      <c r="D231" s="11"/>
      <c r="E231" s="11"/>
      <c r="F231" s="11"/>
      <c r="G231" s="11"/>
      <c r="H231" s="11"/>
      <c r="I231" s="11"/>
      <c r="J231" s="11"/>
      <c r="K231" s="11"/>
      <c r="L231" s="30"/>
      <c r="M231" s="30"/>
      <c r="N231" s="11"/>
      <c r="O231" s="11"/>
      <c r="P231" s="11"/>
      <c r="Q231" s="11"/>
      <c r="R231" s="11"/>
      <c r="S231" s="11"/>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298"/>
      <c r="AT231" s="298"/>
      <c r="AU231" s="298"/>
      <c r="AV231" s="298"/>
      <c r="AW231" s="298"/>
      <c r="AX231" s="298"/>
      <c r="AY231" s="298"/>
      <c r="AZ231" s="298"/>
      <c r="BA231" s="298"/>
      <c r="BB231" s="298"/>
      <c r="BC231" s="298"/>
      <c r="BD231" s="298"/>
      <c r="BE231" s="298"/>
      <c r="BF231" s="298"/>
      <c r="BG231" s="298"/>
      <c r="BH231" s="298"/>
      <c r="BI231" s="298"/>
      <c r="BJ231" s="298"/>
      <c r="BK231" s="298"/>
      <c r="BL231" s="298"/>
      <c r="BM231" s="298"/>
      <c r="BN231" s="298"/>
      <c r="BO231" s="298"/>
      <c r="BP231" s="298"/>
      <c r="BQ231" s="298"/>
      <c r="BR231" s="298"/>
      <c r="BS231" s="298"/>
      <c r="BT231" s="298"/>
      <c r="BU231" s="298"/>
      <c r="BV231" s="298"/>
      <c r="BW231" s="298"/>
      <c r="BX231" s="298"/>
      <c r="BY231" s="298"/>
      <c r="BZ231" s="298"/>
      <c r="CA231" s="298"/>
      <c r="CB231" s="298"/>
      <c r="CC231" s="298"/>
    </row>
    <row r="232" spans="1:81" s="14" customFormat="1" ht="13.5">
      <c r="A232" s="11"/>
      <c r="B232" s="11"/>
      <c r="C232" s="11"/>
      <c r="D232" s="11"/>
      <c r="E232" s="11"/>
      <c r="F232" s="11"/>
      <c r="G232" s="11"/>
      <c r="H232" s="11"/>
      <c r="I232" s="11"/>
      <c r="J232" s="11"/>
      <c r="K232" s="11"/>
      <c r="L232" s="30"/>
      <c r="M232" s="30"/>
      <c r="N232" s="11"/>
      <c r="O232" s="11"/>
      <c r="P232" s="11"/>
      <c r="Q232" s="11"/>
      <c r="R232" s="11"/>
      <c r="S232" s="11"/>
      <c r="T232" s="298"/>
      <c r="U232" s="298"/>
      <c r="V232" s="298"/>
      <c r="W232" s="298"/>
      <c r="X232" s="298"/>
      <c r="Y232" s="298"/>
      <c r="Z232" s="298"/>
      <c r="AA232" s="298"/>
      <c r="AB232" s="298"/>
      <c r="AC232" s="298"/>
      <c r="AD232" s="298"/>
      <c r="AE232" s="298"/>
      <c r="AF232" s="298"/>
      <c r="AG232" s="298"/>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298"/>
      <c r="BR232" s="298"/>
      <c r="BS232" s="298"/>
      <c r="BT232" s="298"/>
      <c r="BU232" s="298"/>
      <c r="BV232" s="298"/>
      <c r="BW232" s="298"/>
      <c r="BX232" s="298"/>
      <c r="BY232" s="298"/>
      <c r="BZ232" s="298"/>
      <c r="CA232" s="298"/>
      <c r="CB232" s="298"/>
      <c r="CC232" s="298"/>
    </row>
    <row r="233" spans="1:81" s="14" customFormat="1" ht="13.5">
      <c r="A233" s="11"/>
      <c r="B233" s="11"/>
      <c r="C233" s="11"/>
      <c r="D233" s="11"/>
      <c r="E233" s="11"/>
      <c r="F233" s="11"/>
      <c r="G233" s="11"/>
      <c r="H233" s="11"/>
      <c r="I233" s="11"/>
      <c r="J233" s="11"/>
      <c r="K233" s="11"/>
      <c r="L233" s="30"/>
      <c r="M233" s="30"/>
      <c r="N233" s="11"/>
      <c r="O233" s="11"/>
      <c r="P233" s="11"/>
      <c r="Q233" s="11"/>
      <c r="R233" s="11"/>
      <c r="S233" s="11"/>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8"/>
      <c r="CB233" s="298"/>
      <c r="CC233" s="298"/>
    </row>
    <row r="234" spans="1:81" s="14" customFormat="1" ht="13.5">
      <c r="A234" s="11"/>
      <c r="B234" s="11"/>
      <c r="C234" s="11"/>
      <c r="D234" s="11"/>
      <c r="E234" s="11"/>
      <c r="F234" s="11"/>
      <c r="G234" s="11"/>
      <c r="H234" s="11"/>
      <c r="I234" s="11"/>
      <c r="J234" s="11"/>
      <c r="K234" s="11"/>
      <c r="L234" s="30"/>
      <c r="M234" s="30"/>
      <c r="N234" s="11"/>
      <c r="O234" s="11"/>
      <c r="P234" s="11"/>
      <c r="Q234" s="11"/>
      <c r="R234" s="11"/>
      <c r="S234" s="11"/>
      <c r="T234" s="298"/>
      <c r="U234" s="298"/>
      <c r="V234" s="298"/>
      <c r="W234" s="298"/>
      <c r="X234" s="298"/>
      <c r="Y234" s="298"/>
      <c r="Z234" s="298"/>
      <c r="AA234" s="298"/>
      <c r="AB234" s="298"/>
      <c r="AC234" s="298"/>
      <c r="AD234" s="298"/>
      <c r="AE234" s="298"/>
      <c r="AF234" s="298"/>
      <c r="AG234" s="298"/>
      <c r="AH234" s="298"/>
      <c r="AI234" s="298"/>
      <c r="AJ234" s="298"/>
      <c r="AK234" s="298"/>
      <c r="AL234" s="298"/>
      <c r="AM234" s="298"/>
      <c r="AN234" s="298"/>
      <c r="AO234" s="298"/>
      <c r="AP234" s="298"/>
      <c r="AQ234" s="298"/>
      <c r="AR234" s="298"/>
      <c r="AS234" s="298"/>
      <c r="AT234" s="298"/>
      <c r="AU234" s="298"/>
      <c r="AV234" s="298"/>
      <c r="AW234" s="298"/>
      <c r="AX234" s="298"/>
      <c r="AY234" s="298"/>
      <c r="AZ234" s="298"/>
      <c r="BA234" s="298"/>
      <c r="BB234" s="298"/>
      <c r="BC234" s="298"/>
      <c r="BD234" s="298"/>
      <c r="BE234" s="298"/>
      <c r="BF234" s="298"/>
      <c r="BG234" s="298"/>
      <c r="BH234" s="298"/>
      <c r="BI234" s="298"/>
      <c r="BJ234" s="298"/>
      <c r="BK234" s="298"/>
      <c r="BL234" s="298"/>
      <c r="BM234" s="298"/>
      <c r="BN234" s="298"/>
      <c r="BO234" s="298"/>
      <c r="BP234" s="298"/>
      <c r="BQ234" s="298"/>
      <c r="BR234" s="298"/>
      <c r="BS234" s="298"/>
      <c r="BT234" s="298"/>
      <c r="BU234" s="298"/>
      <c r="BV234" s="298"/>
      <c r="BW234" s="298"/>
      <c r="BX234" s="298"/>
      <c r="BY234" s="298"/>
      <c r="BZ234" s="298"/>
      <c r="CA234" s="298"/>
      <c r="CB234" s="298"/>
      <c r="CC234" s="298"/>
    </row>
    <row r="235" spans="1:81" s="14" customFormat="1" ht="13.5">
      <c r="A235" s="11"/>
      <c r="B235" s="11"/>
      <c r="C235" s="11"/>
      <c r="D235" s="11"/>
      <c r="E235" s="11"/>
      <c r="F235" s="11"/>
      <c r="G235" s="11"/>
      <c r="H235" s="11"/>
      <c r="I235" s="11"/>
      <c r="J235" s="11"/>
      <c r="K235" s="11"/>
      <c r="L235" s="30"/>
      <c r="M235" s="30"/>
      <c r="N235" s="11"/>
      <c r="O235" s="11"/>
      <c r="P235" s="11"/>
      <c r="Q235" s="11"/>
      <c r="R235" s="11"/>
      <c r="S235" s="11"/>
      <c r="T235" s="298"/>
      <c r="U235" s="298"/>
      <c r="V235" s="298"/>
      <c r="W235" s="298"/>
      <c r="X235" s="298"/>
      <c r="Y235" s="298"/>
      <c r="Z235" s="298"/>
      <c r="AA235" s="298"/>
      <c r="AB235" s="298"/>
      <c r="AC235" s="298"/>
      <c r="AD235" s="298"/>
      <c r="AE235" s="298"/>
      <c r="AF235" s="298"/>
      <c r="AG235" s="298"/>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8"/>
      <c r="CB235" s="298"/>
      <c r="CC235" s="298"/>
    </row>
    <row r="236" spans="1:81" s="14" customFormat="1" ht="13.5">
      <c r="A236" s="11"/>
      <c r="B236" s="11"/>
      <c r="C236" s="11"/>
      <c r="D236" s="11"/>
      <c r="E236" s="11"/>
      <c r="F236" s="11"/>
      <c r="G236" s="11"/>
      <c r="H236" s="11"/>
      <c r="I236" s="11"/>
      <c r="J236" s="11"/>
      <c r="K236" s="11"/>
      <c r="L236" s="30"/>
      <c r="M236" s="30"/>
      <c r="N236" s="11"/>
      <c r="O236" s="11"/>
      <c r="P236" s="11"/>
      <c r="Q236" s="11"/>
      <c r="R236" s="11"/>
      <c r="S236" s="11"/>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row>
    <row r="237" spans="1:81" s="14" customFormat="1" ht="13.5">
      <c r="A237" s="11"/>
      <c r="B237" s="11"/>
      <c r="C237" s="11"/>
      <c r="D237" s="11"/>
      <c r="E237" s="11"/>
      <c r="F237" s="11"/>
      <c r="G237" s="11"/>
      <c r="H237" s="11"/>
      <c r="I237" s="11"/>
      <c r="J237" s="11"/>
      <c r="K237" s="11"/>
      <c r="L237" s="30"/>
      <c r="M237" s="30"/>
      <c r="N237" s="11"/>
      <c r="O237" s="11"/>
      <c r="P237" s="11"/>
      <c r="Q237" s="11"/>
      <c r="R237" s="11"/>
      <c r="S237" s="11"/>
      <c r="T237" s="298"/>
      <c r="U237" s="298"/>
      <c r="V237" s="298"/>
      <c r="W237" s="298"/>
      <c r="X237" s="298"/>
      <c r="Y237" s="298"/>
      <c r="Z237" s="298"/>
      <c r="AA237" s="298"/>
      <c r="AB237" s="298"/>
      <c r="AC237" s="298"/>
      <c r="AD237" s="298"/>
      <c r="AE237" s="298"/>
      <c r="AF237" s="298"/>
      <c r="AG237" s="298"/>
      <c r="AH237" s="298"/>
      <c r="AI237" s="298"/>
      <c r="AJ237" s="298"/>
      <c r="AK237" s="298"/>
      <c r="AL237" s="298"/>
      <c r="AM237" s="298"/>
      <c r="AN237" s="298"/>
      <c r="AO237" s="298"/>
      <c r="AP237" s="298"/>
      <c r="AQ237" s="298"/>
      <c r="AR237" s="298"/>
      <c r="AS237" s="298"/>
      <c r="AT237" s="298"/>
      <c r="AU237" s="298"/>
      <c r="AV237" s="298"/>
      <c r="AW237" s="298"/>
      <c r="AX237" s="298"/>
      <c r="AY237" s="298"/>
      <c r="AZ237" s="298"/>
      <c r="BA237" s="298"/>
      <c r="BB237" s="298"/>
      <c r="BC237" s="298"/>
      <c r="BD237" s="298"/>
      <c r="BE237" s="298"/>
      <c r="BF237" s="298"/>
      <c r="BG237" s="298"/>
      <c r="BH237" s="298"/>
      <c r="BI237" s="298"/>
      <c r="BJ237" s="298"/>
      <c r="BK237" s="298"/>
      <c r="BL237" s="298"/>
      <c r="BM237" s="298"/>
      <c r="BN237" s="298"/>
      <c r="BO237" s="298"/>
      <c r="BP237" s="298"/>
      <c r="BQ237" s="298"/>
      <c r="BR237" s="298"/>
      <c r="BS237" s="298"/>
      <c r="BT237" s="298"/>
      <c r="BU237" s="298"/>
      <c r="BV237" s="298"/>
      <c r="BW237" s="298"/>
      <c r="BX237" s="298"/>
      <c r="BY237" s="298"/>
      <c r="BZ237" s="298"/>
      <c r="CA237" s="298"/>
      <c r="CB237" s="298"/>
      <c r="CC237" s="298"/>
    </row>
    <row r="238" spans="1:81" s="14" customFormat="1" ht="13.5">
      <c r="A238" s="11"/>
      <c r="B238" s="11"/>
      <c r="C238" s="11"/>
      <c r="D238" s="11"/>
      <c r="E238" s="11"/>
      <c r="F238" s="11"/>
      <c r="G238" s="11"/>
      <c r="H238" s="11"/>
      <c r="I238" s="11"/>
      <c r="J238" s="11"/>
      <c r="K238" s="11"/>
      <c r="L238" s="30"/>
      <c r="M238" s="30"/>
      <c r="N238" s="11"/>
      <c r="O238" s="11"/>
      <c r="P238" s="11"/>
      <c r="Q238" s="11"/>
      <c r="R238" s="11"/>
      <c r="S238" s="11"/>
      <c r="T238" s="298"/>
      <c r="U238" s="298"/>
      <c r="V238" s="298"/>
      <c r="W238" s="298"/>
      <c r="X238" s="298"/>
      <c r="Y238" s="298"/>
      <c r="Z238" s="298"/>
      <c r="AA238" s="298"/>
      <c r="AB238" s="298"/>
      <c r="AC238" s="298"/>
      <c r="AD238" s="298"/>
      <c r="AE238" s="298"/>
      <c r="AF238" s="298"/>
      <c r="AG238" s="298"/>
      <c r="AH238" s="298"/>
      <c r="AI238" s="298"/>
      <c r="AJ238" s="298"/>
      <c r="AK238" s="298"/>
      <c r="AL238" s="298"/>
      <c r="AM238" s="298"/>
      <c r="AN238" s="298"/>
      <c r="AO238" s="298"/>
      <c r="AP238" s="298"/>
      <c r="AQ238" s="298"/>
      <c r="AR238" s="298"/>
      <c r="AS238" s="298"/>
      <c r="AT238" s="298"/>
      <c r="AU238" s="298"/>
      <c r="AV238" s="298"/>
      <c r="AW238" s="298"/>
      <c r="AX238" s="298"/>
      <c r="AY238" s="298"/>
      <c r="AZ238" s="298"/>
      <c r="BA238" s="298"/>
      <c r="BB238" s="298"/>
      <c r="BC238" s="298"/>
      <c r="BD238" s="298"/>
      <c r="BE238" s="298"/>
      <c r="BF238" s="298"/>
      <c r="BG238" s="298"/>
      <c r="BH238" s="298"/>
      <c r="BI238" s="298"/>
      <c r="BJ238" s="298"/>
      <c r="BK238" s="298"/>
      <c r="BL238" s="298"/>
      <c r="BM238" s="298"/>
      <c r="BN238" s="298"/>
      <c r="BO238" s="298"/>
      <c r="BP238" s="298"/>
      <c r="BQ238" s="298"/>
      <c r="BR238" s="298"/>
      <c r="BS238" s="298"/>
      <c r="BT238" s="298"/>
      <c r="BU238" s="298"/>
      <c r="BV238" s="298"/>
      <c r="BW238" s="298"/>
      <c r="BX238" s="298"/>
      <c r="BY238" s="298"/>
      <c r="BZ238" s="298"/>
      <c r="CA238" s="298"/>
      <c r="CB238" s="298"/>
      <c r="CC238" s="298"/>
    </row>
    <row r="239" spans="1:81" s="14" customFormat="1" ht="13.5">
      <c r="A239" s="11"/>
      <c r="B239" s="11"/>
      <c r="C239" s="11"/>
      <c r="D239" s="11"/>
      <c r="E239" s="11"/>
      <c r="F239" s="11"/>
      <c r="G239" s="11"/>
      <c r="H239" s="11"/>
      <c r="I239" s="11"/>
      <c r="J239" s="11"/>
      <c r="K239" s="11"/>
      <c r="L239" s="30"/>
      <c r="M239" s="30"/>
      <c r="N239" s="11"/>
      <c r="O239" s="11"/>
      <c r="P239" s="11"/>
      <c r="Q239" s="11"/>
      <c r="R239" s="11"/>
      <c r="S239" s="11"/>
      <c r="T239" s="298"/>
      <c r="U239" s="298"/>
      <c r="V239" s="298"/>
      <c r="W239" s="298"/>
      <c r="X239" s="298"/>
      <c r="Y239" s="298"/>
      <c r="Z239" s="298"/>
      <c r="AA239" s="298"/>
      <c r="AB239" s="298"/>
      <c r="AC239" s="298"/>
      <c r="AD239" s="298"/>
      <c r="AE239" s="298"/>
      <c r="AF239" s="298"/>
      <c r="AG239" s="298"/>
      <c r="AH239" s="298"/>
      <c r="AI239" s="298"/>
      <c r="AJ239" s="298"/>
      <c r="AK239" s="298"/>
      <c r="AL239" s="298"/>
      <c r="AM239" s="298"/>
      <c r="AN239" s="298"/>
      <c r="AO239" s="298"/>
      <c r="AP239" s="298"/>
      <c r="AQ239" s="298"/>
      <c r="AR239" s="298"/>
      <c r="AS239" s="298"/>
      <c r="AT239" s="298"/>
      <c r="AU239" s="298"/>
      <c r="AV239" s="298"/>
      <c r="AW239" s="298"/>
      <c r="AX239" s="298"/>
      <c r="AY239" s="298"/>
      <c r="AZ239" s="298"/>
      <c r="BA239" s="298"/>
      <c r="BB239" s="298"/>
      <c r="BC239" s="298"/>
      <c r="BD239" s="298"/>
      <c r="BE239" s="298"/>
      <c r="BF239" s="298"/>
      <c r="BG239" s="298"/>
      <c r="BH239" s="298"/>
      <c r="BI239" s="298"/>
      <c r="BJ239" s="298"/>
      <c r="BK239" s="298"/>
      <c r="BL239" s="298"/>
      <c r="BM239" s="298"/>
      <c r="BN239" s="298"/>
      <c r="BO239" s="298"/>
      <c r="BP239" s="298"/>
      <c r="BQ239" s="298"/>
      <c r="BR239" s="298"/>
      <c r="BS239" s="298"/>
      <c r="BT239" s="298"/>
      <c r="BU239" s="298"/>
      <c r="BV239" s="298"/>
      <c r="BW239" s="298"/>
      <c r="BX239" s="298"/>
      <c r="BY239" s="298"/>
      <c r="BZ239" s="298"/>
      <c r="CA239" s="298"/>
      <c r="CB239" s="298"/>
      <c r="CC239" s="298"/>
    </row>
    <row r="240" spans="1:81" s="14" customFormat="1" ht="13.5">
      <c r="A240" s="11"/>
      <c r="B240" s="11"/>
      <c r="C240" s="11"/>
      <c r="D240" s="11"/>
      <c r="E240" s="11"/>
      <c r="F240" s="11"/>
      <c r="G240" s="11"/>
      <c r="H240" s="11"/>
      <c r="I240" s="11"/>
      <c r="J240" s="11"/>
      <c r="K240" s="11"/>
      <c r="L240" s="30"/>
      <c r="M240" s="30"/>
      <c r="N240" s="11"/>
      <c r="O240" s="11"/>
      <c r="P240" s="11"/>
      <c r="Q240" s="11"/>
      <c r="R240" s="11"/>
      <c r="S240" s="11"/>
      <c r="T240" s="298"/>
      <c r="U240" s="298"/>
      <c r="V240" s="298"/>
      <c r="W240" s="298"/>
      <c r="X240" s="298"/>
      <c r="Y240" s="298"/>
      <c r="Z240" s="298"/>
      <c r="AA240" s="298"/>
      <c r="AB240" s="298"/>
      <c r="AC240" s="298"/>
      <c r="AD240" s="298"/>
      <c r="AE240" s="298"/>
      <c r="AF240" s="298"/>
      <c r="AG240" s="298"/>
      <c r="AH240" s="298"/>
      <c r="AI240" s="298"/>
      <c r="AJ240" s="298"/>
      <c r="AK240" s="298"/>
      <c r="AL240" s="298"/>
      <c r="AM240" s="298"/>
      <c r="AN240" s="298"/>
      <c r="AO240" s="298"/>
      <c r="AP240" s="298"/>
      <c r="AQ240" s="298"/>
      <c r="AR240" s="298"/>
      <c r="AS240" s="298"/>
      <c r="AT240" s="298"/>
      <c r="AU240" s="298"/>
      <c r="AV240" s="298"/>
      <c r="AW240" s="298"/>
      <c r="AX240" s="298"/>
      <c r="AY240" s="298"/>
      <c r="AZ240" s="298"/>
      <c r="BA240" s="298"/>
      <c r="BB240" s="298"/>
      <c r="BC240" s="298"/>
      <c r="BD240" s="298"/>
      <c r="BE240" s="298"/>
      <c r="BF240" s="298"/>
      <c r="BG240" s="298"/>
      <c r="BH240" s="298"/>
      <c r="BI240" s="298"/>
      <c r="BJ240" s="298"/>
      <c r="BK240" s="298"/>
      <c r="BL240" s="298"/>
      <c r="BM240" s="298"/>
      <c r="BN240" s="298"/>
      <c r="BO240" s="298"/>
      <c r="BP240" s="298"/>
      <c r="BQ240" s="298"/>
      <c r="BR240" s="298"/>
      <c r="BS240" s="298"/>
      <c r="BT240" s="298"/>
      <c r="BU240" s="298"/>
      <c r="BV240" s="298"/>
      <c r="BW240" s="298"/>
      <c r="BX240" s="298"/>
      <c r="BY240" s="298"/>
      <c r="BZ240" s="298"/>
      <c r="CA240" s="298"/>
      <c r="CB240" s="298"/>
      <c r="CC240" s="298"/>
    </row>
    <row r="241" spans="1:81" s="14" customFormat="1" ht="13.5">
      <c r="A241" s="11"/>
      <c r="B241" s="11"/>
      <c r="C241" s="11"/>
      <c r="D241" s="11"/>
      <c r="E241" s="11"/>
      <c r="F241" s="11"/>
      <c r="G241" s="11"/>
      <c r="H241" s="11"/>
      <c r="I241" s="11"/>
      <c r="J241" s="11"/>
      <c r="K241" s="11"/>
      <c r="L241" s="30"/>
      <c r="M241" s="30"/>
      <c r="N241" s="11"/>
      <c r="O241" s="11"/>
      <c r="P241" s="11"/>
      <c r="Q241" s="11"/>
      <c r="R241" s="11"/>
      <c r="S241" s="11"/>
      <c r="T241" s="298"/>
      <c r="U241" s="298"/>
      <c r="V241" s="298"/>
      <c r="W241" s="298"/>
      <c r="X241" s="298"/>
      <c r="Y241" s="298"/>
      <c r="Z241" s="298"/>
      <c r="AA241" s="298"/>
      <c r="AB241" s="298"/>
      <c r="AC241" s="298"/>
      <c r="AD241" s="298"/>
      <c r="AE241" s="298"/>
      <c r="AF241" s="298"/>
      <c r="AG241" s="298"/>
      <c r="AH241" s="298"/>
      <c r="AI241" s="298"/>
      <c r="AJ241" s="298"/>
      <c r="AK241" s="298"/>
      <c r="AL241" s="298"/>
      <c r="AM241" s="298"/>
      <c r="AN241" s="298"/>
      <c r="AO241" s="298"/>
      <c r="AP241" s="298"/>
      <c r="AQ241" s="298"/>
      <c r="AR241" s="298"/>
      <c r="AS241" s="298"/>
      <c r="AT241" s="298"/>
      <c r="AU241" s="298"/>
      <c r="AV241" s="298"/>
      <c r="AW241" s="298"/>
      <c r="AX241" s="298"/>
      <c r="AY241" s="298"/>
      <c r="AZ241" s="298"/>
      <c r="BA241" s="298"/>
      <c r="BB241" s="298"/>
      <c r="BC241" s="298"/>
      <c r="BD241" s="298"/>
      <c r="BE241" s="298"/>
      <c r="BF241" s="298"/>
      <c r="BG241" s="298"/>
      <c r="BH241" s="298"/>
      <c r="BI241" s="298"/>
      <c r="BJ241" s="298"/>
      <c r="BK241" s="298"/>
      <c r="BL241" s="298"/>
      <c r="BM241" s="298"/>
      <c r="BN241" s="298"/>
      <c r="BO241" s="298"/>
      <c r="BP241" s="298"/>
      <c r="BQ241" s="298"/>
      <c r="BR241" s="298"/>
      <c r="BS241" s="298"/>
      <c r="BT241" s="298"/>
      <c r="BU241" s="298"/>
      <c r="BV241" s="298"/>
      <c r="BW241" s="298"/>
      <c r="BX241" s="298"/>
      <c r="BY241" s="298"/>
      <c r="BZ241" s="298"/>
      <c r="CA241" s="298"/>
      <c r="CB241" s="298"/>
      <c r="CC241" s="298"/>
    </row>
    <row r="242" spans="1:81" s="14" customFormat="1" ht="13.5">
      <c r="A242" s="11"/>
      <c r="B242" s="11"/>
      <c r="C242" s="11"/>
      <c r="D242" s="11"/>
      <c r="E242" s="11"/>
      <c r="F242" s="11"/>
      <c r="G242" s="11"/>
      <c r="H242" s="11"/>
      <c r="I242" s="11"/>
      <c r="J242" s="11"/>
      <c r="K242" s="11"/>
      <c r="L242" s="30"/>
      <c r="M242" s="30"/>
      <c r="N242" s="11"/>
      <c r="O242" s="11"/>
      <c r="P242" s="11"/>
      <c r="Q242" s="11"/>
      <c r="R242" s="11"/>
      <c r="S242" s="11"/>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c r="BQ242" s="298"/>
      <c r="BR242" s="298"/>
      <c r="BS242" s="298"/>
      <c r="BT242" s="298"/>
      <c r="BU242" s="298"/>
      <c r="BV242" s="298"/>
      <c r="BW242" s="298"/>
      <c r="BX242" s="298"/>
      <c r="BY242" s="298"/>
      <c r="BZ242" s="298"/>
      <c r="CA242" s="298"/>
      <c r="CB242" s="298"/>
      <c r="CC242" s="298"/>
    </row>
    <row r="243" spans="1:81" s="14" customFormat="1" ht="13.5">
      <c r="A243" s="11"/>
      <c r="B243" s="11"/>
      <c r="C243" s="11"/>
      <c r="D243" s="11"/>
      <c r="E243" s="11"/>
      <c r="F243" s="11"/>
      <c r="G243" s="11"/>
      <c r="H243" s="11"/>
      <c r="I243" s="11"/>
      <c r="J243" s="11"/>
      <c r="K243" s="11"/>
      <c r="L243" s="30"/>
      <c r="M243" s="30"/>
      <c r="N243" s="11"/>
      <c r="O243" s="11"/>
      <c r="P243" s="11"/>
      <c r="Q243" s="11"/>
      <c r="R243" s="11"/>
      <c r="S243" s="11"/>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row>
    <row r="244" spans="1:81" s="14" customFormat="1" ht="13.5">
      <c r="A244" s="11"/>
      <c r="B244" s="11"/>
      <c r="C244" s="11"/>
      <c r="D244" s="11"/>
      <c r="E244" s="11"/>
      <c r="F244" s="11"/>
      <c r="G244" s="11"/>
      <c r="H244" s="11"/>
      <c r="I244" s="11"/>
      <c r="J244" s="11"/>
      <c r="K244" s="11"/>
      <c r="L244" s="30"/>
      <c r="M244" s="30"/>
      <c r="N244" s="11"/>
      <c r="O244" s="11"/>
      <c r="P244" s="11"/>
      <c r="Q244" s="11"/>
      <c r="R244" s="11"/>
      <c r="S244" s="11"/>
      <c r="T244" s="298"/>
      <c r="U244" s="298"/>
      <c r="V244" s="298"/>
      <c r="W244" s="298"/>
      <c r="X244" s="298"/>
      <c r="Y244" s="298"/>
      <c r="Z244" s="298"/>
      <c r="AA244" s="298"/>
      <c r="AB244" s="298"/>
      <c r="AC244" s="298"/>
      <c r="AD244" s="298"/>
      <c r="AE244" s="298"/>
      <c r="AF244" s="298"/>
      <c r="AG244" s="298"/>
      <c r="AH244" s="298"/>
      <c r="AI244" s="298"/>
      <c r="AJ244" s="298"/>
      <c r="AK244" s="298"/>
      <c r="AL244" s="298"/>
      <c r="AM244" s="298"/>
      <c r="AN244" s="298"/>
      <c r="AO244" s="298"/>
      <c r="AP244" s="298"/>
      <c r="AQ244" s="298"/>
      <c r="AR244" s="298"/>
      <c r="AS244" s="298"/>
      <c r="AT244" s="298"/>
      <c r="AU244" s="298"/>
      <c r="AV244" s="298"/>
      <c r="AW244" s="298"/>
      <c r="AX244" s="298"/>
      <c r="AY244" s="298"/>
      <c r="AZ244" s="298"/>
      <c r="BA244" s="298"/>
      <c r="BB244" s="298"/>
      <c r="BC244" s="298"/>
      <c r="BD244" s="298"/>
      <c r="BE244" s="298"/>
      <c r="BF244" s="298"/>
      <c r="BG244" s="298"/>
      <c r="BH244" s="298"/>
      <c r="BI244" s="298"/>
      <c r="BJ244" s="298"/>
      <c r="BK244" s="298"/>
      <c r="BL244" s="298"/>
      <c r="BM244" s="298"/>
      <c r="BN244" s="298"/>
      <c r="BO244" s="298"/>
      <c r="BP244" s="298"/>
      <c r="BQ244" s="298"/>
      <c r="BR244" s="298"/>
      <c r="BS244" s="298"/>
      <c r="BT244" s="298"/>
      <c r="BU244" s="298"/>
      <c r="BV244" s="298"/>
      <c r="BW244" s="298"/>
      <c r="BX244" s="298"/>
      <c r="BY244" s="298"/>
      <c r="BZ244" s="298"/>
      <c r="CA244" s="298"/>
      <c r="CB244" s="298"/>
      <c r="CC244" s="298"/>
    </row>
    <row r="245" spans="1:81" s="14" customFormat="1" ht="13.5">
      <c r="A245" s="11"/>
      <c r="B245" s="11"/>
      <c r="C245" s="11"/>
      <c r="D245" s="11"/>
      <c r="E245" s="11"/>
      <c r="F245" s="11"/>
      <c r="G245" s="11"/>
      <c r="H245" s="11"/>
      <c r="I245" s="11"/>
      <c r="J245" s="11"/>
      <c r="K245" s="11"/>
      <c r="L245" s="30"/>
      <c r="M245" s="30"/>
      <c r="N245" s="11"/>
      <c r="O245" s="11"/>
      <c r="P245" s="11"/>
      <c r="Q245" s="11"/>
      <c r="R245" s="11"/>
      <c r="S245" s="11"/>
      <c r="T245" s="298"/>
      <c r="U245" s="298"/>
      <c r="V245" s="298"/>
      <c r="W245" s="298"/>
      <c r="X245" s="298"/>
      <c r="Y245" s="298"/>
      <c r="Z245" s="298"/>
      <c r="AA245" s="298"/>
      <c r="AB245" s="298"/>
      <c r="AC245" s="298"/>
      <c r="AD245" s="298"/>
      <c r="AE245" s="298"/>
      <c r="AF245" s="298"/>
      <c r="AG245" s="298"/>
      <c r="AH245" s="298"/>
      <c r="AI245" s="298"/>
      <c r="AJ245" s="298"/>
      <c r="AK245" s="298"/>
      <c r="AL245" s="298"/>
      <c r="AM245" s="298"/>
      <c r="AN245" s="298"/>
      <c r="AO245" s="298"/>
      <c r="AP245" s="298"/>
      <c r="AQ245" s="298"/>
      <c r="AR245" s="298"/>
      <c r="AS245" s="298"/>
      <c r="AT245" s="298"/>
      <c r="AU245" s="298"/>
      <c r="AV245" s="298"/>
      <c r="AW245" s="298"/>
      <c r="AX245" s="298"/>
      <c r="AY245" s="298"/>
      <c r="AZ245" s="298"/>
      <c r="BA245" s="298"/>
      <c r="BB245" s="298"/>
      <c r="BC245" s="298"/>
      <c r="BD245" s="298"/>
      <c r="BE245" s="298"/>
      <c r="BF245" s="298"/>
      <c r="BG245" s="298"/>
      <c r="BH245" s="298"/>
      <c r="BI245" s="298"/>
      <c r="BJ245" s="298"/>
      <c r="BK245" s="298"/>
      <c r="BL245" s="298"/>
      <c r="BM245" s="298"/>
      <c r="BN245" s="298"/>
      <c r="BO245" s="298"/>
      <c r="BP245" s="298"/>
      <c r="BQ245" s="298"/>
      <c r="BR245" s="298"/>
      <c r="BS245" s="298"/>
      <c r="BT245" s="298"/>
      <c r="BU245" s="298"/>
      <c r="BV245" s="298"/>
      <c r="BW245" s="298"/>
      <c r="BX245" s="298"/>
      <c r="BY245" s="298"/>
      <c r="BZ245" s="298"/>
      <c r="CA245" s="298"/>
      <c r="CB245" s="298"/>
      <c r="CC245" s="298"/>
    </row>
    <row r="246" spans="1:81" s="14" customFormat="1" ht="13.5">
      <c r="A246" s="11"/>
      <c r="B246" s="11"/>
      <c r="C246" s="11"/>
      <c r="D246" s="11"/>
      <c r="E246" s="11"/>
      <c r="F246" s="11"/>
      <c r="G246" s="11"/>
      <c r="H246" s="11"/>
      <c r="I246" s="11"/>
      <c r="J246" s="11"/>
      <c r="K246" s="11"/>
      <c r="L246" s="30"/>
      <c r="M246" s="30"/>
      <c r="N246" s="11"/>
      <c r="O246" s="11"/>
      <c r="P246" s="11"/>
      <c r="Q246" s="11"/>
      <c r="R246" s="11"/>
      <c r="S246" s="11"/>
      <c r="T246" s="298"/>
      <c r="U246" s="298"/>
      <c r="V246" s="298"/>
      <c r="W246" s="298"/>
      <c r="X246" s="298"/>
      <c r="Y246" s="298"/>
      <c r="Z246" s="298"/>
      <c r="AA246" s="298"/>
      <c r="AB246" s="298"/>
      <c r="AC246" s="298"/>
      <c r="AD246" s="298"/>
      <c r="AE246" s="298"/>
      <c r="AF246" s="298"/>
      <c r="AG246" s="298"/>
      <c r="AH246" s="298"/>
      <c r="AI246" s="298"/>
      <c r="AJ246" s="298"/>
      <c r="AK246" s="298"/>
      <c r="AL246" s="298"/>
      <c r="AM246" s="298"/>
      <c r="AN246" s="298"/>
      <c r="AO246" s="298"/>
      <c r="AP246" s="298"/>
      <c r="AQ246" s="298"/>
      <c r="AR246" s="298"/>
      <c r="AS246" s="298"/>
      <c r="AT246" s="298"/>
      <c r="AU246" s="298"/>
      <c r="AV246" s="298"/>
      <c r="AW246" s="298"/>
      <c r="AX246" s="298"/>
      <c r="AY246" s="298"/>
      <c r="AZ246" s="298"/>
      <c r="BA246" s="298"/>
      <c r="BB246" s="298"/>
      <c r="BC246" s="298"/>
      <c r="BD246" s="298"/>
      <c r="BE246" s="298"/>
      <c r="BF246" s="298"/>
      <c r="BG246" s="298"/>
      <c r="BH246" s="298"/>
      <c r="BI246" s="298"/>
      <c r="BJ246" s="298"/>
      <c r="BK246" s="298"/>
      <c r="BL246" s="298"/>
      <c r="BM246" s="298"/>
      <c r="BN246" s="298"/>
      <c r="BO246" s="298"/>
      <c r="BP246" s="298"/>
      <c r="BQ246" s="298"/>
      <c r="BR246" s="298"/>
      <c r="BS246" s="298"/>
      <c r="BT246" s="298"/>
      <c r="BU246" s="298"/>
      <c r="BV246" s="298"/>
      <c r="BW246" s="298"/>
      <c r="BX246" s="298"/>
      <c r="BY246" s="298"/>
      <c r="BZ246" s="298"/>
      <c r="CA246" s="298"/>
      <c r="CB246" s="298"/>
      <c r="CC246" s="298"/>
    </row>
    <row r="247" spans="1:81" s="14" customFormat="1" ht="13.5">
      <c r="A247" s="11"/>
      <c r="B247" s="11"/>
      <c r="C247" s="11"/>
      <c r="D247" s="11"/>
      <c r="E247" s="11"/>
      <c r="F247" s="11"/>
      <c r="G247" s="11"/>
      <c r="H247" s="11"/>
      <c r="I247" s="11"/>
      <c r="J247" s="11"/>
      <c r="K247" s="11"/>
      <c r="L247" s="30"/>
      <c r="M247" s="30"/>
      <c r="N247" s="11"/>
      <c r="O247" s="11"/>
      <c r="P247" s="11"/>
      <c r="Q247" s="11"/>
      <c r="R247" s="11"/>
      <c r="S247" s="11"/>
      <c r="T247" s="298"/>
      <c r="U247" s="298"/>
      <c r="V247" s="298"/>
      <c r="W247" s="298"/>
      <c r="X247" s="298"/>
      <c r="Y247" s="298"/>
      <c r="Z247" s="298"/>
      <c r="AA247" s="298"/>
      <c r="AB247" s="298"/>
      <c r="AC247" s="298"/>
      <c r="AD247" s="298"/>
      <c r="AE247" s="298"/>
      <c r="AF247" s="298"/>
      <c r="AG247" s="298"/>
      <c r="AH247" s="298"/>
      <c r="AI247" s="298"/>
      <c r="AJ247" s="298"/>
      <c r="AK247" s="298"/>
      <c r="AL247" s="298"/>
      <c r="AM247" s="298"/>
      <c r="AN247" s="298"/>
      <c r="AO247" s="298"/>
      <c r="AP247" s="298"/>
      <c r="AQ247" s="298"/>
      <c r="AR247" s="298"/>
      <c r="AS247" s="298"/>
      <c r="AT247" s="298"/>
      <c r="AU247" s="298"/>
      <c r="AV247" s="298"/>
      <c r="AW247" s="298"/>
      <c r="AX247" s="298"/>
      <c r="AY247" s="298"/>
      <c r="AZ247" s="298"/>
      <c r="BA247" s="298"/>
      <c r="BB247" s="298"/>
      <c r="BC247" s="298"/>
      <c r="BD247" s="298"/>
      <c r="BE247" s="298"/>
      <c r="BF247" s="298"/>
      <c r="BG247" s="298"/>
      <c r="BH247" s="298"/>
      <c r="BI247" s="298"/>
      <c r="BJ247" s="298"/>
      <c r="BK247" s="298"/>
      <c r="BL247" s="298"/>
      <c r="BM247" s="298"/>
      <c r="BN247" s="298"/>
      <c r="BO247" s="298"/>
      <c r="BP247" s="298"/>
      <c r="BQ247" s="298"/>
      <c r="BR247" s="298"/>
      <c r="BS247" s="298"/>
      <c r="BT247" s="298"/>
      <c r="BU247" s="298"/>
      <c r="BV247" s="298"/>
      <c r="BW247" s="298"/>
      <c r="BX247" s="298"/>
      <c r="BY247" s="298"/>
      <c r="BZ247" s="298"/>
      <c r="CA247" s="298"/>
      <c r="CB247" s="298"/>
      <c r="CC247" s="298"/>
    </row>
    <row r="248" spans="1:81" s="14" customFormat="1" ht="13.5">
      <c r="A248" s="11"/>
      <c r="B248" s="11"/>
      <c r="C248" s="11"/>
      <c r="D248" s="11"/>
      <c r="E248" s="11"/>
      <c r="F248" s="11"/>
      <c r="G248" s="11"/>
      <c r="H248" s="11"/>
      <c r="I248" s="11"/>
      <c r="J248" s="11"/>
      <c r="K248" s="11"/>
      <c r="L248" s="30"/>
      <c r="M248" s="30"/>
      <c r="N248" s="11"/>
      <c r="O248" s="11"/>
      <c r="P248" s="11"/>
      <c r="Q248" s="11"/>
      <c r="R248" s="11"/>
      <c r="S248" s="11"/>
      <c r="T248" s="298"/>
      <c r="U248" s="298"/>
      <c r="V248" s="298"/>
      <c r="W248" s="298"/>
      <c r="X248" s="298"/>
      <c r="Y248" s="298"/>
      <c r="Z248" s="298"/>
      <c r="AA248" s="298"/>
      <c r="AB248" s="298"/>
      <c r="AC248" s="298"/>
      <c r="AD248" s="298"/>
      <c r="AE248" s="298"/>
      <c r="AF248" s="298"/>
      <c r="AG248" s="298"/>
      <c r="AH248" s="298"/>
      <c r="AI248" s="298"/>
      <c r="AJ248" s="298"/>
      <c r="AK248" s="298"/>
      <c r="AL248" s="298"/>
      <c r="AM248" s="298"/>
      <c r="AN248" s="298"/>
      <c r="AO248" s="298"/>
      <c r="AP248" s="298"/>
      <c r="AQ248" s="298"/>
      <c r="AR248" s="298"/>
      <c r="AS248" s="298"/>
      <c r="AT248" s="298"/>
      <c r="AU248" s="298"/>
      <c r="AV248" s="298"/>
      <c r="AW248" s="298"/>
      <c r="AX248" s="298"/>
      <c r="AY248" s="298"/>
      <c r="AZ248" s="298"/>
      <c r="BA248" s="298"/>
      <c r="BB248" s="298"/>
      <c r="BC248" s="298"/>
      <c r="BD248" s="298"/>
      <c r="BE248" s="298"/>
      <c r="BF248" s="298"/>
      <c r="BG248" s="298"/>
      <c r="BH248" s="298"/>
      <c r="BI248" s="298"/>
      <c r="BJ248" s="298"/>
      <c r="BK248" s="298"/>
      <c r="BL248" s="298"/>
      <c r="BM248" s="298"/>
      <c r="BN248" s="298"/>
      <c r="BO248" s="298"/>
      <c r="BP248" s="298"/>
      <c r="BQ248" s="298"/>
      <c r="BR248" s="298"/>
      <c r="BS248" s="298"/>
      <c r="BT248" s="298"/>
      <c r="BU248" s="298"/>
      <c r="BV248" s="298"/>
      <c r="BW248" s="298"/>
      <c r="BX248" s="298"/>
      <c r="BY248" s="298"/>
      <c r="BZ248" s="298"/>
      <c r="CA248" s="298"/>
      <c r="CB248" s="298"/>
      <c r="CC248" s="298"/>
    </row>
    <row r="249" spans="1:81" s="14" customFormat="1" ht="13.5">
      <c r="A249" s="11"/>
      <c r="B249" s="11"/>
      <c r="C249" s="11"/>
      <c r="D249" s="11"/>
      <c r="E249" s="11"/>
      <c r="F249" s="11"/>
      <c r="G249" s="11"/>
      <c r="H249" s="11"/>
      <c r="I249" s="11"/>
      <c r="J249" s="11"/>
      <c r="K249" s="11"/>
      <c r="L249" s="30"/>
      <c r="M249" s="30"/>
      <c r="N249" s="11"/>
      <c r="O249" s="11"/>
      <c r="P249" s="11"/>
      <c r="Q249" s="11"/>
      <c r="R249" s="11"/>
      <c r="S249" s="11"/>
      <c r="T249" s="298"/>
      <c r="U249" s="298"/>
      <c r="V249" s="298"/>
      <c r="W249" s="298"/>
      <c r="X249" s="298"/>
      <c r="Y249" s="298"/>
      <c r="Z249" s="298"/>
      <c r="AA249" s="298"/>
      <c r="AB249" s="298"/>
      <c r="AC249" s="298"/>
      <c r="AD249" s="298"/>
      <c r="AE249" s="298"/>
      <c r="AF249" s="298"/>
      <c r="AG249" s="298"/>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row>
    <row r="250" spans="1:81" s="14" customFormat="1" ht="13.5">
      <c r="A250" s="11"/>
      <c r="B250" s="11"/>
      <c r="C250" s="11"/>
      <c r="D250" s="11"/>
      <c r="E250" s="11"/>
      <c r="F250" s="11"/>
      <c r="G250" s="11"/>
      <c r="H250" s="11"/>
      <c r="I250" s="11"/>
      <c r="J250" s="11"/>
      <c r="K250" s="11"/>
      <c r="L250" s="30"/>
      <c r="M250" s="30"/>
      <c r="N250" s="11"/>
      <c r="O250" s="11"/>
      <c r="P250" s="11"/>
      <c r="Q250" s="11"/>
      <c r="R250" s="11"/>
      <c r="S250" s="11"/>
      <c r="T250" s="298"/>
      <c r="U250" s="298"/>
      <c r="V250" s="298"/>
      <c r="W250" s="298"/>
      <c r="X250" s="298"/>
      <c r="Y250" s="298"/>
      <c r="Z250" s="298"/>
      <c r="AA250" s="298"/>
      <c r="AB250" s="298"/>
      <c r="AC250" s="298"/>
      <c r="AD250" s="298"/>
      <c r="AE250" s="298"/>
      <c r="AF250" s="298"/>
      <c r="AG250" s="298"/>
      <c r="AH250" s="298"/>
      <c r="AI250" s="298"/>
      <c r="AJ250" s="298"/>
      <c r="AK250" s="298"/>
      <c r="AL250" s="298"/>
      <c r="AM250" s="298"/>
      <c r="AN250" s="298"/>
      <c r="AO250" s="298"/>
      <c r="AP250" s="298"/>
      <c r="AQ250" s="298"/>
      <c r="AR250" s="298"/>
      <c r="AS250" s="298"/>
      <c r="AT250" s="298"/>
      <c r="AU250" s="298"/>
      <c r="AV250" s="298"/>
      <c r="AW250" s="298"/>
      <c r="AX250" s="298"/>
      <c r="AY250" s="298"/>
      <c r="AZ250" s="298"/>
      <c r="BA250" s="298"/>
      <c r="BB250" s="298"/>
      <c r="BC250" s="298"/>
      <c r="BD250" s="298"/>
      <c r="BE250" s="298"/>
      <c r="BF250" s="298"/>
      <c r="BG250" s="298"/>
      <c r="BH250" s="298"/>
      <c r="BI250" s="298"/>
      <c r="BJ250" s="298"/>
      <c r="BK250" s="298"/>
      <c r="BL250" s="298"/>
      <c r="BM250" s="298"/>
      <c r="BN250" s="298"/>
      <c r="BO250" s="298"/>
      <c r="BP250" s="298"/>
      <c r="BQ250" s="298"/>
      <c r="BR250" s="298"/>
      <c r="BS250" s="298"/>
      <c r="BT250" s="298"/>
      <c r="BU250" s="298"/>
      <c r="BV250" s="298"/>
      <c r="BW250" s="298"/>
      <c r="BX250" s="298"/>
      <c r="BY250" s="298"/>
      <c r="BZ250" s="298"/>
      <c r="CA250" s="298"/>
      <c r="CB250" s="298"/>
      <c r="CC250" s="298"/>
    </row>
    <row r="251" spans="1:81" s="14" customFormat="1" ht="13.5">
      <c r="A251" s="11"/>
      <c r="B251" s="11"/>
      <c r="C251" s="11"/>
      <c r="D251" s="11"/>
      <c r="E251" s="11"/>
      <c r="F251" s="11"/>
      <c r="G251" s="11"/>
      <c r="H251" s="11"/>
      <c r="I251" s="11"/>
      <c r="J251" s="11"/>
      <c r="K251" s="11"/>
      <c r="L251" s="30"/>
      <c r="M251" s="30"/>
      <c r="N251" s="11"/>
      <c r="O251" s="11"/>
      <c r="P251" s="11"/>
      <c r="Q251" s="11"/>
      <c r="R251" s="11"/>
      <c r="S251" s="11"/>
      <c r="T251" s="298"/>
      <c r="U251" s="298"/>
      <c r="V251" s="298"/>
      <c r="W251" s="298"/>
      <c r="X251" s="298"/>
      <c r="Y251" s="298"/>
      <c r="Z251" s="298"/>
      <c r="AA251" s="298"/>
      <c r="AB251" s="298"/>
      <c r="AC251" s="298"/>
      <c r="AD251" s="298"/>
      <c r="AE251" s="298"/>
      <c r="AF251" s="298"/>
      <c r="AG251" s="298"/>
      <c r="AH251" s="298"/>
      <c r="AI251" s="298"/>
      <c r="AJ251" s="298"/>
      <c r="AK251" s="298"/>
      <c r="AL251" s="298"/>
      <c r="AM251" s="298"/>
      <c r="AN251" s="298"/>
      <c r="AO251" s="298"/>
      <c r="AP251" s="298"/>
      <c r="AQ251" s="298"/>
      <c r="AR251" s="298"/>
      <c r="AS251" s="298"/>
      <c r="AT251" s="298"/>
      <c r="AU251" s="298"/>
      <c r="AV251" s="298"/>
      <c r="AW251" s="298"/>
      <c r="AX251" s="298"/>
      <c r="AY251" s="298"/>
      <c r="AZ251" s="298"/>
      <c r="BA251" s="298"/>
      <c r="BB251" s="298"/>
      <c r="BC251" s="298"/>
      <c r="BD251" s="298"/>
      <c r="BE251" s="298"/>
      <c r="BF251" s="298"/>
      <c r="BG251" s="298"/>
      <c r="BH251" s="298"/>
      <c r="BI251" s="298"/>
      <c r="BJ251" s="298"/>
      <c r="BK251" s="298"/>
      <c r="BL251" s="298"/>
      <c r="BM251" s="298"/>
      <c r="BN251" s="298"/>
      <c r="BO251" s="298"/>
      <c r="BP251" s="298"/>
      <c r="BQ251" s="298"/>
      <c r="BR251" s="298"/>
      <c r="BS251" s="298"/>
      <c r="BT251" s="298"/>
      <c r="BU251" s="298"/>
      <c r="BV251" s="298"/>
      <c r="BW251" s="298"/>
      <c r="BX251" s="298"/>
      <c r="BY251" s="298"/>
      <c r="BZ251" s="298"/>
      <c r="CA251" s="298"/>
      <c r="CB251" s="298"/>
      <c r="CC251" s="298"/>
    </row>
    <row r="252" spans="1:81" s="14" customFormat="1" ht="13.5">
      <c r="A252" s="11"/>
      <c r="B252" s="11"/>
      <c r="C252" s="11"/>
      <c r="D252" s="11"/>
      <c r="E252" s="11"/>
      <c r="F252" s="11"/>
      <c r="G252" s="11"/>
      <c r="H252" s="11"/>
      <c r="I252" s="11"/>
      <c r="J252" s="11"/>
      <c r="K252" s="11"/>
      <c r="L252" s="30"/>
      <c r="M252" s="30"/>
      <c r="N252" s="11"/>
      <c r="O252" s="11"/>
      <c r="P252" s="11"/>
      <c r="Q252" s="11"/>
      <c r="R252" s="11"/>
      <c r="S252" s="11"/>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298"/>
      <c r="BR252" s="298"/>
      <c r="BS252" s="298"/>
      <c r="BT252" s="298"/>
      <c r="BU252" s="298"/>
      <c r="BV252" s="298"/>
      <c r="BW252" s="298"/>
      <c r="BX252" s="298"/>
      <c r="BY252" s="298"/>
      <c r="BZ252" s="298"/>
      <c r="CA252" s="298"/>
      <c r="CB252" s="298"/>
      <c r="CC252" s="298"/>
    </row>
    <row r="253" spans="1:81" s="14" customFormat="1" ht="13.5">
      <c r="A253" s="11"/>
      <c r="B253" s="11"/>
      <c r="C253" s="11"/>
      <c r="D253" s="11"/>
      <c r="E253" s="11"/>
      <c r="F253" s="11"/>
      <c r="G253" s="11"/>
      <c r="H253" s="11"/>
      <c r="I253" s="11"/>
      <c r="J253" s="11"/>
      <c r="K253" s="11"/>
      <c r="L253" s="30"/>
      <c r="M253" s="30"/>
      <c r="N253" s="11"/>
      <c r="O253" s="11"/>
      <c r="P253" s="11"/>
      <c r="Q253" s="11"/>
      <c r="R253" s="11"/>
      <c r="S253" s="11"/>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298"/>
      <c r="AO253" s="298"/>
      <c r="AP253" s="298"/>
      <c r="AQ253" s="298"/>
      <c r="AR253" s="298"/>
      <c r="AS253" s="298"/>
      <c r="AT253" s="298"/>
      <c r="AU253" s="298"/>
      <c r="AV253" s="298"/>
      <c r="AW253" s="298"/>
      <c r="AX253" s="298"/>
      <c r="AY253" s="298"/>
      <c r="AZ253" s="298"/>
      <c r="BA253" s="298"/>
      <c r="BB253" s="298"/>
      <c r="BC253" s="298"/>
      <c r="BD253" s="298"/>
      <c r="BE253" s="298"/>
      <c r="BF253" s="298"/>
      <c r="BG253" s="298"/>
      <c r="BH253" s="298"/>
      <c r="BI253" s="298"/>
      <c r="BJ253" s="298"/>
      <c r="BK253" s="298"/>
      <c r="BL253" s="298"/>
      <c r="BM253" s="298"/>
      <c r="BN253" s="298"/>
      <c r="BO253" s="298"/>
      <c r="BP253" s="298"/>
      <c r="BQ253" s="298"/>
      <c r="BR253" s="298"/>
      <c r="BS253" s="298"/>
      <c r="BT253" s="298"/>
      <c r="BU253" s="298"/>
      <c r="BV253" s="298"/>
      <c r="BW253" s="298"/>
      <c r="BX253" s="298"/>
      <c r="BY253" s="298"/>
      <c r="BZ253" s="298"/>
      <c r="CA253" s="298"/>
      <c r="CB253" s="298"/>
      <c r="CC253" s="298"/>
    </row>
    <row r="254" spans="1:81" s="14" customFormat="1" ht="13.5">
      <c r="A254" s="11"/>
      <c r="B254" s="11"/>
      <c r="C254" s="11"/>
      <c r="D254" s="11"/>
      <c r="E254" s="11"/>
      <c r="F254" s="11"/>
      <c r="G254" s="11"/>
      <c r="H254" s="11"/>
      <c r="I254" s="11"/>
      <c r="J254" s="11"/>
      <c r="K254" s="11"/>
      <c r="L254" s="30"/>
      <c r="M254" s="30"/>
      <c r="N254" s="11"/>
      <c r="O254" s="11"/>
      <c r="P254" s="11"/>
      <c r="Q254" s="11"/>
      <c r="R254" s="11"/>
      <c r="S254" s="11"/>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c r="BQ254" s="298"/>
      <c r="BR254" s="298"/>
      <c r="BS254" s="298"/>
      <c r="BT254" s="298"/>
      <c r="BU254" s="298"/>
      <c r="BV254" s="298"/>
      <c r="BW254" s="298"/>
      <c r="BX254" s="298"/>
      <c r="BY254" s="298"/>
      <c r="BZ254" s="298"/>
      <c r="CA254" s="298"/>
      <c r="CB254" s="298"/>
      <c r="CC254" s="298"/>
    </row>
    <row r="255" spans="1:81" s="14" customFormat="1" ht="13.5">
      <c r="A255" s="11"/>
      <c r="B255" s="11"/>
      <c r="C255" s="11"/>
      <c r="D255" s="11"/>
      <c r="E255" s="11"/>
      <c r="F255" s="11"/>
      <c r="G255" s="11"/>
      <c r="H255" s="11"/>
      <c r="I255" s="11"/>
      <c r="J255" s="11"/>
      <c r="K255" s="11"/>
      <c r="L255" s="30"/>
      <c r="M255" s="30"/>
      <c r="N255" s="11"/>
      <c r="O255" s="11"/>
      <c r="P255" s="11"/>
      <c r="Q255" s="11"/>
      <c r="R255" s="11"/>
      <c r="S255" s="11"/>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298"/>
      <c r="BK255" s="298"/>
      <c r="BL255" s="298"/>
      <c r="BM255" s="298"/>
      <c r="BN255" s="298"/>
      <c r="BO255" s="298"/>
      <c r="BP255" s="298"/>
      <c r="BQ255" s="298"/>
      <c r="BR255" s="298"/>
      <c r="BS255" s="298"/>
      <c r="BT255" s="298"/>
      <c r="BU255" s="298"/>
      <c r="BV255" s="298"/>
      <c r="BW255" s="298"/>
      <c r="BX255" s="298"/>
      <c r="BY255" s="298"/>
      <c r="BZ255" s="298"/>
      <c r="CA255" s="298"/>
      <c r="CB255" s="298"/>
      <c r="CC255" s="298"/>
    </row>
    <row r="256" spans="1:81" s="14" customFormat="1" ht="13.5">
      <c r="A256" s="11"/>
      <c r="B256" s="11"/>
      <c r="C256" s="11"/>
      <c r="D256" s="11"/>
      <c r="E256" s="11"/>
      <c r="F256" s="11"/>
      <c r="G256" s="11"/>
      <c r="H256" s="11"/>
      <c r="I256" s="11"/>
      <c r="J256" s="11"/>
      <c r="K256" s="11"/>
      <c r="L256" s="30"/>
      <c r="M256" s="30"/>
      <c r="N256" s="11"/>
      <c r="O256" s="11"/>
      <c r="P256" s="11"/>
      <c r="Q256" s="11"/>
      <c r="R256" s="11"/>
      <c r="S256" s="11"/>
      <c r="T256" s="298"/>
      <c r="U256" s="298"/>
      <c r="V256" s="298"/>
      <c r="W256" s="298"/>
      <c r="X256" s="298"/>
      <c r="Y256" s="298"/>
      <c r="Z256" s="298"/>
      <c r="AA256" s="298"/>
      <c r="AB256" s="298"/>
      <c r="AC256" s="298"/>
      <c r="AD256" s="298"/>
      <c r="AE256" s="298"/>
      <c r="AF256" s="298"/>
      <c r="AG256" s="298"/>
      <c r="AH256" s="298"/>
      <c r="AI256" s="298"/>
      <c r="AJ256" s="298"/>
      <c r="AK256" s="298"/>
      <c r="AL256" s="298"/>
      <c r="AM256" s="298"/>
      <c r="AN256" s="298"/>
      <c r="AO256" s="298"/>
      <c r="AP256" s="298"/>
      <c r="AQ256" s="298"/>
      <c r="AR256" s="298"/>
      <c r="AS256" s="298"/>
      <c r="AT256" s="298"/>
      <c r="AU256" s="298"/>
      <c r="AV256" s="298"/>
      <c r="AW256" s="298"/>
      <c r="AX256" s="298"/>
      <c r="AY256" s="298"/>
      <c r="AZ256" s="298"/>
      <c r="BA256" s="298"/>
      <c r="BB256" s="298"/>
      <c r="BC256" s="298"/>
      <c r="BD256" s="298"/>
      <c r="BE256" s="298"/>
      <c r="BF256" s="298"/>
      <c r="BG256" s="298"/>
      <c r="BH256" s="298"/>
      <c r="BI256" s="298"/>
      <c r="BJ256" s="298"/>
      <c r="BK256" s="298"/>
      <c r="BL256" s="298"/>
      <c r="BM256" s="298"/>
      <c r="BN256" s="298"/>
      <c r="BO256" s="298"/>
      <c r="BP256" s="298"/>
      <c r="BQ256" s="298"/>
      <c r="BR256" s="298"/>
      <c r="BS256" s="298"/>
      <c r="BT256" s="298"/>
      <c r="BU256" s="298"/>
      <c r="BV256" s="298"/>
      <c r="BW256" s="298"/>
      <c r="BX256" s="298"/>
      <c r="BY256" s="298"/>
      <c r="BZ256" s="298"/>
      <c r="CA256" s="298"/>
      <c r="CB256" s="298"/>
      <c r="CC256" s="298"/>
    </row>
    <row r="257" spans="1:81" s="14" customFormat="1" ht="13.5">
      <c r="A257" s="11"/>
      <c r="B257" s="11"/>
      <c r="C257" s="11"/>
      <c r="D257" s="11"/>
      <c r="E257" s="11"/>
      <c r="F257" s="11"/>
      <c r="G257" s="11"/>
      <c r="H257" s="11"/>
      <c r="I257" s="11"/>
      <c r="J257" s="11"/>
      <c r="K257" s="11"/>
      <c r="L257" s="30"/>
      <c r="M257" s="30"/>
      <c r="N257" s="11"/>
      <c r="O257" s="11"/>
      <c r="P257" s="11"/>
      <c r="Q257" s="11"/>
      <c r="R257" s="11"/>
      <c r="S257" s="11"/>
      <c r="T257" s="298"/>
      <c r="U257" s="298"/>
      <c r="V257" s="298"/>
      <c r="W257" s="298"/>
      <c r="X257" s="298"/>
      <c r="Y257" s="298"/>
      <c r="Z257" s="298"/>
      <c r="AA257" s="298"/>
      <c r="AB257" s="298"/>
      <c r="AC257" s="298"/>
      <c r="AD257" s="298"/>
      <c r="AE257" s="298"/>
      <c r="AF257" s="298"/>
      <c r="AG257" s="298"/>
      <c r="AH257" s="298"/>
      <c r="AI257" s="298"/>
      <c r="AJ257" s="298"/>
      <c r="AK257" s="298"/>
      <c r="AL257" s="298"/>
      <c r="AM257" s="298"/>
      <c r="AN257" s="298"/>
      <c r="AO257" s="298"/>
      <c r="AP257" s="298"/>
      <c r="AQ257" s="298"/>
      <c r="AR257" s="298"/>
      <c r="AS257" s="298"/>
      <c r="AT257" s="298"/>
      <c r="AU257" s="298"/>
      <c r="AV257" s="298"/>
      <c r="AW257" s="298"/>
      <c r="AX257" s="298"/>
      <c r="AY257" s="298"/>
      <c r="AZ257" s="298"/>
      <c r="BA257" s="298"/>
      <c r="BB257" s="298"/>
      <c r="BC257" s="298"/>
      <c r="BD257" s="298"/>
      <c r="BE257" s="298"/>
      <c r="BF257" s="298"/>
      <c r="BG257" s="298"/>
      <c r="BH257" s="298"/>
      <c r="BI257" s="298"/>
      <c r="BJ257" s="298"/>
      <c r="BK257" s="298"/>
      <c r="BL257" s="298"/>
      <c r="BM257" s="298"/>
      <c r="BN257" s="298"/>
      <c r="BO257" s="298"/>
      <c r="BP257" s="298"/>
      <c r="BQ257" s="298"/>
      <c r="BR257" s="298"/>
      <c r="BS257" s="298"/>
      <c r="BT257" s="298"/>
      <c r="BU257" s="298"/>
      <c r="BV257" s="298"/>
      <c r="BW257" s="298"/>
      <c r="BX257" s="298"/>
      <c r="BY257" s="298"/>
      <c r="BZ257" s="298"/>
      <c r="CA257" s="298"/>
      <c r="CB257" s="298"/>
      <c r="CC257" s="298"/>
    </row>
    <row r="258" spans="1:81" s="14" customFormat="1" ht="13.5">
      <c r="A258" s="11"/>
      <c r="B258" s="11"/>
      <c r="C258" s="11"/>
      <c r="D258" s="11"/>
      <c r="E258" s="11"/>
      <c r="F258" s="11"/>
      <c r="G258" s="11"/>
      <c r="H258" s="11"/>
      <c r="I258" s="11"/>
      <c r="J258" s="11"/>
      <c r="K258" s="11"/>
      <c r="L258" s="30"/>
      <c r="M258" s="30"/>
      <c r="N258" s="11"/>
      <c r="O258" s="11"/>
      <c r="P258" s="11"/>
      <c r="Q258" s="11"/>
      <c r="R258" s="11"/>
      <c r="S258" s="11"/>
      <c r="T258" s="298"/>
      <c r="U258" s="298"/>
      <c r="V258" s="298"/>
      <c r="W258" s="298"/>
      <c r="X258" s="298"/>
      <c r="Y258" s="298"/>
      <c r="Z258" s="298"/>
      <c r="AA258" s="298"/>
      <c r="AB258" s="298"/>
      <c r="AC258" s="298"/>
      <c r="AD258" s="298"/>
      <c r="AE258" s="298"/>
      <c r="AF258" s="298"/>
      <c r="AG258" s="298"/>
      <c r="AH258" s="298"/>
      <c r="AI258" s="298"/>
      <c r="AJ258" s="298"/>
      <c r="AK258" s="298"/>
      <c r="AL258" s="298"/>
      <c r="AM258" s="298"/>
      <c r="AN258" s="298"/>
      <c r="AO258" s="298"/>
      <c r="AP258" s="298"/>
      <c r="AQ258" s="298"/>
      <c r="AR258" s="298"/>
      <c r="AS258" s="298"/>
      <c r="AT258" s="298"/>
      <c r="AU258" s="298"/>
      <c r="AV258" s="298"/>
      <c r="AW258" s="298"/>
      <c r="AX258" s="298"/>
      <c r="AY258" s="298"/>
      <c r="AZ258" s="298"/>
      <c r="BA258" s="298"/>
      <c r="BB258" s="298"/>
      <c r="BC258" s="298"/>
      <c r="BD258" s="298"/>
      <c r="BE258" s="298"/>
      <c r="BF258" s="298"/>
      <c r="BG258" s="298"/>
      <c r="BH258" s="298"/>
      <c r="BI258" s="298"/>
      <c r="BJ258" s="298"/>
      <c r="BK258" s="298"/>
      <c r="BL258" s="298"/>
      <c r="BM258" s="298"/>
      <c r="BN258" s="298"/>
      <c r="BO258" s="298"/>
      <c r="BP258" s="298"/>
      <c r="BQ258" s="298"/>
      <c r="BR258" s="298"/>
      <c r="BS258" s="298"/>
      <c r="BT258" s="298"/>
      <c r="BU258" s="298"/>
      <c r="BV258" s="298"/>
      <c r="BW258" s="298"/>
      <c r="BX258" s="298"/>
      <c r="BY258" s="298"/>
      <c r="BZ258" s="298"/>
      <c r="CA258" s="298"/>
      <c r="CB258" s="298"/>
      <c r="CC258" s="298"/>
    </row>
    <row r="259" spans="1:81" s="14" customFormat="1" ht="13.5">
      <c r="A259" s="11"/>
      <c r="B259" s="11"/>
      <c r="C259" s="11"/>
      <c r="D259" s="11"/>
      <c r="E259" s="11"/>
      <c r="F259" s="11"/>
      <c r="G259" s="11"/>
      <c r="H259" s="11"/>
      <c r="I259" s="11"/>
      <c r="J259" s="11"/>
      <c r="K259" s="11"/>
      <c r="L259" s="30"/>
      <c r="M259" s="30"/>
      <c r="N259" s="11"/>
      <c r="O259" s="11"/>
      <c r="P259" s="11"/>
      <c r="Q259" s="11"/>
      <c r="R259" s="11"/>
      <c r="S259" s="11"/>
      <c r="T259" s="298"/>
      <c r="U259" s="298"/>
      <c r="V259" s="298"/>
      <c r="W259" s="298"/>
      <c r="X259" s="298"/>
      <c r="Y259" s="298"/>
      <c r="Z259" s="298"/>
      <c r="AA259" s="298"/>
      <c r="AB259" s="298"/>
      <c r="AC259" s="298"/>
      <c r="AD259" s="298"/>
      <c r="AE259" s="298"/>
      <c r="AF259" s="298"/>
      <c r="AG259" s="298"/>
      <c r="AH259" s="298"/>
      <c r="AI259" s="298"/>
      <c r="AJ259" s="298"/>
      <c r="AK259" s="298"/>
      <c r="AL259" s="298"/>
      <c r="AM259" s="298"/>
      <c r="AN259" s="298"/>
      <c r="AO259" s="298"/>
      <c r="AP259" s="298"/>
      <c r="AQ259" s="298"/>
      <c r="AR259" s="298"/>
      <c r="AS259" s="298"/>
      <c r="AT259" s="298"/>
      <c r="AU259" s="298"/>
      <c r="AV259" s="298"/>
      <c r="AW259" s="298"/>
      <c r="AX259" s="298"/>
      <c r="AY259" s="298"/>
      <c r="AZ259" s="298"/>
      <c r="BA259" s="298"/>
      <c r="BB259" s="298"/>
      <c r="BC259" s="298"/>
      <c r="BD259" s="298"/>
      <c r="BE259" s="298"/>
      <c r="BF259" s="298"/>
      <c r="BG259" s="298"/>
      <c r="BH259" s="298"/>
      <c r="BI259" s="298"/>
      <c r="BJ259" s="298"/>
      <c r="BK259" s="298"/>
      <c r="BL259" s="298"/>
      <c r="BM259" s="298"/>
      <c r="BN259" s="298"/>
      <c r="BO259" s="298"/>
      <c r="BP259" s="298"/>
      <c r="BQ259" s="298"/>
      <c r="BR259" s="298"/>
      <c r="BS259" s="298"/>
      <c r="BT259" s="298"/>
      <c r="BU259" s="298"/>
      <c r="BV259" s="298"/>
      <c r="BW259" s="298"/>
      <c r="BX259" s="298"/>
      <c r="BY259" s="298"/>
      <c r="BZ259" s="298"/>
      <c r="CA259" s="298"/>
      <c r="CB259" s="298"/>
      <c r="CC259" s="298"/>
    </row>
    <row r="260" spans="1:81" s="14" customFormat="1" ht="13.5">
      <c r="A260" s="11"/>
      <c r="B260" s="11"/>
      <c r="C260" s="11"/>
      <c r="D260" s="11"/>
      <c r="E260" s="11"/>
      <c r="F260" s="11"/>
      <c r="G260" s="11"/>
      <c r="H260" s="11"/>
      <c r="I260" s="11"/>
      <c r="J260" s="11"/>
      <c r="K260" s="11"/>
      <c r="L260" s="30"/>
      <c r="M260" s="30"/>
      <c r="N260" s="11"/>
      <c r="O260" s="11"/>
      <c r="P260" s="11"/>
      <c r="Q260" s="11"/>
      <c r="R260" s="11"/>
      <c r="S260" s="11"/>
      <c r="T260" s="298"/>
      <c r="U260" s="298"/>
      <c r="V260" s="298"/>
      <c r="W260" s="298"/>
      <c r="X260" s="298"/>
      <c r="Y260" s="298"/>
      <c r="Z260" s="298"/>
      <c r="AA260" s="298"/>
      <c r="AB260" s="298"/>
      <c r="AC260" s="298"/>
      <c r="AD260" s="298"/>
      <c r="AE260" s="298"/>
      <c r="AF260" s="298"/>
      <c r="AG260" s="298"/>
      <c r="AH260" s="298"/>
      <c r="AI260" s="298"/>
      <c r="AJ260" s="298"/>
      <c r="AK260" s="298"/>
      <c r="AL260" s="298"/>
      <c r="AM260" s="298"/>
      <c r="AN260" s="298"/>
      <c r="AO260" s="298"/>
      <c r="AP260" s="298"/>
      <c r="AQ260" s="298"/>
      <c r="AR260" s="298"/>
      <c r="AS260" s="298"/>
      <c r="AT260" s="298"/>
      <c r="AU260" s="298"/>
      <c r="AV260" s="298"/>
      <c r="AW260" s="298"/>
      <c r="AX260" s="298"/>
      <c r="AY260" s="298"/>
      <c r="AZ260" s="298"/>
      <c r="BA260" s="298"/>
      <c r="BB260" s="298"/>
      <c r="BC260" s="298"/>
      <c r="BD260" s="298"/>
      <c r="BE260" s="298"/>
      <c r="BF260" s="298"/>
      <c r="BG260" s="298"/>
      <c r="BH260" s="298"/>
      <c r="BI260" s="298"/>
      <c r="BJ260" s="298"/>
      <c r="BK260" s="298"/>
      <c r="BL260" s="298"/>
      <c r="BM260" s="298"/>
      <c r="BN260" s="298"/>
      <c r="BO260" s="298"/>
      <c r="BP260" s="298"/>
      <c r="BQ260" s="298"/>
      <c r="BR260" s="298"/>
      <c r="BS260" s="298"/>
      <c r="BT260" s="298"/>
      <c r="BU260" s="298"/>
      <c r="BV260" s="298"/>
      <c r="BW260" s="298"/>
      <c r="BX260" s="298"/>
      <c r="BY260" s="298"/>
      <c r="BZ260" s="298"/>
      <c r="CA260" s="298"/>
      <c r="CB260" s="298"/>
      <c r="CC260" s="298"/>
    </row>
    <row r="261" spans="1:81" s="14" customFormat="1" ht="13.5">
      <c r="A261" s="11"/>
      <c r="B261" s="11"/>
      <c r="C261" s="11"/>
      <c r="D261" s="11"/>
      <c r="E261" s="11"/>
      <c r="F261" s="11"/>
      <c r="G261" s="11"/>
      <c r="H261" s="11"/>
      <c r="I261" s="11"/>
      <c r="J261" s="11"/>
      <c r="K261" s="11"/>
      <c r="L261" s="30"/>
      <c r="M261" s="30"/>
      <c r="N261" s="11"/>
      <c r="O261" s="11"/>
      <c r="P261" s="11"/>
      <c r="Q261" s="11"/>
      <c r="R261" s="11"/>
      <c r="S261" s="11"/>
      <c r="T261" s="298"/>
      <c r="U261" s="298"/>
      <c r="V261" s="298"/>
      <c r="W261" s="298"/>
      <c r="X261" s="298"/>
      <c r="Y261" s="298"/>
      <c r="Z261" s="298"/>
      <c r="AA261" s="298"/>
      <c r="AB261" s="298"/>
      <c r="AC261" s="298"/>
      <c r="AD261" s="298"/>
      <c r="AE261" s="298"/>
      <c r="AF261" s="298"/>
      <c r="AG261" s="298"/>
      <c r="AH261" s="298"/>
      <c r="AI261" s="298"/>
      <c r="AJ261" s="298"/>
      <c r="AK261" s="298"/>
      <c r="AL261" s="298"/>
      <c r="AM261" s="298"/>
      <c r="AN261" s="298"/>
      <c r="AO261" s="298"/>
      <c r="AP261" s="298"/>
      <c r="AQ261" s="298"/>
      <c r="AR261" s="298"/>
      <c r="AS261" s="298"/>
      <c r="AT261" s="298"/>
      <c r="AU261" s="298"/>
      <c r="AV261" s="298"/>
      <c r="AW261" s="298"/>
      <c r="AX261" s="298"/>
      <c r="AY261" s="298"/>
      <c r="AZ261" s="298"/>
      <c r="BA261" s="298"/>
      <c r="BB261" s="298"/>
      <c r="BC261" s="298"/>
      <c r="BD261" s="298"/>
      <c r="BE261" s="298"/>
      <c r="BF261" s="298"/>
      <c r="BG261" s="298"/>
      <c r="BH261" s="298"/>
      <c r="BI261" s="298"/>
      <c r="BJ261" s="298"/>
      <c r="BK261" s="298"/>
      <c r="BL261" s="298"/>
      <c r="BM261" s="298"/>
      <c r="BN261" s="298"/>
      <c r="BO261" s="298"/>
      <c r="BP261" s="298"/>
      <c r="BQ261" s="298"/>
      <c r="BR261" s="298"/>
      <c r="BS261" s="298"/>
      <c r="BT261" s="298"/>
      <c r="BU261" s="298"/>
      <c r="BV261" s="298"/>
      <c r="BW261" s="298"/>
      <c r="BX261" s="298"/>
      <c r="BY261" s="298"/>
      <c r="BZ261" s="298"/>
      <c r="CA261" s="298"/>
      <c r="CB261" s="298"/>
      <c r="CC261" s="298"/>
    </row>
    <row r="262" spans="1:81" s="14" customFormat="1" ht="13.5">
      <c r="A262" s="11"/>
      <c r="B262" s="11"/>
      <c r="C262" s="11"/>
      <c r="D262" s="11"/>
      <c r="E262" s="11"/>
      <c r="F262" s="11"/>
      <c r="G262" s="11"/>
      <c r="H262" s="11"/>
      <c r="I262" s="11"/>
      <c r="J262" s="11"/>
      <c r="K262" s="11"/>
      <c r="L262" s="30"/>
      <c r="M262" s="30"/>
      <c r="N262" s="11"/>
      <c r="O262" s="11"/>
      <c r="P262" s="11"/>
      <c r="Q262" s="11"/>
      <c r="R262" s="11"/>
      <c r="S262" s="11"/>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8"/>
      <c r="BK262" s="298"/>
      <c r="BL262" s="298"/>
      <c r="BM262" s="298"/>
      <c r="BN262" s="298"/>
      <c r="BO262" s="298"/>
      <c r="BP262" s="298"/>
      <c r="BQ262" s="298"/>
      <c r="BR262" s="298"/>
      <c r="BS262" s="298"/>
      <c r="BT262" s="298"/>
      <c r="BU262" s="298"/>
      <c r="BV262" s="298"/>
      <c r="BW262" s="298"/>
      <c r="BX262" s="298"/>
      <c r="BY262" s="298"/>
      <c r="BZ262" s="298"/>
      <c r="CA262" s="298"/>
      <c r="CB262" s="298"/>
      <c r="CC262" s="298"/>
    </row>
    <row r="263" spans="1:81" s="14" customFormat="1" ht="13.5">
      <c r="A263" s="11"/>
      <c r="B263" s="11"/>
      <c r="C263" s="11"/>
      <c r="D263" s="11"/>
      <c r="E263" s="11"/>
      <c r="F263" s="11"/>
      <c r="G263" s="11"/>
      <c r="H263" s="11"/>
      <c r="I263" s="11"/>
      <c r="J263" s="11"/>
      <c r="K263" s="11"/>
      <c r="L263" s="30"/>
      <c r="M263" s="30"/>
      <c r="N263" s="11"/>
      <c r="O263" s="11"/>
      <c r="P263" s="11"/>
      <c r="Q263" s="11"/>
      <c r="R263" s="11"/>
      <c r="S263" s="11"/>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c r="BQ263" s="298"/>
      <c r="BR263" s="298"/>
      <c r="BS263" s="298"/>
      <c r="BT263" s="298"/>
      <c r="BU263" s="298"/>
      <c r="BV263" s="298"/>
      <c r="BW263" s="298"/>
      <c r="BX263" s="298"/>
      <c r="BY263" s="298"/>
      <c r="BZ263" s="298"/>
      <c r="CA263" s="298"/>
      <c r="CB263" s="298"/>
      <c r="CC263" s="298"/>
    </row>
    <row r="264" spans="1:81" s="14" customFormat="1" ht="13.5">
      <c r="A264" s="11"/>
      <c r="B264" s="11"/>
      <c r="C264" s="11"/>
      <c r="D264" s="11"/>
      <c r="E264" s="11"/>
      <c r="F264" s="11"/>
      <c r="G264" s="11"/>
      <c r="H264" s="11"/>
      <c r="I264" s="11"/>
      <c r="J264" s="11"/>
      <c r="K264" s="11"/>
      <c r="L264" s="30"/>
      <c r="M264" s="30"/>
      <c r="N264" s="11"/>
      <c r="O264" s="11"/>
      <c r="P264" s="11"/>
      <c r="Q264" s="11"/>
      <c r="R264" s="11"/>
      <c r="S264" s="11"/>
      <c r="T264" s="298"/>
      <c r="U264" s="298"/>
      <c r="V264" s="298"/>
      <c r="W264" s="298"/>
      <c r="X264" s="298"/>
      <c r="Y264" s="298"/>
      <c r="Z264" s="298"/>
      <c r="AA264" s="298"/>
      <c r="AB264" s="298"/>
      <c r="AC264" s="298"/>
      <c r="AD264" s="298"/>
      <c r="AE264" s="298"/>
      <c r="AF264" s="298"/>
      <c r="AG264" s="298"/>
      <c r="AH264" s="298"/>
      <c r="AI264" s="298"/>
      <c r="AJ264" s="298"/>
      <c r="AK264" s="298"/>
      <c r="AL264" s="298"/>
      <c r="AM264" s="298"/>
      <c r="AN264" s="298"/>
      <c r="AO264" s="298"/>
      <c r="AP264" s="298"/>
      <c r="AQ264" s="298"/>
      <c r="AR264" s="298"/>
      <c r="AS264" s="298"/>
      <c r="AT264" s="298"/>
      <c r="AU264" s="298"/>
      <c r="AV264" s="298"/>
      <c r="AW264" s="298"/>
      <c r="AX264" s="298"/>
      <c r="AY264" s="298"/>
      <c r="AZ264" s="298"/>
      <c r="BA264" s="298"/>
      <c r="BB264" s="298"/>
      <c r="BC264" s="298"/>
      <c r="BD264" s="298"/>
      <c r="BE264" s="298"/>
      <c r="BF264" s="298"/>
      <c r="BG264" s="298"/>
      <c r="BH264" s="298"/>
      <c r="BI264" s="298"/>
      <c r="BJ264" s="298"/>
      <c r="BK264" s="298"/>
      <c r="BL264" s="298"/>
      <c r="BM264" s="298"/>
      <c r="BN264" s="298"/>
      <c r="BO264" s="298"/>
      <c r="BP264" s="298"/>
      <c r="BQ264" s="298"/>
      <c r="BR264" s="298"/>
      <c r="BS264" s="298"/>
      <c r="BT264" s="298"/>
      <c r="BU264" s="298"/>
      <c r="BV264" s="298"/>
      <c r="BW264" s="298"/>
      <c r="BX264" s="298"/>
      <c r="BY264" s="298"/>
      <c r="BZ264" s="298"/>
      <c r="CA264" s="298"/>
      <c r="CB264" s="298"/>
      <c r="CC264" s="298"/>
    </row>
    <row r="265" spans="1:81" s="14" customFormat="1" ht="13.5">
      <c r="A265" s="11"/>
      <c r="B265" s="11"/>
      <c r="C265" s="11"/>
      <c r="D265" s="11"/>
      <c r="E265" s="11"/>
      <c r="F265" s="11"/>
      <c r="G265" s="11"/>
      <c r="H265" s="11"/>
      <c r="I265" s="11"/>
      <c r="J265" s="11"/>
      <c r="K265" s="11"/>
      <c r="L265" s="30"/>
      <c r="M265" s="30"/>
      <c r="N265" s="11"/>
      <c r="O265" s="11"/>
      <c r="P265" s="11"/>
      <c r="Q265" s="11"/>
      <c r="R265" s="11"/>
      <c r="S265" s="11"/>
      <c r="T265" s="298"/>
      <c r="U265" s="298"/>
      <c r="V265" s="298"/>
      <c r="W265" s="298"/>
      <c r="X265" s="298"/>
      <c r="Y265" s="298"/>
      <c r="Z265" s="298"/>
      <c r="AA265" s="298"/>
      <c r="AB265" s="298"/>
      <c r="AC265" s="298"/>
      <c r="AD265" s="298"/>
      <c r="AE265" s="298"/>
      <c r="AF265" s="298"/>
      <c r="AG265" s="298"/>
      <c r="AH265" s="298"/>
      <c r="AI265" s="298"/>
      <c r="AJ265" s="298"/>
      <c r="AK265" s="298"/>
      <c r="AL265" s="298"/>
      <c r="AM265" s="298"/>
      <c r="AN265" s="298"/>
      <c r="AO265" s="298"/>
      <c r="AP265" s="298"/>
      <c r="AQ265" s="298"/>
      <c r="AR265" s="298"/>
      <c r="AS265" s="298"/>
      <c r="AT265" s="298"/>
      <c r="AU265" s="298"/>
      <c r="AV265" s="298"/>
      <c r="AW265" s="298"/>
      <c r="AX265" s="298"/>
      <c r="AY265" s="298"/>
      <c r="AZ265" s="298"/>
      <c r="BA265" s="298"/>
      <c r="BB265" s="298"/>
      <c r="BC265" s="298"/>
      <c r="BD265" s="298"/>
      <c r="BE265" s="298"/>
      <c r="BF265" s="298"/>
      <c r="BG265" s="298"/>
      <c r="BH265" s="298"/>
      <c r="BI265" s="298"/>
      <c r="BJ265" s="298"/>
      <c r="BK265" s="298"/>
      <c r="BL265" s="298"/>
      <c r="BM265" s="298"/>
      <c r="BN265" s="298"/>
      <c r="BO265" s="298"/>
      <c r="BP265" s="298"/>
      <c r="BQ265" s="298"/>
      <c r="BR265" s="298"/>
      <c r="BS265" s="298"/>
      <c r="BT265" s="298"/>
      <c r="BU265" s="298"/>
      <c r="BV265" s="298"/>
      <c r="BW265" s="298"/>
      <c r="BX265" s="298"/>
      <c r="BY265" s="298"/>
      <c r="BZ265" s="298"/>
      <c r="CA265" s="298"/>
      <c r="CB265" s="298"/>
      <c r="CC265" s="298"/>
    </row>
    <row r="266" spans="1:81" s="14" customFormat="1" ht="13.5">
      <c r="A266" s="11"/>
      <c r="B266" s="11"/>
      <c r="C266" s="11"/>
      <c r="D266" s="11"/>
      <c r="E266" s="11"/>
      <c r="F266" s="11"/>
      <c r="G266" s="11"/>
      <c r="H266" s="11"/>
      <c r="I266" s="11"/>
      <c r="J266" s="11"/>
      <c r="K266" s="11"/>
      <c r="L266" s="30"/>
      <c r="M266" s="30"/>
      <c r="N266" s="11"/>
      <c r="O266" s="11"/>
      <c r="P266" s="11"/>
      <c r="Q266" s="11"/>
      <c r="R266" s="11"/>
      <c r="S266" s="11"/>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298"/>
      <c r="AO266" s="298"/>
      <c r="AP266" s="298"/>
      <c r="AQ266" s="298"/>
      <c r="AR266" s="298"/>
      <c r="AS266" s="298"/>
      <c r="AT266" s="298"/>
      <c r="AU266" s="298"/>
      <c r="AV266" s="298"/>
      <c r="AW266" s="298"/>
      <c r="AX266" s="298"/>
      <c r="AY266" s="298"/>
      <c r="AZ266" s="298"/>
      <c r="BA266" s="298"/>
      <c r="BB266" s="298"/>
      <c r="BC266" s="298"/>
      <c r="BD266" s="298"/>
      <c r="BE266" s="298"/>
      <c r="BF266" s="298"/>
      <c r="BG266" s="298"/>
      <c r="BH266" s="298"/>
      <c r="BI266" s="298"/>
      <c r="BJ266" s="298"/>
      <c r="BK266" s="298"/>
      <c r="BL266" s="298"/>
      <c r="BM266" s="298"/>
      <c r="BN266" s="298"/>
      <c r="BO266" s="298"/>
      <c r="BP266" s="298"/>
      <c r="BQ266" s="298"/>
      <c r="BR266" s="298"/>
      <c r="BS266" s="298"/>
      <c r="BT266" s="298"/>
      <c r="BU266" s="298"/>
      <c r="BV266" s="298"/>
      <c r="BW266" s="298"/>
      <c r="BX266" s="298"/>
      <c r="BY266" s="298"/>
      <c r="BZ266" s="298"/>
      <c r="CA266" s="298"/>
      <c r="CB266" s="298"/>
      <c r="CC266" s="298"/>
    </row>
    <row r="267" spans="1:81" s="14" customFormat="1" ht="13.5">
      <c r="A267" s="11"/>
      <c r="B267" s="11"/>
      <c r="C267" s="11"/>
      <c r="D267" s="11"/>
      <c r="E267" s="11"/>
      <c r="F267" s="11"/>
      <c r="G267" s="11"/>
      <c r="H267" s="11"/>
      <c r="I267" s="11"/>
      <c r="J267" s="11"/>
      <c r="K267" s="11"/>
      <c r="L267" s="30"/>
      <c r="M267" s="30"/>
      <c r="N267" s="11"/>
      <c r="O267" s="11"/>
      <c r="P267" s="11"/>
      <c r="Q267" s="11"/>
      <c r="R267" s="11"/>
      <c r="S267" s="11"/>
      <c r="T267" s="298"/>
      <c r="U267" s="298"/>
      <c r="V267" s="298"/>
      <c r="W267" s="298"/>
      <c r="X267" s="298"/>
      <c r="Y267" s="298"/>
      <c r="Z267" s="298"/>
      <c r="AA267" s="298"/>
      <c r="AB267" s="298"/>
      <c r="AC267" s="298"/>
      <c r="AD267" s="298"/>
      <c r="AE267" s="298"/>
      <c r="AF267" s="298"/>
      <c r="AG267" s="298"/>
      <c r="AH267" s="298"/>
      <c r="AI267" s="298"/>
      <c r="AJ267" s="298"/>
      <c r="AK267" s="298"/>
      <c r="AL267" s="298"/>
      <c r="AM267" s="298"/>
      <c r="AN267" s="298"/>
      <c r="AO267" s="298"/>
      <c r="AP267" s="298"/>
      <c r="AQ267" s="298"/>
      <c r="AR267" s="298"/>
      <c r="AS267" s="298"/>
      <c r="AT267" s="298"/>
      <c r="AU267" s="298"/>
      <c r="AV267" s="298"/>
      <c r="AW267" s="298"/>
      <c r="AX267" s="298"/>
      <c r="AY267" s="298"/>
      <c r="AZ267" s="298"/>
      <c r="BA267" s="298"/>
      <c r="BB267" s="298"/>
      <c r="BC267" s="298"/>
      <c r="BD267" s="298"/>
      <c r="BE267" s="298"/>
      <c r="BF267" s="298"/>
      <c r="BG267" s="298"/>
      <c r="BH267" s="298"/>
      <c r="BI267" s="298"/>
      <c r="BJ267" s="298"/>
      <c r="BK267" s="298"/>
      <c r="BL267" s="298"/>
      <c r="BM267" s="298"/>
      <c r="BN267" s="298"/>
      <c r="BO267" s="298"/>
      <c r="BP267" s="298"/>
      <c r="BQ267" s="298"/>
      <c r="BR267" s="298"/>
      <c r="BS267" s="298"/>
      <c r="BT267" s="298"/>
      <c r="BU267" s="298"/>
      <c r="BV267" s="298"/>
      <c r="BW267" s="298"/>
      <c r="BX267" s="298"/>
      <c r="BY267" s="298"/>
      <c r="BZ267" s="298"/>
      <c r="CA267" s="298"/>
      <c r="CB267" s="298"/>
      <c r="CC267" s="298"/>
    </row>
    <row r="268" spans="1:81" s="14" customFormat="1" ht="13.5">
      <c r="A268" s="11"/>
      <c r="B268" s="11"/>
      <c r="C268" s="11"/>
      <c r="D268" s="11"/>
      <c r="E268" s="11"/>
      <c r="F268" s="11"/>
      <c r="G268" s="11"/>
      <c r="H268" s="11"/>
      <c r="I268" s="11"/>
      <c r="J268" s="11"/>
      <c r="K268" s="11"/>
      <c r="L268" s="30"/>
      <c r="M268" s="30"/>
      <c r="N268" s="11"/>
      <c r="O268" s="11"/>
      <c r="P268" s="11"/>
      <c r="Q268" s="11"/>
      <c r="R268" s="11"/>
      <c r="S268" s="11"/>
      <c r="T268" s="298"/>
      <c r="U268" s="298"/>
      <c r="V268" s="298"/>
      <c r="W268" s="298"/>
      <c r="X268" s="298"/>
      <c r="Y268" s="298"/>
      <c r="Z268" s="298"/>
      <c r="AA268" s="298"/>
      <c r="AB268" s="298"/>
      <c r="AC268" s="298"/>
      <c r="AD268" s="298"/>
      <c r="AE268" s="298"/>
      <c r="AF268" s="298"/>
      <c r="AG268" s="298"/>
      <c r="AH268" s="298"/>
      <c r="AI268" s="298"/>
      <c r="AJ268" s="298"/>
      <c r="AK268" s="298"/>
      <c r="AL268" s="298"/>
      <c r="AM268" s="298"/>
      <c r="AN268" s="298"/>
      <c r="AO268" s="298"/>
      <c r="AP268" s="298"/>
      <c r="AQ268" s="298"/>
      <c r="AR268" s="298"/>
      <c r="AS268" s="298"/>
      <c r="AT268" s="298"/>
      <c r="AU268" s="298"/>
      <c r="AV268" s="298"/>
      <c r="AW268" s="298"/>
      <c r="AX268" s="298"/>
      <c r="AY268" s="298"/>
      <c r="AZ268" s="298"/>
      <c r="BA268" s="298"/>
      <c r="BB268" s="298"/>
      <c r="BC268" s="298"/>
      <c r="BD268" s="298"/>
      <c r="BE268" s="298"/>
      <c r="BF268" s="298"/>
      <c r="BG268" s="298"/>
      <c r="BH268" s="298"/>
      <c r="BI268" s="298"/>
      <c r="BJ268" s="298"/>
      <c r="BK268" s="298"/>
      <c r="BL268" s="298"/>
      <c r="BM268" s="298"/>
      <c r="BN268" s="298"/>
      <c r="BO268" s="298"/>
      <c r="BP268" s="298"/>
      <c r="BQ268" s="298"/>
      <c r="BR268" s="298"/>
      <c r="BS268" s="298"/>
      <c r="BT268" s="298"/>
      <c r="BU268" s="298"/>
      <c r="BV268" s="298"/>
      <c r="BW268" s="298"/>
      <c r="BX268" s="298"/>
      <c r="BY268" s="298"/>
      <c r="BZ268" s="298"/>
      <c r="CA268" s="298"/>
      <c r="CB268" s="298"/>
      <c r="CC268" s="298"/>
    </row>
    <row r="269" spans="1:81" s="14" customFormat="1" ht="13.5">
      <c r="A269" s="11"/>
      <c r="B269" s="11"/>
      <c r="C269" s="11"/>
      <c r="D269" s="11"/>
      <c r="E269" s="11"/>
      <c r="F269" s="11"/>
      <c r="G269" s="11"/>
      <c r="H269" s="11"/>
      <c r="I269" s="11"/>
      <c r="J269" s="11"/>
      <c r="K269" s="11"/>
      <c r="L269" s="30"/>
      <c r="M269" s="30"/>
      <c r="N269" s="11"/>
      <c r="O269" s="11"/>
      <c r="P269" s="11"/>
      <c r="Q269" s="11"/>
      <c r="R269" s="11"/>
      <c r="S269" s="11"/>
      <c r="T269" s="298"/>
      <c r="U269" s="298"/>
      <c r="V269" s="298"/>
      <c r="W269" s="298"/>
      <c r="X269" s="298"/>
      <c r="Y269" s="298"/>
      <c r="Z269" s="298"/>
      <c r="AA269" s="298"/>
      <c r="AB269" s="298"/>
      <c r="AC269" s="298"/>
      <c r="AD269" s="298"/>
      <c r="AE269" s="298"/>
      <c r="AF269" s="298"/>
      <c r="AG269" s="298"/>
      <c r="AH269" s="298"/>
      <c r="AI269" s="298"/>
      <c r="AJ269" s="298"/>
      <c r="AK269" s="298"/>
      <c r="AL269" s="298"/>
      <c r="AM269" s="298"/>
      <c r="AN269" s="298"/>
      <c r="AO269" s="298"/>
      <c r="AP269" s="298"/>
      <c r="AQ269" s="298"/>
      <c r="AR269" s="298"/>
      <c r="AS269" s="298"/>
      <c r="AT269" s="298"/>
      <c r="AU269" s="298"/>
      <c r="AV269" s="298"/>
      <c r="AW269" s="298"/>
      <c r="AX269" s="298"/>
      <c r="AY269" s="298"/>
      <c r="AZ269" s="298"/>
      <c r="BA269" s="298"/>
      <c r="BB269" s="298"/>
      <c r="BC269" s="298"/>
      <c r="BD269" s="298"/>
      <c r="BE269" s="298"/>
      <c r="BF269" s="298"/>
      <c r="BG269" s="298"/>
      <c r="BH269" s="298"/>
      <c r="BI269" s="298"/>
      <c r="BJ269" s="298"/>
      <c r="BK269" s="298"/>
      <c r="BL269" s="298"/>
      <c r="BM269" s="298"/>
      <c r="BN269" s="298"/>
      <c r="BO269" s="298"/>
      <c r="BP269" s="298"/>
      <c r="BQ269" s="298"/>
      <c r="BR269" s="298"/>
      <c r="BS269" s="298"/>
      <c r="BT269" s="298"/>
      <c r="BU269" s="298"/>
      <c r="BV269" s="298"/>
      <c r="BW269" s="298"/>
      <c r="BX269" s="298"/>
      <c r="BY269" s="298"/>
      <c r="BZ269" s="298"/>
      <c r="CA269" s="298"/>
      <c r="CB269" s="298"/>
      <c r="CC269" s="298"/>
    </row>
    <row r="270" spans="1:81" s="14" customFormat="1" ht="13.5">
      <c r="A270" s="11"/>
      <c r="B270" s="11"/>
      <c r="C270" s="11"/>
      <c r="D270" s="11"/>
      <c r="E270" s="11"/>
      <c r="F270" s="11"/>
      <c r="G270" s="11"/>
      <c r="H270" s="11"/>
      <c r="I270" s="11"/>
      <c r="J270" s="11"/>
      <c r="K270" s="11"/>
      <c r="L270" s="30"/>
      <c r="M270" s="30"/>
      <c r="N270" s="11"/>
      <c r="O270" s="11"/>
      <c r="P270" s="11"/>
      <c r="Q270" s="11"/>
      <c r="R270" s="11"/>
      <c r="S270" s="11"/>
      <c r="T270" s="298"/>
      <c r="U270" s="298"/>
      <c r="V270" s="298"/>
      <c r="W270" s="298"/>
      <c r="X270" s="298"/>
      <c r="Y270" s="298"/>
      <c r="Z270" s="298"/>
      <c r="AA270" s="298"/>
      <c r="AB270" s="298"/>
      <c r="AC270" s="298"/>
      <c r="AD270" s="298"/>
      <c r="AE270" s="298"/>
      <c r="AF270" s="298"/>
      <c r="AG270" s="298"/>
      <c r="AH270" s="298"/>
      <c r="AI270" s="298"/>
      <c r="AJ270" s="298"/>
      <c r="AK270" s="298"/>
      <c r="AL270" s="298"/>
      <c r="AM270" s="298"/>
      <c r="AN270" s="298"/>
      <c r="AO270" s="298"/>
      <c r="AP270" s="298"/>
      <c r="AQ270" s="298"/>
      <c r="AR270" s="298"/>
      <c r="AS270" s="298"/>
      <c r="AT270" s="298"/>
      <c r="AU270" s="298"/>
      <c r="AV270" s="298"/>
      <c r="AW270" s="298"/>
      <c r="AX270" s="298"/>
      <c r="AY270" s="298"/>
      <c r="AZ270" s="298"/>
      <c r="BA270" s="298"/>
      <c r="BB270" s="298"/>
      <c r="BC270" s="298"/>
      <c r="BD270" s="298"/>
      <c r="BE270" s="298"/>
      <c r="BF270" s="298"/>
      <c r="BG270" s="298"/>
      <c r="BH270" s="298"/>
      <c r="BI270" s="298"/>
      <c r="BJ270" s="298"/>
      <c r="BK270" s="298"/>
      <c r="BL270" s="298"/>
      <c r="BM270" s="298"/>
      <c r="BN270" s="298"/>
      <c r="BO270" s="298"/>
      <c r="BP270" s="298"/>
      <c r="BQ270" s="298"/>
      <c r="BR270" s="298"/>
      <c r="BS270" s="298"/>
      <c r="BT270" s="298"/>
      <c r="BU270" s="298"/>
      <c r="BV270" s="298"/>
      <c r="BW270" s="298"/>
      <c r="BX270" s="298"/>
      <c r="BY270" s="298"/>
      <c r="BZ270" s="298"/>
      <c r="CA270" s="298"/>
      <c r="CB270" s="298"/>
      <c r="CC270" s="298"/>
    </row>
    <row r="271" spans="1:81" s="14" customFormat="1" ht="13.5">
      <c r="A271" s="11"/>
      <c r="B271" s="11"/>
      <c r="C271" s="11"/>
      <c r="D271" s="11"/>
      <c r="E271" s="11"/>
      <c r="F271" s="11"/>
      <c r="G271" s="11"/>
      <c r="H271" s="11"/>
      <c r="I271" s="11"/>
      <c r="J271" s="11"/>
      <c r="K271" s="11"/>
      <c r="L271" s="30"/>
      <c r="M271" s="30"/>
      <c r="N271" s="11"/>
      <c r="O271" s="11"/>
      <c r="P271" s="11"/>
      <c r="Q271" s="11"/>
      <c r="R271" s="11"/>
      <c r="S271" s="11"/>
      <c r="T271" s="298"/>
      <c r="U271" s="298"/>
      <c r="V271" s="298"/>
      <c r="W271" s="298"/>
      <c r="X271" s="298"/>
      <c r="Y271" s="298"/>
      <c r="Z271" s="298"/>
      <c r="AA271" s="298"/>
      <c r="AB271" s="298"/>
      <c r="AC271" s="298"/>
      <c r="AD271" s="298"/>
      <c r="AE271" s="298"/>
      <c r="AF271" s="298"/>
      <c r="AG271" s="298"/>
      <c r="AH271" s="298"/>
      <c r="AI271" s="298"/>
      <c r="AJ271" s="298"/>
      <c r="AK271" s="298"/>
      <c r="AL271" s="298"/>
      <c r="AM271" s="298"/>
      <c r="AN271" s="298"/>
      <c r="AO271" s="298"/>
      <c r="AP271" s="298"/>
      <c r="AQ271" s="298"/>
      <c r="AR271" s="298"/>
      <c r="AS271" s="298"/>
      <c r="AT271" s="298"/>
      <c r="AU271" s="298"/>
      <c r="AV271" s="298"/>
      <c r="AW271" s="298"/>
      <c r="AX271" s="298"/>
      <c r="AY271" s="298"/>
      <c r="AZ271" s="298"/>
      <c r="BA271" s="298"/>
      <c r="BB271" s="298"/>
      <c r="BC271" s="298"/>
      <c r="BD271" s="298"/>
      <c r="BE271" s="298"/>
      <c r="BF271" s="298"/>
      <c r="BG271" s="298"/>
      <c r="BH271" s="298"/>
      <c r="BI271" s="298"/>
      <c r="BJ271" s="298"/>
      <c r="BK271" s="298"/>
      <c r="BL271" s="298"/>
      <c r="BM271" s="298"/>
      <c r="BN271" s="298"/>
      <c r="BO271" s="298"/>
      <c r="BP271" s="298"/>
      <c r="BQ271" s="298"/>
      <c r="BR271" s="298"/>
      <c r="BS271" s="298"/>
      <c r="BT271" s="298"/>
      <c r="BU271" s="298"/>
      <c r="BV271" s="298"/>
      <c r="BW271" s="298"/>
      <c r="BX271" s="298"/>
      <c r="BY271" s="298"/>
      <c r="BZ271" s="298"/>
      <c r="CA271" s="298"/>
      <c r="CB271" s="298"/>
      <c r="CC271" s="298"/>
    </row>
    <row r="272" spans="1:81" s="14" customFormat="1" ht="13.5">
      <c r="A272" s="11"/>
      <c r="B272" s="11"/>
      <c r="C272" s="11"/>
      <c r="D272" s="11"/>
      <c r="E272" s="11"/>
      <c r="F272" s="11"/>
      <c r="G272" s="11"/>
      <c r="H272" s="11"/>
      <c r="I272" s="11"/>
      <c r="J272" s="11"/>
      <c r="K272" s="11"/>
      <c r="L272" s="30"/>
      <c r="M272" s="30"/>
      <c r="N272" s="11"/>
      <c r="O272" s="11"/>
      <c r="P272" s="11"/>
      <c r="Q272" s="11"/>
      <c r="R272" s="11"/>
      <c r="S272" s="11"/>
      <c r="T272" s="298"/>
      <c r="U272" s="298"/>
      <c r="V272" s="298"/>
      <c r="W272" s="298"/>
      <c r="X272" s="298"/>
      <c r="Y272" s="298"/>
      <c r="Z272" s="298"/>
      <c r="AA272" s="298"/>
      <c r="AB272" s="298"/>
      <c r="AC272" s="298"/>
      <c r="AD272" s="298"/>
      <c r="AE272" s="298"/>
      <c r="AF272" s="298"/>
      <c r="AG272" s="298"/>
      <c r="AH272" s="298"/>
      <c r="AI272" s="298"/>
      <c r="AJ272" s="298"/>
      <c r="AK272" s="298"/>
      <c r="AL272" s="298"/>
      <c r="AM272" s="298"/>
      <c r="AN272" s="298"/>
      <c r="AO272" s="298"/>
      <c r="AP272" s="298"/>
      <c r="AQ272" s="298"/>
      <c r="AR272" s="298"/>
      <c r="AS272" s="298"/>
      <c r="AT272" s="298"/>
      <c r="AU272" s="298"/>
      <c r="AV272" s="298"/>
      <c r="AW272" s="298"/>
      <c r="AX272" s="298"/>
      <c r="AY272" s="298"/>
      <c r="AZ272" s="298"/>
      <c r="BA272" s="298"/>
      <c r="BB272" s="298"/>
      <c r="BC272" s="298"/>
      <c r="BD272" s="298"/>
      <c r="BE272" s="298"/>
      <c r="BF272" s="298"/>
      <c r="BG272" s="298"/>
      <c r="BH272" s="298"/>
      <c r="BI272" s="298"/>
      <c r="BJ272" s="298"/>
      <c r="BK272" s="298"/>
      <c r="BL272" s="298"/>
      <c r="BM272" s="298"/>
      <c r="BN272" s="298"/>
      <c r="BO272" s="298"/>
      <c r="BP272" s="298"/>
      <c r="BQ272" s="298"/>
      <c r="BR272" s="298"/>
      <c r="BS272" s="298"/>
      <c r="BT272" s="298"/>
      <c r="BU272" s="298"/>
      <c r="BV272" s="298"/>
      <c r="BW272" s="298"/>
      <c r="BX272" s="298"/>
      <c r="BY272" s="298"/>
      <c r="BZ272" s="298"/>
      <c r="CA272" s="298"/>
      <c r="CB272" s="298"/>
      <c r="CC272" s="298"/>
    </row>
    <row r="273" spans="1:81" s="14" customFormat="1" ht="13.5">
      <c r="A273" s="11"/>
      <c r="B273" s="11"/>
      <c r="C273" s="11"/>
      <c r="D273" s="11"/>
      <c r="E273" s="11"/>
      <c r="F273" s="11"/>
      <c r="G273" s="11"/>
      <c r="H273" s="11"/>
      <c r="I273" s="11"/>
      <c r="J273" s="11"/>
      <c r="K273" s="11"/>
      <c r="L273" s="30"/>
      <c r="M273" s="30"/>
      <c r="N273" s="11"/>
      <c r="O273" s="11"/>
      <c r="P273" s="11"/>
      <c r="Q273" s="11"/>
      <c r="R273" s="11"/>
      <c r="S273" s="11"/>
      <c r="T273" s="298"/>
      <c r="U273" s="298"/>
      <c r="V273" s="298"/>
      <c r="W273" s="298"/>
      <c r="X273" s="298"/>
      <c r="Y273" s="298"/>
      <c r="Z273" s="298"/>
      <c r="AA273" s="298"/>
      <c r="AB273" s="298"/>
      <c r="AC273" s="298"/>
      <c r="AD273" s="298"/>
      <c r="AE273" s="298"/>
      <c r="AF273" s="298"/>
      <c r="AG273" s="298"/>
      <c r="AH273" s="298"/>
      <c r="AI273" s="298"/>
      <c r="AJ273" s="298"/>
      <c r="AK273" s="298"/>
      <c r="AL273" s="298"/>
      <c r="AM273" s="298"/>
      <c r="AN273" s="298"/>
      <c r="AO273" s="298"/>
      <c r="AP273" s="298"/>
      <c r="AQ273" s="298"/>
      <c r="AR273" s="298"/>
      <c r="AS273" s="298"/>
      <c r="AT273" s="298"/>
      <c r="AU273" s="298"/>
      <c r="AV273" s="298"/>
      <c r="AW273" s="298"/>
      <c r="AX273" s="298"/>
      <c r="AY273" s="298"/>
      <c r="AZ273" s="298"/>
      <c r="BA273" s="298"/>
      <c r="BB273" s="298"/>
      <c r="BC273" s="298"/>
      <c r="BD273" s="298"/>
      <c r="BE273" s="298"/>
      <c r="BF273" s="298"/>
      <c r="BG273" s="298"/>
      <c r="BH273" s="298"/>
      <c r="BI273" s="298"/>
      <c r="BJ273" s="298"/>
      <c r="BK273" s="298"/>
      <c r="BL273" s="298"/>
      <c r="BM273" s="298"/>
      <c r="BN273" s="298"/>
      <c r="BO273" s="298"/>
      <c r="BP273" s="298"/>
      <c r="BQ273" s="298"/>
      <c r="BR273" s="298"/>
      <c r="BS273" s="298"/>
      <c r="BT273" s="298"/>
      <c r="BU273" s="298"/>
      <c r="BV273" s="298"/>
      <c r="BW273" s="298"/>
      <c r="BX273" s="298"/>
      <c r="BY273" s="298"/>
      <c r="BZ273" s="298"/>
      <c r="CA273" s="298"/>
      <c r="CB273" s="298"/>
      <c r="CC273" s="298"/>
    </row>
    <row r="274" spans="1:81" s="14" customFormat="1" ht="13.5">
      <c r="A274" s="11"/>
      <c r="B274" s="11"/>
      <c r="C274" s="11"/>
      <c r="D274" s="11"/>
      <c r="E274" s="11"/>
      <c r="F274" s="11"/>
      <c r="G274" s="11"/>
      <c r="H274" s="11"/>
      <c r="I274" s="11"/>
      <c r="J274" s="11"/>
      <c r="K274" s="11"/>
      <c r="L274" s="30"/>
      <c r="M274" s="30"/>
      <c r="N274" s="11"/>
      <c r="O274" s="11"/>
      <c r="P274" s="11"/>
      <c r="Q274" s="11"/>
      <c r="R274" s="11"/>
      <c r="S274" s="11"/>
      <c r="T274" s="298"/>
      <c r="U274" s="298"/>
      <c r="V274" s="298"/>
      <c r="W274" s="298"/>
      <c r="X274" s="298"/>
      <c r="Y274" s="298"/>
      <c r="Z274" s="298"/>
      <c r="AA274" s="298"/>
      <c r="AB274" s="298"/>
      <c r="AC274" s="298"/>
      <c r="AD274" s="298"/>
      <c r="AE274" s="298"/>
      <c r="AF274" s="298"/>
      <c r="AG274" s="298"/>
      <c r="AH274" s="298"/>
      <c r="AI274" s="298"/>
      <c r="AJ274" s="298"/>
      <c r="AK274" s="298"/>
      <c r="AL274" s="298"/>
      <c r="AM274" s="298"/>
      <c r="AN274" s="298"/>
      <c r="AO274" s="298"/>
      <c r="AP274" s="298"/>
      <c r="AQ274" s="298"/>
      <c r="AR274" s="298"/>
      <c r="AS274" s="298"/>
      <c r="AT274" s="298"/>
      <c r="AU274" s="298"/>
      <c r="AV274" s="298"/>
      <c r="AW274" s="298"/>
      <c r="AX274" s="298"/>
      <c r="AY274" s="298"/>
      <c r="AZ274" s="298"/>
      <c r="BA274" s="298"/>
      <c r="BB274" s="298"/>
      <c r="BC274" s="298"/>
      <c r="BD274" s="298"/>
      <c r="BE274" s="298"/>
      <c r="BF274" s="298"/>
      <c r="BG274" s="298"/>
      <c r="BH274" s="298"/>
      <c r="BI274" s="298"/>
      <c r="BJ274" s="298"/>
      <c r="BK274" s="298"/>
      <c r="BL274" s="298"/>
      <c r="BM274" s="298"/>
      <c r="BN274" s="298"/>
      <c r="BO274" s="298"/>
      <c r="BP274" s="298"/>
      <c r="BQ274" s="298"/>
      <c r="BR274" s="298"/>
      <c r="BS274" s="298"/>
      <c r="BT274" s="298"/>
      <c r="BU274" s="298"/>
      <c r="BV274" s="298"/>
      <c r="BW274" s="298"/>
      <c r="BX274" s="298"/>
      <c r="BY274" s="298"/>
      <c r="BZ274" s="298"/>
      <c r="CA274" s="298"/>
      <c r="CB274" s="298"/>
      <c r="CC274" s="298"/>
    </row>
    <row r="275" spans="1:81" s="14" customFormat="1" ht="13.5">
      <c r="A275" s="11"/>
      <c r="B275" s="11"/>
      <c r="C275" s="11"/>
      <c r="D275" s="11"/>
      <c r="E275" s="11"/>
      <c r="F275" s="11"/>
      <c r="G275" s="11"/>
      <c r="H275" s="11"/>
      <c r="I275" s="11"/>
      <c r="J275" s="11"/>
      <c r="K275" s="11"/>
      <c r="L275" s="30"/>
      <c r="M275" s="30"/>
      <c r="N275" s="11"/>
      <c r="O275" s="11"/>
      <c r="P275" s="11"/>
      <c r="Q275" s="11"/>
      <c r="R275" s="11"/>
      <c r="S275" s="11"/>
      <c r="T275" s="298"/>
      <c r="U275" s="298"/>
      <c r="V275" s="298"/>
      <c r="W275" s="298"/>
      <c r="X275" s="298"/>
      <c r="Y275" s="298"/>
      <c r="Z275" s="298"/>
      <c r="AA275" s="298"/>
      <c r="AB275" s="298"/>
      <c r="AC275" s="298"/>
      <c r="AD275" s="298"/>
      <c r="AE275" s="298"/>
      <c r="AF275" s="298"/>
      <c r="AG275" s="298"/>
      <c r="AH275" s="298"/>
      <c r="AI275" s="298"/>
      <c r="AJ275" s="298"/>
      <c r="AK275" s="298"/>
      <c r="AL275" s="298"/>
      <c r="AM275" s="298"/>
      <c r="AN275" s="298"/>
      <c r="AO275" s="298"/>
      <c r="AP275" s="298"/>
      <c r="AQ275" s="298"/>
      <c r="AR275" s="298"/>
      <c r="AS275" s="298"/>
      <c r="AT275" s="298"/>
      <c r="AU275" s="298"/>
      <c r="AV275" s="298"/>
      <c r="AW275" s="298"/>
      <c r="AX275" s="298"/>
      <c r="AY275" s="298"/>
      <c r="AZ275" s="298"/>
      <c r="BA275" s="298"/>
      <c r="BB275" s="298"/>
      <c r="BC275" s="298"/>
      <c r="BD275" s="298"/>
      <c r="BE275" s="298"/>
      <c r="BF275" s="298"/>
      <c r="BG275" s="298"/>
      <c r="BH275" s="298"/>
      <c r="BI275" s="298"/>
      <c r="BJ275" s="298"/>
      <c r="BK275" s="298"/>
      <c r="BL275" s="298"/>
      <c r="BM275" s="298"/>
      <c r="BN275" s="298"/>
      <c r="BO275" s="298"/>
      <c r="BP275" s="298"/>
      <c r="BQ275" s="298"/>
      <c r="BR275" s="298"/>
      <c r="BS275" s="298"/>
      <c r="BT275" s="298"/>
      <c r="BU275" s="298"/>
      <c r="BV275" s="298"/>
      <c r="BW275" s="298"/>
      <c r="BX275" s="298"/>
      <c r="BY275" s="298"/>
      <c r="BZ275" s="298"/>
      <c r="CA275" s="298"/>
      <c r="CB275" s="298"/>
      <c r="CC275" s="298"/>
    </row>
    <row r="276" spans="1:81" s="14" customFormat="1" ht="13.5">
      <c r="A276" s="11"/>
      <c r="B276" s="11"/>
      <c r="C276" s="11"/>
      <c r="D276" s="11"/>
      <c r="E276" s="11"/>
      <c r="F276" s="11"/>
      <c r="G276" s="11"/>
      <c r="H276" s="11"/>
      <c r="I276" s="11"/>
      <c r="J276" s="11"/>
      <c r="K276" s="11"/>
      <c r="L276" s="30"/>
      <c r="M276" s="30"/>
      <c r="N276" s="11"/>
      <c r="O276" s="11"/>
      <c r="P276" s="11"/>
      <c r="Q276" s="11"/>
      <c r="R276" s="11"/>
      <c r="S276" s="11"/>
      <c r="T276" s="298"/>
      <c r="U276" s="298"/>
      <c r="V276" s="298"/>
      <c r="W276" s="298"/>
      <c r="X276" s="298"/>
      <c r="Y276" s="298"/>
      <c r="Z276" s="298"/>
      <c r="AA276" s="298"/>
      <c r="AB276" s="298"/>
      <c r="AC276" s="298"/>
      <c r="AD276" s="298"/>
      <c r="AE276" s="298"/>
      <c r="AF276" s="298"/>
      <c r="AG276" s="298"/>
      <c r="AH276" s="298"/>
      <c r="AI276" s="298"/>
      <c r="AJ276" s="298"/>
      <c r="AK276" s="298"/>
      <c r="AL276" s="298"/>
      <c r="AM276" s="298"/>
      <c r="AN276" s="298"/>
      <c r="AO276" s="298"/>
      <c r="AP276" s="298"/>
      <c r="AQ276" s="298"/>
      <c r="AR276" s="298"/>
      <c r="AS276" s="298"/>
      <c r="AT276" s="298"/>
      <c r="AU276" s="298"/>
      <c r="AV276" s="298"/>
      <c r="AW276" s="298"/>
      <c r="AX276" s="298"/>
      <c r="AY276" s="298"/>
      <c r="AZ276" s="298"/>
      <c r="BA276" s="298"/>
      <c r="BB276" s="298"/>
      <c r="BC276" s="298"/>
      <c r="BD276" s="298"/>
      <c r="BE276" s="298"/>
      <c r="BF276" s="298"/>
      <c r="BG276" s="298"/>
      <c r="BH276" s="298"/>
      <c r="BI276" s="298"/>
      <c r="BJ276" s="298"/>
      <c r="BK276" s="298"/>
      <c r="BL276" s="298"/>
      <c r="BM276" s="298"/>
      <c r="BN276" s="298"/>
      <c r="BO276" s="298"/>
      <c r="BP276" s="298"/>
      <c r="BQ276" s="298"/>
      <c r="BR276" s="298"/>
      <c r="BS276" s="298"/>
      <c r="BT276" s="298"/>
      <c r="BU276" s="298"/>
      <c r="BV276" s="298"/>
      <c r="BW276" s="298"/>
      <c r="BX276" s="298"/>
      <c r="BY276" s="298"/>
      <c r="BZ276" s="298"/>
      <c r="CA276" s="298"/>
      <c r="CB276" s="298"/>
      <c r="CC276" s="298"/>
    </row>
    <row r="277" spans="1:81" s="14" customFormat="1" ht="13.5">
      <c r="A277" s="11"/>
      <c r="B277" s="11"/>
      <c r="C277" s="11"/>
      <c r="D277" s="11"/>
      <c r="E277" s="11"/>
      <c r="F277" s="11"/>
      <c r="G277" s="11"/>
      <c r="H277" s="11"/>
      <c r="I277" s="11"/>
      <c r="J277" s="11"/>
      <c r="K277" s="11"/>
      <c r="L277" s="30"/>
      <c r="M277" s="30"/>
      <c r="N277" s="11"/>
      <c r="O277" s="11"/>
      <c r="P277" s="11"/>
      <c r="Q277" s="11"/>
      <c r="R277" s="11"/>
      <c r="S277" s="11"/>
      <c r="T277" s="298"/>
      <c r="U277" s="298"/>
      <c r="V277" s="298"/>
      <c r="W277" s="298"/>
      <c r="X277" s="298"/>
      <c r="Y277" s="298"/>
      <c r="Z277" s="298"/>
      <c r="AA277" s="298"/>
      <c r="AB277" s="298"/>
      <c r="AC277" s="298"/>
      <c r="AD277" s="298"/>
      <c r="AE277" s="298"/>
      <c r="AF277" s="298"/>
      <c r="AG277" s="298"/>
      <c r="AH277" s="298"/>
      <c r="AI277" s="298"/>
      <c r="AJ277" s="298"/>
      <c r="AK277" s="298"/>
      <c r="AL277" s="298"/>
      <c r="AM277" s="298"/>
      <c r="AN277" s="298"/>
      <c r="AO277" s="298"/>
      <c r="AP277" s="298"/>
      <c r="AQ277" s="298"/>
      <c r="AR277" s="298"/>
      <c r="AS277" s="298"/>
      <c r="AT277" s="298"/>
      <c r="AU277" s="298"/>
      <c r="AV277" s="298"/>
      <c r="AW277" s="298"/>
      <c r="AX277" s="298"/>
      <c r="AY277" s="298"/>
      <c r="AZ277" s="298"/>
      <c r="BA277" s="298"/>
      <c r="BB277" s="298"/>
      <c r="BC277" s="298"/>
      <c r="BD277" s="298"/>
      <c r="BE277" s="298"/>
      <c r="BF277" s="298"/>
      <c r="BG277" s="298"/>
      <c r="BH277" s="298"/>
      <c r="BI277" s="298"/>
      <c r="BJ277" s="298"/>
      <c r="BK277" s="298"/>
      <c r="BL277" s="298"/>
      <c r="BM277" s="298"/>
      <c r="BN277" s="298"/>
      <c r="BO277" s="298"/>
      <c r="BP277" s="298"/>
      <c r="BQ277" s="298"/>
      <c r="BR277" s="298"/>
      <c r="BS277" s="298"/>
      <c r="BT277" s="298"/>
      <c r="BU277" s="298"/>
      <c r="BV277" s="298"/>
      <c r="BW277" s="298"/>
      <c r="BX277" s="298"/>
      <c r="BY277" s="298"/>
      <c r="BZ277" s="298"/>
      <c r="CA277" s="298"/>
      <c r="CB277" s="298"/>
      <c r="CC277" s="298"/>
    </row>
    <row r="278" spans="1:81" s="14" customFormat="1" ht="13.5">
      <c r="A278" s="11"/>
      <c r="B278" s="11"/>
      <c r="C278" s="11"/>
      <c r="D278" s="11"/>
      <c r="E278" s="11"/>
      <c r="F278" s="11"/>
      <c r="G278" s="11"/>
      <c r="H278" s="11"/>
      <c r="I278" s="11"/>
      <c r="J278" s="11"/>
      <c r="K278" s="11"/>
      <c r="L278" s="30"/>
      <c r="M278" s="30"/>
      <c r="N278" s="11"/>
      <c r="O278" s="11"/>
      <c r="P278" s="11"/>
      <c r="Q278" s="11"/>
      <c r="R278" s="11"/>
      <c r="S278" s="11"/>
      <c r="T278" s="298"/>
      <c r="U278" s="298"/>
      <c r="V278" s="298"/>
      <c r="W278" s="298"/>
      <c r="X278" s="298"/>
      <c r="Y278" s="298"/>
      <c r="Z278" s="298"/>
      <c r="AA278" s="298"/>
      <c r="AB278" s="298"/>
      <c r="AC278" s="298"/>
      <c r="AD278" s="298"/>
      <c r="AE278" s="298"/>
      <c r="AF278" s="298"/>
      <c r="AG278" s="298"/>
      <c r="AH278" s="298"/>
      <c r="AI278" s="298"/>
      <c r="AJ278" s="298"/>
      <c r="AK278" s="298"/>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8"/>
      <c r="BK278" s="298"/>
      <c r="BL278" s="298"/>
      <c r="BM278" s="298"/>
      <c r="BN278" s="298"/>
      <c r="BO278" s="298"/>
      <c r="BP278" s="298"/>
      <c r="BQ278" s="298"/>
      <c r="BR278" s="298"/>
      <c r="BS278" s="298"/>
      <c r="BT278" s="298"/>
      <c r="BU278" s="298"/>
      <c r="BV278" s="298"/>
      <c r="BW278" s="298"/>
      <c r="BX278" s="298"/>
      <c r="BY278" s="298"/>
      <c r="BZ278" s="298"/>
      <c r="CA278" s="298"/>
      <c r="CB278" s="298"/>
      <c r="CC278" s="298"/>
    </row>
    <row r="279" spans="1:81" s="14" customFormat="1" ht="13.5">
      <c r="A279" s="11"/>
      <c r="B279" s="11"/>
      <c r="C279" s="11"/>
      <c r="D279" s="11"/>
      <c r="E279" s="11"/>
      <c r="F279" s="11"/>
      <c r="G279" s="11"/>
      <c r="H279" s="11"/>
      <c r="I279" s="11"/>
      <c r="J279" s="11"/>
      <c r="K279" s="11"/>
      <c r="L279" s="30"/>
      <c r="M279" s="30"/>
      <c r="N279" s="11"/>
      <c r="O279" s="11"/>
      <c r="P279" s="11"/>
      <c r="Q279" s="11"/>
      <c r="R279" s="11"/>
      <c r="S279" s="11"/>
      <c r="T279" s="298"/>
      <c r="U279" s="298"/>
      <c r="V279" s="298"/>
      <c r="W279" s="298"/>
      <c r="X279" s="298"/>
      <c r="Y279" s="298"/>
      <c r="Z279" s="298"/>
      <c r="AA279" s="298"/>
      <c r="AB279" s="298"/>
      <c r="AC279" s="298"/>
      <c r="AD279" s="298"/>
      <c r="AE279" s="298"/>
      <c r="AF279" s="298"/>
      <c r="AG279" s="298"/>
      <c r="AH279" s="298"/>
      <c r="AI279" s="298"/>
      <c r="AJ279" s="298"/>
      <c r="AK279" s="298"/>
      <c r="AL279" s="298"/>
      <c r="AM279" s="298"/>
      <c r="AN279" s="298"/>
      <c r="AO279" s="298"/>
      <c r="AP279" s="298"/>
      <c r="AQ279" s="298"/>
      <c r="AR279" s="298"/>
      <c r="AS279" s="298"/>
      <c r="AT279" s="298"/>
      <c r="AU279" s="298"/>
      <c r="AV279" s="298"/>
      <c r="AW279" s="298"/>
      <c r="AX279" s="298"/>
      <c r="AY279" s="298"/>
      <c r="AZ279" s="298"/>
      <c r="BA279" s="298"/>
      <c r="BB279" s="298"/>
      <c r="BC279" s="298"/>
      <c r="BD279" s="298"/>
      <c r="BE279" s="298"/>
      <c r="BF279" s="298"/>
      <c r="BG279" s="298"/>
      <c r="BH279" s="298"/>
      <c r="BI279" s="298"/>
      <c r="BJ279" s="298"/>
      <c r="BK279" s="298"/>
      <c r="BL279" s="298"/>
      <c r="BM279" s="298"/>
      <c r="BN279" s="298"/>
      <c r="BO279" s="298"/>
      <c r="BP279" s="298"/>
      <c r="BQ279" s="298"/>
      <c r="BR279" s="298"/>
      <c r="BS279" s="298"/>
      <c r="BT279" s="298"/>
      <c r="BU279" s="298"/>
      <c r="BV279" s="298"/>
      <c r="BW279" s="298"/>
      <c r="BX279" s="298"/>
      <c r="BY279" s="298"/>
      <c r="BZ279" s="298"/>
      <c r="CA279" s="298"/>
      <c r="CB279" s="298"/>
      <c r="CC279" s="298"/>
    </row>
    <row r="280" spans="1:81" s="14" customFormat="1" ht="13.5">
      <c r="A280" s="11"/>
      <c r="B280" s="11"/>
      <c r="C280" s="11"/>
      <c r="D280" s="11"/>
      <c r="E280" s="11"/>
      <c r="F280" s="11"/>
      <c r="G280" s="11"/>
      <c r="H280" s="11"/>
      <c r="I280" s="11"/>
      <c r="J280" s="11"/>
      <c r="K280" s="11"/>
      <c r="L280" s="30"/>
      <c r="M280" s="30"/>
      <c r="N280" s="11"/>
      <c r="O280" s="11"/>
      <c r="P280" s="11"/>
      <c r="Q280" s="11"/>
      <c r="R280" s="11"/>
      <c r="S280" s="11"/>
      <c r="T280" s="298"/>
      <c r="U280" s="298"/>
      <c r="V280" s="298"/>
      <c r="W280" s="298"/>
      <c r="X280" s="298"/>
      <c r="Y280" s="298"/>
      <c r="Z280" s="298"/>
      <c r="AA280" s="298"/>
      <c r="AB280" s="298"/>
      <c r="AC280" s="298"/>
      <c r="AD280" s="298"/>
      <c r="AE280" s="298"/>
      <c r="AF280" s="298"/>
      <c r="AG280" s="298"/>
      <c r="AH280" s="298"/>
      <c r="AI280" s="298"/>
      <c r="AJ280" s="298"/>
      <c r="AK280" s="298"/>
      <c r="AL280" s="298"/>
      <c r="AM280" s="298"/>
      <c r="AN280" s="298"/>
      <c r="AO280" s="298"/>
      <c r="AP280" s="298"/>
      <c r="AQ280" s="298"/>
      <c r="AR280" s="298"/>
      <c r="AS280" s="298"/>
      <c r="AT280" s="298"/>
      <c r="AU280" s="298"/>
      <c r="AV280" s="298"/>
      <c r="AW280" s="298"/>
      <c r="AX280" s="298"/>
      <c r="AY280" s="298"/>
      <c r="AZ280" s="298"/>
      <c r="BA280" s="298"/>
      <c r="BB280" s="298"/>
      <c r="BC280" s="298"/>
      <c r="BD280" s="298"/>
      <c r="BE280" s="298"/>
      <c r="BF280" s="298"/>
      <c r="BG280" s="298"/>
      <c r="BH280" s="298"/>
      <c r="BI280" s="298"/>
      <c r="BJ280" s="298"/>
      <c r="BK280" s="298"/>
      <c r="BL280" s="298"/>
      <c r="BM280" s="298"/>
      <c r="BN280" s="298"/>
      <c r="BO280" s="298"/>
      <c r="BP280" s="298"/>
      <c r="BQ280" s="298"/>
      <c r="BR280" s="298"/>
      <c r="BS280" s="298"/>
      <c r="BT280" s="298"/>
      <c r="BU280" s="298"/>
      <c r="BV280" s="298"/>
      <c r="BW280" s="298"/>
      <c r="BX280" s="298"/>
      <c r="BY280" s="298"/>
      <c r="BZ280" s="298"/>
      <c r="CA280" s="298"/>
      <c r="CB280" s="298"/>
      <c r="CC280" s="298"/>
    </row>
    <row r="281" spans="1:81" s="14" customFormat="1" ht="13.5">
      <c r="A281" s="11"/>
      <c r="B281" s="11"/>
      <c r="C281" s="11"/>
      <c r="D281" s="11"/>
      <c r="E281" s="11"/>
      <c r="F281" s="11"/>
      <c r="G281" s="11"/>
      <c r="H281" s="11"/>
      <c r="I281" s="11"/>
      <c r="J281" s="11"/>
      <c r="K281" s="11"/>
      <c r="L281" s="30"/>
      <c r="M281" s="30"/>
      <c r="N281" s="11"/>
      <c r="O281" s="11"/>
      <c r="P281" s="11"/>
      <c r="Q281" s="11"/>
      <c r="R281" s="11"/>
      <c r="S281" s="11"/>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c r="BQ281" s="298"/>
      <c r="BR281" s="298"/>
      <c r="BS281" s="298"/>
      <c r="BT281" s="298"/>
      <c r="BU281" s="298"/>
      <c r="BV281" s="298"/>
      <c r="BW281" s="298"/>
      <c r="BX281" s="298"/>
      <c r="BY281" s="298"/>
      <c r="BZ281" s="298"/>
      <c r="CA281" s="298"/>
      <c r="CB281" s="298"/>
      <c r="CC281" s="298"/>
    </row>
    <row r="282" spans="1:81" s="14" customFormat="1" ht="13.5">
      <c r="A282" s="11"/>
      <c r="B282" s="11"/>
      <c r="C282" s="11"/>
      <c r="D282" s="11"/>
      <c r="E282" s="11"/>
      <c r="F282" s="11"/>
      <c r="G282" s="11"/>
      <c r="H282" s="11"/>
      <c r="I282" s="11"/>
      <c r="J282" s="11"/>
      <c r="K282" s="11"/>
      <c r="L282" s="30"/>
      <c r="M282" s="30"/>
      <c r="N282" s="11"/>
      <c r="O282" s="11"/>
      <c r="P282" s="11"/>
      <c r="Q282" s="11"/>
      <c r="R282" s="11"/>
      <c r="S282" s="11"/>
      <c r="T282" s="298"/>
      <c r="U282" s="298"/>
      <c r="V282" s="298"/>
      <c r="W282" s="298"/>
      <c r="X282" s="298"/>
      <c r="Y282" s="298"/>
      <c r="Z282" s="298"/>
      <c r="AA282" s="298"/>
      <c r="AB282" s="298"/>
      <c r="AC282" s="298"/>
      <c r="AD282" s="298"/>
      <c r="AE282" s="298"/>
      <c r="AF282" s="298"/>
      <c r="AG282" s="298"/>
      <c r="AH282" s="298"/>
      <c r="AI282" s="298"/>
      <c r="AJ282" s="298"/>
      <c r="AK282" s="298"/>
      <c r="AL282" s="298"/>
      <c r="AM282" s="298"/>
      <c r="AN282" s="298"/>
      <c r="AO282" s="298"/>
      <c r="AP282" s="298"/>
      <c r="AQ282" s="298"/>
      <c r="AR282" s="298"/>
      <c r="AS282" s="298"/>
      <c r="AT282" s="298"/>
      <c r="AU282" s="298"/>
      <c r="AV282" s="298"/>
      <c r="AW282" s="298"/>
      <c r="AX282" s="298"/>
      <c r="AY282" s="298"/>
      <c r="AZ282" s="298"/>
      <c r="BA282" s="298"/>
      <c r="BB282" s="298"/>
      <c r="BC282" s="298"/>
      <c r="BD282" s="298"/>
      <c r="BE282" s="298"/>
      <c r="BF282" s="298"/>
      <c r="BG282" s="298"/>
      <c r="BH282" s="298"/>
      <c r="BI282" s="298"/>
      <c r="BJ282" s="298"/>
      <c r="BK282" s="298"/>
      <c r="BL282" s="298"/>
      <c r="BM282" s="298"/>
      <c r="BN282" s="298"/>
      <c r="BO282" s="298"/>
      <c r="BP282" s="298"/>
      <c r="BQ282" s="298"/>
      <c r="BR282" s="298"/>
      <c r="BS282" s="298"/>
      <c r="BT282" s="298"/>
      <c r="BU282" s="298"/>
      <c r="BV282" s="298"/>
      <c r="BW282" s="298"/>
      <c r="BX282" s="298"/>
      <c r="BY282" s="298"/>
      <c r="BZ282" s="298"/>
      <c r="CA282" s="298"/>
      <c r="CB282" s="298"/>
      <c r="CC282" s="298"/>
    </row>
    <row r="283" spans="1:81" s="14" customFormat="1" ht="13.5">
      <c r="A283" s="11"/>
      <c r="B283" s="11"/>
      <c r="C283" s="11"/>
      <c r="D283" s="11"/>
      <c r="E283" s="11"/>
      <c r="F283" s="11"/>
      <c r="G283" s="11"/>
      <c r="H283" s="11"/>
      <c r="I283" s="11"/>
      <c r="J283" s="11"/>
      <c r="K283" s="11"/>
      <c r="L283" s="30"/>
      <c r="M283" s="30"/>
      <c r="N283" s="11"/>
      <c r="O283" s="11"/>
      <c r="P283" s="11"/>
      <c r="Q283" s="11"/>
      <c r="R283" s="11"/>
      <c r="S283" s="11"/>
      <c r="T283" s="298"/>
      <c r="U283" s="298"/>
      <c r="V283" s="298"/>
      <c r="W283" s="298"/>
      <c r="X283" s="298"/>
      <c r="Y283" s="298"/>
      <c r="Z283" s="298"/>
      <c r="AA283" s="298"/>
      <c r="AB283" s="298"/>
      <c r="AC283" s="298"/>
      <c r="AD283" s="298"/>
      <c r="AE283" s="298"/>
      <c r="AF283" s="298"/>
      <c r="AG283" s="298"/>
      <c r="AH283" s="298"/>
      <c r="AI283" s="298"/>
      <c r="AJ283" s="298"/>
      <c r="AK283" s="298"/>
      <c r="AL283" s="298"/>
      <c r="AM283" s="298"/>
      <c r="AN283" s="298"/>
      <c r="AO283" s="298"/>
      <c r="AP283" s="298"/>
      <c r="AQ283" s="298"/>
      <c r="AR283" s="298"/>
      <c r="AS283" s="298"/>
      <c r="AT283" s="298"/>
      <c r="AU283" s="298"/>
      <c r="AV283" s="298"/>
      <c r="AW283" s="298"/>
      <c r="AX283" s="298"/>
      <c r="AY283" s="298"/>
      <c r="AZ283" s="298"/>
      <c r="BA283" s="298"/>
      <c r="BB283" s="298"/>
      <c r="BC283" s="298"/>
      <c r="BD283" s="298"/>
      <c r="BE283" s="298"/>
      <c r="BF283" s="298"/>
      <c r="BG283" s="298"/>
      <c r="BH283" s="298"/>
      <c r="BI283" s="298"/>
      <c r="BJ283" s="298"/>
      <c r="BK283" s="298"/>
      <c r="BL283" s="298"/>
      <c r="BM283" s="298"/>
      <c r="BN283" s="298"/>
      <c r="BO283" s="298"/>
      <c r="BP283" s="298"/>
      <c r="BQ283" s="298"/>
      <c r="BR283" s="298"/>
      <c r="BS283" s="298"/>
      <c r="BT283" s="298"/>
      <c r="BU283" s="298"/>
      <c r="BV283" s="298"/>
      <c r="BW283" s="298"/>
      <c r="BX283" s="298"/>
      <c r="BY283" s="298"/>
      <c r="BZ283" s="298"/>
      <c r="CA283" s="298"/>
      <c r="CB283" s="298"/>
      <c r="CC283" s="298"/>
    </row>
    <row r="284" spans="1:81" s="14" customFormat="1" ht="13.5">
      <c r="A284" s="11"/>
      <c r="B284" s="11"/>
      <c r="C284" s="11"/>
      <c r="D284" s="11"/>
      <c r="E284" s="11"/>
      <c r="F284" s="11"/>
      <c r="G284" s="11"/>
      <c r="H284" s="11"/>
      <c r="I284" s="11"/>
      <c r="J284" s="11"/>
      <c r="K284" s="11"/>
      <c r="L284" s="30"/>
      <c r="M284" s="30"/>
      <c r="N284" s="11"/>
      <c r="O284" s="11"/>
      <c r="P284" s="11"/>
      <c r="Q284" s="11"/>
      <c r="R284" s="11"/>
      <c r="S284" s="11"/>
      <c r="T284" s="298"/>
      <c r="U284" s="298"/>
      <c r="V284" s="298"/>
      <c r="W284" s="298"/>
      <c r="X284" s="298"/>
      <c r="Y284" s="298"/>
      <c r="Z284" s="298"/>
      <c r="AA284" s="298"/>
      <c r="AB284" s="298"/>
      <c r="AC284" s="298"/>
      <c r="AD284" s="298"/>
      <c r="AE284" s="298"/>
      <c r="AF284" s="298"/>
      <c r="AG284" s="298"/>
      <c r="AH284" s="298"/>
      <c r="AI284" s="298"/>
      <c r="AJ284" s="298"/>
      <c r="AK284" s="298"/>
      <c r="AL284" s="298"/>
      <c r="AM284" s="298"/>
      <c r="AN284" s="298"/>
      <c r="AO284" s="298"/>
      <c r="AP284" s="298"/>
      <c r="AQ284" s="298"/>
      <c r="AR284" s="298"/>
      <c r="AS284" s="298"/>
      <c r="AT284" s="298"/>
      <c r="AU284" s="298"/>
      <c r="AV284" s="298"/>
      <c r="AW284" s="298"/>
      <c r="AX284" s="298"/>
      <c r="AY284" s="298"/>
      <c r="AZ284" s="298"/>
      <c r="BA284" s="298"/>
      <c r="BB284" s="298"/>
      <c r="BC284" s="298"/>
      <c r="BD284" s="298"/>
      <c r="BE284" s="298"/>
      <c r="BF284" s="298"/>
      <c r="BG284" s="298"/>
      <c r="BH284" s="298"/>
      <c r="BI284" s="298"/>
      <c r="BJ284" s="298"/>
      <c r="BK284" s="298"/>
      <c r="BL284" s="298"/>
      <c r="BM284" s="298"/>
      <c r="BN284" s="298"/>
      <c r="BO284" s="298"/>
      <c r="BP284" s="298"/>
      <c r="BQ284" s="298"/>
      <c r="BR284" s="298"/>
      <c r="BS284" s="298"/>
      <c r="BT284" s="298"/>
      <c r="BU284" s="298"/>
      <c r="BV284" s="298"/>
      <c r="BW284" s="298"/>
      <c r="BX284" s="298"/>
      <c r="BY284" s="298"/>
      <c r="BZ284" s="298"/>
      <c r="CA284" s="298"/>
      <c r="CB284" s="298"/>
      <c r="CC284" s="298"/>
    </row>
    <row r="285" spans="1:81" s="14" customFormat="1" ht="13.5">
      <c r="A285" s="11"/>
      <c r="B285" s="11"/>
      <c r="C285" s="11"/>
      <c r="D285" s="11"/>
      <c r="E285" s="11"/>
      <c r="F285" s="11"/>
      <c r="G285" s="11"/>
      <c r="H285" s="11"/>
      <c r="I285" s="11"/>
      <c r="J285" s="11"/>
      <c r="K285" s="11"/>
      <c r="L285" s="30"/>
      <c r="M285" s="30"/>
      <c r="N285" s="11"/>
      <c r="O285" s="11"/>
      <c r="P285" s="11"/>
      <c r="Q285" s="11"/>
      <c r="R285" s="11"/>
      <c r="S285" s="11"/>
      <c r="T285" s="298"/>
      <c r="U285" s="298"/>
      <c r="V285" s="298"/>
      <c r="W285" s="298"/>
      <c r="X285" s="298"/>
      <c r="Y285" s="298"/>
      <c r="Z285" s="298"/>
      <c r="AA285" s="298"/>
      <c r="AB285" s="298"/>
      <c r="AC285" s="298"/>
      <c r="AD285" s="298"/>
      <c r="AE285" s="298"/>
      <c r="AF285" s="298"/>
      <c r="AG285" s="298"/>
      <c r="AH285" s="298"/>
      <c r="AI285" s="298"/>
      <c r="AJ285" s="298"/>
      <c r="AK285" s="298"/>
      <c r="AL285" s="298"/>
      <c r="AM285" s="298"/>
      <c r="AN285" s="298"/>
      <c r="AO285" s="298"/>
      <c r="AP285" s="298"/>
      <c r="AQ285" s="298"/>
      <c r="AR285" s="298"/>
      <c r="AS285" s="298"/>
      <c r="AT285" s="298"/>
      <c r="AU285" s="298"/>
      <c r="AV285" s="298"/>
      <c r="AW285" s="298"/>
      <c r="AX285" s="298"/>
      <c r="AY285" s="298"/>
      <c r="AZ285" s="298"/>
      <c r="BA285" s="298"/>
      <c r="BB285" s="298"/>
      <c r="BC285" s="298"/>
      <c r="BD285" s="298"/>
      <c r="BE285" s="298"/>
      <c r="BF285" s="298"/>
      <c r="BG285" s="298"/>
      <c r="BH285" s="298"/>
      <c r="BI285" s="298"/>
      <c r="BJ285" s="298"/>
      <c r="BK285" s="298"/>
      <c r="BL285" s="298"/>
      <c r="BM285" s="298"/>
      <c r="BN285" s="298"/>
      <c r="BO285" s="298"/>
      <c r="BP285" s="298"/>
      <c r="BQ285" s="298"/>
      <c r="BR285" s="298"/>
      <c r="BS285" s="298"/>
      <c r="BT285" s="298"/>
      <c r="BU285" s="298"/>
      <c r="BV285" s="298"/>
      <c r="BW285" s="298"/>
      <c r="BX285" s="298"/>
      <c r="BY285" s="298"/>
      <c r="BZ285" s="298"/>
      <c r="CA285" s="298"/>
      <c r="CB285" s="298"/>
      <c r="CC285" s="298"/>
    </row>
    <row r="286" spans="1:81" s="14" customFormat="1" ht="13.5">
      <c r="A286" s="11"/>
      <c r="B286" s="11"/>
      <c r="C286" s="11"/>
      <c r="D286" s="11"/>
      <c r="E286" s="11"/>
      <c r="F286" s="11"/>
      <c r="G286" s="11"/>
      <c r="H286" s="11"/>
      <c r="I286" s="11"/>
      <c r="J286" s="11"/>
      <c r="K286" s="11"/>
      <c r="L286" s="30"/>
      <c r="M286" s="30"/>
      <c r="N286" s="11"/>
      <c r="O286" s="11"/>
      <c r="P286" s="11"/>
      <c r="Q286" s="11"/>
      <c r="R286" s="11"/>
      <c r="S286" s="11"/>
      <c r="T286" s="298"/>
      <c r="U286" s="298"/>
      <c r="V286" s="298"/>
      <c r="W286" s="298"/>
      <c r="X286" s="298"/>
      <c r="Y286" s="298"/>
      <c r="Z286" s="298"/>
      <c r="AA286" s="298"/>
      <c r="AB286" s="298"/>
      <c r="AC286" s="298"/>
      <c r="AD286" s="298"/>
      <c r="AE286" s="298"/>
      <c r="AF286" s="298"/>
      <c r="AG286" s="298"/>
      <c r="AH286" s="298"/>
      <c r="AI286" s="298"/>
      <c r="AJ286" s="298"/>
      <c r="AK286" s="298"/>
      <c r="AL286" s="298"/>
      <c r="AM286" s="298"/>
      <c r="AN286" s="298"/>
      <c r="AO286" s="298"/>
      <c r="AP286" s="298"/>
      <c r="AQ286" s="298"/>
      <c r="AR286" s="298"/>
      <c r="AS286" s="298"/>
      <c r="AT286" s="298"/>
      <c r="AU286" s="298"/>
      <c r="AV286" s="298"/>
      <c r="AW286" s="298"/>
      <c r="AX286" s="298"/>
      <c r="AY286" s="298"/>
      <c r="AZ286" s="298"/>
      <c r="BA286" s="298"/>
      <c r="BB286" s="298"/>
      <c r="BC286" s="298"/>
      <c r="BD286" s="298"/>
      <c r="BE286" s="298"/>
      <c r="BF286" s="298"/>
      <c r="BG286" s="298"/>
      <c r="BH286" s="298"/>
      <c r="BI286" s="298"/>
      <c r="BJ286" s="298"/>
      <c r="BK286" s="298"/>
      <c r="BL286" s="298"/>
      <c r="BM286" s="298"/>
      <c r="BN286" s="298"/>
      <c r="BO286" s="298"/>
      <c r="BP286" s="298"/>
      <c r="BQ286" s="298"/>
      <c r="BR286" s="298"/>
      <c r="BS286" s="298"/>
      <c r="BT286" s="298"/>
      <c r="BU286" s="298"/>
      <c r="BV286" s="298"/>
      <c r="BW286" s="298"/>
      <c r="BX286" s="298"/>
      <c r="BY286" s="298"/>
      <c r="BZ286" s="298"/>
      <c r="CA286" s="298"/>
      <c r="CB286" s="298"/>
      <c r="CC286" s="298"/>
    </row>
    <row r="287" spans="1:81" s="14" customFormat="1" ht="13.5">
      <c r="A287" s="11"/>
      <c r="B287" s="11"/>
      <c r="C287" s="11"/>
      <c r="D287" s="11"/>
      <c r="E287" s="11"/>
      <c r="F287" s="11"/>
      <c r="G287" s="11"/>
      <c r="H287" s="11"/>
      <c r="I287" s="11"/>
      <c r="J287" s="11"/>
      <c r="K287" s="11"/>
      <c r="L287" s="30"/>
      <c r="M287" s="30"/>
      <c r="N287" s="11"/>
      <c r="O287" s="11"/>
      <c r="P287" s="11"/>
      <c r="Q287" s="11"/>
      <c r="R287" s="11"/>
      <c r="S287" s="11"/>
      <c r="T287" s="298"/>
      <c r="U287" s="298"/>
      <c r="V287" s="298"/>
      <c r="W287" s="298"/>
      <c r="X287" s="298"/>
      <c r="Y287" s="298"/>
      <c r="Z287" s="298"/>
      <c r="AA287" s="298"/>
      <c r="AB287" s="298"/>
      <c r="AC287" s="298"/>
      <c r="AD287" s="298"/>
      <c r="AE287" s="298"/>
      <c r="AF287" s="298"/>
      <c r="AG287" s="298"/>
      <c r="AH287" s="298"/>
      <c r="AI287" s="298"/>
      <c r="AJ287" s="298"/>
      <c r="AK287" s="298"/>
      <c r="AL287" s="298"/>
      <c r="AM287" s="298"/>
      <c r="AN287" s="298"/>
      <c r="AO287" s="298"/>
      <c r="AP287" s="298"/>
      <c r="AQ287" s="298"/>
      <c r="AR287" s="298"/>
      <c r="AS287" s="298"/>
      <c r="AT287" s="298"/>
      <c r="AU287" s="298"/>
      <c r="AV287" s="298"/>
      <c r="AW287" s="298"/>
      <c r="AX287" s="298"/>
      <c r="AY287" s="298"/>
      <c r="AZ287" s="298"/>
      <c r="BA287" s="298"/>
      <c r="BB287" s="298"/>
      <c r="BC287" s="298"/>
      <c r="BD287" s="298"/>
      <c r="BE287" s="298"/>
      <c r="BF287" s="298"/>
      <c r="BG287" s="298"/>
      <c r="BH287" s="298"/>
      <c r="BI287" s="298"/>
      <c r="BJ287" s="298"/>
      <c r="BK287" s="298"/>
      <c r="BL287" s="298"/>
      <c r="BM287" s="298"/>
      <c r="BN287" s="298"/>
      <c r="BO287" s="298"/>
      <c r="BP287" s="298"/>
      <c r="BQ287" s="298"/>
      <c r="BR287" s="298"/>
      <c r="BS287" s="298"/>
      <c r="BT287" s="298"/>
      <c r="BU287" s="298"/>
      <c r="BV287" s="298"/>
      <c r="BW287" s="298"/>
      <c r="BX287" s="298"/>
      <c r="BY287" s="298"/>
      <c r="BZ287" s="298"/>
      <c r="CA287" s="298"/>
      <c r="CB287" s="298"/>
      <c r="CC287" s="298"/>
    </row>
    <row r="288" spans="1:81" s="14" customFormat="1" ht="13.5">
      <c r="A288" s="11"/>
      <c r="B288" s="11"/>
      <c r="C288" s="11"/>
      <c r="D288" s="11"/>
      <c r="E288" s="11"/>
      <c r="F288" s="11"/>
      <c r="G288" s="11"/>
      <c r="H288" s="11"/>
      <c r="I288" s="11"/>
      <c r="J288" s="11"/>
      <c r="K288" s="11"/>
      <c r="L288" s="30"/>
      <c r="M288" s="30"/>
      <c r="N288" s="11"/>
      <c r="O288" s="11"/>
      <c r="P288" s="11"/>
      <c r="Q288" s="11"/>
      <c r="R288" s="11"/>
      <c r="S288" s="11"/>
      <c r="T288" s="298"/>
      <c r="U288" s="298"/>
      <c r="V288" s="298"/>
      <c r="W288" s="298"/>
      <c r="X288" s="298"/>
      <c r="Y288" s="298"/>
      <c r="Z288" s="298"/>
      <c r="AA288" s="298"/>
      <c r="AB288" s="298"/>
      <c r="AC288" s="298"/>
      <c r="AD288" s="298"/>
      <c r="AE288" s="298"/>
      <c r="AF288" s="298"/>
      <c r="AG288" s="298"/>
      <c r="AH288" s="298"/>
      <c r="AI288" s="298"/>
      <c r="AJ288" s="298"/>
      <c r="AK288" s="298"/>
      <c r="AL288" s="298"/>
      <c r="AM288" s="298"/>
      <c r="AN288" s="298"/>
      <c r="AO288" s="298"/>
      <c r="AP288" s="298"/>
      <c r="AQ288" s="298"/>
      <c r="AR288" s="298"/>
      <c r="AS288" s="298"/>
      <c r="AT288" s="298"/>
      <c r="AU288" s="298"/>
      <c r="AV288" s="298"/>
      <c r="AW288" s="298"/>
      <c r="AX288" s="298"/>
      <c r="AY288" s="298"/>
      <c r="AZ288" s="298"/>
      <c r="BA288" s="298"/>
      <c r="BB288" s="298"/>
      <c r="BC288" s="298"/>
      <c r="BD288" s="298"/>
      <c r="BE288" s="298"/>
      <c r="BF288" s="298"/>
      <c r="BG288" s="298"/>
      <c r="BH288" s="298"/>
      <c r="BI288" s="298"/>
      <c r="BJ288" s="298"/>
      <c r="BK288" s="298"/>
      <c r="BL288" s="298"/>
      <c r="BM288" s="298"/>
      <c r="BN288" s="298"/>
      <c r="BO288" s="298"/>
      <c r="BP288" s="298"/>
      <c r="BQ288" s="298"/>
      <c r="BR288" s="298"/>
      <c r="BS288" s="298"/>
      <c r="BT288" s="298"/>
      <c r="BU288" s="298"/>
      <c r="BV288" s="298"/>
      <c r="BW288" s="298"/>
      <c r="BX288" s="298"/>
      <c r="BY288" s="298"/>
      <c r="BZ288" s="298"/>
      <c r="CA288" s="298"/>
      <c r="CB288" s="298"/>
      <c r="CC288" s="298"/>
    </row>
    <row r="289" spans="1:81" s="14" customFormat="1" ht="13.5">
      <c r="A289" s="11"/>
      <c r="B289" s="11"/>
      <c r="C289" s="11"/>
      <c r="D289" s="11"/>
      <c r="E289" s="11"/>
      <c r="F289" s="11"/>
      <c r="G289" s="11"/>
      <c r="H289" s="11"/>
      <c r="I289" s="11"/>
      <c r="J289" s="11"/>
      <c r="K289" s="11"/>
      <c r="L289" s="30"/>
      <c r="M289" s="30"/>
      <c r="N289" s="11"/>
      <c r="O289" s="11"/>
      <c r="P289" s="11"/>
      <c r="Q289" s="11"/>
      <c r="R289" s="11"/>
      <c r="S289" s="11"/>
      <c r="T289" s="298"/>
      <c r="U289" s="298"/>
      <c r="V289" s="298"/>
      <c r="W289" s="298"/>
      <c r="X289" s="298"/>
      <c r="Y289" s="298"/>
      <c r="Z289" s="298"/>
      <c r="AA289" s="298"/>
      <c r="AB289" s="298"/>
      <c r="AC289" s="298"/>
      <c r="AD289" s="298"/>
      <c r="AE289" s="298"/>
      <c r="AF289" s="298"/>
      <c r="AG289" s="298"/>
      <c r="AH289" s="298"/>
      <c r="AI289" s="298"/>
      <c r="AJ289" s="298"/>
      <c r="AK289" s="298"/>
      <c r="AL289" s="298"/>
      <c r="AM289" s="298"/>
      <c r="AN289" s="298"/>
      <c r="AO289" s="298"/>
      <c r="AP289" s="298"/>
      <c r="AQ289" s="298"/>
      <c r="AR289" s="298"/>
      <c r="AS289" s="298"/>
      <c r="AT289" s="298"/>
      <c r="AU289" s="298"/>
      <c r="AV289" s="298"/>
      <c r="AW289" s="298"/>
      <c r="AX289" s="298"/>
      <c r="AY289" s="298"/>
      <c r="AZ289" s="298"/>
      <c r="BA289" s="298"/>
      <c r="BB289" s="298"/>
      <c r="BC289" s="298"/>
      <c r="BD289" s="298"/>
      <c r="BE289" s="298"/>
      <c r="BF289" s="298"/>
      <c r="BG289" s="298"/>
      <c r="BH289" s="298"/>
      <c r="BI289" s="298"/>
      <c r="BJ289" s="298"/>
      <c r="BK289" s="298"/>
      <c r="BL289" s="298"/>
      <c r="BM289" s="298"/>
      <c r="BN289" s="298"/>
      <c r="BO289" s="298"/>
      <c r="BP289" s="298"/>
      <c r="BQ289" s="298"/>
      <c r="BR289" s="298"/>
      <c r="BS289" s="298"/>
      <c r="BT289" s="298"/>
      <c r="BU289" s="298"/>
      <c r="BV289" s="298"/>
      <c r="BW289" s="298"/>
      <c r="BX289" s="298"/>
      <c r="BY289" s="298"/>
      <c r="BZ289" s="298"/>
      <c r="CA289" s="298"/>
      <c r="CB289" s="298"/>
      <c r="CC289" s="298"/>
    </row>
    <row r="290" spans="1:81" s="14" customFormat="1" ht="13.5">
      <c r="A290" s="11"/>
      <c r="B290" s="11"/>
      <c r="C290" s="11"/>
      <c r="D290" s="11"/>
      <c r="E290" s="11"/>
      <c r="F290" s="11"/>
      <c r="G290" s="11"/>
      <c r="H290" s="11"/>
      <c r="I290" s="11"/>
      <c r="J290" s="11"/>
      <c r="K290" s="11"/>
      <c r="L290" s="30"/>
      <c r="M290" s="30"/>
      <c r="N290" s="11"/>
      <c r="O290" s="11"/>
      <c r="P290" s="11"/>
      <c r="Q290" s="11"/>
      <c r="R290" s="11"/>
      <c r="S290" s="11"/>
      <c r="T290" s="298"/>
      <c r="U290" s="298"/>
      <c r="V290" s="298"/>
      <c r="W290" s="298"/>
      <c r="X290" s="298"/>
      <c r="Y290" s="298"/>
      <c r="Z290" s="298"/>
      <c r="AA290" s="298"/>
      <c r="AB290" s="298"/>
      <c r="AC290" s="298"/>
      <c r="AD290" s="298"/>
      <c r="AE290" s="298"/>
      <c r="AF290" s="298"/>
      <c r="AG290" s="298"/>
      <c r="AH290" s="298"/>
      <c r="AI290" s="298"/>
      <c r="AJ290" s="298"/>
      <c r="AK290" s="298"/>
      <c r="AL290" s="298"/>
      <c r="AM290" s="298"/>
      <c r="AN290" s="298"/>
      <c r="AO290" s="298"/>
      <c r="AP290" s="298"/>
      <c r="AQ290" s="298"/>
      <c r="AR290" s="298"/>
      <c r="AS290" s="298"/>
      <c r="AT290" s="298"/>
      <c r="AU290" s="298"/>
      <c r="AV290" s="298"/>
      <c r="AW290" s="298"/>
      <c r="AX290" s="298"/>
      <c r="AY290" s="298"/>
      <c r="AZ290" s="298"/>
      <c r="BA290" s="298"/>
      <c r="BB290" s="298"/>
      <c r="BC290" s="298"/>
      <c r="BD290" s="298"/>
      <c r="BE290" s="298"/>
      <c r="BF290" s="298"/>
      <c r="BG290" s="298"/>
      <c r="BH290" s="298"/>
      <c r="BI290" s="298"/>
      <c r="BJ290" s="298"/>
      <c r="BK290" s="298"/>
      <c r="BL290" s="298"/>
      <c r="BM290" s="298"/>
      <c r="BN290" s="298"/>
      <c r="BO290" s="298"/>
      <c r="BP290" s="298"/>
      <c r="BQ290" s="298"/>
      <c r="BR290" s="298"/>
      <c r="BS290" s="298"/>
      <c r="BT290" s="298"/>
      <c r="BU290" s="298"/>
      <c r="BV290" s="298"/>
      <c r="BW290" s="298"/>
      <c r="BX290" s="298"/>
      <c r="BY290" s="298"/>
      <c r="BZ290" s="298"/>
      <c r="CA290" s="298"/>
      <c r="CB290" s="298"/>
      <c r="CC290" s="298"/>
    </row>
    <row r="291" spans="1:81" s="14" customFormat="1" ht="13.5">
      <c r="A291" s="11"/>
      <c r="B291" s="11"/>
      <c r="C291" s="11"/>
      <c r="D291" s="11"/>
      <c r="E291" s="11"/>
      <c r="F291" s="11"/>
      <c r="G291" s="11"/>
      <c r="H291" s="11"/>
      <c r="I291" s="11"/>
      <c r="J291" s="11"/>
      <c r="K291" s="11"/>
      <c r="L291" s="30"/>
      <c r="M291" s="30"/>
      <c r="N291" s="11"/>
      <c r="O291" s="11"/>
      <c r="P291" s="11"/>
      <c r="Q291" s="11"/>
      <c r="R291" s="11"/>
      <c r="S291" s="11"/>
      <c r="T291" s="298"/>
      <c r="U291" s="298"/>
      <c r="V291" s="298"/>
      <c r="W291" s="298"/>
      <c r="X291" s="298"/>
      <c r="Y291" s="298"/>
      <c r="Z291" s="298"/>
      <c r="AA291" s="298"/>
      <c r="AB291" s="298"/>
      <c r="AC291" s="298"/>
      <c r="AD291" s="298"/>
      <c r="AE291" s="298"/>
      <c r="AF291" s="298"/>
      <c r="AG291" s="298"/>
      <c r="AH291" s="298"/>
      <c r="AI291" s="298"/>
      <c r="AJ291" s="298"/>
      <c r="AK291" s="298"/>
      <c r="AL291" s="298"/>
      <c r="AM291" s="298"/>
      <c r="AN291" s="298"/>
      <c r="AO291" s="298"/>
      <c r="AP291" s="298"/>
      <c r="AQ291" s="298"/>
      <c r="AR291" s="298"/>
      <c r="AS291" s="298"/>
      <c r="AT291" s="298"/>
      <c r="AU291" s="298"/>
      <c r="AV291" s="298"/>
      <c r="AW291" s="298"/>
      <c r="AX291" s="298"/>
      <c r="AY291" s="298"/>
      <c r="AZ291" s="298"/>
      <c r="BA291" s="298"/>
      <c r="BB291" s="298"/>
      <c r="BC291" s="298"/>
      <c r="BD291" s="298"/>
      <c r="BE291" s="298"/>
      <c r="BF291" s="298"/>
      <c r="BG291" s="298"/>
      <c r="BH291" s="298"/>
      <c r="BI291" s="298"/>
      <c r="BJ291" s="298"/>
      <c r="BK291" s="298"/>
      <c r="BL291" s="298"/>
      <c r="BM291" s="298"/>
      <c r="BN291" s="298"/>
      <c r="BO291" s="298"/>
      <c r="BP291" s="298"/>
      <c r="BQ291" s="298"/>
      <c r="BR291" s="298"/>
      <c r="BS291" s="298"/>
      <c r="BT291" s="298"/>
      <c r="BU291" s="298"/>
      <c r="BV291" s="298"/>
      <c r="BW291" s="298"/>
      <c r="BX291" s="298"/>
      <c r="BY291" s="298"/>
      <c r="BZ291" s="298"/>
      <c r="CA291" s="298"/>
      <c r="CB291" s="298"/>
      <c r="CC291" s="298"/>
    </row>
    <row r="292" spans="1:81" s="14" customFormat="1" ht="13.5">
      <c r="A292" s="11"/>
      <c r="B292" s="11"/>
      <c r="C292" s="11"/>
      <c r="D292" s="11"/>
      <c r="E292" s="11"/>
      <c r="F292" s="11"/>
      <c r="G292" s="11"/>
      <c r="H292" s="11"/>
      <c r="I292" s="11"/>
      <c r="J292" s="11"/>
      <c r="K292" s="11"/>
      <c r="L292" s="30"/>
      <c r="M292" s="30"/>
      <c r="N292" s="11"/>
      <c r="O292" s="11"/>
      <c r="P292" s="11"/>
      <c r="Q292" s="11"/>
      <c r="R292" s="11"/>
      <c r="S292" s="11"/>
      <c r="T292" s="298"/>
      <c r="U292" s="298"/>
      <c r="V292" s="298"/>
      <c r="W292" s="298"/>
      <c r="X292" s="298"/>
      <c r="Y292" s="298"/>
      <c r="Z292" s="298"/>
      <c r="AA292" s="298"/>
      <c r="AB292" s="298"/>
      <c r="AC292" s="298"/>
      <c r="AD292" s="298"/>
      <c r="AE292" s="298"/>
      <c r="AF292" s="298"/>
      <c r="AG292" s="298"/>
      <c r="AH292" s="298"/>
      <c r="AI292" s="298"/>
      <c r="AJ292" s="298"/>
      <c r="AK292" s="298"/>
      <c r="AL292" s="298"/>
      <c r="AM292" s="298"/>
      <c r="AN292" s="298"/>
      <c r="AO292" s="298"/>
      <c r="AP292" s="298"/>
      <c r="AQ292" s="298"/>
      <c r="AR292" s="298"/>
      <c r="AS292" s="298"/>
      <c r="AT292" s="298"/>
      <c r="AU292" s="298"/>
      <c r="AV292" s="298"/>
      <c r="AW292" s="298"/>
      <c r="AX292" s="298"/>
      <c r="AY292" s="298"/>
      <c r="AZ292" s="298"/>
      <c r="BA292" s="298"/>
      <c r="BB292" s="298"/>
      <c r="BC292" s="298"/>
      <c r="BD292" s="298"/>
      <c r="BE292" s="298"/>
      <c r="BF292" s="298"/>
      <c r="BG292" s="298"/>
      <c r="BH292" s="298"/>
      <c r="BI292" s="298"/>
      <c r="BJ292" s="298"/>
      <c r="BK292" s="298"/>
      <c r="BL292" s="298"/>
      <c r="BM292" s="298"/>
      <c r="BN292" s="298"/>
      <c r="BO292" s="298"/>
      <c r="BP292" s="298"/>
      <c r="BQ292" s="298"/>
      <c r="BR292" s="298"/>
      <c r="BS292" s="298"/>
      <c r="BT292" s="298"/>
      <c r="BU292" s="298"/>
      <c r="BV292" s="298"/>
      <c r="BW292" s="298"/>
      <c r="BX292" s="298"/>
      <c r="BY292" s="298"/>
      <c r="BZ292" s="298"/>
      <c r="CA292" s="298"/>
      <c r="CB292" s="298"/>
      <c r="CC292" s="298"/>
    </row>
    <row r="293" spans="1:81" s="14" customFormat="1" ht="13.5">
      <c r="A293" s="11"/>
      <c r="B293" s="11"/>
      <c r="C293" s="11"/>
      <c r="D293" s="11"/>
      <c r="E293" s="11"/>
      <c r="F293" s="11"/>
      <c r="G293" s="11"/>
      <c r="H293" s="11"/>
      <c r="I293" s="11"/>
      <c r="J293" s="11"/>
      <c r="K293" s="11"/>
      <c r="L293" s="30"/>
      <c r="M293" s="30"/>
      <c r="N293" s="11"/>
      <c r="O293" s="11"/>
      <c r="P293" s="11"/>
      <c r="Q293" s="11"/>
      <c r="R293" s="11"/>
      <c r="S293" s="11"/>
      <c r="T293" s="298"/>
      <c r="U293" s="298"/>
      <c r="V293" s="298"/>
      <c r="W293" s="298"/>
      <c r="X293" s="298"/>
      <c r="Y293" s="298"/>
      <c r="Z293" s="298"/>
      <c r="AA293" s="298"/>
      <c r="AB293" s="298"/>
      <c r="AC293" s="298"/>
      <c r="AD293" s="298"/>
      <c r="AE293" s="298"/>
      <c r="AF293" s="298"/>
      <c r="AG293" s="298"/>
      <c r="AH293" s="298"/>
      <c r="AI293" s="298"/>
      <c r="AJ293" s="298"/>
      <c r="AK293" s="298"/>
      <c r="AL293" s="298"/>
      <c r="AM293" s="298"/>
      <c r="AN293" s="298"/>
      <c r="AO293" s="298"/>
      <c r="AP293" s="298"/>
      <c r="AQ293" s="298"/>
      <c r="AR293" s="298"/>
      <c r="AS293" s="298"/>
      <c r="AT293" s="298"/>
      <c r="AU293" s="298"/>
      <c r="AV293" s="298"/>
      <c r="AW293" s="298"/>
      <c r="AX293" s="298"/>
      <c r="AY293" s="298"/>
      <c r="AZ293" s="298"/>
      <c r="BA293" s="298"/>
      <c r="BB293" s="298"/>
      <c r="BC293" s="298"/>
      <c r="BD293" s="298"/>
      <c r="BE293" s="298"/>
      <c r="BF293" s="298"/>
      <c r="BG293" s="298"/>
      <c r="BH293" s="298"/>
      <c r="BI293" s="298"/>
      <c r="BJ293" s="298"/>
      <c r="BK293" s="298"/>
      <c r="BL293" s="298"/>
      <c r="BM293" s="298"/>
      <c r="BN293" s="298"/>
      <c r="BO293" s="298"/>
      <c r="BP293" s="298"/>
      <c r="BQ293" s="298"/>
      <c r="BR293" s="298"/>
      <c r="BS293" s="298"/>
      <c r="BT293" s="298"/>
      <c r="BU293" s="298"/>
      <c r="BV293" s="298"/>
      <c r="BW293" s="298"/>
      <c r="BX293" s="298"/>
      <c r="BY293" s="298"/>
      <c r="BZ293" s="298"/>
      <c r="CA293" s="298"/>
      <c r="CB293" s="298"/>
      <c r="CC293" s="298"/>
    </row>
    <row r="294" spans="1:81" s="14" customFormat="1" ht="13.5">
      <c r="A294" s="11"/>
      <c r="B294" s="11"/>
      <c r="C294" s="11"/>
      <c r="D294" s="11"/>
      <c r="E294" s="11"/>
      <c r="F294" s="11"/>
      <c r="G294" s="11"/>
      <c r="H294" s="11"/>
      <c r="I294" s="11"/>
      <c r="J294" s="11"/>
      <c r="K294" s="11"/>
      <c r="L294" s="30"/>
      <c r="M294" s="30"/>
      <c r="N294" s="11"/>
      <c r="O294" s="11"/>
      <c r="P294" s="11"/>
      <c r="Q294" s="11"/>
      <c r="R294" s="11"/>
      <c r="S294" s="11"/>
      <c r="T294" s="298"/>
      <c r="U294" s="298"/>
      <c r="V294" s="298"/>
      <c r="W294" s="298"/>
      <c r="X294" s="298"/>
      <c r="Y294" s="298"/>
      <c r="Z294" s="298"/>
      <c r="AA294" s="298"/>
      <c r="AB294" s="298"/>
      <c r="AC294" s="298"/>
      <c r="AD294" s="298"/>
      <c r="AE294" s="298"/>
      <c r="AF294" s="298"/>
      <c r="AG294" s="298"/>
      <c r="AH294" s="298"/>
      <c r="AI294" s="298"/>
      <c r="AJ294" s="298"/>
      <c r="AK294" s="298"/>
      <c r="AL294" s="298"/>
      <c r="AM294" s="298"/>
      <c r="AN294" s="298"/>
      <c r="AO294" s="298"/>
      <c r="AP294" s="298"/>
      <c r="AQ294" s="298"/>
      <c r="AR294" s="298"/>
      <c r="AS294" s="298"/>
      <c r="AT294" s="298"/>
      <c r="AU294" s="298"/>
      <c r="AV294" s="298"/>
      <c r="AW294" s="298"/>
      <c r="AX294" s="298"/>
      <c r="AY294" s="298"/>
      <c r="AZ294" s="298"/>
      <c r="BA294" s="298"/>
      <c r="BB294" s="298"/>
      <c r="BC294" s="298"/>
      <c r="BD294" s="298"/>
      <c r="BE294" s="298"/>
      <c r="BF294" s="298"/>
      <c r="BG294" s="298"/>
      <c r="BH294" s="298"/>
      <c r="BI294" s="298"/>
      <c r="BJ294" s="298"/>
      <c r="BK294" s="298"/>
      <c r="BL294" s="298"/>
      <c r="BM294" s="298"/>
      <c r="BN294" s="298"/>
      <c r="BO294" s="298"/>
      <c r="BP294" s="298"/>
      <c r="BQ294" s="298"/>
      <c r="BR294" s="298"/>
      <c r="BS294" s="298"/>
      <c r="BT294" s="298"/>
      <c r="BU294" s="298"/>
      <c r="BV294" s="298"/>
      <c r="BW294" s="298"/>
      <c r="BX294" s="298"/>
      <c r="BY294" s="298"/>
      <c r="BZ294" s="298"/>
      <c r="CA294" s="298"/>
      <c r="CB294" s="298"/>
      <c r="CC294" s="298"/>
    </row>
    <row r="295" spans="1:81" s="14" customFormat="1" ht="13.5">
      <c r="A295" s="11"/>
      <c r="B295" s="11"/>
      <c r="C295" s="11"/>
      <c r="D295" s="11"/>
      <c r="E295" s="11"/>
      <c r="F295" s="11"/>
      <c r="G295" s="11"/>
      <c r="H295" s="11"/>
      <c r="I295" s="11"/>
      <c r="J295" s="11"/>
      <c r="K295" s="11"/>
      <c r="L295" s="30"/>
      <c r="M295" s="30"/>
      <c r="N295" s="11"/>
      <c r="O295" s="11"/>
      <c r="P295" s="11"/>
      <c r="Q295" s="11"/>
      <c r="R295" s="11"/>
      <c r="S295" s="11"/>
      <c r="T295" s="298"/>
      <c r="U295" s="298"/>
      <c r="V295" s="298"/>
      <c r="W295" s="298"/>
      <c r="X295" s="298"/>
      <c r="Y295" s="298"/>
      <c r="Z295" s="298"/>
      <c r="AA295" s="298"/>
      <c r="AB295" s="298"/>
      <c r="AC295" s="298"/>
      <c r="AD295" s="298"/>
      <c r="AE295" s="298"/>
      <c r="AF295" s="298"/>
      <c r="AG295" s="298"/>
      <c r="AH295" s="298"/>
      <c r="AI295" s="298"/>
      <c r="AJ295" s="298"/>
      <c r="AK295" s="298"/>
      <c r="AL295" s="298"/>
      <c r="AM295" s="298"/>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row>
    <row r="296" spans="1:81" s="14" customFormat="1" ht="13.5">
      <c r="A296" s="11"/>
      <c r="B296" s="11"/>
      <c r="C296" s="11"/>
      <c r="D296" s="11"/>
      <c r="E296" s="11"/>
      <c r="F296" s="11"/>
      <c r="G296" s="11"/>
      <c r="H296" s="11"/>
      <c r="I296" s="11"/>
      <c r="J296" s="11"/>
      <c r="K296" s="11"/>
      <c r="L296" s="30"/>
      <c r="M296" s="30"/>
      <c r="N296" s="11"/>
      <c r="O296" s="11"/>
      <c r="P296" s="11"/>
      <c r="Q296" s="11"/>
      <c r="R296" s="11"/>
      <c r="S296" s="11"/>
      <c r="T296" s="298"/>
      <c r="U296" s="298"/>
      <c r="V296" s="298"/>
      <c r="W296" s="298"/>
      <c r="X296" s="298"/>
      <c r="Y296" s="298"/>
      <c r="Z296" s="298"/>
      <c r="AA296" s="298"/>
      <c r="AB296" s="298"/>
      <c r="AC296" s="298"/>
      <c r="AD296" s="298"/>
      <c r="AE296" s="298"/>
      <c r="AF296" s="298"/>
      <c r="AG296" s="298"/>
      <c r="AH296" s="298"/>
      <c r="AI296" s="298"/>
      <c r="AJ296" s="298"/>
      <c r="AK296" s="298"/>
      <c r="AL296" s="298"/>
      <c r="AM296" s="298"/>
      <c r="AN296" s="298"/>
      <c r="AO296" s="298"/>
      <c r="AP296" s="298"/>
      <c r="AQ296" s="298"/>
      <c r="AR296" s="298"/>
      <c r="AS296" s="298"/>
      <c r="AT296" s="298"/>
      <c r="AU296" s="298"/>
      <c r="AV296" s="298"/>
      <c r="AW296" s="298"/>
      <c r="AX296" s="298"/>
      <c r="AY296" s="298"/>
      <c r="AZ296" s="298"/>
      <c r="BA296" s="298"/>
      <c r="BB296" s="298"/>
      <c r="BC296" s="298"/>
      <c r="BD296" s="298"/>
      <c r="BE296" s="298"/>
      <c r="BF296" s="298"/>
      <c r="BG296" s="298"/>
      <c r="BH296" s="298"/>
      <c r="BI296" s="298"/>
      <c r="BJ296" s="298"/>
      <c r="BK296" s="298"/>
      <c r="BL296" s="298"/>
      <c r="BM296" s="298"/>
      <c r="BN296" s="298"/>
      <c r="BO296" s="298"/>
      <c r="BP296" s="298"/>
      <c r="BQ296" s="298"/>
      <c r="BR296" s="298"/>
      <c r="BS296" s="298"/>
      <c r="BT296" s="298"/>
      <c r="BU296" s="298"/>
      <c r="BV296" s="298"/>
      <c r="BW296" s="298"/>
      <c r="BX296" s="298"/>
      <c r="BY296" s="298"/>
      <c r="BZ296" s="298"/>
      <c r="CA296" s="298"/>
      <c r="CB296" s="298"/>
      <c r="CC296" s="298"/>
    </row>
    <row r="297" spans="1:81" s="14" customFormat="1" ht="13.5">
      <c r="A297" s="11"/>
      <c r="B297" s="11"/>
      <c r="C297" s="11"/>
      <c r="D297" s="11"/>
      <c r="E297" s="11"/>
      <c r="F297" s="11"/>
      <c r="G297" s="11"/>
      <c r="H297" s="11"/>
      <c r="I297" s="11"/>
      <c r="J297" s="11"/>
      <c r="K297" s="11"/>
      <c r="L297" s="30"/>
      <c r="M297" s="30"/>
      <c r="N297" s="11"/>
      <c r="O297" s="11"/>
      <c r="P297" s="11"/>
      <c r="Q297" s="11"/>
      <c r="R297" s="11"/>
      <c r="S297" s="11"/>
      <c r="T297" s="298"/>
      <c r="U297" s="298"/>
      <c r="V297" s="298"/>
      <c r="W297" s="298"/>
      <c r="X297" s="298"/>
      <c r="Y297" s="298"/>
      <c r="Z297" s="298"/>
      <c r="AA297" s="298"/>
      <c r="AB297" s="298"/>
      <c r="AC297" s="298"/>
      <c r="AD297" s="298"/>
      <c r="AE297" s="298"/>
      <c r="AF297" s="298"/>
      <c r="AG297" s="298"/>
      <c r="AH297" s="298"/>
      <c r="AI297" s="298"/>
      <c r="AJ297" s="298"/>
      <c r="AK297" s="298"/>
      <c r="AL297" s="298"/>
      <c r="AM297" s="298"/>
      <c r="AN297" s="298"/>
      <c r="AO297" s="298"/>
      <c r="AP297" s="298"/>
      <c r="AQ297" s="298"/>
      <c r="AR297" s="298"/>
      <c r="AS297" s="298"/>
      <c r="AT297" s="298"/>
      <c r="AU297" s="298"/>
      <c r="AV297" s="298"/>
      <c r="AW297" s="298"/>
      <c r="AX297" s="298"/>
      <c r="AY297" s="298"/>
      <c r="AZ297" s="298"/>
      <c r="BA297" s="298"/>
      <c r="BB297" s="298"/>
      <c r="BC297" s="298"/>
      <c r="BD297" s="298"/>
      <c r="BE297" s="298"/>
      <c r="BF297" s="298"/>
      <c r="BG297" s="298"/>
      <c r="BH297" s="298"/>
      <c r="BI297" s="298"/>
      <c r="BJ297" s="298"/>
      <c r="BK297" s="298"/>
      <c r="BL297" s="298"/>
      <c r="BM297" s="298"/>
      <c r="BN297" s="298"/>
      <c r="BO297" s="298"/>
      <c r="BP297" s="298"/>
      <c r="BQ297" s="298"/>
      <c r="BR297" s="298"/>
      <c r="BS297" s="298"/>
      <c r="BT297" s="298"/>
      <c r="BU297" s="298"/>
      <c r="BV297" s="298"/>
      <c r="BW297" s="298"/>
      <c r="BX297" s="298"/>
      <c r="BY297" s="298"/>
      <c r="BZ297" s="298"/>
      <c r="CA297" s="298"/>
      <c r="CB297" s="298"/>
      <c r="CC297" s="298"/>
    </row>
    <row r="298" spans="1:81" s="14" customFormat="1" ht="13.5">
      <c r="A298" s="11"/>
      <c r="B298" s="11"/>
      <c r="C298" s="11"/>
      <c r="D298" s="11"/>
      <c r="E298" s="11"/>
      <c r="F298" s="11"/>
      <c r="G298" s="11"/>
      <c r="H298" s="11"/>
      <c r="I298" s="11"/>
      <c r="J298" s="11"/>
      <c r="K298" s="11"/>
      <c r="L298" s="30"/>
      <c r="M298" s="30"/>
      <c r="N298" s="11"/>
      <c r="O298" s="11"/>
      <c r="P298" s="11"/>
      <c r="Q298" s="11"/>
      <c r="R298" s="11"/>
      <c r="S298" s="11"/>
      <c r="T298" s="298"/>
      <c r="U298" s="298"/>
      <c r="V298" s="298"/>
      <c r="W298" s="298"/>
      <c r="X298" s="298"/>
      <c r="Y298" s="298"/>
      <c r="Z298" s="298"/>
      <c r="AA298" s="298"/>
      <c r="AB298" s="298"/>
      <c r="AC298" s="298"/>
      <c r="AD298" s="298"/>
      <c r="AE298" s="298"/>
      <c r="AF298" s="298"/>
      <c r="AG298" s="298"/>
      <c r="AH298" s="298"/>
      <c r="AI298" s="298"/>
      <c r="AJ298" s="298"/>
      <c r="AK298" s="298"/>
      <c r="AL298" s="298"/>
      <c r="AM298" s="298"/>
      <c r="AN298" s="298"/>
      <c r="AO298" s="298"/>
      <c r="AP298" s="298"/>
      <c r="AQ298" s="298"/>
      <c r="AR298" s="298"/>
      <c r="AS298" s="298"/>
      <c r="AT298" s="298"/>
      <c r="AU298" s="298"/>
      <c r="AV298" s="298"/>
      <c r="AW298" s="298"/>
      <c r="AX298" s="298"/>
      <c r="AY298" s="298"/>
      <c r="AZ298" s="298"/>
      <c r="BA298" s="298"/>
      <c r="BB298" s="298"/>
      <c r="BC298" s="298"/>
      <c r="BD298" s="298"/>
      <c r="BE298" s="298"/>
      <c r="BF298" s="298"/>
      <c r="BG298" s="298"/>
      <c r="BH298" s="298"/>
      <c r="BI298" s="298"/>
      <c r="BJ298" s="298"/>
      <c r="BK298" s="298"/>
      <c r="BL298" s="298"/>
      <c r="BM298" s="298"/>
      <c r="BN298" s="298"/>
      <c r="BO298" s="298"/>
      <c r="BP298" s="298"/>
      <c r="BQ298" s="298"/>
      <c r="BR298" s="298"/>
      <c r="BS298" s="298"/>
      <c r="BT298" s="298"/>
      <c r="BU298" s="298"/>
      <c r="BV298" s="298"/>
      <c r="BW298" s="298"/>
      <c r="BX298" s="298"/>
      <c r="BY298" s="298"/>
      <c r="BZ298" s="298"/>
      <c r="CA298" s="298"/>
      <c r="CB298" s="298"/>
      <c r="CC298" s="298"/>
    </row>
    <row r="299" spans="1:81" s="14" customFormat="1" ht="13.5">
      <c r="A299" s="11"/>
      <c r="B299" s="11"/>
      <c r="C299" s="11"/>
      <c r="D299" s="11"/>
      <c r="E299" s="11"/>
      <c r="F299" s="11"/>
      <c r="G299" s="11"/>
      <c r="H299" s="11"/>
      <c r="I299" s="11"/>
      <c r="J299" s="11"/>
      <c r="K299" s="11"/>
      <c r="L299" s="30"/>
      <c r="M299" s="30"/>
      <c r="N299" s="11"/>
      <c r="O299" s="11"/>
      <c r="P299" s="11"/>
      <c r="Q299" s="11"/>
      <c r="R299" s="11"/>
      <c r="S299" s="11"/>
      <c r="T299" s="298"/>
      <c r="U299" s="298"/>
      <c r="V299" s="298"/>
      <c r="W299" s="298"/>
      <c r="X299" s="298"/>
      <c r="Y299" s="298"/>
      <c r="Z299" s="298"/>
      <c r="AA299" s="298"/>
      <c r="AB299" s="298"/>
      <c r="AC299" s="298"/>
      <c r="AD299" s="298"/>
      <c r="AE299" s="298"/>
      <c r="AF299" s="298"/>
      <c r="AG299" s="298"/>
      <c r="AH299" s="298"/>
      <c r="AI299" s="298"/>
      <c r="AJ299" s="298"/>
      <c r="AK299" s="298"/>
      <c r="AL299" s="298"/>
      <c r="AM299" s="298"/>
      <c r="AN299" s="298"/>
      <c r="AO299" s="298"/>
      <c r="AP299" s="298"/>
      <c r="AQ299" s="298"/>
      <c r="AR299" s="298"/>
      <c r="AS299" s="298"/>
      <c r="AT299" s="298"/>
      <c r="AU299" s="298"/>
      <c r="AV299" s="298"/>
      <c r="AW299" s="298"/>
      <c r="AX299" s="298"/>
      <c r="AY299" s="298"/>
      <c r="AZ299" s="298"/>
      <c r="BA299" s="298"/>
      <c r="BB299" s="298"/>
      <c r="BC299" s="298"/>
      <c r="BD299" s="298"/>
      <c r="BE299" s="298"/>
      <c r="BF299" s="298"/>
      <c r="BG299" s="298"/>
      <c r="BH299" s="298"/>
      <c r="BI299" s="298"/>
      <c r="BJ299" s="298"/>
      <c r="BK299" s="298"/>
      <c r="BL299" s="298"/>
      <c r="BM299" s="298"/>
      <c r="BN299" s="298"/>
      <c r="BO299" s="298"/>
      <c r="BP299" s="298"/>
      <c r="BQ299" s="298"/>
      <c r="BR299" s="298"/>
      <c r="BS299" s="298"/>
      <c r="BT299" s="298"/>
      <c r="BU299" s="298"/>
      <c r="BV299" s="298"/>
      <c r="BW299" s="298"/>
      <c r="BX299" s="298"/>
      <c r="BY299" s="298"/>
      <c r="BZ299" s="298"/>
      <c r="CA299" s="298"/>
      <c r="CB299" s="298"/>
      <c r="CC299" s="298"/>
    </row>
    <row r="300" spans="1:81" s="14" customFormat="1" ht="13.5">
      <c r="A300" s="11"/>
      <c r="B300" s="11"/>
      <c r="C300" s="11"/>
      <c r="D300" s="11"/>
      <c r="E300" s="11"/>
      <c r="F300" s="11"/>
      <c r="G300" s="11"/>
      <c r="H300" s="11"/>
      <c r="I300" s="11"/>
      <c r="J300" s="11"/>
      <c r="K300" s="11"/>
      <c r="L300" s="30"/>
      <c r="M300" s="30"/>
      <c r="N300" s="11"/>
      <c r="O300" s="11"/>
      <c r="P300" s="11"/>
      <c r="Q300" s="11"/>
      <c r="R300" s="11"/>
      <c r="S300" s="11"/>
      <c r="T300" s="298"/>
      <c r="U300" s="298"/>
      <c r="V300" s="298"/>
      <c r="W300" s="298"/>
      <c r="X300" s="298"/>
      <c r="Y300" s="298"/>
      <c r="Z300" s="298"/>
      <c r="AA300" s="298"/>
      <c r="AB300" s="298"/>
      <c r="AC300" s="298"/>
      <c r="AD300" s="298"/>
      <c r="AE300" s="298"/>
      <c r="AF300" s="298"/>
      <c r="AG300" s="298"/>
      <c r="AH300" s="298"/>
      <c r="AI300" s="298"/>
      <c r="AJ300" s="298"/>
      <c r="AK300" s="298"/>
      <c r="AL300" s="298"/>
      <c r="AM300" s="298"/>
      <c r="AN300" s="298"/>
      <c r="AO300" s="298"/>
      <c r="AP300" s="298"/>
      <c r="AQ300" s="298"/>
      <c r="AR300" s="298"/>
      <c r="AS300" s="298"/>
      <c r="AT300" s="298"/>
      <c r="AU300" s="298"/>
      <c r="AV300" s="298"/>
      <c r="AW300" s="298"/>
      <c r="AX300" s="298"/>
      <c r="AY300" s="298"/>
      <c r="AZ300" s="298"/>
      <c r="BA300" s="298"/>
      <c r="BB300" s="298"/>
      <c r="BC300" s="298"/>
      <c r="BD300" s="298"/>
      <c r="BE300" s="298"/>
      <c r="BF300" s="298"/>
      <c r="BG300" s="298"/>
      <c r="BH300" s="298"/>
      <c r="BI300" s="298"/>
      <c r="BJ300" s="298"/>
      <c r="BK300" s="298"/>
      <c r="BL300" s="298"/>
      <c r="BM300" s="298"/>
      <c r="BN300" s="298"/>
      <c r="BO300" s="298"/>
      <c r="BP300" s="298"/>
      <c r="BQ300" s="298"/>
      <c r="BR300" s="298"/>
      <c r="BS300" s="298"/>
      <c r="BT300" s="298"/>
      <c r="BU300" s="298"/>
      <c r="BV300" s="298"/>
      <c r="BW300" s="298"/>
      <c r="BX300" s="298"/>
      <c r="BY300" s="298"/>
      <c r="BZ300" s="298"/>
      <c r="CA300" s="298"/>
      <c r="CB300" s="298"/>
      <c r="CC300" s="298"/>
    </row>
    <row r="301" spans="1:81" s="14" customFormat="1" ht="13.5">
      <c r="A301" s="11"/>
      <c r="B301" s="11"/>
      <c r="C301" s="11"/>
      <c r="D301" s="11"/>
      <c r="E301" s="11"/>
      <c r="F301" s="11"/>
      <c r="G301" s="11"/>
      <c r="H301" s="11"/>
      <c r="I301" s="11"/>
      <c r="J301" s="11"/>
      <c r="K301" s="11"/>
      <c r="L301" s="30"/>
      <c r="M301" s="30"/>
      <c r="N301" s="11"/>
      <c r="O301" s="11"/>
      <c r="P301" s="11"/>
      <c r="Q301" s="11"/>
      <c r="R301" s="11"/>
      <c r="S301" s="11"/>
      <c r="T301" s="298"/>
      <c r="U301" s="298"/>
      <c r="V301" s="298"/>
      <c r="W301" s="298"/>
      <c r="X301" s="298"/>
      <c r="Y301" s="298"/>
      <c r="Z301" s="298"/>
      <c r="AA301" s="298"/>
      <c r="AB301" s="298"/>
      <c r="AC301" s="298"/>
      <c r="AD301" s="298"/>
      <c r="AE301" s="298"/>
      <c r="AF301" s="298"/>
      <c r="AG301" s="298"/>
      <c r="AH301" s="298"/>
      <c r="AI301" s="298"/>
      <c r="AJ301" s="298"/>
      <c r="AK301" s="298"/>
      <c r="AL301" s="298"/>
      <c r="AM301" s="298"/>
      <c r="AN301" s="298"/>
      <c r="AO301" s="298"/>
      <c r="AP301" s="298"/>
      <c r="AQ301" s="298"/>
      <c r="AR301" s="298"/>
      <c r="AS301" s="298"/>
      <c r="AT301" s="298"/>
      <c r="AU301" s="298"/>
      <c r="AV301" s="298"/>
      <c r="AW301" s="298"/>
      <c r="AX301" s="298"/>
      <c r="AY301" s="298"/>
      <c r="AZ301" s="298"/>
      <c r="BA301" s="298"/>
      <c r="BB301" s="298"/>
      <c r="BC301" s="298"/>
      <c r="BD301" s="298"/>
      <c r="BE301" s="298"/>
      <c r="BF301" s="298"/>
      <c r="BG301" s="298"/>
      <c r="BH301" s="298"/>
      <c r="BI301" s="298"/>
      <c r="BJ301" s="298"/>
      <c r="BK301" s="298"/>
      <c r="BL301" s="298"/>
      <c r="BM301" s="298"/>
      <c r="BN301" s="298"/>
      <c r="BO301" s="298"/>
      <c r="BP301" s="298"/>
      <c r="BQ301" s="298"/>
      <c r="BR301" s="298"/>
      <c r="BS301" s="298"/>
      <c r="BT301" s="298"/>
      <c r="BU301" s="298"/>
      <c r="BV301" s="298"/>
      <c r="BW301" s="298"/>
      <c r="BX301" s="298"/>
      <c r="BY301" s="298"/>
      <c r="BZ301" s="298"/>
      <c r="CA301" s="298"/>
      <c r="CB301" s="298"/>
      <c r="CC301" s="298"/>
    </row>
    <row r="302" spans="1:81" s="14" customFormat="1" ht="13.5">
      <c r="A302" s="11"/>
      <c r="B302" s="11"/>
      <c r="C302" s="11"/>
      <c r="D302" s="11"/>
      <c r="E302" s="11"/>
      <c r="F302" s="11"/>
      <c r="G302" s="11"/>
      <c r="H302" s="11"/>
      <c r="I302" s="11"/>
      <c r="J302" s="11"/>
      <c r="K302" s="11"/>
      <c r="L302" s="30"/>
      <c r="M302" s="30"/>
      <c r="N302" s="11"/>
      <c r="O302" s="11"/>
      <c r="P302" s="11"/>
      <c r="Q302" s="11"/>
      <c r="R302" s="11"/>
      <c r="S302" s="11"/>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row>
    <row r="303" spans="1:81" s="14" customFormat="1" ht="13.5">
      <c r="A303" s="11"/>
      <c r="B303" s="11"/>
      <c r="C303" s="11"/>
      <c r="D303" s="11"/>
      <c r="E303" s="11"/>
      <c r="F303" s="11"/>
      <c r="G303" s="11"/>
      <c r="H303" s="11"/>
      <c r="I303" s="11"/>
      <c r="J303" s="11"/>
      <c r="K303" s="11"/>
      <c r="L303" s="30"/>
      <c r="M303" s="30"/>
      <c r="N303" s="11"/>
      <c r="O303" s="11"/>
      <c r="P303" s="11"/>
      <c r="Q303" s="11"/>
      <c r="R303" s="11"/>
      <c r="S303" s="11"/>
      <c r="T303" s="298"/>
      <c r="U303" s="298"/>
      <c r="V303" s="298"/>
      <c r="W303" s="298"/>
      <c r="X303" s="298"/>
      <c r="Y303" s="298"/>
      <c r="Z303" s="298"/>
      <c r="AA303" s="298"/>
      <c r="AB303" s="298"/>
      <c r="AC303" s="298"/>
      <c r="AD303" s="298"/>
      <c r="AE303" s="298"/>
      <c r="AF303" s="298"/>
      <c r="AG303" s="298"/>
      <c r="AH303" s="298"/>
      <c r="AI303" s="298"/>
      <c r="AJ303" s="298"/>
      <c r="AK303" s="298"/>
      <c r="AL303" s="298"/>
      <c r="AM303" s="298"/>
      <c r="AN303" s="298"/>
      <c r="AO303" s="298"/>
      <c r="AP303" s="298"/>
      <c r="AQ303" s="298"/>
      <c r="AR303" s="298"/>
      <c r="AS303" s="298"/>
      <c r="AT303" s="298"/>
      <c r="AU303" s="298"/>
      <c r="AV303" s="298"/>
      <c r="AW303" s="298"/>
      <c r="AX303" s="298"/>
      <c r="AY303" s="298"/>
      <c r="AZ303" s="298"/>
      <c r="BA303" s="298"/>
      <c r="BB303" s="298"/>
      <c r="BC303" s="298"/>
      <c r="BD303" s="298"/>
      <c r="BE303" s="298"/>
      <c r="BF303" s="298"/>
      <c r="BG303" s="298"/>
      <c r="BH303" s="298"/>
      <c r="BI303" s="298"/>
      <c r="BJ303" s="298"/>
      <c r="BK303" s="298"/>
      <c r="BL303" s="298"/>
      <c r="BM303" s="298"/>
      <c r="BN303" s="298"/>
      <c r="BO303" s="298"/>
      <c r="BP303" s="298"/>
      <c r="BQ303" s="298"/>
      <c r="BR303" s="298"/>
      <c r="BS303" s="298"/>
      <c r="BT303" s="298"/>
      <c r="BU303" s="298"/>
      <c r="BV303" s="298"/>
      <c r="BW303" s="298"/>
      <c r="BX303" s="298"/>
      <c r="BY303" s="298"/>
      <c r="BZ303" s="298"/>
      <c r="CA303" s="298"/>
      <c r="CB303" s="298"/>
      <c r="CC303" s="298"/>
    </row>
    <row r="304" spans="1:81" s="14" customFormat="1" ht="13.5">
      <c r="A304" s="11"/>
      <c r="B304" s="11"/>
      <c r="C304" s="11"/>
      <c r="D304" s="11"/>
      <c r="E304" s="11"/>
      <c r="F304" s="11"/>
      <c r="G304" s="11"/>
      <c r="H304" s="11"/>
      <c r="I304" s="11"/>
      <c r="J304" s="11"/>
      <c r="K304" s="11"/>
      <c r="L304" s="30"/>
      <c r="M304" s="30"/>
      <c r="N304" s="11"/>
      <c r="O304" s="11"/>
      <c r="P304" s="11"/>
      <c r="Q304" s="11"/>
      <c r="R304" s="11"/>
      <c r="S304" s="11"/>
      <c r="T304" s="298"/>
      <c r="U304" s="298"/>
      <c r="V304" s="298"/>
      <c r="W304" s="298"/>
      <c r="X304" s="298"/>
      <c r="Y304" s="298"/>
      <c r="Z304" s="298"/>
      <c r="AA304" s="298"/>
      <c r="AB304" s="298"/>
      <c r="AC304" s="298"/>
      <c r="AD304" s="298"/>
      <c r="AE304" s="298"/>
      <c r="AF304" s="298"/>
      <c r="AG304" s="298"/>
      <c r="AH304" s="298"/>
      <c r="AI304" s="298"/>
      <c r="AJ304" s="298"/>
      <c r="AK304" s="298"/>
      <c r="AL304" s="298"/>
      <c r="AM304" s="298"/>
      <c r="AN304" s="298"/>
      <c r="AO304" s="298"/>
      <c r="AP304" s="298"/>
      <c r="AQ304" s="298"/>
      <c r="AR304" s="298"/>
      <c r="AS304" s="298"/>
      <c r="AT304" s="298"/>
      <c r="AU304" s="298"/>
      <c r="AV304" s="298"/>
      <c r="AW304" s="298"/>
      <c r="AX304" s="298"/>
      <c r="AY304" s="298"/>
      <c r="AZ304" s="298"/>
      <c r="BA304" s="298"/>
      <c r="BB304" s="298"/>
      <c r="BC304" s="298"/>
      <c r="BD304" s="298"/>
      <c r="BE304" s="298"/>
      <c r="BF304" s="298"/>
      <c r="BG304" s="298"/>
      <c r="BH304" s="298"/>
      <c r="BI304" s="298"/>
      <c r="BJ304" s="298"/>
      <c r="BK304" s="298"/>
      <c r="BL304" s="298"/>
      <c r="BM304" s="298"/>
      <c r="BN304" s="298"/>
      <c r="BO304" s="298"/>
      <c r="BP304" s="298"/>
      <c r="BQ304" s="298"/>
      <c r="BR304" s="298"/>
      <c r="BS304" s="298"/>
      <c r="BT304" s="298"/>
      <c r="BU304" s="298"/>
      <c r="BV304" s="298"/>
      <c r="BW304" s="298"/>
      <c r="BX304" s="298"/>
      <c r="BY304" s="298"/>
      <c r="BZ304" s="298"/>
      <c r="CA304" s="298"/>
      <c r="CB304" s="298"/>
      <c r="CC304" s="298"/>
    </row>
    <row r="305" spans="1:81" s="14" customFormat="1" ht="13.5">
      <c r="A305" s="11"/>
      <c r="B305" s="11"/>
      <c r="C305" s="11"/>
      <c r="D305" s="11"/>
      <c r="E305" s="11"/>
      <c r="F305" s="11"/>
      <c r="G305" s="11"/>
      <c r="H305" s="11"/>
      <c r="I305" s="11"/>
      <c r="J305" s="11"/>
      <c r="K305" s="11"/>
      <c r="L305" s="30"/>
      <c r="M305" s="30"/>
      <c r="N305" s="11"/>
      <c r="O305" s="11"/>
      <c r="P305" s="11"/>
      <c r="Q305" s="11"/>
      <c r="R305" s="11"/>
      <c r="S305" s="11"/>
      <c r="T305" s="298"/>
      <c r="U305" s="298"/>
      <c r="V305" s="298"/>
      <c r="W305" s="298"/>
      <c r="X305" s="298"/>
      <c r="Y305" s="298"/>
      <c r="Z305" s="298"/>
      <c r="AA305" s="298"/>
      <c r="AB305" s="298"/>
      <c r="AC305" s="298"/>
      <c r="AD305" s="298"/>
      <c r="AE305" s="298"/>
      <c r="AF305" s="298"/>
      <c r="AG305" s="298"/>
      <c r="AH305" s="298"/>
      <c r="AI305" s="298"/>
      <c r="AJ305" s="298"/>
      <c r="AK305" s="298"/>
      <c r="AL305" s="298"/>
      <c r="AM305" s="298"/>
      <c r="AN305" s="298"/>
      <c r="AO305" s="298"/>
      <c r="AP305" s="298"/>
      <c r="AQ305" s="298"/>
      <c r="AR305" s="298"/>
      <c r="AS305" s="298"/>
      <c r="AT305" s="298"/>
      <c r="AU305" s="298"/>
      <c r="AV305" s="298"/>
      <c r="AW305" s="298"/>
      <c r="AX305" s="298"/>
      <c r="AY305" s="298"/>
      <c r="AZ305" s="298"/>
      <c r="BA305" s="298"/>
      <c r="BB305" s="298"/>
      <c r="BC305" s="298"/>
      <c r="BD305" s="298"/>
      <c r="BE305" s="298"/>
      <c r="BF305" s="298"/>
      <c r="BG305" s="298"/>
      <c r="BH305" s="298"/>
      <c r="BI305" s="298"/>
      <c r="BJ305" s="298"/>
      <c r="BK305" s="298"/>
      <c r="BL305" s="298"/>
      <c r="BM305" s="298"/>
      <c r="BN305" s="298"/>
      <c r="BO305" s="298"/>
      <c r="BP305" s="298"/>
      <c r="BQ305" s="298"/>
      <c r="BR305" s="298"/>
      <c r="BS305" s="298"/>
      <c r="BT305" s="298"/>
      <c r="BU305" s="298"/>
      <c r="BV305" s="298"/>
      <c r="BW305" s="298"/>
      <c r="BX305" s="298"/>
      <c r="BY305" s="298"/>
      <c r="BZ305" s="298"/>
      <c r="CA305" s="298"/>
      <c r="CB305" s="298"/>
      <c r="CC305" s="298"/>
    </row>
    <row r="306" spans="1:81" s="14" customFormat="1" ht="13.5">
      <c r="A306" s="11"/>
      <c r="B306" s="11"/>
      <c r="C306" s="11"/>
      <c r="D306" s="11"/>
      <c r="E306" s="11"/>
      <c r="F306" s="11"/>
      <c r="G306" s="11"/>
      <c r="H306" s="11"/>
      <c r="I306" s="11"/>
      <c r="J306" s="11"/>
      <c r="K306" s="11"/>
      <c r="L306" s="30"/>
      <c r="M306" s="30"/>
      <c r="N306" s="11"/>
      <c r="O306" s="11"/>
      <c r="P306" s="11"/>
      <c r="Q306" s="11"/>
      <c r="R306" s="11"/>
      <c r="S306" s="11"/>
      <c r="T306" s="298"/>
      <c r="U306" s="298"/>
      <c r="V306" s="298"/>
      <c r="W306" s="298"/>
      <c r="X306" s="298"/>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298"/>
      <c r="AZ306" s="298"/>
      <c r="BA306" s="298"/>
      <c r="BB306" s="298"/>
      <c r="BC306" s="298"/>
      <c r="BD306" s="298"/>
      <c r="BE306" s="298"/>
      <c r="BF306" s="298"/>
      <c r="BG306" s="298"/>
      <c r="BH306" s="298"/>
      <c r="BI306" s="298"/>
      <c r="BJ306" s="298"/>
      <c r="BK306" s="298"/>
      <c r="BL306" s="298"/>
      <c r="BM306" s="298"/>
      <c r="BN306" s="298"/>
      <c r="BO306" s="298"/>
      <c r="BP306" s="298"/>
      <c r="BQ306" s="298"/>
      <c r="BR306" s="298"/>
      <c r="BS306" s="298"/>
      <c r="BT306" s="298"/>
      <c r="BU306" s="298"/>
      <c r="BV306" s="298"/>
      <c r="BW306" s="298"/>
      <c r="BX306" s="298"/>
      <c r="BY306" s="298"/>
      <c r="BZ306" s="298"/>
      <c r="CA306" s="298"/>
      <c r="CB306" s="298"/>
      <c r="CC306" s="298"/>
    </row>
    <row r="307" spans="1:81" s="14" customFormat="1" ht="13.5">
      <c r="A307" s="11"/>
      <c r="B307" s="11"/>
      <c r="C307" s="11"/>
      <c r="D307" s="11"/>
      <c r="E307" s="11"/>
      <c r="F307" s="11"/>
      <c r="G307" s="11"/>
      <c r="H307" s="11"/>
      <c r="I307" s="11"/>
      <c r="J307" s="11"/>
      <c r="K307" s="11"/>
      <c r="L307" s="30"/>
      <c r="M307" s="30"/>
      <c r="N307" s="11"/>
      <c r="O307" s="11"/>
      <c r="P307" s="11"/>
      <c r="Q307" s="11"/>
      <c r="R307" s="11"/>
      <c r="S307" s="11"/>
      <c r="T307" s="298"/>
      <c r="U307" s="298"/>
      <c r="V307" s="298"/>
      <c r="W307" s="298"/>
      <c r="X307" s="298"/>
      <c r="Y307" s="298"/>
      <c r="Z307" s="298"/>
      <c r="AA307" s="298"/>
      <c r="AB307" s="298"/>
      <c r="AC307" s="298"/>
      <c r="AD307" s="298"/>
      <c r="AE307" s="298"/>
      <c r="AF307" s="298"/>
      <c r="AG307" s="298"/>
      <c r="AH307" s="298"/>
      <c r="AI307" s="298"/>
      <c r="AJ307" s="298"/>
      <c r="AK307" s="298"/>
      <c r="AL307" s="298"/>
      <c r="AM307" s="298"/>
      <c r="AN307" s="298"/>
      <c r="AO307" s="298"/>
      <c r="AP307" s="298"/>
      <c r="AQ307" s="298"/>
      <c r="AR307" s="298"/>
      <c r="AS307" s="298"/>
      <c r="AT307" s="298"/>
      <c r="AU307" s="298"/>
      <c r="AV307" s="298"/>
      <c r="AW307" s="298"/>
      <c r="AX307" s="298"/>
      <c r="AY307" s="298"/>
      <c r="AZ307" s="298"/>
      <c r="BA307" s="298"/>
      <c r="BB307" s="298"/>
      <c r="BC307" s="298"/>
      <c r="BD307" s="298"/>
      <c r="BE307" s="298"/>
      <c r="BF307" s="298"/>
      <c r="BG307" s="298"/>
      <c r="BH307" s="298"/>
      <c r="BI307" s="298"/>
      <c r="BJ307" s="298"/>
      <c r="BK307" s="298"/>
      <c r="BL307" s="298"/>
      <c r="BM307" s="298"/>
      <c r="BN307" s="298"/>
      <c r="BO307" s="298"/>
      <c r="BP307" s="298"/>
      <c r="BQ307" s="298"/>
      <c r="BR307" s="298"/>
      <c r="BS307" s="298"/>
      <c r="BT307" s="298"/>
      <c r="BU307" s="298"/>
      <c r="BV307" s="298"/>
      <c r="BW307" s="298"/>
      <c r="BX307" s="298"/>
      <c r="BY307" s="298"/>
      <c r="BZ307" s="298"/>
      <c r="CA307" s="298"/>
      <c r="CB307" s="298"/>
      <c r="CC307" s="298"/>
    </row>
    <row r="308" spans="1:81" s="14" customFormat="1" ht="13.5">
      <c r="A308" s="11"/>
      <c r="B308" s="11"/>
      <c r="C308" s="11"/>
      <c r="D308" s="11"/>
      <c r="E308" s="11"/>
      <c r="F308" s="11"/>
      <c r="G308" s="11"/>
      <c r="H308" s="11"/>
      <c r="I308" s="11"/>
      <c r="J308" s="11"/>
      <c r="K308" s="11"/>
      <c r="L308" s="30"/>
      <c r="M308" s="30"/>
      <c r="N308" s="11"/>
      <c r="O308" s="11"/>
      <c r="P308" s="11"/>
      <c r="Q308" s="11"/>
      <c r="R308" s="11"/>
      <c r="S308" s="11"/>
      <c r="T308" s="298"/>
      <c r="U308" s="298"/>
      <c r="V308" s="298"/>
      <c r="W308" s="298"/>
      <c r="X308" s="298"/>
      <c r="Y308" s="298"/>
      <c r="Z308" s="298"/>
      <c r="AA308" s="298"/>
      <c r="AB308" s="298"/>
      <c r="AC308" s="298"/>
      <c r="AD308" s="298"/>
      <c r="AE308" s="298"/>
      <c r="AF308" s="298"/>
      <c r="AG308" s="298"/>
      <c r="AH308" s="298"/>
      <c r="AI308" s="298"/>
      <c r="AJ308" s="298"/>
      <c r="AK308" s="298"/>
      <c r="AL308" s="298"/>
      <c r="AM308" s="298"/>
      <c r="AN308" s="298"/>
      <c r="AO308" s="298"/>
      <c r="AP308" s="298"/>
      <c r="AQ308" s="298"/>
      <c r="AR308" s="298"/>
      <c r="AS308" s="298"/>
      <c r="AT308" s="298"/>
      <c r="AU308" s="298"/>
      <c r="AV308" s="298"/>
      <c r="AW308" s="298"/>
      <c r="AX308" s="298"/>
      <c r="AY308" s="298"/>
      <c r="AZ308" s="298"/>
      <c r="BA308" s="298"/>
      <c r="BB308" s="298"/>
      <c r="BC308" s="298"/>
      <c r="BD308" s="298"/>
      <c r="BE308" s="298"/>
      <c r="BF308" s="298"/>
      <c r="BG308" s="298"/>
      <c r="BH308" s="298"/>
      <c r="BI308" s="298"/>
      <c r="BJ308" s="298"/>
      <c r="BK308" s="298"/>
      <c r="BL308" s="298"/>
      <c r="BM308" s="298"/>
      <c r="BN308" s="298"/>
      <c r="BO308" s="298"/>
      <c r="BP308" s="298"/>
      <c r="BQ308" s="298"/>
      <c r="BR308" s="298"/>
      <c r="BS308" s="298"/>
      <c r="BT308" s="298"/>
      <c r="BU308" s="298"/>
      <c r="BV308" s="298"/>
      <c r="BW308" s="298"/>
      <c r="BX308" s="298"/>
      <c r="BY308" s="298"/>
      <c r="BZ308" s="298"/>
      <c r="CA308" s="298"/>
      <c r="CB308" s="298"/>
      <c r="CC308" s="298"/>
    </row>
    <row r="309" spans="1:81" s="14" customFormat="1" ht="13.5">
      <c r="A309" s="11"/>
      <c r="B309" s="11"/>
      <c r="C309" s="11"/>
      <c r="D309" s="11"/>
      <c r="E309" s="11"/>
      <c r="F309" s="11"/>
      <c r="G309" s="11"/>
      <c r="H309" s="11"/>
      <c r="I309" s="11"/>
      <c r="J309" s="11"/>
      <c r="K309" s="11"/>
      <c r="L309" s="30"/>
      <c r="M309" s="30"/>
      <c r="N309" s="11"/>
      <c r="O309" s="11"/>
      <c r="P309" s="11"/>
      <c r="Q309" s="11"/>
      <c r="R309" s="11"/>
      <c r="S309" s="11"/>
      <c r="T309" s="298"/>
      <c r="U309" s="298"/>
      <c r="V309" s="298"/>
      <c r="W309" s="298"/>
      <c r="X309" s="298"/>
      <c r="Y309" s="298"/>
      <c r="Z309" s="298"/>
      <c r="AA309" s="298"/>
      <c r="AB309" s="298"/>
      <c r="AC309" s="298"/>
      <c r="AD309" s="298"/>
      <c r="AE309" s="298"/>
      <c r="AF309" s="298"/>
      <c r="AG309" s="298"/>
      <c r="AH309" s="298"/>
      <c r="AI309" s="298"/>
      <c r="AJ309" s="298"/>
      <c r="AK309" s="298"/>
      <c r="AL309" s="298"/>
      <c r="AM309" s="298"/>
      <c r="AN309" s="298"/>
      <c r="AO309" s="298"/>
      <c r="AP309" s="298"/>
      <c r="AQ309" s="298"/>
      <c r="AR309" s="298"/>
      <c r="AS309" s="298"/>
      <c r="AT309" s="298"/>
      <c r="AU309" s="298"/>
      <c r="AV309" s="298"/>
      <c r="AW309" s="298"/>
      <c r="AX309" s="298"/>
      <c r="AY309" s="298"/>
      <c r="AZ309" s="298"/>
      <c r="BA309" s="298"/>
      <c r="BB309" s="298"/>
      <c r="BC309" s="298"/>
      <c r="BD309" s="298"/>
      <c r="BE309" s="298"/>
      <c r="BF309" s="298"/>
      <c r="BG309" s="298"/>
      <c r="BH309" s="298"/>
      <c r="BI309" s="298"/>
      <c r="BJ309" s="298"/>
      <c r="BK309" s="298"/>
      <c r="BL309" s="298"/>
      <c r="BM309" s="298"/>
      <c r="BN309" s="298"/>
      <c r="BO309" s="298"/>
      <c r="BP309" s="298"/>
      <c r="BQ309" s="298"/>
      <c r="BR309" s="298"/>
      <c r="BS309" s="298"/>
      <c r="BT309" s="298"/>
      <c r="BU309" s="298"/>
      <c r="BV309" s="298"/>
      <c r="BW309" s="298"/>
      <c r="BX309" s="298"/>
      <c r="BY309" s="298"/>
      <c r="BZ309" s="298"/>
      <c r="CA309" s="298"/>
      <c r="CB309" s="298"/>
      <c r="CC309" s="298"/>
    </row>
    <row r="310" spans="1:81" s="14" customFormat="1" ht="13.5">
      <c r="A310" s="11"/>
      <c r="B310" s="11"/>
      <c r="C310" s="11"/>
      <c r="D310" s="11"/>
      <c r="E310" s="11"/>
      <c r="F310" s="11"/>
      <c r="G310" s="11"/>
      <c r="H310" s="11"/>
      <c r="I310" s="11"/>
      <c r="J310" s="11"/>
      <c r="K310" s="11"/>
      <c r="L310" s="30"/>
      <c r="M310" s="30"/>
      <c r="N310" s="11"/>
      <c r="O310" s="11"/>
      <c r="P310" s="11"/>
      <c r="Q310" s="11"/>
      <c r="R310" s="11"/>
      <c r="S310" s="11"/>
      <c r="T310" s="298"/>
      <c r="U310" s="298"/>
      <c r="V310" s="298"/>
      <c r="W310" s="298"/>
      <c r="X310" s="298"/>
      <c r="Y310" s="298"/>
      <c r="Z310" s="298"/>
      <c r="AA310" s="298"/>
      <c r="AB310" s="298"/>
      <c r="AC310" s="298"/>
      <c r="AD310" s="298"/>
      <c r="AE310" s="298"/>
      <c r="AF310" s="298"/>
      <c r="AG310" s="298"/>
      <c r="AH310" s="298"/>
      <c r="AI310" s="298"/>
      <c r="AJ310" s="298"/>
      <c r="AK310" s="298"/>
      <c r="AL310" s="298"/>
      <c r="AM310" s="298"/>
      <c r="AN310" s="298"/>
      <c r="AO310" s="298"/>
      <c r="AP310" s="298"/>
      <c r="AQ310" s="298"/>
      <c r="AR310" s="298"/>
      <c r="AS310" s="298"/>
      <c r="AT310" s="298"/>
      <c r="AU310" s="298"/>
      <c r="AV310" s="298"/>
      <c r="AW310" s="298"/>
      <c r="AX310" s="298"/>
      <c r="AY310" s="298"/>
      <c r="AZ310" s="298"/>
      <c r="BA310" s="298"/>
      <c r="BB310" s="298"/>
      <c r="BC310" s="298"/>
      <c r="BD310" s="298"/>
      <c r="BE310" s="298"/>
      <c r="BF310" s="298"/>
      <c r="BG310" s="298"/>
      <c r="BH310" s="298"/>
      <c r="BI310" s="298"/>
      <c r="BJ310" s="298"/>
      <c r="BK310" s="298"/>
      <c r="BL310" s="298"/>
      <c r="BM310" s="298"/>
      <c r="BN310" s="298"/>
      <c r="BO310" s="298"/>
      <c r="BP310" s="298"/>
      <c r="BQ310" s="298"/>
      <c r="BR310" s="298"/>
      <c r="BS310" s="298"/>
      <c r="BT310" s="298"/>
      <c r="BU310" s="298"/>
      <c r="BV310" s="298"/>
      <c r="BW310" s="298"/>
      <c r="BX310" s="298"/>
      <c r="BY310" s="298"/>
      <c r="BZ310" s="298"/>
      <c r="CA310" s="298"/>
      <c r="CB310" s="298"/>
      <c r="CC310" s="298"/>
    </row>
    <row r="311" spans="1:81" s="14" customFormat="1" ht="13.5">
      <c r="A311" s="11"/>
      <c r="B311" s="11"/>
      <c r="C311" s="11"/>
      <c r="D311" s="11"/>
      <c r="E311" s="11"/>
      <c r="F311" s="11"/>
      <c r="G311" s="11"/>
      <c r="H311" s="11"/>
      <c r="I311" s="11"/>
      <c r="J311" s="11"/>
      <c r="K311" s="11"/>
      <c r="L311" s="30"/>
      <c r="M311" s="30"/>
      <c r="N311" s="11"/>
      <c r="O311" s="11"/>
      <c r="P311" s="11"/>
      <c r="Q311" s="11"/>
      <c r="R311" s="11"/>
      <c r="S311" s="11"/>
      <c r="T311" s="298"/>
      <c r="U311" s="298"/>
      <c r="V311" s="298"/>
      <c r="W311" s="298"/>
      <c r="X311" s="298"/>
      <c r="Y311" s="298"/>
      <c r="Z311" s="298"/>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298"/>
      <c r="AV311" s="298"/>
      <c r="AW311" s="298"/>
      <c r="AX311" s="298"/>
      <c r="AY311" s="298"/>
      <c r="AZ311" s="298"/>
      <c r="BA311" s="298"/>
      <c r="BB311" s="298"/>
      <c r="BC311" s="298"/>
      <c r="BD311" s="298"/>
      <c r="BE311" s="298"/>
      <c r="BF311" s="298"/>
      <c r="BG311" s="298"/>
      <c r="BH311" s="298"/>
      <c r="BI311" s="298"/>
      <c r="BJ311" s="298"/>
      <c r="BK311" s="298"/>
      <c r="BL311" s="298"/>
      <c r="BM311" s="298"/>
      <c r="BN311" s="298"/>
      <c r="BO311" s="298"/>
      <c r="BP311" s="298"/>
      <c r="BQ311" s="298"/>
      <c r="BR311" s="298"/>
      <c r="BS311" s="298"/>
      <c r="BT311" s="298"/>
      <c r="BU311" s="298"/>
      <c r="BV311" s="298"/>
      <c r="BW311" s="298"/>
      <c r="BX311" s="298"/>
      <c r="BY311" s="298"/>
      <c r="BZ311" s="298"/>
      <c r="CA311" s="298"/>
      <c r="CB311" s="298"/>
      <c r="CC311" s="298"/>
    </row>
    <row r="312" spans="1:81" s="14" customFormat="1" ht="13.5">
      <c r="A312" s="11"/>
      <c r="B312" s="11"/>
      <c r="C312" s="11"/>
      <c r="D312" s="11"/>
      <c r="E312" s="11"/>
      <c r="F312" s="11"/>
      <c r="G312" s="11"/>
      <c r="H312" s="11"/>
      <c r="I312" s="11"/>
      <c r="J312" s="11"/>
      <c r="K312" s="11"/>
      <c r="L312" s="30"/>
      <c r="M312" s="30"/>
      <c r="N312" s="11"/>
      <c r="O312" s="11"/>
      <c r="P312" s="11"/>
      <c r="Q312" s="11"/>
      <c r="R312" s="11"/>
      <c r="S312" s="11"/>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298"/>
      <c r="BR312" s="298"/>
      <c r="BS312" s="298"/>
      <c r="BT312" s="298"/>
      <c r="BU312" s="298"/>
      <c r="BV312" s="298"/>
      <c r="BW312" s="298"/>
      <c r="BX312" s="298"/>
      <c r="BY312" s="298"/>
      <c r="BZ312" s="298"/>
      <c r="CA312" s="298"/>
      <c r="CB312" s="298"/>
      <c r="CC312" s="298"/>
    </row>
    <row r="313" spans="1:81" s="14" customFormat="1" ht="13.5">
      <c r="A313" s="11"/>
      <c r="B313" s="11"/>
      <c r="C313" s="11"/>
      <c r="D313" s="11"/>
      <c r="E313" s="11"/>
      <c r="F313" s="11"/>
      <c r="G313" s="11"/>
      <c r="H313" s="11"/>
      <c r="I313" s="11"/>
      <c r="J313" s="11"/>
      <c r="K313" s="11"/>
      <c r="L313" s="30"/>
      <c r="M313" s="30"/>
      <c r="N313" s="11"/>
      <c r="O313" s="11"/>
      <c r="P313" s="11"/>
      <c r="Q313" s="11"/>
      <c r="R313" s="11"/>
      <c r="S313" s="11"/>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c r="AY313" s="298"/>
      <c r="AZ313" s="298"/>
      <c r="BA313" s="298"/>
      <c r="BB313" s="298"/>
      <c r="BC313" s="298"/>
      <c r="BD313" s="298"/>
      <c r="BE313" s="298"/>
      <c r="BF313" s="298"/>
      <c r="BG313" s="298"/>
      <c r="BH313" s="298"/>
      <c r="BI313" s="298"/>
      <c r="BJ313" s="298"/>
      <c r="BK313" s="298"/>
      <c r="BL313" s="298"/>
      <c r="BM313" s="298"/>
      <c r="BN313" s="298"/>
      <c r="BO313" s="298"/>
      <c r="BP313" s="298"/>
      <c r="BQ313" s="298"/>
      <c r="BR313" s="298"/>
      <c r="BS313" s="298"/>
      <c r="BT313" s="298"/>
      <c r="BU313" s="298"/>
      <c r="BV313" s="298"/>
      <c r="BW313" s="298"/>
      <c r="BX313" s="298"/>
      <c r="BY313" s="298"/>
      <c r="BZ313" s="298"/>
      <c r="CA313" s="298"/>
      <c r="CB313" s="298"/>
      <c r="CC313" s="298"/>
    </row>
    <row r="314" spans="1:81" s="14" customFormat="1" ht="13.5">
      <c r="A314" s="11"/>
      <c r="B314" s="11"/>
      <c r="C314" s="11"/>
      <c r="D314" s="11"/>
      <c r="E314" s="11"/>
      <c r="F314" s="11"/>
      <c r="G314" s="11"/>
      <c r="H314" s="11"/>
      <c r="I314" s="11"/>
      <c r="J314" s="11"/>
      <c r="K314" s="11"/>
      <c r="L314" s="30"/>
      <c r="M314" s="30"/>
      <c r="N314" s="11"/>
      <c r="O314" s="11"/>
      <c r="P314" s="11"/>
      <c r="Q314" s="11"/>
      <c r="R314" s="11"/>
      <c r="S314" s="11"/>
      <c r="T314" s="298"/>
      <c r="U314" s="298"/>
      <c r="V314" s="298"/>
      <c r="W314" s="298"/>
      <c r="X314" s="298"/>
      <c r="Y314" s="298"/>
      <c r="Z314" s="298"/>
      <c r="AA314" s="298"/>
      <c r="AB314" s="298"/>
      <c r="AC314" s="298"/>
      <c r="AD314" s="298"/>
      <c r="AE314" s="298"/>
      <c r="AF314" s="298"/>
      <c r="AG314" s="298"/>
      <c r="AH314" s="298"/>
      <c r="AI314" s="298"/>
      <c r="AJ314" s="298"/>
      <c r="AK314" s="298"/>
      <c r="AL314" s="298"/>
      <c r="AM314" s="298"/>
      <c r="AN314" s="298"/>
      <c r="AO314" s="298"/>
      <c r="AP314" s="298"/>
      <c r="AQ314" s="298"/>
      <c r="AR314" s="298"/>
      <c r="AS314" s="298"/>
      <c r="AT314" s="298"/>
      <c r="AU314" s="298"/>
      <c r="AV314" s="298"/>
      <c r="AW314" s="298"/>
      <c r="AX314" s="298"/>
      <c r="AY314" s="298"/>
      <c r="AZ314" s="298"/>
      <c r="BA314" s="298"/>
      <c r="BB314" s="298"/>
      <c r="BC314" s="298"/>
      <c r="BD314" s="298"/>
      <c r="BE314" s="298"/>
      <c r="BF314" s="298"/>
      <c r="BG314" s="298"/>
      <c r="BH314" s="298"/>
      <c r="BI314" s="298"/>
      <c r="BJ314" s="298"/>
      <c r="BK314" s="298"/>
      <c r="BL314" s="298"/>
      <c r="BM314" s="298"/>
      <c r="BN314" s="298"/>
      <c r="BO314" s="298"/>
      <c r="BP314" s="298"/>
      <c r="BQ314" s="298"/>
      <c r="BR314" s="298"/>
      <c r="BS314" s="298"/>
      <c r="BT314" s="298"/>
      <c r="BU314" s="298"/>
      <c r="BV314" s="298"/>
      <c r="BW314" s="298"/>
      <c r="BX314" s="298"/>
      <c r="BY314" s="298"/>
      <c r="BZ314" s="298"/>
      <c r="CA314" s="298"/>
      <c r="CB314" s="298"/>
      <c r="CC314" s="298"/>
    </row>
    <row r="315" spans="1:81" s="14" customFormat="1" ht="13.5">
      <c r="A315" s="11"/>
      <c r="B315" s="11"/>
      <c r="C315" s="11"/>
      <c r="D315" s="11"/>
      <c r="E315" s="11"/>
      <c r="F315" s="11"/>
      <c r="G315" s="11"/>
      <c r="H315" s="11"/>
      <c r="I315" s="11"/>
      <c r="J315" s="11"/>
      <c r="K315" s="11"/>
      <c r="L315" s="30"/>
      <c r="M315" s="30"/>
      <c r="N315" s="11"/>
      <c r="O315" s="11"/>
      <c r="P315" s="11"/>
      <c r="Q315" s="11"/>
      <c r="R315" s="11"/>
      <c r="S315" s="11"/>
      <c r="T315" s="298"/>
      <c r="U315" s="298"/>
      <c r="V315" s="298"/>
      <c r="W315" s="298"/>
      <c r="X315" s="298"/>
      <c r="Y315" s="298"/>
      <c r="Z315" s="298"/>
      <c r="AA315" s="298"/>
      <c r="AB315" s="298"/>
      <c r="AC315" s="298"/>
      <c r="AD315" s="298"/>
      <c r="AE315" s="298"/>
      <c r="AF315" s="298"/>
      <c r="AG315" s="298"/>
      <c r="AH315" s="298"/>
      <c r="AI315" s="298"/>
      <c r="AJ315" s="298"/>
      <c r="AK315" s="298"/>
      <c r="AL315" s="298"/>
      <c r="AM315" s="298"/>
      <c r="AN315" s="298"/>
      <c r="AO315" s="298"/>
      <c r="AP315" s="298"/>
      <c r="AQ315" s="298"/>
      <c r="AR315" s="298"/>
      <c r="AS315" s="298"/>
      <c r="AT315" s="298"/>
      <c r="AU315" s="298"/>
      <c r="AV315" s="298"/>
      <c r="AW315" s="298"/>
      <c r="AX315" s="298"/>
      <c r="AY315" s="298"/>
      <c r="AZ315" s="298"/>
      <c r="BA315" s="298"/>
      <c r="BB315" s="298"/>
      <c r="BC315" s="298"/>
      <c r="BD315" s="298"/>
      <c r="BE315" s="298"/>
      <c r="BF315" s="298"/>
      <c r="BG315" s="298"/>
      <c r="BH315" s="298"/>
      <c r="BI315" s="298"/>
      <c r="BJ315" s="298"/>
      <c r="BK315" s="298"/>
      <c r="BL315" s="298"/>
      <c r="BM315" s="298"/>
      <c r="BN315" s="298"/>
      <c r="BO315" s="298"/>
      <c r="BP315" s="298"/>
      <c r="BQ315" s="298"/>
      <c r="BR315" s="298"/>
      <c r="BS315" s="298"/>
      <c r="BT315" s="298"/>
      <c r="BU315" s="298"/>
      <c r="BV315" s="298"/>
      <c r="BW315" s="298"/>
      <c r="BX315" s="298"/>
      <c r="BY315" s="298"/>
      <c r="BZ315" s="298"/>
      <c r="CA315" s="298"/>
      <c r="CB315" s="298"/>
      <c r="CC315" s="298"/>
    </row>
    <row r="316" spans="1:81" s="14" customFormat="1" ht="13.5">
      <c r="A316" s="11"/>
      <c r="B316" s="11"/>
      <c r="C316" s="11"/>
      <c r="D316" s="11"/>
      <c r="E316" s="11"/>
      <c r="F316" s="11"/>
      <c r="G316" s="11"/>
      <c r="H316" s="11"/>
      <c r="I316" s="11"/>
      <c r="J316" s="11"/>
      <c r="K316" s="11"/>
      <c r="L316" s="30"/>
      <c r="M316" s="30"/>
      <c r="N316" s="11"/>
      <c r="O316" s="11"/>
      <c r="P316" s="11"/>
      <c r="Q316" s="11"/>
      <c r="R316" s="11"/>
      <c r="S316" s="11"/>
      <c r="T316" s="298"/>
      <c r="U316" s="298"/>
      <c r="V316" s="298"/>
      <c r="W316" s="298"/>
      <c r="X316" s="298"/>
      <c r="Y316" s="298"/>
      <c r="Z316" s="298"/>
      <c r="AA316" s="298"/>
      <c r="AB316" s="298"/>
      <c r="AC316" s="298"/>
      <c r="AD316" s="298"/>
      <c r="AE316" s="298"/>
      <c r="AF316" s="298"/>
      <c r="AG316" s="298"/>
      <c r="AH316" s="298"/>
      <c r="AI316" s="298"/>
      <c r="AJ316" s="298"/>
      <c r="AK316" s="298"/>
      <c r="AL316" s="298"/>
      <c r="AM316" s="298"/>
      <c r="AN316" s="298"/>
      <c r="AO316" s="298"/>
      <c r="AP316" s="298"/>
      <c r="AQ316" s="298"/>
      <c r="AR316" s="298"/>
      <c r="AS316" s="298"/>
      <c r="AT316" s="298"/>
      <c r="AU316" s="298"/>
      <c r="AV316" s="298"/>
      <c r="AW316" s="298"/>
      <c r="AX316" s="298"/>
      <c r="AY316" s="298"/>
      <c r="AZ316" s="298"/>
      <c r="BA316" s="298"/>
      <c r="BB316" s="298"/>
      <c r="BC316" s="298"/>
      <c r="BD316" s="298"/>
      <c r="BE316" s="298"/>
      <c r="BF316" s="298"/>
      <c r="BG316" s="298"/>
      <c r="BH316" s="298"/>
      <c r="BI316" s="298"/>
      <c r="BJ316" s="298"/>
      <c r="BK316" s="298"/>
      <c r="BL316" s="298"/>
      <c r="BM316" s="298"/>
      <c r="BN316" s="298"/>
      <c r="BO316" s="298"/>
      <c r="BP316" s="298"/>
      <c r="BQ316" s="298"/>
      <c r="BR316" s="298"/>
      <c r="BS316" s="298"/>
      <c r="BT316" s="298"/>
      <c r="BU316" s="298"/>
      <c r="BV316" s="298"/>
      <c r="BW316" s="298"/>
      <c r="BX316" s="298"/>
      <c r="BY316" s="298"/>
      <c r="BZ316" s="298"/>
      <c r="CA316" s="298"/>
      <c r="CB316" s="298"/>
      <c r="CC316" s="298"/>
    </row>
    <row r="317" spans="1:81" s="14" customFormat="1" ht="13.5">
      <c r="A317" s="11"/>
      <c r="B317" s="11"/>
      <c r="C317" s="11"/>
      <c r="D317" s="11"/>
      <c r="E317" s="11"/>
      <c r="F317" s="11"/>
      <c r="G317" s="11"/>
      <c r="H317" s="11"/>
      <c r="I317" s="11"/>
      <c r="J317" s="11"/>
      <c r="K317" s="11"/>
      <c r="L317" s="30"/>
      <c r="M317" s="30"/>
      <c r="N317" s="11"/>
      <c r="O317" s="11"/>
      <c r="P317" s="11"/>
      <c r="Q317" s="11"/>
      <c r="R317" s="11"/>
      <c r="S317" s="11"/>
      <c r="T317" s="298"/>
      <c r="U317" s="298"/>
      <c r="V317" s="298"/>
      <c r="W317" s="298"/>
      <c r="X317" s="298"/>
      <c r="Y317" s="298"/>
      <c r="Z317" s="298"/>
      <c r="AA317" s="298"/>
      <c r="AB317" s="298"/>
      <c r="AC317" s="298"/>
      <c r="AD317" s="298"/>
      <c r="AE317" s="298"/>
      <c r="AF317" s="298"/>
      <c r="AG317" s="298"/>
      <c r="AH317" s="298"/>
      <c r="AI317" s="298"/>
      <c r="AJ317" s="298"/>
      <c r="AK317" s="298"/>
      <c r="AL317" s="298"/>
      <c r="AM317" s="298"/>
      <c r="AN317" s="298"/>
      <c r="AO317" s="298"/>
      <c r="AP317" s="298"/>
      <c r="AQ317" s="298"/>
      <c r="AR317" s="298"/>
      <c r="AS317" s="298"/>
      <c r="AT317" s="298"/>
      <c r="AU317" s="298"/>
      <c r="AV317" s="298"/>
      <c r="AW317" s="298"/>
      <c r="AX317" s="298"/>
      <c r="AY317" s="298"/>
      <c r="AZ317" s="298"/>
      <c r="BA317" s="298"/>
      <c r="BB317" s="298"/>
      <c r="BC317" s="298"/>
      <c r="BD317" s="298"/>
      <c r="BE317" s="298"/>
      <c r="BF317" s="298"/>
      <c r="BG317" s="298"/>
      <c r="BH317" s="298"/>
      <c r="BI317" s="298"/>
      <c r="BJ317" s="298"/>
      <c r="BK317" s="298"/>
      <c r="BL317" s="298"/>
      <c r="BM317" s="298"/>
      <c r="BN317" s="298"/>
      <c r="BO317" s="298"/>
      <c r="BP317" s="298"/>
      <c r="BQ317" s="298"/>
      <c r="BR317" s="298"/>
      <c r="BS317" s="298"/>
      <c r="BT317" s="298"/>
      <c r="BU317" s="298"/>
      <c r="BV317" s="298"/>
      <c r="BW317" s="298"/>
      <c r="BX317" s="298"/>
      <c r="BY317" s="298"/>
      <c r="BZ317" s="298"/>
      <c r="CA317" s="298"/>
      <c r="CB317" s="298"/>
      <c r="CC317" s="298"/>
    </row>
    <row r="318" spans="1:81" s="14" customFormat="1" ht="13.5">
      <c r="A318" s="11"/>
      <c r="B318" s="11"/>
      <c r="C318" s="11"/>
      <c r="D318" s="11"/>
      <c r="E318" s="11"/>
      <c r="F318" s="11"/>
      <c r="G318" s="11"/>
      <c r="H318" s="11"/>
      <c r="I318" s="11"/>
      <c r="J318" s="11"/>
      <c r="K318" s="11"/>
      <c r="L318" s="30"/>
      <c r="M318" s="30"/>
      <c r="N318" s="11"/>
      <c r="O318" s="11"/>
      <c r="P318" s="11"/>
      <c r="Q318" s="11"/>
      <c r="R318" s="11"/>
      <c r="S318" s="11"/>
      <c r="T318" s="298"/>
      <c r="U318" s="298"/>
      <c r="V318" s="298"/>
      <c r="W318" s="298"/>
      <c r="X318" s="298"/>
      <c r="Y318" s="298"/>
      <c r="Z318" s="298"/>
      <c r="AA318" s="298"/>
      <c r="AB318" s="298"/>
      <c r="AC318" s="298"/>
      <c r="AD318" s="298"/>
      <c r="AE318" s="298"/>
      <c r="AF318" s="298"/>
      <c r="AG318" s="298"/>
      <c r="AH318" s="298"/>
      <c r="AI318" s="298"/>
      <c r="AJ318" s="298"/>
      <c r="AK318" s="298"/>
      <c r="AL318" s="298"/>
      <c r="AM318" s="298"/>
      <c r="AN318" s="298"/>
      <c r="AO318" s="298"/>
      <c r="AP318" s="298"/>
      <c r="AQ318" s="298"/>
      <c r="AR318" s="298"/>
      <c r="AS318" s="298"/>
      <c r="AT318" s="298"/>
      <c r="AU318" s="298"/>
      <c r="AV318" s="298"/>
      <c r="AW318" s="298"/>
      <c r="AX318" s="298"/>
      <c r="AY318" s="298"/>
      <c r="AZ318" s="298"/>
      <c r="BA318" s="298"/>
      <c r="BB318" s="298"/>
      <c r="BC318" s="298"/>
      <c r="BD318" s="298"/>
      <c r="BE318" s="298"/>
      <c r="BF318" s="298"/>
      <c r="BG318" s="298"/>
      <c r="BH318" s="298"/>
      <c r="BI318" s="298"/>
      <c r="BJ318" s="298"/>
      <c r="BK318" s="298"/>
      <c r="BL318" s="298"/>
      <c r="BM318" s="298"/>
      <c r="BN318" s="298"/>
      <c r="BO318" s="298"/>
      <c r="BP318" s="298"/>
      <c r="BQ318" s="298"/>
      <c r="BR318" s="298"/>
      <c r="BS318" s="298"/>
      <c r="BT318" s="298"/>
      <c r="BU318" s="298"/>
      <c r="BV318" s="298"/>
      <c r="BW318" s="298"/>
      <c r="BX318" s="298"/>
      <c r="BY318" s="298"/>
      <c r="BZ318" s="298"/>
      <c r="CA318" s="298"/>
      <c r="CB318" s="298"/>
      <c r="CC318" s="298"/>
    </row>
    <row r="319" spans="1:81" s="14" customFormat="1" ht="13.5">
      <c r="A319" s="11"/>
      <c r="B319" s="11"/>
      <c r="C319" s="11"/>
      <c r="D319" s="11"/>
      <c r="E319" s="11"/>
      <c r="F319" s="11"/>
      <c r="G319" s="11"/>
      <c r="H319" s="11"/>
      <c r="I319" s="11"/>
      <c r="J319" s="11"/>
      <c r="K319" s="11"/>
      <c r="L319" s="30"/>
      <c r="M319" s="30"/>
      <c r="N319" s="11"/>
      <c r="O319" s="11"/>
      <c r="P319" s="11"/>
      <c r="Q319" s="11"/>
      <c r="R319" s="11"/>
      <c r="S319" s="11"/>
      <c r="T319" s="298"/>
      <c r="U319" s="298"/>
      <c r="V319" s="298"/>
      <c r="W319" s="298"/>
      <c r="X319" s="298"/>
      <c r="Y319" s="298"/>
      <c r="Z319" s="298"/>
      <c r="AA319" s="298"/>
      <c r="AB319" s="298"/>
      <c r="AC319" s="298"/>
      <c r="AD319" s="298"/>
      <c r="AE319" s="298"/>
      <c r="AF319" s="298"/>
      <c r="AG319" s="298"/>
      <c r="AH319" s="298"/>
      <c r="AI319" s="298"/>
      <c r="AJ319" s="298"/>
      <c r="AK319" s="298"/>
      <c r="AL319" s="298"/>
      <c r="AM319" s="298"/>
      <c r="AN319" s="298"/>
      <c r="AO319" s="298"/>
      <c r="AP319" s="298"/>
      <c r="AQ319" s="298"/>
      <c r="AR319" s="298"/>
      <c r="AS319" s="298"/>
      <c r="AT319" s="298"/>
      <c r="AU319" s="298"/>
      <c r="AV319" s="298"/>
      <c r="AW319" s="298"/>
      <c r="AX319" s="298"/>
      <c r="AY319" s="298"/>
      <c r="AZ319" s="298"/>
      <c r="BA319" s="298"/>
      <c r="BB319" s="298"/>
      <c r="BC319" s="298"/>
      <c r="BD319" s="298"/>
      <c r="BE319" s="298"/>
      <c r="BF319" s="298"/>
      <c r="BG319" s="298"/>
      <c r="BH319" s="298"/>
      <c r="BI319" s="298"/>
      <c r="BJ319" s="298"/>
      <c r="BK319" s="298"/>
      <c r="BL319" s="298"/>
      <c r="BM319" s="298"/>
      <c r="BN319" s="298"/>
      <c r="BO319" s="298"/>
      <c r="BP319" s="298"/>
      <c r="BQ319" s="298"/>
      <c r="BR319" s="298"/>
      <c r="BS319" s="298"/>
      <c r="BT319" s="298"/>
      <c r="BU319" s="298"/>
      <c r="BV319" s="298"/>
      <c r="BW319" s="298"/>
      <c r="BX319" s="298"/>
      <c r="BY319" s="298"/>
      <c r="BZ319" s="298"/>
      <c r="CA319" s="298"/>
      <c r="CB319" s="298"/>
      <c r="CC319" s="298"/>
    </row>
    <row r="320" spans="1:81" s="14" customFormat="1" ht="13.5">
      <c r="A320" s="11"/>
      <c r="B320" s="11"/>
      <c r="C320" s="11"/>
      <c r="D320" s="11"/>
      <c r="E320" s="11"/>
      <c r="F320" s="11"/>
      <c r="G320" s="11"/>
      <c r="H320" s="11"/>
      <c r="I320" s="11"/>
      <c r="J320" s="11"/>
      <c r="K320" s="11"/>
      <c r="L320" s="30"/>
      <c r="M320" s="30"/>
      <c r="N320" s="11"/>
      <c r="O320" s="11"/>
      <c r="P320" s="11"/>
      <c r="Q320" s="11"/>
      <c r="R320" s="11"/>
      <c r="S320" s="11"/>
      <c r="T320" s="298"/>
      <c r="U320" s="298"/>
      <c r="V320" s="298"/>
      <c r="W320" s="298"/>
      <c r="X320" s="298"/>
      <c r="Y320" s="298"/>
      <c r="Z320" s="298"/>
      <c r="AA320" s="298"/>
      <c r="AB320" s="298"/>
      <c r="AC320" s="298"/>
      <c r="AD320" s="298"/>
      <c r="AE320" s="298"/>
      <c r="AF320" s="298"/>
      <c r="AG320" s="298"/>
      <c r="AH320" s="298"/>
      <c r="AI320" s="298"/>
      <c r="AJ320" s="298"/>
      <c r="AK320" s="298"/>
      <c r="AL320" s="298"/>
      <c r="AM320" s="298"/>
      <c r="AN320" s="298"/>
      <c r="AO320" s="298"/>
      <c r="AP320" s="298"/>
      <c r="AQ320" s="298"/>
      <c r="AR320" s="298"/>
      <c r="AS320" s="298"/>
      <c r="AT320" s="298"/>
      <c r="AU320" s="298"/>
      <c r="AV320" s="298"/>
      <c r="AW320" s="298"/>
      <c r="AX320" s="298"/>
      <c r="AY320" s="298"/>
      <c r="AZ320" s="298"/>
      <c r="BA320" s="298"/>
      <c r="BB320" s="298"/>
      <c r="BC320" s="298"/>
      <c r="BD320" s="298"/>
      <c r="BE320" s="298"/>
      <c r="BF320" s="298"/>
      <c r="BG320" s="298"/>
      <c r="BH320" s="298"/>
      <c r="BI320" s="298"/>
      <c r="BJ320" s="298"/>
      <c r="BK320" s="298"/>
      <c r="BL320" s="298"/>
      <c r="BM320" s="298"/>
      <c r="BN320" s="298"/>
      <c r="BO320" s="298"/>
      <c r="BP320" s="298"/>
      <c r="BQ320" s="298"/>
      <c r="BR320" s="298"/>
      <c r="BS320" s="298"/>
      <c r="BT320" s="298"/>
      <c r="BU320" s="298"/>
      <c r="BV320" s="298"/>
      <c r="BW320" s="298"/>
      <c r="BX320" s="298"/>
      <c r="BY320" s="298"/>
      <c r="BZ320" s="298"/>
      <c r="CA320" s="298"/>
      <c r="CB320" s="298"/>
      <c r="CC320" s="298"/>
    </row>
    <row r="321" spans="1:81" s="14" customFormat="1" ht="13.5">
      <c r="A321" s="11"/>
      <c r="B321" s="11"/>
      <c r="C321" s="11"/>
      <c r="D321" s="11"/>
      <c r="E321" s="11"/>
      <c r="F321" s="11"/>
      <c r="G321" s="11"/>
      <c r="H321" s="11"/>
      <c r="I321" s="11"/>
      <c r="J321" s="11"/>
      <c r="K321" s="11"/>
      <c r="L321" s="30"/>
      <c r="M321" s="30"/>
      <c r="N321" s="11"/>
      <c r="O321" s="11"/>
      <c r="P321" s="11"/>
      <c r="Q321" s="11"/>
      <c r="R321" s="11"/>
      <c r="S321" s="11"/>
      <c r="T321" s="298"/>
      <c r="U321" s="298"/>
      <c r="V321" s="298"/>
      <c r="W321" s="298"/>
      <c r="X321" s="298"/>
      <c r="Y321" s="298"/>
      <c r="Z321" s="298"/>
      <c r="AA321" s="298"/>
      <c r="AB321" s="298"/>
      <c r="AC321" s="298"/>
      <c r="AD321" s="298"/>
      <c r="AE321" s="298"/>
      <c r="AF321" s="298"/>
      <c r="AG321" s="298"/>
      <c r="AH321" s="298"/>
      <c r="AI321" s="298"/>
      <c r="AJ321" s="298"/>
      <c r="AK321" s="298"/>
      <c r="AL321" s="298"/>
      <c r="AM321" s="298"/>
      <c r="AN321" s="298"/>
      <c r="AO321" s="298"/>
      <c r="AP321" s="298"/>
      <c r="AQ321" s="298"/>
      <c r="AR321" s="298"/>
      <c r="AS321" s="298"/>
      <c r="AT321" s="298"/>
      <c r="AU321" s="298"/>
      <c r="AV321" s="298"/>
      <c r="AW321" s="298"/>
      <c r="AX321" s="298"/>
      <c r="AY321" s="298"/>
      <c r="AZ321" s="298"/>
      <c r="BA321" s="298"/>
      <c r="BB321" s="298"/>
      <c r="BC321" s="298"/>
      <c r="BD321" s="298"/>
      <c r="BE321" s="298"/>
      <c r="BF321" s="298"/>
      <c r="BG321" s="298"/>
      <c r="BH321" s="298"/>
      <c r="BI321" s="298"/>
      <c r="BJ321" s="298"/>
      <c r="BK321" s="298"/>
      <c r="BL321" s="298"/>
      <c r="BM321" s="298"/>
      <c r="BN321" s="298"/>
      <c r="BO321" s="298"/>
      <c r="BP321" s="298"/>
      <c r="BQ321" s="298"/>
      <c r="BR321" s="298"/>
      <c r="BS321" s="298"/>
      <c r="BT321" s="298"/>
      <c r="BU321" s="298"/>
      <c r="BV321" s="298"/>
      <c r="BW321" s="298"/>
      <c r="BX321" s="298"/>
      <c r="BY321" s="298"/>
      <c r="BZ321" s="298"/>
      <c r="CA321" s="298"/>
      <c r="CB321" s="298"/>
      <c r="CC321" s="298"/>
    </row>
    <row r="322" spans="1:81" s="14" customFormat="1" ht="13.5">
      <c r="A322" s="11"/>
      <c r="B322" s="11"/>
      <c r="C322" s="11"/>
      <c r="D322" s="11"/>
      <c r="E322" s="11"/>
      <c r="F322" s="11"/>
      <c r="G322" s="11"/>
      <c r="H322" s="11"/>
      <c r="I322" s="11"/>
      <c r="J322" s="11"/>
      <c r="K322" s="11"/>
      <c r="L322" s="30"/>
      <c r="M322" s="30"/>
      <c r="N322" s="11"/>
      <c r="O322" s="11"/>
      <c r="P322" s="11"/>
      <c r="Q322" s="11"/>
      <c r="R322" s="11"/>
      <c r="S322" s="11"/>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298"/>
      <c r="BR322" s="298"/>
      <c r="BS322" s="298"/>
      <c r="BT322" s="298"/>
      <c r="BU322" s="298"/>
      <c r="BV322" s="298"/>
      <c r="BW322" s="298"/>
      <c r="BX322" s="298"/>
      <c r="BY322" s="298"/>
      <c r="BZ322" s="298"/>
      <c r="CA322" s="298"/>
      <c r="CB322" s="298"/>
      <c r="CC322" s="298"/>
    </row>
    <row r="323" spans="1:81" s="14" customFormat="1" ht="13.5">
      <c r="A323" s="11"/>
      <c r="B323" s="11"/>
      <c r="C323" s="11"/>
      <c r="D323" s="11"/>
      <c r="E323" s="11"/>
      <c r="F323" s="11"/>
      <c r="G323" s="11"/>
      <c r="H323" s="11"/>
      <c r="I323" s="11"/>
      <c r="J323" s="11"/>
      <c r="K323" s="11"/>
      <c r="L323" s="30"/>
      <c r="M323" s="30"/>
      <c r="N323" s="11"/>
      <c r="O323" s="11"/>
      <c r="P323" s="11"/>
      <c r="Q323" s="11"/>
      <c r="R323" s="11"/>
      <c r="S323" s="11"/>
      <c r="T323" s="298"/>
      <c r="U323" s="298"/>
      <c r="V323" s="298"/>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row>
    <row r="324" spans="1:81" s="14" customFormat="1" ht="13.5">
      <c r="A324" s="11"/>
      <c r="B324" s="11"/>
      <c r="C324" s="11"/>
      <c r="D324" s="11"/>
      <c r="E324" s="11"/>
      <c r="F324" s="11"/>
      <c r="G324" s="11"/>
      <c r="H324" s="11"/>
      <c r="I324" s="11"/>
      <c r="J324" s="11"/>
      <c r="K324" s="11"/>
      <c r="L324" s="30"/>
      <c r="M324" s="30"/>
      <c r="N324" s="11"/>
      <c r="O324" s="11"/>
      <c r="P324" s="11"/>
      <c r="Q324" s="11"/>
      <c r="R324" s="11"/>
      <c r="S324" s="11"/>
      <c r="T324" s="298"/>
      <c r="U324" s="298"/>
      <c r="V324" s="298"/>
      <c r="W324" s="298"/>
      <c r="X324" s="298"/>
      <c r="Y324" s="298"/>
      <c r="Z324" s="298"/>
      <c r="AA324" s="298"/>
      <c r="AB324" s="298"/>
      <c r="AC324" s="298"/>
      <c r="AD324" s="298"/>
      <c r="AE324" s="298"/>
      <c r="AF324" s="298"/>
      <c r="AG324" s="298"/>
      <c r="AH324" s="298"/>
      <c r="AI324" s="298"/>
      <c r="AJ324" s="298"/>
      <c r="AK324" s="298"/>
      <c r="AL324" s="298"/>
      <c r="AM324" s="298"/>
      <c r="AN324" s="298"/>
      <c r="AO324" s="298"/>
      <c r="AP324" s="298"/>
      <c r="AQ324" s="298"/>
      <c r="AR324" s="298"/>
      <c r="AS324" s="298"/>
      <c r="AT324" s="298"/>
      <c r="AU324" s="298"/>
      <c r="AV324" s="298"/>
      <c r="AW324" s="298"/>
      <c r="AX324" s="298"/>
      <c r="AY324" s="298"/>
      <c r="AZ324" s="298"/>
      <c r="BA324" s="298"/>
      <c r="BB324" s="298"/>
      <c r="BC324" s="298"/>
      <c r="BD324" s="298"/>
      <c r="BE324" s="298"/>
      <c r="BF324" s="298"/>
      <c r="BG324" s="298"/>
      <c r="BH324" s="298"/>
      <c r="BI324" s="298"/>
      <c r="BJ324" s="298"/>
      <c r="BK324" s="298"/>
      <c r="BL324" s="298"/>
      <c r="BM324" s="298"/>
      <c r="BN324" s="298"/>
      <c r="BO324" s="298"/>
      <c r="BP324" s="298"/>
      <c r="BQ324" s="298"/>
      <c r="BR324" s="298"/>
      <c r="BS324" s="298"/>
      <c r="BT324" s="298"/>
      <c r="BU324" s="298"/>
      <c r="BV324" s="298"/>
      <c r="BW324" s="298"/>
      <c r="BX324" s="298"/>
      <c r="BY324" s="298"/>
      <c r="BZ324" s="298"/>
      <c r="CA324" s="298"/>
      <c r="CB324" s="298"/>
      <c r="CC324" s="298"/>
    </row>
    <row r="325" spans="1:81" s="14" customFormat="1" ht="13.5">
      <c r="A325" s="11"/>
      <c r="B325" s="11"/>
      <c r="C325" s="11"/>
      <c r="D325" s="11"/>
      <c r="E325" s="11"/>
      <c r="F325" s="11"/>
      <c r="G325" s="11"/>
      <c r="H325" s="11"/>
      <c r="I325" s="11"/>
      <c r="J325" s="11"/>
      <c r="K325" s="11"/>
      <c r="L325" s="30"/>
      <c r="M325" s="30"/>
      <c r="N325" s="11"/>
      <c r="O325" s="11"/>
      <c r="P325" s="11"/>
      <c r="Q325" s="11"/>
      <c r="R325" s="11"/>
      <c r="S325" s="11"/>
      <c r="T325" s="298"/>
      <c r="U325" s="298"/>
      <c r="V325" s="298"/>
      <c r="W325" s="298"/>
      <c r="X325" s="298"/>
      <c r="Y325" s="298"/>
      <c r="Z325" s="298"/>
      <c r="AA325" s="298"/>
      <c r="AB325" s="298"/>
      <c r="AC325" s="298"/>
      <c r="AD325" s="298"/>
      <c r="AE325" s="298"/>
      <c r="AF325" s="298"/>
      <c r="AG325" s="298"/>
      <c r="AH325" s="298"/>
      <c r="AI325" s="298"/>
      <c r="AJ325" s="298"/>
      <c r="AK325" s="298"/>
      <c r="AL325" s="298"/>
      <c r="AM325" s="298"/>
      <c r="AN325" s="298"/>
      <c r="AO325" s="298"/>
      <c r="AP325" s="298"/>
      <c r="AQ325" s="298"/>
      <c r="AR325" s="298"/>
      <c r="AS325" s="298"/>
      <c r="AT325" s="298"/>
      <c r="AU325" s="298"/>
      <c r="AV325" s="298"/>
      <c r="AW325" s="298"/>
      <c r="AX325" s="298"/>
      <c r="AY325" s="298"/>
      <c r="AZ325" s="298"/>
      <c r="BA325" s="298"/>
      <c r="BB325" s="298"/>
      <c r="BC325" s="298"/>
      <c r="BD325" s="298"/>
      <c r="BE325" s="298"/>
      <c r="BF325" s="298"/>
      <c r="BG325" s="298"/>
      <c r="BH325" s="298"/>
      <c r="BI325" s="298"/>
      <c r="BJ325" s="298"/>
      <c r="BK325" s="298"/>
      <c r="BL325" s="298"/>
      <c r="BM325" s="298"/>
      <c r="BN325" s="298"/>
      <c r="BO325" s="298"/>
      <c r="BP325" s="298"/>
      <c r="BQ325" s="298"/>
      <c r="BR325" s="298"/>
      <c r="BS325" s="298"/>
      <c r="BT325" s="298"/>
      <c r="BU325" s="298"/>
      <c r="BV325" s="298"/>
      <c r="BW325" s="298"/>
      <c r="BX325" s="298"/>
      <c r="BY325" s="298"/>
      <c r="BZ325" s="298"/>
      <c r="CA325" s="298"/>
      <c r="CB325" s="298"/>
      <c r="CC325" s="298"/>
    </row>
    <row r="326" spans="1:81" s="14" customFormat="1" ht="13.5">
      <c r="A326" s="11"/>
      <c r="B326" s="11"/>
      <c r="C326" s="11"/>
      <c r="D326" s="11"/>
      <c r="E326" s="11"/>
      <c r="F326" s="11"/>
      <c r="G326" s="11"/>
      <c r="H326" s="11"/>
      <c r="I326" s="11"/>
      <c r="J326" s="11"/>
      <c r="K326" s="11"/>
      <c r="L326" s="30"/>
      <c r="M326" s="30"/>
      <c r="N326" s="11"/>
      <c r="O326" s="11"/>
      <c r="P326" s="11"/>
      <c r="Q326" s="11"/>
      <c r="R326" s="11"/>
      <c r="S326" s="11"/>
      <c r="T326" s="298"/>
      <c r="U326" s="298"/>
      <c r="V326" s="298"/>
      <c r="W326" s="298"/>
      <c r="X326" s="298"/>
      <c r="Y326" s="298"/>
      <c r="Z326" s="298"/>
      <c r="AA326" s="298"/>
      <c r="AB326" s="298"/>
      <c r="AC326" s="298"/>
      <c r="AD326" s="298"/>
      <c r="AE326" s="298"/>
      <c r="AF326" s="298"/>
      <c r="AG326" s="298"/>
      <c r="AH326" s="298"/>
      <c r="AI326" s="298"/>
      <c r="AJ326" s="298"/>
      <c r="AK326" s="298"/>
      <c r="AL326" s="298"/>
      <c r="AM326" s="298"/>
      <c r="AN326" s="298"/>
      <c r="AO326" s="298"/>
      <c r="AP326" s="298"/>
      <c r="AQ326" s="298"/>
      <c r="AR326" s="298"/>
      <c r="AS326" s="298"/>
      <c r="AT326" s="298"/>
      <c r="AU326" s="298"/>
      <c r="AV326" s="298"/>
      <c r="AW326" s="298"/>
      <c r="AX326" s="298"/>
      <c r="AY326" s="298"/>
      <c r="AZ326" s="298"/>
      <c r="BA326" s="298"/>
      <c r="BB326" s="298"/>
      <c r="BC326" s="298"/>
      <c r="BD326" s="298"/>
      <c r="BE326" s="298"/>
      <c r="BF326" s="298"/>
      <c r="BG326" s="298"/>
      <c r="BH326" s="298"/>
      <c r="BI326" s="298"/>
      <c r="BJ326" s="298"/>
      <c r="BK326" s="298"/>
      <c r="BL326" s="298"/>
      <c r="BM326" s="298"/>
      <c r="BN326" s="298"/>
      <c r="BO326" s="298"/>
      <c r="BP326" s="298"/>
      <c r="BQ326" s="298"/>
      <c r="BR326" s="298"/>
      <c r="BS326" s="298"/>
      <c r="BT326" s="298"/>
      <c r="BU326" s="298"/>
      <c r="BV326" s="298"/>
      <c r="BW326" s="298"/>
      <c r="BX326" s="298"/>
      <c r="BY326" s="298"/>
      <c r="BZ326" s="298"/>
      <c r="CA326" s="298"/>
      <c r="CB326" s="298"/>
      <c r="CC326" s="298"/>
    </row>
    <row r="327" spans="1:81" s="14" customFormat="1" ht="13.5">
      <c r="A327" s="11"/>
      <c r="B327" s="11"/>
      <c r="C327" s="11"/>
      <c r="D327" s="11"/>
      <c r="E327" s="11"/>
      <c r="F327" s="11"/>
      <c r="G327" s="11"/>
      <c r="H327" s="11"/>
      <c r="I327" s="11"/>
      <c r="J327" s="11"/>
      <c r="K327" s="11"/>
      <c r="L327" s="30"/>
      <c r="M327" s="30"/>
      <c r="N327" s="11"/>
      <c r="O327" s="11"/>
      <c r="P327" s="11"/>
      <c r="Q327" s="11"/>
      <c r="R327" s="11"/>
      <c r="S327" s="11"/>
      <c r="T327" s="298"/>
      <c r="U327" s="298"/>
      <c r="V327" s="298"/>
      <c r="W327" s="298"/>
      <c r="X327" s="298"/>
      <c r="Y327" s="298"/>
      <c r="Z327" s="298"/>
      <c r="AA327" s="298"/>
      <c r="AB327" s="298"/>
      <c r="AC327" s="298"/>
      <c r="AD327" s="298"/>
      <c r="AE327" s="298"/>
      <c r="AF327" s="298"/>
      <c r="AG327" s="298"/>
      <c r="AH327" s="298"/>
      <c r="AI327" s="298"/>
      <c r="AJ327" s="298"/>
      <c r="AK327" s="298"/>
      <c r="AL327" s="298"/>
      <c r="AM327" s="298"/>
      <c r="AN327" s="298"/>
      <c r="AO327" s="298"/>
      <c r="AP327" s="298"/>
      <c r="AQ327" s="298"/>
      <c r="AR327" s="298"/>
      <c r="AS327" s="298"/>
      <c r="AT327" s="298"/>
      <c r="AU327" s="298"/>
      <c r="AV327" s="298"/>
      <c r="AW327" s="298"/>
      <c r="AX327" s="298"/>
      <c r="AY327" s="298"/>
      <c r="AZ327" s="298"/>
      <c r="BA327" s="298"/>
      <c r="BB327" s="298"/>
      <c r="BC327" s="298"/>
      <c r="BD327" s="298"/>
      <c r="BE327" s="298"/>
      <c r="BF327" s="298"/>
      <c r="BG327" s="298"/>
      <c r="BH327" s="298"/>
      <c r="BI327" s="298"/>
      <c r="BJ327" s="298"/>
      <c r="BK327" s="298"/>
      <c r="BL327" s="298"/>
      <c r="BM327" s="298"/>
      <c r="BN327" s="298"/>
      <c r="BO327" s="298"/>
      <c r="BP327" s="298"/>
      <c r="BQ327" s="298"/>
      <c r="BR327" s="298"/>
      <c r="BS327" s="298"/>
      <c r="BT327" s="298"/>
      <c r="BU327" s="298"/>
      <c r="BV327" s="298"/>
      <c r="BW327" s="298"/>
      <c r="BX327" s="298"/>
      <c r="BY327" s="298"/>
      <c r="BZ327" s="298"/>
      <c r="CA327" s="298"/>
      <c r="CB327" s="298"/>
      <c r="CC327" s="298"/>
    </row>
    <row r="328" spans="1:81" s="14" customFormat="1" ht="13.5">
      <c r="A328" s="11"/>
      <c r="B328" s="11"/>
      <c r="C328" s="11"/>
      <c r="D328" s="11"/>
      <c r="E328" s="11"/>
      <c r="F328" s="11"/>
      <c r="G328" s="11"/>
      <c r="H328" s="11"/>
      <c r="I328" s="11"/>
      <c r="J328" s="11"/>
      <c r="K328" s="11"/>
      <c r="L328" s="30"/>
      <c r="M328" s="30"/>
      <c r="N328" s="11"/>
      <c r="O328" s="11"/>
      <c r="P328" s="11"/>
      <c r="Q328" s="11"/>
      <c r="R328" s="11"/>
      <c r="S328" s="11"/>
      <c r="T328" s="298"/>
      <c r="U328" s="298"/>
      <c r="V328" s="298"/>
      <c r="W328" s="298"/>
      <c r="X328" s="298"/>
      <c r="Y328" s="298"/>
      <c r="Z328" s="298"/>
      <c r="AA328" s="298"/>
      <c r="AB328" s="298"/>
      <c r="AC328" s="298"/>
      <c r="AD328" s="298"/>
      <c r="AE328" s="298"/>
      <c r="AF328" s="298"/>
      <c r="AG328" s="298"/>
      <c r="AH328" s="298"/>
      <c r="AI328" s="298"/>
      <c r="AJ328" s="298"/>
      <c r="AK328" s="298"/>
      <c r="AL328" s="298"/>
      <c r="AM328" s="298"/>
      <c r="AN328" s="298"/>
      <c r="AO328" s="298"/>
      <c r="AP328" s="298"/>
      <c r="AQ328" s="298"/>
      <c r="AR328" s="298"/>
      <c r="AS328" s="298"/>
      <c r="AT328" s="298"/>
      <c r="AU328" s="298"/>
      <c r="AV328" s="298"/>
      <c r="AW328" s="298"/>
      <c r="AX328" s="298"/>
      <c r="AY328" s="298"/>
      <c r="AZ328" s="298"/>
      <c r="BA328" s="298"/>
      <c r="BB328" s="298"/>
      <c r="BC328" s="298"/>
      <c r="BD328" s="298"/>
      <c r="BE328" s="298"/>
      <c r="BF328" s="298"/>
      <c r="BG328" s="298"/>
      <c r="BH328" s="298"/>
      <c r="BI328" s="298"/>
      <c r="BJ328" s="298"/>
      <c r="BK328" s="298"/>
      <c r="BL328" s="298"/>
      <c r="BM328" s="298"/>
      <c r="BN328" s="298"/>
      <c r="BO328" s="298"/>
      <c r="BP328" s="298"/>
      <c r="BQ328" s="298"/>
      <c r="BR328" s="298"/>
      <c r="BS328" s="298"/>
      <c r="BT328" s="298"/>
      <c r="BU328" s="298"/>
      <c r="BV328" s="298"/>
      <c r="BW328" s="298"/>
      <c r="BX328" s="298"/>
      <c r="BY328" s="298"/>
      <c r="BZ328" s="298"/>
      <c r="CA328" s="298"/>
      <c r="CB328" s="298"/>
      <c r="CC328" s="298"/>
    </row>
    <row r="329" spans="1:81" s="14" customFormat="1" ht="13.5">
      <c r="A329" s="11"/>
      <c r="B329" s="11"/>
      <c r="C329" s="11"/>
      <c r="D329" s="11"/>
      <c r="E329" s="11"/>
      <c r="F329" s="11"/>
      <c r="G329" s="11"/>
      <c r="H329" s="11"/>
      <c r="I329" s="11"/>
      <c r="J329" s="11"/>
      <c r="K329" s="11"/>
      <c r="L329" s="30"/>
      <c r="M329" s="30"/>
      <c r="N329" s="11"/>
      <c r="O329" s="11"/>
      <c r="P329" s="11"/>
      <c r="Q329" s="11"/>
      <c r="R329" s="11"/>
      <c r="S329" s="11"/>
      <c r="T329" s="298"/>
      <c r="U329" s="298"/>
      <c r="V329" s="298"/>
      <c r="W329" s="298"/>
      <c r="X329" s="298"/>
      <c r="Y329" s="298"/>
      <c r="Z329" s="298"/>
      <c r="AA329" s="298"/>
      <c r="AB329" s="298"/>
      <c r="AC329" s="298"/>
      <c r="AD329" s="298"/>
      <c r="AE329" s="298"/>
      <c r="AF329" s="298"/>
      <c r="AG329" s="298"/>
      <c r="AH329" s="298"/>
      <c r="AI329" s="298"/>
      <c r="AJ329" s="298"/>
      <c r="AK329" s="298"/>
      <c r="AL329" s="298"/>
      <c r="AM329" s="298"/>
      <c r="AN329" s="298"/>
      <c r="AO329" s="298"/>
      <c r="AP329" s="298"/>
      <c r="AQ329" s="298"/>
      <c r="AR329" s="298"/>
      <c r="AS329" s="298"/>
      <c r="AT329" s="298"/>
      <c r="AU329" s="298"/>
      <c r="AV329" s="298"/>
      <c r="AW329" s="298"/>
      <c r="AX329" s="298"/>
      <c r="AY329" s="298"/>
      <c r="AZ329" s="298"/>
      <c r="BA329" s="298"/>
      <c r="BB329" s="298"/>
      <c r="BC329" s="298"/>
      <c r="BD329" s="298"/>
      <c r="BE329" s="298"/>
      <c r="BF329" s="298"/>
      <c r="BG329" s="298"/>
      <c r="BH329" s="298"/>
      <c r="BI329" s="298"/>
      <c r="BJ329" s="298"/>
      <c r="BK329" s="298"/>
      <c r="BL329" s="298"/>
      <c r="BM329" s="298"/>
      <c r="BN329" s="298"/>
      <c r="BO329" s="298"/>
      <c r="BP329" s="298"/>
      <c r="BQ329" s="298"/>
      <c r="BR329" s="298"/>
      <c r="BS329" s="298"/>
      <c r="BT329" s="298"/>
      <c r="BU329" s="298"/>
      <c r="BV329" s="298"/>
      <c r="BW329" s="298"/>
      <c r="BX329" s="298"/>
      <c r="BY329" s="298"/>
      <c r="BZ329" s="298"/>
      <c r="CA329" s="298"/>
      <c r="CB329" s="298"/>
      <c r="CC329" s="298"/>
    </row>
    <row r="330" spans="1:81" s="14" customFormat="1" ht="13.5">
      <c r="A330" s="11"/>
      <c r="B330" s="11"/>
      <c r="C330" s="11"/>
      <c r="D330" s="11"/>
      <c r="E330" s="11"/>
      <c r="F330" s="11"/>
      <c r="G330" s="11"/>
      <c r="H330" s="11"/>
      <c r="I330" s="11"/>
      <c r="J330" s="11"/>
      <c r="K330" s="11"/>
      <c r="L330" s="30"/>
      <c r="M330" s="30"/>
      <c r="N330" s="11"/>
      <c r="O330" s="11"/>
      <c r="P330" s="11"/>
      <c r="Q330" s="11"/>
      <c r="R330" s="11"/>
      <c r="S330" s="11"/>
      <c r="T330" s="298"/>
      <c r="U330" s="298"/>
      <c r="V330" s="298"/>
      <c r="W330" s="298"/>
      <c r="X330" s="298"/>
      <c r="Y330" s="298"/>
      <c r="Z330" s="298"/>
      <c r="AA330" s="298"/>
      <c r="AB330" s="298"/>
      <c r="AC330" s="298"/>
      <c r="AD330" s="298"/>
      <c r="AE330" s="298"/>
      <c r="AF330" s="298"/>
      <c r="AG330" s="298"/>
      <c r="AH330" s="298"/>
      <c r="AI330" s="298"/>
      <c r="AJ330" s="298"/>
      <c r="AK330" s="298"/>
      <c r="AL330" s="298"/>
      <c r="AM330" s="298"/>
      <c r="AN330" s="298"/>
      <c r="AO330" s="298"/>
      <c r="AP330" s="298"/>
      <c r="AQ330" s="298"/>
      <c r="AR330" s="298"/>
      <c r="AS330" s="298"/>
      <c r="AT330" s="298"/>
      <c r="AU330" s="298"/>
      <c r="AV330" s="298"/>
      <c r="AW330" s="298"/>
      <c r="AX330" s="298"/>
      <c r="AY330" s="298"/>
      <c r="AZ330" s="298"/>
      <c r="BA330" s="298"/>
      <c r="BB330" s="298"/>
      <c r="BC330" s="298"/>
      <c r="BD330" s="298"/>
      <c r="BE330" s="298"/>
      <c r="BF330" s="298"/>
      <c r="BG330" s="298"/>
      <c r="BH330" s="298"/>
      <c r="BI330" s="298"/>
      <c r="BJ330" s="298"/>
      <c r="BK330" s="298"/>
      <c r="BL330" s="298"/>
      <c r="BM330" s="298"/>
      <c r="BN330" s="298"/>
      <c r="BO330" s="298"/>
      <c r="BP330" s="298"/>
      <c r="BQ330" s="298"/>
      <c r="BR330" s="298"/>
      <c r="BS330" s="298"/>
      <c r="BT330" s="298"/>
      <c r="BU330" s="298"/>
      <c r="BV330" s="298"/>
      <c r="BW330" s="298"/>
      <c r="BX330" s="298"/>
      <c r="BY330" s="298"/>
      <c r="BZ330" s="298"/>
      <c r="CA330" s="298"/>
      <c r="CB330" s="298"/>
      <c r="CC330" s="298"/>
    </row>
    <row r="331" spans="1:81" s="14" customFormat="1" ht="13.5">
      <c r="A331" s="11"/>
      <c r="B331" s="11"/>
      <c r="C331" s="11"/>
      <c r="D331" s="11"/>
      <c r="E331" s="11"/>
      <c r="F331" s="11"/>
      <c r="G331" s="11"/>
      <c r="H331" s="11"/>
      <c r="I331" s="11"/>
      <c r="J331" s="11"/>
      <c r="K331" s="11"/>
      <c r="L331" s="30"/>
      <c r="M331" s="30"/>
      <c r="N331" s="11"/>
      <c r="O331" s="11"/>
      <c r="P331" s="11"/>
      <c r="Q331" s="11"/>
      <c r="R331" s="11"/>
      <c r="S331" s="11"/>
      <c r="T331" s="298"/>
      <c r="U331" s="298"/>
      <c r="V331" s="298"/>
      <c r="W331" s="298"/>
      <c r="X331" s="298"/>
      <c r="Y331" s="298"/>
      <c r="Z331" s="298"/>
      <c r="AA331" s="298"/>
      <c r="AB331" s="298"/>
      <c r="AC331" s="298"/>
      <c r="AD331" s="298"/>
      <c r="AE331" s="298"/>
      <c r="AF331" s="298"/>
      <c r="AG331" s="298"/>
      <c r="AH331" s="298"/>
      <c r="AI331" s="298"/>
      <c r="AJ331" s="298"/>
      <c r="AK331" s="298"/>
      <c r="AL331" s="298"/>
      <c r="AM331" s="298"/>
      <c r="AN331" s="298"/>
      <c r="AO331" s="298"/>
      <c r="AP331" s="298"/>
      <c r="AQ331" s="298"/>
      <c r="AR331" s="298"/>
      <c r="AS331" s="298"/>
      <c r="AT331" s="298"/>
      <c r="AU331" s="298"/>
      <c r="AV331" s="298"/>
      <c r="AW331" s="298"/>
      <c r="AX331" s="298"/>
      <c r="AY331" s="298"/>
      <c r="AZ331" s="298"/>
      <c r="BA331" s="298"/>
      <c r="BB331" s="298"/>
      <c r="BC331" s="298"/>
      <c r="BD331" s="298"/>
      <c r="BE331" s="298"/>
      <c r="BF331" s="298"/>
      <c r="BG331" s="298"/>
      <c r="BH331" s="298"/>
      <c r="BI331" s="298"/>
      <c r="BJ331" s="298"/>
      <c r="BK331" s="298"/>
      <c r="BL331" s="298"/>
      <c r="BM331" s="298"/>
      <c r="BN331" s="298"/>
      <c r="BO331" s="298"/>
      <c r="BP331" s="298"/>
      <c r="BQ331" s="298"/>
      <c r="BR331" s="298"/>
      <c r="BS331" s="298"/>
      <c r="BT331" s="298"/>
      <c r="BU331" s="298"/>
      <c r="BV331" s="298"/>
      <c r="BW331" s="298"/>
      <c r="BX331" s="298"/>
      <c r="BY331" s="298"/>
      <c r="BZ331" s="298"/>
      <c r="CA331" s="298"/>
      <c r="CB331" s="298"/>
      <c r="CC331" s="298"/>
    </row>
    <row r="332" spans="1:81" s="14" customFormat="1" ht="13.5">
      <c r="A332" s="11"/>
      <c r="B332" s="11"/>
      <c r="C332" s="11"/>
      <c r="D332" s="11"/>
      <c r="E332" s="11"/>
      <c r="F332" s="11"/>
      <c r="G332" s="11"/>
      <c r="H332" s="11"/>
      <c r="I332" s="11"/>
      <c r="J332" s="11"/>
      <c r="K332" s="11"/>
      <c r="L332" s="30"/>
      <c r="M332" s="30"/>
      <c r="N332" s="11"/>
      <c r="O332" s="11"/>
      <c r="P332" s="11"/>
      <c r="Q332" s="11"/>
      <c r="R332" s="11"/>
      <c r="S332" s="11"/>
      <c r="T332" s="298"/>
      <c r="U332" s="298"/>
      <c r="V332" s="298"/>
      <c r="W332" s="298"/>
      <c r="X332" s="298"/>
      <c r="Y332" s="298"/>
      <c r="Z332" s="298"/>
      <c r="AA332" s="298"/>
      <c r="AB332" s="298"/>
      <c r="AC332" s="298"/>
      <c r="AD332" s="298"/>
      <c r="AE332" s="298"/>
      <c r="AF332" s="298"/>
      <c r="AG332" s="298"/>
      <c r="AH332" s="298"/>
      <c r="AI332" s="298"/>
      <c r="AJ332" s="298"/>
      <c r="AK332" s="298"/>
      <c r="AL332" s="298"/>
      <c r="AM332" s="298"/>
      <c r="AN332" s="298"/>
      <c r="AO332" s="298"/>
      <c r="AP332" s="298"/>
      <c r="AQ332" s="298"/>
      <c r="AR332" s="298"/>
      <c r="AS332" s="298"/>
      <c r="AT332" s="298"/>
      <c r="AU332" s="298"/>
      <c r="AV332" s="298"/>
      <c r="AW332" s="298"/>
      <c r="AX332" s="298"/>
      <c r="AY332" s="298"/>
      <c r="AZ332" s="298"/>
      <c r="BA332" s="298"/>
      <c r="BB332" s="298"/>
      <c r="BC332" s="298"/>
      <c r="BD332" s="298"/>
      <c r="BE332" s="298"/>
      <c r="BF332" s="298"/>
      <c r="BG332" s="298"/>
      <c r="BH332" s="298"/>
      <c r="BI332" s="298"/>
      <c r="BJ332" s="298"/>
      <c r="BK332" s="298"/>
      <c r="BL332" s="298"/>
      <c r="BM332" s="298"/>
      <c r="BN332" s="298"/>
      <c r="BO332" s="298"/>
      <c r="BP332" s="298"/>
      <c r="BQ332" s="298"/>
      <c r="BR332" s="298"/>
      <c r="BS332" s="298"/>
      <c r="BT332" s="298"/>
      <c r="BU332" s="298"/>
      <c r="BV332" s="298"/>
      <c r="BW332" s="298"/>
      <c r="BX332" s="298"/>
      <c r="BY332" s="298"/>
      <c r="BZ332" s="298"/>
      <c r="CA332" s="298"/>
      <c r="CB332" s="298"/>
      <c r="CC332" s="298"/>
    </row>
    <row r="333" spans="1:81" s="14" customFormat="1" ht="13.5">
      <c r="A333" s="11"/>
      <c r="B333" s="11"/>
      <c r="C333" s="11"/>
      <c r="D333" s="11"/>
      <c r="E333" s="11"/>
      <c r="F333" s="11"/>
      <c r="G333" s="11"/>
      <c r="H333" s="11"/>
      <c r="I333" s="11"/>
      <c r="J333" s="11"/>
      <c r="K333" s="11"/>
      <c r="L333" s="30"/>
      <c r="M333" s="30"/>
      <c r="N333" s="11"/>
      <c r="O333" s="11"/>
      <c r="P333" s="11"/>
      <c r="Q333" s="11"/>
      <c r="R333" s="11"/>
      <c r="S333" s="11"/>
      <c r="T333" s="298"/>
      <c r="U333" s="298"/>
      <c r="V333" s="298"/>
      <c r="W333" s="298"/>
      <c r="X333" s="298"/>
      <c r="Y333" s="298"/>
      <c r="Z333" s="298"/>
      <c r="AA333" s="298"/>
      <c r="AB333" s="298"/>
      <c r="AC333" s="298"/>
      <c r="AD333" s="298"/>
      <c r="AE333" s="298"/>
      <c r="AF333" s="298"/>
      <c r="AG333" s="298"/>
      <c r="AH333" s="298"/>
      <c r="AI333" s="298"/>
      <c r="AJ333" s="298"/>
      <c r="AK333" s="298"/>
      <c r="AL333" s="298"/>
      <c r="AM333" s="298"/>
      <c r="AN333" s="298"/>
      <c r="AO333" s="298"/>
      <c r="AP333" s="298"/>
      <c r="AQ333" s="298"/>
      <c r="AR333" s="298"/>
      <c r="AS333" s="298"/>
      <c r="AT333" s="298"/>
      <c r="AU333" s="298"/>
      <c r="AV333" s="298"/>
      <c r="AW333" s="298"/>
      <c r="AX333" s="298"/>
      <c r="AY333" s="298"/>
      <c r="AZ333" s="298"/>
      <c r="BA333" s="298"/>
      <c r="BB333" s="298"/>
      <c r="BC333" s="298"/>
      <c r="BD333" s="298"/>
      <c r="BE333" s="298"/>
      <c r="BF333" s="298"/>
      <c r="BG333" s="298"/>
      <c r="BH333" s="298"/>
      <c r="BI333" s="298"/>
      <c r="BJ333" s="298"/>
      <c r="BK333" s="298"/>
      <c r="BL333" s="298"/>
      <c r="BM333" s="298"/>
      <c r="BN333" s="298"/>
      <c r="BO333" s="298"/>
      <c r="BP333" s="298"/>
      <c r="BQ333" s="298"/>
      <c r="BR333" s="298"/>
      <c r="BS333" s="298"/>
      <c r="BT333" s="298"/>
      <c r="BU333" s="298"/>
      <c r="BV333" s="298"/>
      <c r="BW333" s="298"/>
      <c r="BX333" s="298"/>
      <c r="BY333" s="298"/>
      <c r="BZ333" s="298"/>
      <c r="CA333" s="298"/>
      <c r="CB333" s="298"/>
      <c r="CC333" s="298"/>
    </row>
    <row r="334" spans="1:81" s="14" customFormat="1" ht="13.5">
      <c r="A334" s="11"/>
      <c r="B334" s="11"/>
      <c r="C334" s="11"/>
      <c r="D334" s="11"/>
      <c r="E334" s="11"/>
      <c r="F334" s="11"/>
      <c r="G334" s="11"/>
      <c r="H334" s="11"/>
      <c r="I334" s="11"/>
      <c r="J334" s="11"/>
      <c r="K334" s="11"/>
      <c r="L334" s="30"/>
      <c r="M334" s="30"/>
      <c r="N334" s="11"/>
      <c r="O334" s="11"/>
      <c r="P334" s="11"/>
      <c r="Q334" s="11"/>
      <c r="R334" s="11"/>
      <c r="S334" s="11"/>
      <c r="T334" s="298"/>
      <c r="U334" s="298"/>
      <c r="V334" s="298"/>
      <c r="W334" s="298"/>
      <c r="X334" s="298"/>
      <c r="Y334" s="298"/>
      <c r="Z334" s="298"/>
      <c r="AA334" s="298"/>
      <c r="AB334" s="298"/>
      <c r="AC334" s="298"/>
      <c r="AD334" s="298"/>
      <c r="AE334" s="298"/>
      <c r="AF334" s="298"/>
      <c r="AG334" s="298"/>
      <c r="AH334" s="298"/>
      <c r="AI334" s="298"/>
      <c r="AJ334" s="298"/>
      <c r="AK334" s="298"/>
      <c r="AL334" s="298"/>
      <c r="AM334" s="298"/>
      <c r="AN334" s="298"/>
      <c r="AO334" s="298"/>
      <c r="AP334" s="298"/>
      <c r="AQ334" s="298"/>
      <c r="AR334" s="298"/>
      <c r="AS334" s="298"/>
      <c r="AT334" s="298"/>
      <c r="AU334" s="298"/>
      <c r="AV334" s="298"/>
      <c r="AW334" s="298"/>
      <c r="AX334" s="298"/>
      <c r="AY334" s="298"/>
      <c r="AZ334" s="298"/>
      <c r="BA334" s="298"/>
      <c r="BB334" s="298"/>
      <c r="BC334" s="298"/>
      <c r="BD334" s="298"/>
      <c r="BE334" s="298"/>
      <c r="BF334" s="298"/>
      <c r="BG334" s="298"/>
      <c r="BH334" s="298"/>
      <c r="BI334" s="298"/>
      <c r="BJ334" s="298"/>
      <c r="BK334" s="298"/>
      <c r="BL334" s="298"/>
      <c r="BM334" s="298"/>
      <c r="BN334" s="298"/>
      <c r="BO334" s="298"/>
      <c r="BP334" s="298"/>
      <c r="BQ334" s="298"/>
      <c r="BR334" s="298"/>
      <c r="BS334" s="298"/>
      <c r="BT334" s="298"/>
      <c r="BU334" s="298"/>
      <c r="BV334" s="298"/>
      <c r="BW334" s="298"/>
      <c r="BX334" s="298"/>
      <c r="BY334" s="298"/>
      <c r="BZ334" s="298"/>
      <c r="CA334" s="298"/>
      <c r="CB334" s="298"/>
      <c r="CC334" s="298"/>
    </row>
    <row r="335" spans="1:81" s="14" customFormat="1" ht="13.5">
      <c r="A335" s="11"/>
      <c r="B335" s="11"/>
      <c r="C335" s="11"/>
      <c r="D335" s="11"/>
      <c r="E335" s="11"/>
      <c r="F335" s="11"/>
      <c r="G335" s="11"/>
      <c r="H335" s="11"/>
      <c r="I335" s="11"/>
      <c r="J335" s="11"/>
      <c r="K335" s="11"/>
      <c r="L335" s="30"/>
      <c r="M335" s="30"/>
      <c r="N335" s="11"/>
      <c r="O335" s="11"/>
      <c r="P335" s="11"/>
      <c r="Q335" s="11"/>
      <c r="R335" s="11"/>
      <c r="S335" s="11"/>
      <c r="T335" s="298"/>
      <c r="U335" s="298"/>
      <c r="V335" s="298"/>
      <c r="W335" s="298"/>
      <c r="X335" s="298"/>
      <c r="Y335" s="298"/>
      <c r="Z335" s="298"/>
      <c r="AA335" s="298"/>
      <c r="AB335" s="298"/>
      <c r="AC335" s="298"/>
      <c r="AD335" s="298"/>
      <c r="AE335" s="298"/>
      <c r="AF335" s="298"/>
      <c r="AG335" s="298"/>
      <c r="AH335" s="298"/>
      <c r="AI335" s="298"/>
      <c r="AJ335" s="298"/>
      <c r="AK335" s="298"/>
      <c r="AL335" s="298"/>
      <c r="AM335" s="298"/>
      <c r="AN335" s="298"/>
      <c r="AO335" s="298"/>
      <c r="AP335" s="298"/>
      <c r="AQ335" s="298"/>
      <c r="AR335" s="298"/>
      <c r="AS335" s="298"/>
      <c r="AT335" s="298"/>
      <c r="AU335" s="298"/>
      <c r="AV335" s="298"/>
      <c r="AW335" s="298"/>
      <c r="AX335" s="298"/>
      <c r="AY335" s="298"/>
      <c r="AZ335" s="298"/>
      <c r="BA335" s="298"/>
      <c r="BB335" s="298"/>
      <c r="BC335" s="298"/>
      <c r="BD335" s="298"/>
      <c r="BE335" s="298"/>
      <c r="BF335" s="298"/>
      <c r="BG335" s="298"/>
      <c r="BH335" s="298"/>
      <c r="BI335" s="298"/>
      <c r="BJ335" s="298"/>
      <c r="BK335" s="298"/>
      <c r="BL335" s="298"/>
      <c r="BM335" s="298"/>
      <c r="BN335" s="298"/>
      <c r="BO335" s="298"/>
      <c r="BP335" s="298"/>
      <c r="BQ335" s="298"/>
      <c r="BR335" s="298"/>
      <c r="BS335" s="298"/>
      <c r="BT335" s="298"/>
      <c r="BU335" s="298"/>
      <c r="BV335" s="298"/>
      <c r="BW335" s="298"/>
      <c r="BX335" s="298"/>
      <c r="BY335" s="298"/>
      <c r="BZ335" s="298"/>
      <c r="CA335" s="298"/>
      <c r="CB335" s="298"/>
      <c r="CC335" s="298"/>
    </row>
    <row r="336" spans="1:81" s="14" customFormat="1" ht="13.5">
      <c r="A336" s="11"/>
      <c r="B336" s="11"/>
      <c r="C336" s="11"/>
      <c r="D336" s="11"/>
      <c r="E336" s="11"/>
      <c r="F336" s="11"/>
      <c r="G336" s="11"/>
      <c r="H336" s="11"/>
      <c r="I336" s="11"/>
      <c r="J336" s="11"/>
      <c r="K336" s="11"/>
      <c r="L336" s="30"/>
      <c r="M336" s="30"/>
      <c r="N336" s="11"/>
      <c r="O336" s="11"/>
      <c r="P336" s="11"/>
      <c r="Q336" s="11"/>
      <c r="R336" s="11"/>
      <c r="S336" s="11"/>
      <c r="T336" s="298"/>
      <c r="U336" s="298"/>
      <c r="V336" s="298"/>
      <c r="W336" s="298"/>
      <c r="X336" s="298"/>
      <c r="Y336" s="298"/>
      <c r="Z336" s="298"/>
      <c r="AA336" s="298"/>
      <c r="AB336" s="298"/>
      <c r="AC336" s="298"/>
      <c r="AD336" s="298"/>
      <c r="AE336" s="298"/>
      <c r="AF336" s="298"/>
      <c r="AG336" s="298"/>
      <c r="AH336" s="298"/>
      <c r="AI336" s="298"/>
      <c r="AJ336" s="298"/>
      <c r="AK336" s="298"/>
      <c r="AL336" s="298"/>
      <c r="AM336" s="298"/>
      <c r="AN336" s="298"/>
      <c r="AO336" s="298"/>
      <c r="AP336" s="298"/>
      <c r="AQ336" s="298"/>
      <c r="AR336" s="298"/>
      <c r="AS336" s="298"/>
      <c r="AT336" s="298"/>
      <c r="AU336" s="298"/>
      <c r="AV336" s="298"/>
      <c r="AW336" s="298"/>
      <c r="AX336" s="298"/>
      <c r="AY336" s="298"/>
      <c r="AZ336" s="298"/>
      <c r="BA336" s="298"/>
      <c r="BB336" s="298"/>
      <c r="BC336" s="298"/>
      <c r="BD336" s="298"/>
      <c r="BE336" s="298"/>
      <c r="BF336" s="298"/>
      <c r="BG336" s="298"/>
      <c r="BH336" s="298"/>
      <c r="BI336" s="298"/>
      <c r="BJ336" s="298"/>
      <c r="BK336" s="298"/>
      <c r="BL336" s="298"/>
      <c r="BM336" s="298"/>
      <c r="BN336" s="298"/>
      <c r="BO336" s="298"/>
      <c r="BP336" s="298"/>
      <c r="BQ336" s="298"/>
      <c r="BR336" s="298"/>
      <c r="BS336" s="298"/>
      <c r="BT336" s="298"/>
      <c r="BU336" s="298"/>
      <c r="BV336" s="298"/>
      <c r="BW336" s="298"/>
      <c r="BX336" s="298"/>
      <c r="BY336" s="298"/>
      <c r="BZ336" s="298"/>
      <c r="CA336" s="298"/>
      <c r="CB336" s="298"/>
      <c r="CC336" s="298"/>
    </row>
    <row r="337" spans="1:81" s="14" customFormat="1" ht="13.5">
      <c r="A337" s="11"/>
      <c r="B337" s="11"/>
      <c r="C337" s="11"/>
      <c r="D337" s="11"/>
      <c r="E337" s="11"/>
      <c r="F337" s="11"/>
      <c r="G337" s="11"/>
      <c r="H337" s="11"/>
      <c r="I337" s="11"/>
      <c r="J337" s="11"/>
      <c r="K337" s="11"/>
      <c r="L337" s="30"/>
      <c r="M337" s="30"/>
      <c r="N337" s="11"/>
      <c r="O337" s="11"/>
      <c r="P337" s="11"/>
      <c r="Q337" s="11"/>
      <c r="R337" s="11"/>
      <c r="S337" s="11"/>
      <c r="T337" s="298"/>
      <c r="U337" s="298"/>
      <c r="V337" s="298"/>
      <c r="W337" s="298"/>
      <c r="X337" s="298"/>
      <c r="Y337" s="298"/>
      <c r="Z337" s="298"/>
      <c r="AA337" s="298"/>
      <c r="AB337" s="298"/>
      <c r="AC337" s="298"/>
      <c r="AD337" s="298"/>
      <c r="AE337" s="298"/>
      <c r="AF337" s="298"/>
      <c r="AG337" s="298"/>
      <c r="AH337" s="298"/>
      <c r="AI337" s="298"/>
      <c r="AJ337" s="298"/>
      <c r="AK337" s="298"/>
      <c r="AL337" s="298"/>
      <c r="AM337" s="298"/>
      <c r="AN337" s="298"/>
      <c r="AO337" s="298"/>
      <c r="AP337" s="298"/>
      <c r="AQ337" s="298"/>
      <c r="AR337" s="298"/>
      <c r="AS337" s="298"/>
      <c r="AT337" s="298"/>
      <c r="AU337" s="298"/>
      <c r="AV337" s="298"/>
      <c r="AW337" s="298"/>
      <c r="AX337" s="298"/>
      <c r="AY337" s="298"/>
      <c r="AZ337" s="298"/>
      <c r="BA337" s="298"/>
      <c r="BB337" s="298"/>
      <c r="BC337" s="298"/>
      <c r="BD337" s="298"/>
      <c r="BE337" s="298"/>
      <c r="BF337" s="298"/>
      <c r="BG337" s="298"/>
      <c r="BH337" s="298"/>
      <c r="BI337" s="298"/>
      <c r="BJ337" s="298"/>
      <c r="BK337" s="298"/>
      <c r="BL337" s="298"/>
      <c r="BM337" s="298"/>
      <c r="BN337" s="298"/>
      <c r="BO337" s="298"/>
      <c r="BP337" s="298"/>
      <c r="BQ337" s="298"/>
      <c r="BR337" s="298"/>
      <c r="BS337" s="298"/>
      <c r="BT337" s="298"/>
      <c r="BU337" s="298"/>
      <c r="BV337" s="298"/>
      <c r="BW337" s="298"/>
      <c r="BX337" s="298"/>
      <c r="BY337" s="298"/>
      <c r="BZ337" s="298"/>
      <c r="CA337" s="298"/>
      <c r="CB337" s="298"/>
      <c r="CC337" s="298"/>
    </row>
    <row r="338" spans="1:81" s="14" customFormat="1" ht="13.5">
      <c r="A338" s="11"/>
      <c r="B338" s="11"/>
      <c r="C338" s="11"/>
      <c r="D338" s="11"/>
      <c r="E338" s="11"/>
      <c r="F338" s="11"/>
      <c r="G338" s="11"/>
      <c r="H338" s="11"/>
      <c r="I338" s="11"/>
      <c r="J338" s="11"/>
      <c r="K338" s="11"/>
      <c r="L338" s="30"/>
      <c r="M338" s="30"/>
      <c r="N338" s="11"/>
      <c r="O338" s="11"/>
      <c r="P338" s="11"/>
      <c r="Q338" s="11"/>
      <c r="R338" s="11"/>
      <c r="S338" s="11"/>
      <c r="T338" s="298"/>
      <c r="U338" s="298"/>
      <c r="V338" s="298"/>
      <c r="W338" s="298"/>
      <c r="X338" s="298"/>
      <c r="Y338" s="298"/>
      <c r="Z338" s="298"/>
      <c r="AA338" s="298"/>
      <c r="AB338" s="298"/>
      <c r="AC338" s="298"/>
      <c r="AD338" s="298"/>
      <c r="AE338" s="298"/>
      <c r="AF338" s="298"/>
      <c r="AG338" s="298"/>
      <c r="AH338" s="298"/>
      <c r="AI338" s="298"/>
      <c r="AJ338" s="298"/>
      <c r="AK338" s="298"/>
      <c r="AL338" s="298"/>
      <c r="AM338" s="298"/>
      <c r="AN338" s="298"/>
      <c r="AO338" s="298"/>
      <c r="AP338" s="298"/>
      <c r="AQ338" s="298"/>
      <c r="AR338" s="298"/>
      <c r="AS338" s="298"/>
      <c r="AT338" s="298"/>
      <c r="AU338" s="298"/>
      <c r="AV338" s="298"/>
      <c r="AW338" s="298"/>
      <c r="AX338" s="298"/>
      <c r="AY338" s="298"/>
      <c r="AZ338" s="298"/>
      <c r="BA338" s="298"/>
      <c r="BB338" s="298"/>
      <c r="BC338" s="298"/>
      <c r="BD338" s="298"/>
      <c r="BE338" s="298"/>
      <c r="BF338" s="298"/>
      <c r="BG338" s="298"/>
      <c r="BH338" s="298"/>
      <c r="BI338" s="298"/>
      <c r="BJ338" s="298"/>
      <c r="BK338" s="298"/>
      <c r="BL338" s="298"/>
      <c r="BM338" s="298"/>
      <c r="BN338" s="298"/>
      <c r="BO338" s="298"/>
      <c r="BP338" s="298"/>
      <c r="BQ338" s="298"/>
      <c r="BR338" s="298"/>
      <c r="BS338" s="298"/>
      <c r="BT338" s="298"/>
      <c r="BU338" s="298"/>
      <c r="BV338" s="298"/>
      <c r="BW338" s="298"/>
      <c r="BX338" s="298"/>
      <c r="BY338" s="298"/>
      <c r="BZ338" s="298"/>
      <c r="CA338" s="298"/>
      <c r="CB338" s="298"/>
      <c r="CC338" s="298"/>
    </row>
    <row r="339" spans="1:81" s="14" customFormat="1" ht="13.5">
      <c r="A339" s="11"/>
      <c r="B339" s="11"/>
      <c r="C339" s="11"/>
      <c r="D339" s="11"/>
      <c r="E339" s="11"/>
      <c r="F339" s="11"/>
      <c r="G339" s="11"/>
      <c r="H339" s="11"/>
      <c r="I339" s="11"/>
      <c r="J339" s="11"/>
      <c r="K339" s="11"/>
      <c r="L339" s="30"/>
      <c r="M339" s="30"/>
      <c r="N339" s="11"/>
      <c r="O339" s="11"/>
      <c r="P339" s="11"/>
      <c r="Q339" s="11"/>
      <c r="R339" s="11"/>
      <c r="S339" s="11"/>
      <c r="T339" s="298"/>
      <c r="U339" s="298"/>
      <c r="V339" s="298"/>
      <c r="W339" s="298"/>
      <c r="X339" s="298"/>
      <c r="Y339" s="298"/>
      <c r="Z339" s="298"/>
      <c r="AA339" s="298"/>
      <c r="AB339" s="298"/>
      <c r="AC339" s="298"/>
      <c r="AD339" s="298"/>
      <c r="AE339" s="298"/>
      <c r="AF339" s="298"/>
      <c r="AG339" s="298"/>
      <c r="AH339" s="298"/>
      <c r="AI339" s="298"/>
      <c r="AJ339" s="298"/>
      <c r="AK339" s="298"/>
      <c r="AL339" s="298"/>
      <c r="AM339" s="298"/>
      <c r="AN339" s="298"/>
      <c r="AO339" s="298"/>
      <c r="AP339" s="298"/>
      <c r="AQ339" s="298"/>
      <c r="AR339" s="298"/>
      <c r="AS339" s="298"/>
      <c r="AT339" s="298"/>
      <c r="AU339" s="298"/>
      <c r="AV339" s="298"/>
      <c r="AW339" s="298"/>
      <c r="AX339" s="298"/>
      <c r="AY339" s="298"/>
      <c r="AZ339" s="298"/>
      <c r="BA339" s="298"/>
      <c r="BB339" s="298"/>
      <c r="BC339" s="298"/>
      <c r="BD339" s="298"/>
      <c r="BE339" s="298"/>
      <c r="BF339" s="298"/>
      <c r="BG339" s="298"/>
      <c r="BH339" s="298"/>
      <c r="BI339" s="298"/>
      <c r="BJ339" s="298"/>
      <c r="BK339" s="298"/>
      <c r="BL339" s="298"/>
      <c r="BM339" s="298"/>
      <c r="BN339" s="298"/>
      <c r="BO339" s="298"/>
      <c r="BP339" s="298"/>
      <c r="BQ339" s="298"/>
      <c r="BR339" s="298"/>
      <c r="BS339" s="298"/>
      <c r="BT339" s="298"/>
      <c r="BU339" s="298"/>
      <c r="BV339" s="298"/>
      <c r="BW339" s="298"/>
      <c r="BX339" s="298"/>
      <c r="BY339" s="298"/>
      <c r="BZ339" s="298"/>
      <c r="CA339" s="298"/>
      <c r="CB339" s="298"/>
      <c r="CC339" s="298"/>
    </row>
    <row r="340" spans="1:81" s="14" customFormat="1" ht="13.5">
      <c r="A340" s="11"/>
      <c r="B340" s="11"/>
      <c r="C340" s="11"/>
      <c r="D340" s="11"/>
      <c r="E340" s="11"/>
      <c r="F340" s="11"/>
      <c r="G340" s="11"/>
      <c r="H340" s="11"/>
      <c r="I340" s="11"/>
      <c r="J340" s="11"/>
      <c r="K340" s="11"/>
      <c r="L340" s="30"/>
      <c r="M340" s="30"/>
      <c r="N340" s="11"/>
      <c r="O340" s="11"/>
      <c r="P340" s="11"/>
      <c r="Q340" s="11"/>
      <c r="R340" s="11"/>
      <c r="S340" s="11"/>
      <c r="T340" s="298"/>
      <c r="U340" s="298"/>
      <c r="V340" s="298"/>
      <c r="W340" s="298"/>
      <c r="X340" s="298"/>
      <c r="Y340" s="298"/>
      <c r="Z340" s="298"/>
      <c r="AA340" s="298"/>
      <c r="AB340" s="298"/>
      <c r="AC340" s="298"/>
      <c r="AD340" s="298"/>
      <c r="AE340" s="298"/>
      <c r="AF340" s="298"/>
      <c r="AG340" s="298"/>
      <c r="AH340" s="298"/>
      <c r="AI340" s="298"/>
      <c r="AJ340" s="298"/>
      <c r="AK340" s="298"/>
      <c r="AL340" s="298"/>
      <c r="AM340" s="298"/>
      <c r="AN340" s="298"/>
      <c r="AO340" s="298"/>
      <c r="AP340" s="298"/>
      <c r="AQ340" s="298"/>
      <c r="AR340" s="298"/>
      <c r="AS340" s="298"/>
      <c r="AT340" s="298"/>
      <c r="AU340" s="298"/>
      <c r="AV340" s="298"/>
      <c r="AW340" s="298"/>
      <c r="AX340" s="298"/>
      <c r="AY340" s="298"/>
      <c r="AZ340" s="298"/>
      <c r="BA340" s="298"/>
      <c r="BB340" s="298"/>
      <c r="BC340" s="298"/>
      <c r="BD340" s="298"/>
      <c r="BE340" s="298"/>
      <c r="BF340" s="298"/>
      <c r="BG340" s="298"/>
      <c r="BH340" s="298"/>
      <c r="BI340" s="298"/>
      <c r="BJ340" s="298"/>
      <c r="BK340" s="298"/>
      <c r="BL340" s="298"/>
      <c r="BM340" s="298"/>
      <c r="BN340" s="298"/>
      <c r="BO340" s="298"/>
      <c r="BP340" s="298"/>
      <c r="BQ340" s="298"/>
      <c r="BR340" s="298"/>
      <c r="BS340" s="298"/>
      <c r="BT340" s="298"/>
      <c r="BU340" s="298"/>
      <c r="BV340" s="298"/>
      <c r="BW340" s="298"/>
      <c r="BX340" s="298"/>
      <c r="BY340" s="298"/>
      <c r="BZ340" s="298"/>
      <c r="CA340" s="298"/>
      <c r="CB340" s="298"/>
      <c r="CC340" s="298"/>
    </row>
    <row r="341" spans="1:81" s="14" customFormat="1" ht="13.5">
      <c r="A341" s="11"/>
      <c r="B341" s="11"/>
      <c r="C341" s="11"/>
      <c r="D341" s="11"/>
      <c r="E341" s="11"/>
      <c r="F341" s="11"/>
      <c r="G341" s="11"/>
      <c r="H341" s="11"/>
      <c r="I341" s="11"/>
      <c r="J341" s="11"/>
      <c r="K341" s="11"/>
      <c r="L341" s="30"/>
      <c r="M341" s="30"/>
      <c r="N341" s="11"/>
      <c r="O341" s="11"/>
      <c r="P341" s="11"/>
      <c r="Q341" s="11"/>
      <c r="R341" s="11"/>
      <c r="S341" s="11"/>
      <c r="T341" s="298"/>
      <c r="U341" s="298"/>
      <c r="V341" s="298"/>
      <c r="W341" s="298"/>
      <c r="X341" s="298"/>
      <c r="Y341" s="298"/>
      <c r="Z341" s="298"/>
      <c r="AA341" s="298"/>
      <c r="AB341" s="298"/>
      <c r="AC341" s="298"/>
      <c r="AD341" s="298"/>
      <c r="AE341" s="298"/>
      <c r="AF341" s="298"/>
      <c r="AG341" s="298"/>
      <c r="AH341" s="298"/>
      <c r="AI341" s="298"/>
      <c r="AJ341" s="298"/>
      <c r="AK341" s="298"/>
      <c r="AL341" s="298"/>
      <c r="AM341" s="298"/>
      <c r="AN341" s="298"/>
      <c r="AO341" s="298"/>
      <c r="AP341" s="298"/>
      <c r="AQ341" s="298"/>
      <c r="AR341" s="298"/>
      <c r="AS341" s="298"/>
      <c r="AT341" s="298"/>
      <c r="AU341" s="298"/>
      <c r="AV341" s="298"/>
      <c r="AW341" s="298"/>
      <c r="AX341" s="298"/>
      <c r="AY341" s="298"/>
      <c r="AZ341" s="298"/>
      <c r="BA341" s="298"/>
      <c r="BB341" s="298"/>
      <c r="BC341" s="298"/>
      <c r="BD341" s="298"/>
      <c r="BE341" s="298"/>
      <c r="BF341" s="298"/>
      <c r="BG341" s="298"/>
      <c r="BH341" s="298"/>
      <c r="BI341" s="298"/>
      <c r="BJ341" s="298"/>
      <c r="BK341" s="298"/>
      <c r="BL341" s="298"/>
      <c r="BM341" s="298"/>
      <c r="BN341" s="298"/>
      <c r="BO341" s="298"/>
      <c r="BP341" s="298"/>
      <c r="BQ341" s="298"/>
      <c r="BR341" s="298"/>
      <c r="BS341" s="298"/>
      <c r="BT341" s="298"/>
      <c r="BU341" s="298"/>
      <c r="BV341" s="298"/>
      <c r="BW341" s="298"/>
      <c r="BX341" s="298"/>
      <c r="BY341" s="298"/>
      <c r="BZ341" s="298"/>
      <c r="CA341" s="298"/>
      <c r="CB341" s="298"/>
      <c r="CC341" s="298"/>
    </row>
    <row r="342" spans="1:81" s="14" customFormat="1" ht="13.5">
      <c r="A342" s="11"/>
      <c r="B342" s="11"/>
      <c r="C342" s="11"/>
      <c r="D342" s="11"/>
      <c r="E342" s="11"/>
      <c r="F342" s="11"/>
      <c r="G342" s="11"/>
      <c r="H342" s="11"/>
      <c r="I342" s="11"/>
      <c r="J342" s="11"/>
      <c r="K342" s="11"/>
      <c r="L342" s="30"/>
      <c r="M342" s="30"/>
      <c r="N342" s="11"/>
      <c r="O342" s="11"/>
      <c r="P342" s="11"/>
      <c r="Q342" s="11"/>
      <c r="R342" s="11"/>
      <c r="S342" s="11"/>
      <c r="T342" s="298"/>
      <c r="U342" s="298"/>
      <c r="V342" s="298"/>
      <c r="W342" s="298"/>
      <c r="X342" s="298"/>
      <c r="Y342" s="298"/>
      <c r="Z342" s="298"/>
      <c r="AA342" s="298"/>
      <c r="AB342" s="298"/>
      <c r="AC342" s="298"/>
      <c r="AD342" s="298"/>
      <c r="AE342" s="298"/>
      <c r="AF342" s="298"/>
      <c r="AG342" s="298"/>
      <c r="AH342" s="298"/>
      <c r="AI342" s="298"/>
      <c r="AJ342" s="298"/>
      <c r="AK342" s="298"/>
      <c r="AL342" s="298"/>
      <c r="AM342" s="298"/>
      <c r="AN342" s="298"/>
      <c r="AO342" s="298"/>
      <c r="AP342" s="298"/>
      <c r="AQ342" s="298"/>
      <c r="AR342" s="298"/>
      <c r="AS342" s="298"/>
      <c r="AT342" s="298"/>
      <c r="AU342" s="298"/>
      <c r="AV342" s="298"/>
      <c r="AW342" s="298"/>
      <c r="AX342" s="298"/>
      <c r="AY342" s="298"/>
      <c r="AZ342" s="298"/>
      <c r="BA342" s="298"/>
      <c r="BB342" s="298"/>
      <c r="BC342" s="298"/>
      <c r="BD342" s="298"/>
      <c r="BE342" s="298"/>
      <c r="BF342" s="298"/>
      <c r="BG342" s="298"/>
      <c r="BH342" s="298"/>
      <c r="BI342" s="298"/>
      <c r="BJ342" s="298"/>
      <c r="BK342" s="298"/>
      <c r="BL342" s="298"/>
      <c r="BM342" s="298"/>
      <c r="BN342" s="298"/>
      <c r="BO342" s="298"/>
      <c r="BP342" s="298"/>
      <c r="BQ342" s="298"/>
      <c r="BR342" s="298"/>
      <c r="BS342" s="298"/>
      <c r="BT342" s="298"/>
      <c r="BU342" s="298"/>
      <c r="BV342" s="298"/>
      <c r="BW342" s="298"/>
      <c r="BX342" s="298"/>
      <c r="BY342" s="298"/>
      <c r="BZ342" s="298"/>
      <c r="CA342" s="298"/>
      <c r="CB342" s="298"/>
      <c r="CC342" s="298"/>
    </row>
    <row r="343" spans="1:81" s="14" customFormat="1" ht="13.5">
      <c r="A343" s="11"/>
      <c r="B343" s="11"/>
      <c r="C343" s="11"/>
      <c r="D343" s="11"/>
      <c r="E343" s="11"/>
      <c r="F343" s="11"/>
      <c r="G343" s="11"/>
      <c r="H343" s="11"/>
      <c r="I343" s="11"/>
      <c r="J343" s="11"/>
      <c r="K343" s="11"/>
      <c r="L343" s="30"/>
      <c r="M343" s="30"/>
      <c r="N343" s="11"/>
      <c r="O343" s="11"/>
      <c r="P343" s="11"/>
      <c r="Q343" s="11"/>
      <c r="R343" s="11"/>
      <c r="S343" s="11"/>
      <c r="T343" s="298"/>
      <c r="U343" s="298"/>
      <c r="V343" s="298"/>
      <c r="W343" s="298"/>
      <c r="X343" s="298"/>
      <c r="Y343" s="298"/>
      <c r="Z343" s="298"/>
      <c r="AA343" s="298"/>
      <c r="AB343" s="298"/>
      <c r="AC343" s="298"/>
      <c r="AD343" s="298"/>
      <c r="AE343" s="298"/>
      <c r="AF343" s="298"/>
      <c r="AG343" s="298"/>
      <c r="AH343" s="298"/>
      <c r="AI343" s="298"/>
      <c r="AJ343" s="298"/>
      <c r="AK343" s="298"/>
      <c r="AL343" s="298"/>
      <c r="AM343" s="298"/>
      <c r="AN343" s="298"/>
      <c r="AO343" s="298"/>
      <c r="AP343" s="298"/>
      <c r="AQ343" s="298"/>
      <c r="AR343" s="298"/>
      <c r="AS343" s="298"/>
      <c r="AT343" s="298"/>
      <c r="AU343" s="298"/>
      <c r="AV343" s="298"/>
      <c r="AW343" s="298"/>
      <c r="AX343" s="298"/>
      <c r="AY343" s="298"/>
      <c r="AZ343" s="298"/>
      <c r="BA343" s="298"/>
      <c r="BB343" s="298"/>
      <c r="BC343" s="298"/>
      <c r="BD343" s="298"/>
      <c r="BE343" s="298"/>
      <c r="BF343" s="298"/>
      <c r="BG343" s="298"/>
      <c r="BH343" s="298"/>
      <c r="BI343" s="298"/>
      <c r="BJ343" s="298"/>
      <c r="BK343" s="298"/>
      <c r="BL343" s="298"/>
      <c r="BM343" s="298"/>
      <c r="BN343" s="298"/>
      <c r="BO343" s="298"/>
      <c r="BP343" s="298"/>
      <c r="BQ343" s="298"/>
      <c r="BR343" s="298"/>
      <c r="BS343" s="298"/>
      <c r="BT343" s="298"/>
      <c r="BU343" s="298"/>
      <c r="BV343" s="298"/>
      <c r="BW343" s="298"/>
      <c r="BX343" s="298"/>
      <c r="BY343" s="298"/>
      <c r="BZ343" s="298"/>
      <c r="CA343" s="298"/>
      <c r="CB343" s="298"/>
      <c r="CC343" s="298"/>
    </row>
    <row r="344" spans="1:81" s="14" customFormat="1" ht="13.5">
      <c r="A344" s="11"/>
      <c r="B344" s="11"/>
      <c r="C344" s="11"/>
      <c r="D344" s="11"/>
      <c r="E344" s="11"/>
      <c r="F344" s="11"/>
      <c r="G344" s="11"/>
      <c r="H344" s="11"/>
      <c r="I344" s="11"/>
      <c r="J344" s="11"/>
      <c r="K344" s="11"/>
      <c r="L344" s="30"/>
      <c r="M344" s="30"/>
      <c r="N344" s="11"/>
      <c r="O344" s="11"/>
      <c r="P344" s="11"/>
      <c r="Q344" s="11"/>
      <c r="R344" s="11"/>
      <c r="S344" s="11"/>
      <c r="T344" s="298"/>
      <c r="U344" s="298"/>
      <c r="V344" s="298"/>
      <c r="W344" s="298"/>
      <c r="X344" s="298"/>
      <c r="Y344" s="298"/>
      <c r="Z344" s="298"/>
      <c r="AA344" s="298"/>
      <c r="AB344" s="298"/>
      <c r="AC344" s="298"/>
      <c r="AD344" s="298"/>
      <c r="AE344" s="298"/>
      <c r="AF344" s="298"/>
      <c r="AG344" s="298"/>
      <c r="AH344" s="298"/>
      <c r="AI344" s="298"/>
      <c r="AJ344" s="298"/>
      <c r="AK344" s="298"/>
      <c r="AL344" s="298"/>
      <c r="AM344" s="298"/>
      <c r="AN344" s="298"/>
      <c r="AO344" s="298"/>
      <c r="AP344" s="298"/>
      <c r="AQ344" s="298"/>
      <c r="AR344" s="298"/>
      <c r="AS344" s="298"/>
      <c r="AT344" s="298"/>
      <c r="AU344" s="298"/>
      <c r="AV344" s="298"/>
      <c r="AW344" s="298"/>
      <c r="AX344" s="298"/>
      <c r="AY344" s="298"/>
      <c r="AZ344" s="298"/>
      <c r="BA344" s="298"/>
      <c r="BB344" s="298"/>
      <c r="BC344" s="298"/>
      <c r="BD344" s="298"/>
      <c r="BE344" s="298"/>
      <c r="BF344" s="298"/>
      <c r="BG344" s="298"/>
      <c r="BH344" s="298"/>
      <c r="BI344" s="298"/>
      <c r="BJ344" s="298"/>
      <c r="BK344" s="298"/>
      <c r="BL344" s="298"/>
      <c r="BM344" s="298"/>
      <c r="BN344" s="298"/>
      <c r="BO344" s="298"/>
      <c r="BP344" s="298"/>
      <c r="BQ344" s="298"/>
      <c r="BR344" s="298"/>
      <c r="BS344" s="298"/>
      <c r="BT344" s="298"/>
      <c r="BU344" s="298"/>
      <c r="BV344" s="298"/>
      <c r="BW344" s="298"/>
      <c r="BX344" s="298"/>
      <c r="BY344" s="298"/>
      <c r="BZ344" s="298"/>
      <c r="CA344" s="298"/>
      <c r="CB344" s="298"/>
      <c r="CC344" s="298"/>
    </row>
    <row r="345" spans="1:81" s="14" customFormat="1" ht="13.5">
      <c r="A345" s="11"/>
      <c r="B345" s="11"/>
      <c r="C345" s="11"/>
      <c r="D345" s="11"/>
      <c r="E345" s="11"/>
      <c r="F345" s="11"/>
      <c r="G345" s="11"/>
      <c r="H345" s="11"/>
      <c r="I345" s="11"/>
      <c r="J345" s="11"/>
      <c r="K345" s="11"/>
      <c r="L345" s="30"/>
      <c r="M345" s="30"/>
      <c r="N345" s="11"/>
      <c r="O345" s="11"/>
      <c r="P345" s="11"/>
      <c r="Q345" s="11"/>
      <c r="R345" s="11"/>
      <c r="S345" s="11"/>
      <c r="T345" s="298"/>
      <c r="U345" s="298"/>
      <c r="V345" s="298"/>
      <c r="W345" s="298"/>
      <c r="X345" s="298"/>
      <c r="Y345" s="298"/>
      <c r="Z345" s="298"/>
      <c r="AA345" s="298"/>
      <c r="AB345" s="298"/>
      <c r="AC345" s="298"/>
      <c r="AD345" s="298"/>
      <c r="AE345" s="298"/>
      <c r="AF345" s="298"/>
      <c r="AG345" s="298"/>
      <c r="AH345" s="298"/>
      <c r="AI345" s="298"/>
      <c r="AJ345" s="298"/>
      <c r="AK345" s="298"/>
      <c r="AL345" s="298"/>
      <c r="AM345" s="298"/>
      <c r="AN345" s="298"/>
      <c r="AO345" s="298"/>
      <c r="AP345" s="298"/>
      <c r="AQ345" s="298"/>
      <c r="AR345" s="298"/>
      <c r="AS345" s="298"/>
      <c r="AT345" s="298"/>
      <c r="AU345" s="298"/>
      <c r="AV345" s="298"/>
      <c r="AW345" s="298"/>
      <c r="AX345" s="298"/>
      <c r="AY345" s="298"/>
      <c r="AZ345" s="298"/>
      <c r="BA345" s="298"/>
      <c r="BB345" s="298"/>
      <c r="BC345" s="298"/>
      <c r="BD345" s="298"/>
      <c r="BE345" s="298"/>
      <c r="BF345" s="298"/>
      <c r="BG345" s="298"/>
      <c r="BH345" s="298"/>
      <c r="BI345" s="298"/>
      <c r="BJ345" s="298"/>
      <c r="BK345" s="298"/>
      <c r="BL345" s="298"/>
      <c r="BM345" s="298"/>
      <c r="BN345" s="298"/>
      <c r="BO345" s="298"/>
      <c r="BP345" s="298"/>
      <c r="BQ345" s="298"/>
      <c r="BR345" s="298"/>
      <c r="BS345" s="298"/>
      <c r="BT345" s="298"/>
      <c r="BU345" s="298"/>
      <c r="BV345" s="298"/>
      <c r="BW345" s="298"/>
      <c r="BX345" s="298"/>
      <c r="BY345" s="298"/>
      <c r="BZ345" s="298"/>
      <c r="CA345" s="298"/>
      <c r="CB345" s="298"/>
      <c r="CC345" s="298"/>
    </row>
    <row r="346" spans="1:81" s="14" customFormat="1" ht="13.5">
      <c r="A346" s="11"/>
      <c r="B346" s="11"/>
      <c r="C346" s="11"/>
      <c r="D346" s="11"/>
      <c r="E346" s="11"/>
      <c r="F346" s="11"/>
      <c r="G346" s="11"/>
      <c r="H346" s="11"/>
      <c r="I346" s="11"/>
      <c r="J346" s="11"/>
      <c r="K346" s="11"/>
      <c r="L346" s="30"/>
      <c r="M346" s="30"/>
      <c r="N346" s="11"/>
      <c r="O346" s="11"/>
      <c r="P346" s="11"/>
      <c r="Q346" s="11"/>
      <c r="R346" s="11"/>
      <c r="S346" s="11"/>
      <c r="T346" s="298"/>
      <c r="U346" s="298"/>
      <c r="V346" s="298"/>
      <c r="W346" s="298"/>
      <c r="X346" s="298"/>
      <c r="Y346" s="298"/>
      <c r="Z346" s="298"/>
      <c r="AA346" s="298"/>
      <c r="AB346" s="298"/>
      <c r="AC346" s="298"/>
      <c r="AD346" s="298"/>
      <c r="AE346" s="298"/>
      <c r="AF346" s="298"/>
      <c r="AG346" s="298"/>
      <c r="AH346" s="298"/>
      <c r="AI346" s="298"/>
      <c r="AJ346" s="298"/>
      <c r="AK346" s="298"/>
      <c r="AL346" s="298"/>
      <c r="AM346" s="298"/>
      <c r="AN346" s="298"/>
      <c r="AO346" s="298"/>
      <c r="AP346" s="298"/>
      <c r="AQ346" s="298"/>
      <c r="AR346" s="298"/>
      <c r="AS346" s="298"/>
      <c r="AT346" s="298"/>
      <c r="AU346" s="298"/>
      <c r="AV346" s="298"/>
      <c r="AW346" s="298"/>
      <c r="AX346" s="298"/>
      <c r="AY346" s="298"/>
      <c r="AZ346" s="298"/>
      <c r="BA346" s="298"/>
      <c r="BB346" s="298"/>
      <c r="BC346" s="298"/>
      <c r="BD346" s="298"/>
      <c r="BE346" s="298"/>
      <c r="BF346" s="298"/>
      <c r="BG346" s="298"/>
      <c r="BH346" s="298"/>
      <c r="BI346" s="298"/>
      <c r="BJ346" s="298"/>
      <c r="BK346" s="298"/>
      <c r="BL346" s="298"/>
      <c r="BM346" s="298"/>
      <c r="BN346" s="298"/>
      <c r="BO346" s="298"/>
      <c r="BP346" s="298"/>
      <c r="BQ346" s="298"/>
      <c r="BR346" s="298"/>
      <c r="BS346" s="298"/>
      <c r="BT346" s="298"/>
      <c r="BU346" s="298"/>
      <c r="BV346" s="298"/>
      <c r="BW346" s="298"/>
      <c r="BX346" s="298"/>
      <c r="BY346" s="298"/>
      <c r="BZ346" s="298"/>
      <c r="CA346" s="298"/>
      <c r="CB346" s="298"/>
      <c r="CC346" s="298"/>
    </row>
    <row r="347" spans="1:81" s="14" customFormat="1" ht="13.5">
      <c r="A347" s="11"/>
      <c r="B347" s="11"/>
      <c r="C347" s="11"/>
      <c r="D347" s="11"/>
      <c r="E347" s="11"/>
      <c r="F347" s="11"/>
      <c r="G347" s="11"/>
      <c r="H347" s="11"/>
      <c r="I347" s="11"/>
      <c r="J347" s="11"/>
      <c r="K347" s="11"/>
      <c r="L347" s="30"/>
      <c r="M347" s="30"/>
      <c r="N347" s="11"/>
      <c r="O347" s="11"/>
      <c r="P347" s="11"/>
      <c r="Q347" s="11"/>
      <c r="R347" s="11"/>
      <c r="S347" s="11"/>
      <c r="T347" s="298"/>
      <c r="U347" s="298"/>
      <c r="V347" s="298"/>
      <c r="W347" s="298"/>
      <c r="X347" s="298"/>
      <c r="Y347" s="298"/>
      <c r="Z347" s="298"/>
      <c r="AA347" s="298"/>
      <c r="AB347" s="298"/>
      <c r="AC347" s="298"/>
      <c r="AD347" s="298"/>
      <c r="AE347" s="298"/>
      <c r="AF347" s="298"/>
      <c r="AG347" s="298"/>
      <c r="AH347" s="298"/>
      <c r="AI347" s="298"/>
      <c r="AJ347" s="298"/>
      <c r="AK347" s="298"/>
      <c r="AL347" s="298"/>
      <c r="AM347" s="298"/>
      <c r="AN347" s="298"/>
      <c r="AO347" s="298"/>
      <c r="AP347" s="298"/>
      <c r="AQ347" s="298"/>
      <c r="AR347" s="298"/>
      <c r="AS347" s="298"/>
      <c r="AT347" s="298"/>
      <c r="AU347" s="298"/>
      <c r="AV347" s="298"/>
      <c r="AW347" s="298"/>
      <c r="AX347" s="298"/>
      <c r="AY347" s="298"/>
      <c r="AZ347" s="298"/>
      <c r="BA347" s="298"/>
      <c r="BB347" s="298"/>
      <c r="BC347" s="298"/>
      <c r="BD347" s="298"/>
      <c r="BE347" s="298"/>
      <c r="BF347" s="298"/>
      <c r="BG347" s="298"/>
      <c r="BH347" s="298"/>
      <c r="BI347" s="298"/>
      <c r="BJ347" s="298"/>
      <c r="BK347" s="298"/>
      <c r="BL347" s="298"/>
      <c r="BM347" s="298"/>
      <c r="BN347" s="298"/>
      <c r="BO347" s="298"/>
      <c r="BP347" s="298"/>
      <c r="BQ347" s="298"/>
      <c r="BR347" s="298"/>
      <c r="BS347" s="298"/>
      <c r="BT347" s="298"/>
      <c r="BU347" s="298"/>
      <c r="BV347" s="298"/>
      <c r="BW347" s="298"/>
      <c r="BX347" s="298"/>
      <c r="BY347" s="298"/>
      <c r="BZ347" s="298"/>
      <c r="CA347" s="298"/>
      <c r="CB347" s="298"/>
      <c r="CC347" s="298"/>
    </row>
    <row r="348" spans="1:81" s="14" customFormat="1" ht="13.5">
      <c r="A348" s="11"/>
      <c r="B348" s="11"/>
      <c r="C348" s="11"/>
      <c r="D348" s="11"/>
      <c r="E348" s="11"/>
      <c r="F348" s="11"/>
      <c r="G348" s="11"/>
      <c r="H348" s="11"/>
      <c r="I348" s="11"/>
      <c r="J348" s="11"/>
      <c r="K348" s="11"/>
      <c r="L348" s="30"/>
      <c r="M348" s="30"/>
      <c r="N348" s="11"/>
      <c r="O348" s="11"/>
      <c r="P348" s="11"/>
      <c r="Q348" s="11"/>
      <c r="R348" s="11"/>
      <c r="S348" s="11"/>
      <c r="T348" s="298"/>
      <c r="U348" s="298"/>
      <c r="V348" s="298"/>
      <c r="W348" s="298"/>
      <c r="X348" s="298"/>
      <c r="Y348" s="298"/>
      <c r="Z348" s="298"/>
      <c r="AA348" s="298"/>
      <c r="AB348" s="298"/>
      <c r="AC348" s="298"/>
      <c r="AD348" s="298"/>
      <c r="AE348" s="298"/>
      <c r="AF348" s="298"/>
      <c r="AG348" s="298"/>
      <c r="AH348" s="298"/>
      <c r="AI348" s="298"/>
      <c r="AJ348" s="298"/>
      <c r="AK348" s="298"/>
      <c r="AL348" s="298"/>
      <c r="AM348" s="298"/>
      <c r="AN348" s="298"/>
      <c r="AO348" s="298"/>
      <c r="AP348" s="298"/>
      <c r="AQ348" s="298"/>
      <c r="AR348" s="298"/>
      <c r="AS348" s="298"/>
      <c r="AT348" s="298"/>
      <c r="AU348" s="298"/>
      <c r="AV348" s="298"/>
      <c r="AW348" s="298"/>
      <c r="AX348" s="298"/>
      <c r="AY348" s="298"/>
      <c r="AZ348" s="298"/>
      <c r="BA348" s="298"/>
      <c r="BB348" s="298"/>
      <c r="BC348" s="298"/>
      <c r="BD348" s="298"/>
      <c r="BE348" s="298"/>
      <c r="BF348" s="298"/>
      <c r="BG348" s="298"/>
      <c r="BH348" s="298"/>
      <c r="BI348" s="298"/>
      <c r="BJ348" s="298"/>
      <c r="BK348" s="298"/>
      <c r="BL348" s="298"/>
      <c r="BM348" s="298"/>
      <c r="BN348" s="298"/>
      <c r="BO348" s="298"/>
      <c r="BP348" s="298"/>
      <c r="BQ348" s="298"/>
      <c r="BR348" s="298"/>
      <c r="BS348" s="298"/>
      <c r="BT348" s="298"/>
      <c r="BU348" s="298"/>
      <c r="BV348" s="298"/>
      <c r="BW348" s="298"/>
      <c r="BX348" s="298"/>
      <c r="BY348" s="298"/>
      <c r="BZ348" s="298"/>
      <c r="CA348" s="298"/>
      <c r="CB348" s="298"/>
      <c r="CC348" s="298"/>
    </row>
    <row r="349" spans="1:81" s="14" customFormat="1" ht="13.5">
      <c r="A349" s="11"/>
      <c r="B349" s="11"/>
      <c r="C349" s="11"/>
      <c r="D349" s="11"/>
      <c r="E349" s="11"/>
      <c r="F349" s="11"/>
      <c r="G349" s="11"/>
      <c r="H349" s="11"/>
      <c r="I349" s="11"/>
      <c r="J349" s="11"/>
      <c r="K349" s="11"/>
      <c r="L349" s="30"/>
      <c r="M349" s="30"/>
      <c r="N349" s="11"/>
      <c r="O349" s="11"/>
      <c r="P349" s="11"/>
      <c r="Q349" s="11"/>
      <c r="R349" s="11"/>
      <c r="S349" s="11"/>
      <c r="T349" s="298"/>
      <c r="U349" s="298"/>
      <c r="V349" s="298"/>
      <c r="W349" s="298"/>
      <c r="X349" s="298"/>
      <c r="Y349" s="298"/>
      <c r="Z349" s="298"/>
      <c r="AA349" s="298"/>
      <c r="AB349" s="298"/>
      <c r="AC349" s="298"/>
      <c r="AD349" s="298"/>
      <c r="AE349" s="298"/>
      <c r="AF349" s="298"/>
      <c r="AG349" s="298"/>
      <c r="AH349" s="298"/>
      <c r="AI349" s="298"/>
      <c r="AJ349" s="298"/>
      <c r="AK349" s="298"/>
      <c r="AL349" s="298"/>
      <c r="AM349" s="298"/>
      <c r="AN349" s="298"/>
      <c r="AO349" s="298"/>
      <c r="AP349" s="298"/>
      <c r="AQ349" s="298"/>
      <c r="AR349" s="298"/>
      <c r="AS349" s="298"/>
      <c r="AT349" s="298"/>
      <c r="AU349" s="298"/>
      <c r="AV349" s="298"/>
      <c r="AW349" s="298"/>
      <c r="AX349" s="298"/>
      <c r="AY349" s="298"/>
      <c r="AZ349" s="298"/>
      <c r="BA349" s="298"/>
      <c r="BB349" s="298"/>
      <c r="BC349" s="298"/>
      <c r="BD349" s="298"/>
      <c r="BE349" s="298"/>
      <c r="BF349" s="298"/>
      <c r="BG349" s="298"/>
      <c r="BH349" s="298"/>
      <c r="BI349" s="298"/>
      <c r="BJ349" s="298"/>
      <c r="BK349" s="298"/>
      <c r="BL349" s="298"/>
      <c r="BM349" s="298"/>
      <c r="BN349" s="298"/>
      <c r="BO349" s="298"/>
      <c r="BP349" s="298"/>
      <c r="BQ349" s="298"/>
      <c r="BR349" s="298"/>
      <c r="BS349" s="298"/>
      <c r="BT349" s="298"/>
      <c r="BU349" s="298"/>
      <c r="BV349" s="298"/>
      <c r="BW349" s="298"/>
      <c r="BX349" s="298"/>
      <c r="BY349" s="298"/>
      <c r="BZ349" s="298"/>
      <c r="CA349" s="298"/>
      <c r="CB349" s="298"/>
      <c r="CC349" s="298"/>
    </row>
    <row r="350" spans="1:81" s="14" customFormat="1" ht="13.5">
      <c r="A350" s="11"/>
      <c r="B350" s="11"/>
      <c r="C350" s="11"/>
      <c r="D350" s="11"/>
      <c r="E350" s="11"/>
      <c r="F350" s="11"/>
      <c r="G350" s="11"/>
      <c r="H350" s="11"/>
      <c r="I350" s="11"/>
      <c r="J350" s="11"/>
      <c r="K350" s="11"/>
      <c r="L350" s="30"/>
      <c r="M350" s="30"/>
      <c r="N350" s="11"/>
      <c r="O350" s="11"/>
      <c r="P350" s="11"/>
      <c r="Q350" s="11"/>
      <c r="R350" s="11"/>
      <c r="S350" s="11"/>
      <c r="T350" s="298"/>
      <c r="U350" s="298"/>
      <c r="V350" s="298"/>
      <c r="W350" s="298"/>
      <c r="X350" s="298"/>
      <c r="Y350" s="298"/>
      <c r="Z350" s="298"/>
      <c r="AA350" s="298"/>
      <c r="AB350" s="298"/>
      <c r="AC350" s="298"/>
      <c r="AD350" s="298"/>
      <c r="AE350" s="298"/>
      <c r="AF350" s="298"/>
      <c r="AG350" s="298"/>
      <c r="AH350" s="298"/>
      <c r="AI350" s="298"/>
      <c r="AJ350" s="298"/>
      <c r="AK350" s="298"/>
      <c r="AL350" s="298"/>
      <c r="AM350" s="298"/>
      <c r="AN350" s="298"/>
      <c r="AO350" s="298"/>
      <c r="AP350" s="298"/>
      <c r="AQ350" s="298"/>
      <c r="AR350" s="298"/>
      <c r="AS350" s="298"/>
      <c r="AT350" s="298"/>
      <c r="AU350" s="298"/>
      <c r="AV350" s="298"/>
      <c r="AW350" s="298"/>
      <c r="AX350" s="298"/>
      <c r="AY350" s="298"/>
      <c r="AZ350" s="298"/>
      <c r="BA350" s="298"/>
      <c r="BB350" s="298"/>
      <c r="BC350" s="298"/>
      <c r="BD350" s="298"/>
      <c r="BE350" s="298"/>
      <c r="BF350" s="298"/>
      <c r="BG350" s="298"/>
      <c r="BH350" s="298"/>
      <c r="BI350" s="298"/>
      <c r="BJ350" s="298"/>
      <c r="BK350" s="298"/>
      <c r="BL350" s="298"/>
      <c r="BM350" s="298"/>
      <c r="BN350" s="298"/>
      <c r="BO350" s="298"/>
      <c r="BP350" s="298"/>
      <c r="BQ350" s="298"/>
      <c r="BR350" s="298"/>
      <c r="BS350" s="298"/>
      <c r="BT350" s="298"/>
      <c r="BU350" s="298"/>
      <c r="BV350" s="298"/>
      <c r="BW350" s="298"/>
      <c r="BX350" s="298"/>
      <c r="BY350" s="298"/>
      <c r="BZ350" s="298"/>
      <c r="CA350" s="298"/>
      <c r="CB350" s="298"/>
      <c r="CC350" s="298"/>
    </row>
    <row r="351" spans="1:81" s="14" customFormat="1" ht="13.5">
      <c r="A351" s="11"/>
      <c r="B351" s="11"/>
      <c r="C351" s="11"/>
      <c r="D351" s="11"/>
      <c r="E351" s="11"/>
      <c r="F351" s="11"/>
      <c r="G351" s="11"/>
      <c r="H351" s="11"/>
      <c r="I351" s="11"/>
      <c r="J351" s="11"/>
      <c r="K351" s="11"/>
      <c r="L351" s="30"/>
      <c r="M351" s="30"/>
      <c r="N351" s="11"/>
      <c r="O351" s="11"/>
      <c r="P351" s="11"/>
      <c r="Q351" s="11"/>
      <c r="R351" s="11"/>
      <c r="S351" s="11"/>
      <c r="T351" s="298"/>
      <c r="U351" s="298"/>
      <c r="V351" s="298"/>
      <c r="W351" s="298"/>
      <c r="X351" s="298"/>
      <c r="Y351" s="298"/>
      <c r="Z351" s="298"/>
      <c r="AA351" s="298"/>
      <c r="AB351" s="298"/>
      <c r="AC351" s="298"/>
      <c r="AD351" s="298"/>
      <c r="AE351" s="298"/>
      <c r="AF351" s="298"/>
      <c r="AG351" s="298"/>
      <c r="AH351" s="298"/>
      <c r="AI351" s="298"/>
      <c r="AJ351" s="298"/>
      <c r="AK351" s="298"/>
      <c r="AL351" s="298"/>
      <c r="AM351" s="298"/>
      <c r="AN351" s="298"/>
      <c r="AO351" s="298"/>
      <c r="AP351" s="298"/>
      <c r="AQ351" s="298"/>
      <c r="AR351" s="298"/>
      <c r="AS351" s="298"/>
      <c r="AT351" s="298"/>
      <c r="AU351" s="298"/>
      <c r="AV351" s="298"/>
      <c r="AW351" s="298"/>
      <c r="AX351" s="298"/>
      <c r="AY351" s="298"/>
      <c r="AZ351" s="298"/>
      <c r="BA351" s="298"/>
      <c r="BB351" s="298"/>
      <c r="BC351" s="298"/>
      <c r="BD351" s="298"/>
      <c r="BE351" s="298"/>
      <c r="BF351" s="298"/>
      <c r="BG351" s="298"/>
      <c r="BH351" s="298"/>
      <c r="BI351" s="298"/>
      <c r="BJ351" s="298"/>
      <c r="BK351" s="298"/>
      <c r="BL351" s="298"/>
      <c r="BM351" s="298"/>
      <c r="BN351" s="298"/>
      <c r="BO351" s="298"/>
      <c r="BP351" s="298"/>
      <c r="BQ351" s="298"/>
      <c r="BR351" s="298"/>
      <c r="BS351" s="298"/>
      <c r="BT351" s="298"/>
      <c r="BU351" s="298"/>
      <c r="BV351" s="298"/>
      <c r="BW351" s="298"/>
      <c r="BX351" s="298"/>
      <c r="BY351" s="298"/>
      <c r="BZ351" s="298"/>
      <c r="CA351" s="298"/>
      <c r="CB351" s="298"/>
      <c r="CC351" s="298"/>
    </row>
    <row r="352" spans="1:81" s="14" customFormat="1" ht="13.5">
      <c r="A352" s="11"/>
      <c r="B352" s="11"/>
      <c r="C352" s="11"/>
      <c r="D352" s="11"/>
      <c r="E352" s="11"/>
      <c r="F352" s="11"/>
      <c r="G352" s="11"/>
      <c r="H352" s="11"/>
      <c r="I352" s="11"/>
      <c r="J352" s="11"/>
      <c r="K352" s="11"/>
      <c r="L352" s="30"/>
      <c r="M352" s="30"/>
      <c r="N352" s="11"/>
      <c r="O352" s="11"/>
      <c r="P352" s="11"/>
      <c r="Q352" s="11"/>
      <c r="R352" s="11"/>
      <c r="S352" s="11"/>
      <c r="T352" s="298"/>
      <c r="U352" s="298"/>
      <c r="V352" s="298"/>
      <c r="W352" s="298"/>
      <c r="X352" s="298"/>
      <c r="Y352" s="298"/>
      <c r="Z352" s="298"/>
      <c r="AA352" s="298"/>
      <c r="AB352" s="298"/>
      <c r="AC352" s="298"/>
      <c r="AD352" s="298"/>
      <c r="AE352" s="298"/>
      <c r="AF352" s="298"/>
      <c r="AG352" s="298"/>
      <c r="AH352" s="298"/>
      <c r="AI352" s="298"/>
      <c r="AJ352" s="298"/>
      <c r="AK352" s="298"/>
      <c r="AL352" s="298"/>
      <c r="AM352" s="298"/>
      <c r="AN352" s="298"/>
      <c r="AO352" s="298"/>
      <c r="AP352" s="298"/>
      <c r="AQ352" s="298"/>
      <c r="AR352" s="298"/>
      <c r="AS352" s="298"/>
      <c r="AT352" s="298"/>
      <c r="AU352" s="298"/>
      <c r="AV352" s="298"/>
      <c r="AW352" s="298"/>
      <c r="AX352" s="298"/>
      <c r="AY352" s="298"/>
      <c r="AZ352" s="298"/>
      <c r="BA352" s="298"/>
      <c r="BB352" s="298"/>
      <c r="BC352" s="298"/>
      <c r="BD352" s="298"/>
      <c r="BE352" s="298"/>
      <c r="BF352" s="298"/>
      <c r="BG352" s="298"/>
      <c r="BH352" s="298"/>
      <c r="BI352" s="298"/>
      <c r="BJ352" s="298"/>
      <c r="BK352" s="298"/>
      <c r="BL352" s="298"/>
      <c r="BM352" s="298"/>
      <c r="BN352" s="298"/>
      <c r="BO352" s="298"/>
      <c r="BP352" s="298"/>
      <c r="BQ352" s="298"/>
      <c r="BR352" s="298"/>
      <c r="BS352" s="298"/>
      <c r="BT352" s="298"/>
      <c r="BU352" s="298"/>
      <c r="BV352" s="298"/>
      <c r="BW352" s="298"/>
      <c r="BX352" s="298"/>
      <c r="BY352" s="298"/>
      <c r="BZ352" s="298"/>
      <c r="CA352" s="298"/>
      <c r="CB352" s="298"/>
      <c r="CC352" s="298"/>
    </row>
    <row r="353" spans="1:81" s="14" customFormat="1" ht="13.5">
      <c r="A353" s="11"/>
      <c r="B353" s="11"/>
      <c r="C353" s="11"/>
      <c r="D353" s="11"/>
      <c r="E353" s="11"/>
      <c r="F353" s="11"/>
      <c r="G353" s="11"/>
      <c r="H353" s="11"/>
      <c r="I353" s="11"/>
      <c r="J353" s="11"/>
      <c r="K353" s="11"/>
      <c r="L353" s="30"/>
      <c r="M353" s="30"/>
      <c r="N353" s="11"/>
      <c r="O353" s="11"/>
      <c r="P353" s="11"/>
      <c r="Q353" s="11"/>
      <c r="R353" s="11"/>
      <c r="S353" s="11"/>
      <c r="T353" s="298"/>
      <c r="U353" s="298"/>
      <c r="V353" s="298"/>
      <c r="W353" s="298"/>
      <c r="X353" s="298"/>
      <c r="Y353" s="298"/>
      <c r="Z353" s="298"/>
      <c r="AA353" s="298"/>
      <c r="AB353" s="298"/>
      <c r="AC353" s="298"/>
      <c r="AD353" s="298"/>
      <c r="AE353" s="298"/>
      <c r="AF353" s="298"/>
      <c r="AG353" s="298"/>
      <c r="AH353" s="298"/>
      <c r="AI353" s="298"/>
      <c r="AJ353" s="298"/>
      <c r="AK353" s="298"/>
      <c r="AL353" s="298"/>
      <c r="AM353" s="298"/>
      <c r="AN353" s="298"/>
      <c r="AO353" s="298"/>
      <c r="AP353" s="298"/>
      <c r="AQ353" s="298"/>
      <c r="AR353" s="298"/>
      <c r="AS353" s="298"/>
      <c r="AT353" s="298"/>
      <c r="AU353" s="298"/>
      <c r="AV353" s="298"/>
      <c r="AW353" s="298"/>
      <c r="AX353" s="298"/>
      <c r="AY353" s="298"/>
      <c r="AZ353" s="298"/>
      <c r="BA353" s="298"/>
      <c r="BB353" s="298"/>
      <c r="BC353" s="298"/>
      <c r="BD353" s="298"/>
      <c r="BE353" s="298"/>
      <c r="BF353" s="298"/>
      <c r="BG353" s="298"/>
      <c r="BH353" s="298"/>
      <c r="BI353" s="298"/>
      <c r="BJ353" s="298"/>
      <c r="BK353" s="298"/>
      <c r="BL353" s="298"/>
      <c r="BM353" s="298"/>
      <c r="BN353" s="298"/>
      <c r="BO353" s="298"/>
      <c r="BP353" s="298"/>
      <c r="BQ353" s="298"/>
      <c r="BR353" s="298"/>
      <c r="BS353" s="298"/>
      <c r="BT353" s="298"/>
      <c r="BU353" s="298"/>
      <c r="BV353" s="298"/>
      <c r="BW353" s="298"/>
      <c r="BX353" s="298"/>
      <c r="BY353" s="298"/>
      <c r="BZ353" s="298"/>
      <c r="CA353" s="298"/>
      <c r="CB353" s="298"/>
      <c r="CC353" s="298"/>
    </row>
    <row r="354" spans="1:81" s="14" customFormat="1" ht="13.5">
      <c r="A354" s="11"/>
      <c r="B354" s="11"/>
      <c r="C354" s="11"/>
      <c r="D354" s="11"/>
      <c r="E354" s="11"/>
      <c r="F354" s="11"/>
      <c r="G354" s="11"/>
      <c r="H354" s="11"/>
      <c r="I354" s="11"/>
      <c r="J354" s="11"/>
      <c r="K354" s="11"/>
      <c r="L354" s="30"/>
      <c r="M354" s="30"/>
      <c r="N354" s="11"/>
      <c r="O354" s="11"/>
      <c r="P354" s="11"/>
      <c r="Q354" s="11"/>
      <c r="R354" s="11"/>
      <c r="S354" s="11"/>
      <c r="T354" s="298"/>
      <c r="U354" s="298"/>
      <c r="V354" s="298"/>
      <c r="W354" s="298"/>
      <c r="X354" s="298"/>
      <c r="Y354" s="298"/>
      <c r="Z354" s="298"/>
      <c r="AA354" s="298"/>
      <c r="AB354" s="298"/>
      <c r="AC354" s="298"/>
      <c r="AD354" s="298"/>
      <c r="AE354" s="298"/>
      <c r="AF354" s="298"/>
      <c r="AG354" s="298"/>
      <c r="AH354" s="298"/>
      <c r="AI354" s="298"/>
      <c r="AJ354" s="298"/>
      <c r="AK354" s="298"/>
      <c r="AL354" s="298"/>
      <c r="AM354" s="298"/>
      <c r="AN354" s="298"/>
      <c r="AO354" s="298"/>
      <c r="AP354" s="298"/>
      <c r="AQ354" s="298"/>
      <c r="AR354" s="298"/>
      <c r="AS354" s="298"/>
      <c r="AT354" s="298"/>
      <c r="AU354" s="298"/>
      <c r="AV354" s="298"/>
      <c r="AW354" s="298"/>
      <c r="AX354" s="298"/>
      <c r="AY354" s="298"/>
      <c r="AZ354" s="298"/>
      <c r="BA354" s="298"/>
      <c r="BB354" s="298"/>
      <c r="BC354" s="298"/>
      <c r="BD354" s="298"/>
      <c r="BE354" s="298"/>
      <c r="BF354" s="298"/>
      <c r="BG354" s="298"/>
      <c r="BH354" s="298"/>
      <c r="BI354" s="298"/>
      <c r="BJ354" s="298"/>
      <c r="BK354" s="298"/>
      <c r="BL354" s="298"/>
      <c r="BM354" s="298"/>
      <c r="BN354" s="298"/>
      <c r="BO354" s="298"/>
      <c r="BP354" s="298"/>
      <c r="BQ354" s="298"/>
      <c r="BR354" s="298"/>
      <c r="BS354" s="298"/>
      <c r="BT354" s="298"/>
      <c r="BU354" s="298"/>
      <c r="BV354" s="298"/>
      <c r="BW354" s="298"/>
      <c r="BX354" s="298"/>
      <c r="BY354" s="298"/>
      <c r="BZ354" s="298"/>
      <c r="CA354" s="298"/>
      <c r="CB354" s="298"/>
      <c r="CC354" s="298"/>
    </row>
    <row r="355" spans="1:81" s="14" customFormat="1" ht="13.5">
      <c r="A355" s="11"/>
      <c r="B355" s="11"/>
      <c r="C355" s="11"/>
      <c r="D355" s="11"/>
      <c r="E355" s="11"/>
      <c r="F355" s="11"/>
      <c r="G355" s="11"/>
      <c r="H355" s="11"/>
      <c r="I355" s="11"/>
      <c r="J355" s="11"/>
      <c r="K355" s="11"/>
      <c r="L355" s="30"/>
      <c r="M355" s="30"/>
      <c r="N355" s="11"/>
      <c r="O355" s="11"/>
      <c r="P355" s="11"/>
      <c r="Q355" s="11"/>
      <c r="R355" s="11"/>
      <c r="S355" s="11"/>
      <c r="T355" s="298"/>
      <c r="U355" s="298"/>
      <c r="V355" s="298"/>
      <c r="W355" s="298"/>
      <c r="X355" s="298"/>
      <c r="Y355" s="298"/>
      <c r="Z355" s="298"/>
      <c r="AA355" s="298"/>
      <c r="AB355" s="298"/>
      <c r="AC355" s="298"/>
      <c r="AD355" s="298"/>
      <c r="AE355" s="298"/>
      <c r="AF355" s="298"/>
      <c r="AG355" s="298"/>
      <c r="AH355" s="298"/>
      <c r="AI355" s="298"/>
      <c r="AJ355" s="298"/>
      <c r="AK355" s="298"/>
      <c r="AL355" s="298"/>
      <c r="AM355" s="298"/>
      <c r="AN355" s="298"/>
      <c r="AO355" s="298"/>
      <c r="AP355" s="298"/>
      <c r="AQ355" s="298"/>
      <c r="AR355" s="298"/>
      <c r="AS355" s="298"/>
      <c r="AT355" s="298"/>
      <c r="AU355" s="298"/>
      <c r="AV355" s="298"/>
      <c r="AW355" s="298"/>
      <c r="AX355" s="298"/>
      <c r="AY355" s="298"/>
      <c r="AZ355" s="298"/>
      <c r="BA355" s="298"/>
      <c r="BB355" s="298"/>
      <c r="BC355" s="298"/>
      <c r="BD355" s="298"/>
      <c r="BE355" s="298"/>
      <c r="BF355" s="298"/>
      <c r="BG355" s="298"/>
      <c r="BH355" s="298"/>
      <c r="BI355" s="298"/>
      <c r="BJ355" s="298"/>
      <c r="BK355" s="298"/>
      <c r="BL355" s="298"/>
      <c r="BM355" s="298"/>
      <c r="BN355" s="298"/>
      <c r="BO355" s="298"/>
      <c r="BP355" s="298"/>
      <c r="BQ355" s="298"/>
      <c r="BR355" s="298"/>
      <c r="BS355" s="298"/>
      <c r="BT355" s="298"/>
      <c r="BU355" s="298"/>
      <c r="BV355" s="298"/>
      <c r="BW355" s="298"/>
      <c r="BX355" s="298"/>
      <c r="BY355" s="298"/>
      <c r="BZ355" s="298"/>
      <c r="CA355" s="298"/>
      <c r="CB355" s="298"/>
      <c r="CC355" s="298"/>
    </row>
    <row r="356" spans="1:81" s="14" customFormat="1" ht="13.5">
      <c r="A356" s="11"/>
      <c r="B356" s="11"/>
      <c r="C356" s="11"/>
      <c r="D356" s="11"/>
      <c r="E356" s="11"/>
      <c r="F356" s="11"/>
      <c r="G356" s="11"/>
      <c r="H356" s="11"/>
      <c r="I356" s="11"/>
      <c r="J356" s="11"/>
      <c r="K356" s="11"/>
      <c r="L356" s="30"/>
      <c r="M356" s="30"/>
      <c r="N356" s="11"/>
      <c r="O356" s="11"/>
      <c r="P356" s="11"/>
      <c r="Q356" s="11"/>
      <c r="R356" s="11"/>
      <c r="S356" s="11"/>
      <c r="T356" s="298"/>
      <c r="U356" s="298"/>
      <c r="V356" s="298"/>
      <c r="W356" s="298"/>
      <c r="X356" s="298"/>
      <c r="Y356" s="298"/>
      <c r="Z356" s="298"/>
      <c r="AA356" s="298"/>
      <c r="AB356" s="298"/>
      <c r="AC356" s="298"/>
      <c r="AD356" s="298"/>
      <c r="AE356" s="298"/>
      <c r="AF356" s="298"/>
      <c r="AG356" s="298"/>
      <c r="AH356" s="298"/>
      <c r="AI356" s="298"/>
      <c r="AJ356" s="298"/>
      <c r="AK356" s="298"/>
      <c r="AL356" s="298"/>
      <c r="AM356" s="298"/>
      <c r="AN356" s="298"/>
      <c r="AO356" s="298"/>
      <c r="AP356" s="298"/>
      <c r="AQ356" s="298"/>
      <c r="AR356" s="298"/>
      <c r="AS356" s="298"/>
      <c r="AT356" s="298"/>
      <c r="AU356" s="298"/>
      <c r="AV356" s="298"/>
      <c r="AW356" s="298"/>
      <c r="AX356" s="298"/>
      <c r="AY356" s="298"/>
      <c r="AZ356" s="298"/>
      <c r="BA356" s="298"/>
      <c r="BB356" s="298"/>
      <c r="BC356" s="298"/>
      <c r="BD356" s="298"/>
      <c r="BE356" s="298"/>
      <c r="BF356" s="298"/>
      <c r="BG356" s="298"/>
      <c r="BH356" s="298"/>
      <c r="BI356" s="298"/>
      <c r="BJ356" s="298"/>
      <c r="BK356" s="298"/>
      <c r="BL356" s="298"/>
      <c r="BM356" s="298"/>
      <c r="BN356" s="298"/>
      <c r="BO356" s="298"/>
      <c r="BP356" s="298"/>
      <c r="BQ356" s="298"/>
      <c r="BR356" s="298"/>
      <c r="BS356" s="298"/>
      <c r="BT356" s="298"/>
      <c r="BU356" s="298"/>
      <c r="BV356" s="298"/>
      <c r="BW356" s="298"/>
      <c r="BX356" s="298"/>
      <c r="BY356" s="298"/>
      <c r="BZ356" s="298"/>
      <c r="CA356" s="298"/>
      <c r="CB356" s="298"/>
      <c r="CC356" s="298"/>
    </row>
    <row r="357" spans="1:81" s="14" customFormat="1" ht="13.5">
      <c r="A357" s="11"/>
      <c r="B357" s="11"/>
      <c r="C357" s="11"/>
      <c r="D357" s="11"/>
      <c r="E357" s="11"/>
      <c r="F357" s="11"/>
      <c r="G357" s="11"/>
      <c r="H357" s="11"/>
      <c r="I357" s="11"/>
      <c r="J357" s="11"/>
      <c r="K357" s="11"/>
      <c r="L357" s="30"/>
      <c r="M357" s="30"/>
      <c r="N357" s="11"/>
      <c r="O357" s="11"/>
      <c r="P357" s="11"/>
      <c r="Q357" s="11"/>
      <c r="R357" s="11"/>
      <c r="S357" s="11"/>
      <c r="T357" s="298"/>
      <c r="U357" s="298"/>
      <c r="V357" s="298"/>
      <c r="W357" s="298"/>
      <c r="X357" s="298"/>
      <c r="Y357" s="298"/>
      <c r="Z357" s="298"/>
      <c r="AA357" s="298"/>
      <c r="AB357" s="298"/>
      <c r="AC357" s="298"/>
      <c r="AD357" s="298"/>
      <c r="AE357" s="298"/>
      <c r="AF357" s="298"/>
      <c r="AG357" s="298"/>
      <c r="AH357" s="298"/>
      <c r="AI357" s="298"/>
      <c r="AJ357" s="298"/>
      <c r="AK357" s="298"/>
      <c r="AL357" s="298"/>
      <c r="AM357" s="298"/>
      <c r="AN357" s="298"/>
      <c r="AO357" s="298"/>
      <c r="AP357" s="298"/>
      <c r="AQ357" s="298"/>
      <c r="AR357" s="298"/>
      <c r="AS357" s="298"/>
      <c r="AT357" s="298"/>
      <c r="AU357" s="298"/>
      <c r="AV357" s="298"/>
      <c r="AW357" s="298"/>
      <c r="AX357" s="298"/>
      <c r="AY357" s="298"/>
      <c r="AZ357" s="298"/>
      <c r="BA357" s="298"/>
      <c r="BB357" s="298"/>
      <c r="BC357" s="298"/>
      <c r="BD357" s="298"/>
      <c r="BE357" s="298"/>
      <c r="BF357" s="298"/>
      <c r="BG357" s="298"/>
      <c r="BH357" s="298"/>
      <c r="BI357" s="298"/>
      <c r="BJ357" s="298"/>
      <c r="BK357" s="298"/>
      <c r="BL357" s="298"/>
      <c r="BM357" s="298"/>
      <c r="BN357" s="298"/>
      <c r="BO357" s="298"/>
      <c r="BP357" s="298"/>
      <c r="BQ357" s="298"/>
      <c r="BR357" s="298"/>
      <c r="BS357" s="298"/>
      <c r="BT357" s="298"/>
      <c r="BU357" s="298"/>
      <c r="BV357" s="298"/>
      <c r="BW357" s="298"/>
      <c r="BX357" s="298"/>
      <c r="BY357" s="298"/>
      <c r="BZ357" s="298"/>
      <c r="CA357" s="298"/>
      <c r="CB357" s="298"/>
      <c r="CC357" s="298"/>
    </row>
    <row r="358" spans="1:81" s="14" customFormat="1" ht="13.5">
      <c r="A358" s="11"/>
      <c r="B358" s="11"/>
      <c r="C358" s="11"/>
      <c r="D358" s="11"/>
      <c r="E358" s="11"/>
      <c r="F358" s="11"/>
      <c r="G358" s="11"/>
      <c r="H358" s="11"/>
      <c r="I358" s="11"/>
      <c r="J358" s="11"/>
      <c r="K358" s="11"/>
      <c r="L358" s="30"/>
      <c r="M358" s="30"/>
      <c r="N358" s="11"/>
      <c r="O358" s="11"/>
      <c r="P358" s="11"/>
      <c r="Q358" s="11"/>
      <c r="R358" s="11"/>
      <c r="S358" s="11"/>
      <c r="T358" s="298"/>
      <c r="U358" s="298"/>
      <c r="V358" s="298"/>
      <c r="W358" s="298"/>
      <c r="X358" s="298"/>
      <c r="Y358" s="298"/>
      <c r="Z358" s="298"/>
      <c r="AA358" s="298"/>
      <c r="AB358" s="298"/>
      <c r="AC358" s="298"/>
      <c r="AD358" s="298"/>
      <c r="AE358" s="298"/>
      <c r="AF358" s="298"/>
      <c r="AG358" s="298"/>
      <c r="AH358" s="298"/>
      <c r="AI358" s="298"/>
      <c r="AJ358" s="298"/>
      <c r="AK358" s="298"/>
      <c r="AL358" s="298"/>
      <c r="AM358" s="298"/>
      <c r="AN358" s="298"/>
      <c r="AO358" s="298"/>
      <c r="AP358" s="298"/>
      <c r="AQ358" s="298"/>
      <c r="AR358" s="298"/>
      <c r="AS358" s="298"/>
      <c r="AT358" s="298"/>
      <c r="AU358" s="298"/>
      <c r="AV358" s="298"/>
      <c r="AW358" s="298"/>
      <c r="AX358" s="298"/>
      <c r="AY358" s="298"/>
      <c r="AZ358" s="298"/>
      <c r="BA358" s="298"/>
      <c r="BB358" s="298"/>
      <c r="BC358" s="298"/>
      <c r="BD358" s="298"/>
      <c r="BE358" s="298"/>
      <c r="BF358" s="298"/>
      <c r="BG358" s="298"/>
      <c r="BH358" s="298"/>
      <c r="BI358" s="298"/>
      <c r="BJ358" s="298"/>
      <c r="BK358" s="298"/>
      <c r="BL358" s="298"/>
      <c r="BM358" s="298"/>
      <c r="BN358" s="298"/>
      <c r="BO358" s="298"/>
      <c r="BP358" s="298"/>
      <c r="BQ358" s="298"/>
      <c r="BR358" s="298"/>
      <c r="BS358" s="298"/>
      <c r="BT358" s="298"/>
      <c r="BU358" s="298"/>
      <c r="BV358" s="298"/>
      <c r="BW358" s="298"/>
      <c r="BX358" s="298"/>
      <c r="BY358" s="298"/>
      <c r="BZ358" s="298"/>
      <c r="CA358" s="298"/>
      <c r="CB358" s="298"/>
      <c r="CC358" s="298"/>
    </row>
    <row r="359" spans="1:81" s="14" customFormat="1" ht="13.5">
      <c r="A359" s="11"/>
      <c r="B359" s="11"/>
      <c r="C359" s="11"/>
      <c r="D359" s="11"/>
      <c r="E359" s="11"/>
      <c r="F359" s="11"/>
      <c r="G359" s="11"/>
      <c r="H359" s="11"/>
      <c r="I359" s="11"/>
      <c r="J359" s="11"/>
      <c r="K359" s="11"/>
      <c r="L359" s="30"/>
      <c r="M359" s="30"/>
      <c r="N359" s="11"/>
      <c r="O359" s="11"/>
      <c r="P359" s="11"/>
      <c r="Q359" s="11"/>
      <c r="R359" s="11"/>
      <c r="S359" s="11"/>
      <c r="T359" s="298"/>
      <c r="U359" s="298"/>
      <c r="V359" s="298"/>
      <c r="W359" s="298"/>
      <c r="X359" s="298"/>
      <c r="Y359" s="298"/>
      <c r="Z359" s="298"/>
      <c r="AA359" s="298"/>
      <c r="AB359" s="298"/>
      <c r="AC359" s="298"/>
      <c r="AD359" s="298"/>
      <c r="AE359" s="298"/>
      <c r="AF359" s="298"/>
      <c r="AG359" s="298"/>
      <c r="AH359" s="298"/>
      <c r="AI359" s="298"/>
      <c r="AJ359" s="298"/>
      <c r="AK359" s="298"/>
      <c r="AL359" s="298"/>
      <c r="AM359" s="298"/>
      <c r="AN359" s="298"/>
      <c r="AO359" s="298"/>
      <c r="AP359" s="298"/>
      <c r="AQ359" s="298"/>
      <c r="AR359" s="298"/>
      <c r="AS359" s="298"/>
      <c r="AT359" s="298"/>
      <c r="AU359" s="298"/>
      <c r="AV359" s="298"/>
      <c r="AW359" s="298"/>
      <c r="AX359" s="298"/>
      <c r="AY359" s="298"/>
      <c r="AZ359" s="298"/>
      <c r="BA359" s="298"/>
      <c r="BB359" s="298"/>
      <c r="BC359" s="298"/>
      <c r="BD359" s="298"/>
      <c r="BE359" s="298"/>
      <c r="BF359" s="298"/>
      <c r="BG359" s="298"/>
      <c r="BH359" s="298"/>
      <c r="BI359" s="298"/>
      <c r="BJ359" s="298"/>
      <c r="BK359" s="298"/>
      <c r="BL359" s="298"/>
      <c r="BM359" s="298"/>
      <c r="BN359" s="298"/>
      <c r="BO359" s="298"/>
      <c r="BP359" s="298"/>
      <c r="BQ359" s="298"/>
      <c r="BR359" s="298"/>
      <c r="BS359" s="298"/>
      <c r="BT359" s="298"/>
      <c r="BU359" s="298"/>
      <c r="BV359" s="298"/>
      <c r="BW359" s="298"/>
      <c r="BX359" s="298"/>
      <c r="BY359" s="298"/>
      <c r="BZ359" s="298"/>
      <c r="CA359" s="298"/>
      <c r="CB359" s="298"/>
      <c r="CC359" s="298"/>
    </row>
    <row r="360" spans="1:81" s="14" customFormat="1" ht="13.5">
      <c r="A360" s="11"/>
      <c r="B360" s="11"/>
      <c r="C360" s="11"/>
      <c r="D360" s="11"/>
      <c r="E360" s="11"/>
      <c r="F360" s="11"/>
      <c r="G360" s="11"/>
      <c r="H360" s="11"/>
      <c r="I360" s="11"/>
      <c r="J360" s="11"/>
      <c r="K360" s="11"/>
      <c r="L360" s="30"/>
      <c r="M360" s="30"/>
      <c r="N360" s="11"/>
      <c r="O360" s="11"/>
      <c r="P360" s="11"/>
      <c r="Q360" s="11"/>
      <c r="R360" s="11"/>
      <c r="S360" s="11"/>
      <c r="T360" s="298"/>
      <c r="U360" s="298"/>
      <c r="V360" s="298"/>
      <c r="W360" s="298"/>
      <c r="X360" s="298"/>
      <c r="Y360" s="298"/>
      <c r="Z360" s="298"/>
      <c r="AA360" s="298"/>
      <c r="AB360" s="298"/>
      <c r="AC360" s="298"/>
      <c r="AD360" s="298"/>
      <c r="AE360" s="298"/>
      <c r="AF360" s="298"/>
      <c r="AG360" s="298"/>
      <c r="AH360" s="298"/>
      <c r="AI360" s="298"/>
      <c r="AJ360" s="298"/>
      <c r="AK360" s="298"/>
      <c r="AL360" s="298"/>
      <c r="AM360" s="298"/>
      <c r="AN360" s="298"/>
      <c r="AO360" s="298"/>
      <c r="AP360" s="298"/>
      <c r="AQ360" s="298"/>
      <c r="AR360" s="298"/>
      <c r="AS360" s="298"/>
      <c r="AT360" s="298"/>
      <c r="AU360" s="298"/>
      <c r="AV360" s="298"/>
      <c r="AW360" s="298"/>
      <c r="AX360" s="298"/>
      <c r="AY360" s="298"/>
      <c r="AZ360" s="298"/>
      <c r="BA360" s="298"/>
      <c r="BB360" s="298"/>
      <c r="BC360" s="298"/>
      <c r="BD360" s="298"/>
      <c r="BE360" s="298"/>
      <c r="BF360" s="298"/>
      <c r="BG360" s="298"/>
      <c r="BH360" s="298"/>
      <c r="BI360" s="298"/>
      <c r="BJ360" s="298"/>
      <c r="BK360" s="298"/>
      <c r="BL360" s="298"/>
      <c r="BM360" s="298"/>
      <c r="BN360" s="298"/>
      <c r="BO360" s="298"/>
      <c r="BP360" s="298"/>
      <c r="BQ360" s="298"/>
      <c r="BR360" s="298"/>
      <c r="BS360" s="298"/>
      <c r="BT360" s="298"/>
      <c r="BU360" s="298"/>
      <c r="BV360" s="298"/>
      <c r="BW360" s="298"/>
      <c r="BX360" s="298"/>
      <c r="BY360" s="298"/>
      <c r="BZ360" s="298"/>
      <c r="CA360" s="298"/>
      <c r="CB360" s="298"/>
      <c r="CC360" s="298"/>
    </row>
    <row r="361" spans="1:81" s="14" customFormat="1" ht="13.5">
      <c r="A361" s="11"/>
      <c r="B361" s="11"/>
      <c r="C361" s="11"/>
      <c r="D361" s="11"/>
      <c r="E361" s="11"/>
      <c r="F361" s="11"/>
      <c r="G361" s="11"/>
      <c r="H361" s="11"/>
      <c r="I361" s="11"/>
      <c r="J361" s="11"/>
      <c r="K361" s="11"/>
      <c r="L361" s="30"/>
      <c r="M361" s="30"/>
      <c r="N361" s="11"/>
      <c r="O361" s="11"/>
      <c r="P361" s="11"/>
      <c r="Q361" s="11"/>
      <c r="R361" s="11"/>
      <c r="S361" s="11"/>
      <c r="T361" s="298"/>
      <c r="U361" s="298"/>
      <c r="V361" s="298"/>
      <c r="W361" s="298"/>
      <c r="X361" s="298"/>
      <c r="Y361" s="298"/>
      <c r="Z361" s="298"/>
      <c r="AA361" s="298"/>
      <c r="AB361" s="298"/>
      <c r="AC361" s="298"/>
      <c r="AD361" s="298"/>
      <c r="AE361" s="298"/>
      <c r="AF361" s="298"/>
      <c r="AG361" s="298"/>
      <c r="AH361" s="298"/>
      <c r="AI361" s="298"/>
      <c r="AJ361" s="298"/>
      <c r="AK361" s="298"/>
      <c r="AL361" s="298"/>
      <c r="AM361" s="298"/>
      <c r="AN361" s="298"/>
      <c r="AO361" s="298"/>
      <c r="AP361" s="298"/>
      <c r="AQ361" s="298"/>
      <c r="AR361" s="298"/>
      <c r="AS361" s="298"/>
      <c r="AT361" s="298"/>
      <c r="AU361" s="298"/>
      <c r="AV361" s="298"/>
      <c r="AW361" s="298"/>
      <c r="AX361" s="298"/>
      <c r="AY361" s="298"/>
      <c r="AZ361" s="298"/>
      <c r="BA361" s="298"/>
      <c r="BB361" s="298"/>
      <c r="BC361" s="298"/>
      <c r="BD361" s="298"/>
      <c r="BE361" s="298"/>
      <c r="BF361" s="298"/>
      <c r="BG361" s="298"/>
      <c r="BH361" s="298"/>
      <c r="BI361" s="298"/>
      <c r="BJ361" s="298"/>
      <c r="BK361" s="298"/>
      <c r="BL361" s="298"/>
      <c r="BM361" s="298"/>
      <c r="BN361" s="298"/>
      <c r="BO361" s="298"/>
      <c r="BP361" s="298"/>
      <c r="BQ361" s="298"/>
      <c r="BR361" s="298"/>
      <c r="BS361" s="298"/>
      <c r="BT361" s="298"/>
      <c r="BU361" s="298"/>
      <c r="BV361" s="298"/>
      <c r="BW361" s="298"/>
      <c r="BX361" s="298"/>
      <c r="BY361" s="298"/>
      <c r="BZ361" s="298"/>
      <c r="CA361" s="298"/>
      <c r="CB361" s="298"/>
      <c r="CC361" s="298"/>
    </row>
    <row r="362" spans="1:81" s="14" customFormat="1" ht="13.5">
      <c r="A362" s="11"/>
      <c r="B362" s="11"/>
      <c r="C362" s="11"/>
      <c r="D362" s="11"/>
      <c r="E362" s="11"/>
      <c r="F362" s="11"/>
      <c r="G362" s="11"/>
      <c r="H362" s="11"/>
      <c r="I362" s="11"/>
      <c r="J362" s="11"/>
      <c r="K362" s="11"/>
      <c r="L362" s="30"/>
      <c r="M362" s="30"/>
      <c r="N362" s="11"/>
      <c r="O362" s="11"/>
      <c r="P362" s="11"/>
      <c r="Q362" s="11"/>
      <c r="R362" s="11"/>
      <c r="S362" s="11"/>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c r="BQ362" s="298"/>
      <c r="BR362" s="298"/>
      <c r="BS362" s="298"/>
      <c r="BT362" s="298"/>
      <c r="BU362" s="298"/>
      <c r="BV362" s="298"/>
      <c r="BW362" s="298"/>
      <c r="BX362" s="298"/>
      <c r="BY362" s="298"/>
      <c r="BZ362" s="298"/>
      <c r="CA362" s="298"/>
      <c r="CB362" s="298"/>
      <c r="CC362" s="298"/>
    </row>
    <row r="363" spans="1:81" s="14" customFormat="1" ht="13.5">
      <c r="A363" s="11"/>
      <c r="B363" s="11"/>
      <c r="C363" s="11"/>
      <c r="D363" s="11"/>
      <c r="E363" s="11"/>
      <c r="F363" s="11"/>
      <c r="G363" s="11"/>
      <c r="H363" s="11"/>
      <c r="I363" s="11"/>
      <c r="J363" s="11"/>
      <c r="K363" s="11"/>
      <c r="L363" s="30"/>
      <c r="M363" s="30"/>
      <c r="N363" s="11"/>
      <c r="O363" s="11"/>
      <c r="P363" s="11"/>
      <c r="Q363" s="11"/>
      <c r="R363" s="11"/>
      <c r="S363" s="11"/>
      <c r="T363" s="298"/>
      <c r="U363" s="298"/>
      <c r="V363" s="298"/>
      <c r="W363" s="298"/>
      <c r="X363" s="298"/>
      <c r="Y363" s="298"/>
      <c r="Z363" s="298"/>
      <c r="AA363" s="298"/>
      <c r="AB363" s="298"/>
      <c r="AC363" s="298"/>
      <c r="AD363" s="298"/>
      <c r="AE363" s="298"/>
      <c r="AF363" s="298"/>
      <c r="AG363" s="298"/>
      <c r="AH363" s="298"/>
      <c r="AI363" s="298"/>
      <c r="AJ363" s="298"/>
      <c r="AK363" s="298"/>
      <c r="AL363" s="298"/>
      <c r="AM363" s="298"/>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row>
    <row r="364" spans="1:81" s="14" customFormat="1" ht="13.5">
      <c r="A364" s="11"/>
      <c r="B364" s="11"/>
      <c r="C364" s="11"/>
      <c r="D364" s="11"/>
      <c r="E364" s="11"/>
      <c r="F364" s="11"/>
      <c r="G364" s="11"/>
      <c r="H364" s="11"/>
      <c r="I364" s="11"/>
      <c r="J364" s="11"/>
      <c r="K364" s="11"/>
      <c r="L364" s="30"/>
      <c r="M364" s="30"/>
      <c r="N364" s="11"/>
      <c r="O364" s="11"/>
      <c r="P364" s="11"/>
      <c r="Q364" s="11"/>
      <c r="R364" s="11"/>
      <c r="S364" s="11"/>
      <c r="T364" s="298"/>
      <c r="U364" s="298"/>
      <c r="V364" s="298"/>
      <c r="W364" s="298"/>
      <c r="X364" s="298"/>
      <c r="Y364" s="298"/>
      <c r="Z364" s="298"/>
      <c r="AA364" s="298"/>
      <c r="AB364" s="298"/>
      <c r="AC364" s="298"/>
      <c r="AD364" s="298"/>
      <c r="AE364" s="298"/>
      <c r="AF364" s="298"/>
      <c r="AG364" s="298"/>
      <c r="AH364" s="298"/>
      <c r="AI364" s="298"/>
      <c r="AJ364" s="298"/>
      <c r="AK364" s="298"/>
      <c r="AL364" s="298"/>
      <c r="AM364" s="298"/>
      <c r="AN364" s="298"/>
      <c r="AO364" s="298"/>
      <c r="AP364" s="298"/>
      <c r="AQ364" s="298"/>
      <c r="AR364" s="298"/>
      <c r="AS364" s="298"/>
      <c r="AT364" s="298"/>
      <c r="AU364" s="298"/>
      <c r="AV364" s="298"/>
      <c r="AW364" s="298"/>
      <c r="AX364" s="298"/>
      <c r="AY364" s="298"/>
      <c r="AZ364" s="298"/>
      <c r="BA364" s="298"/>
      <c r="BB364" s="298"/>
      <c r="BC364" s="298"/>
      <c r="BD364" s="298"/>
      <c r="BE364" s="298"/>
      <c r="BF364" s="298"/>
      <c r="BG364" s="298"/>
      <c r="BH364" s="298"/>
      <c r="BI364" s="298"/>
      <c r="BJ364" s="298"/>
      <c r="BK364" s="298"/>
      <c r="BL364" s="298"/>
      <c r="BM364" s="298"/>
      <c r="BN364" s="298"/>
      <c r="BO364" s="298"/>
      <c r="BP364" s="298"/>
      <c r="BQ364" s="298"/>
      <c r="BR364" s="298"/>
      <c r="BS364" s="298"/>
      <c r="BT364" s="298"/>
      <c r="BU364" s="298"/>
      <c r="BV364" s="298"/>
      <c r="BW364" s="298"/>
      <c r="BX364" s="298"/>
      <c r="BY364" s="298"/>
      <c r="BZ364" s="298"/>
      <c r="CA364" s="298"/>
      <c r="CB364" s="298"/>
      <c r="CC364" s="298"/>
    </row>
    <row r="365" spans="1:81" s="14" customFormat="1" ht="13.5">
      <c r="A365" s="11"/>
      <c r="B365" s="11"/>
      <c r="C365" s="11"/>
      <c r="D365" s="11"/>
      <c r="E365" s="11"/>
      <c r="F365" s="11"/>
      <c r="G365" s="11"/>
      <c r="H365" s="11"/>
      <c r="I365" s="11"/>
      <c r="J365" s="11"/>
      <c r="K365" s="11"/>
      <c r="L365" s="30"/>
      <c r="M365" s="30"/>
      <c r="N365" s="11"/>
      <c r="O365" s="11"/>
      <c r="P365" s="11"/>
      <c r="Q365" s="11"/>
      <c r="R365" s="11"/>
      <c r="S365" s="11"/>
      <c r="T365" s="298"/>
      <c r="U365" s="298"/>
      <c r="V365" s="298"/>
      <c r="W365" s="298"/>
      <c r="X365" s="298"/>
      <c r="Y365" s="298"/>
      <c r="Z365" s="298"/>
      <c r="AA365" s="298"/>
      <c r="AB365" s="298"/>
      <c r="AC365" s="298"/>
      <c r="AD365" s="298"/>
      <c r="AE365" s="298"/>
      <c r="AF365" s="298"/>
      <c r="AG365" s="298"/>
      <c r="AH365" s="298"/>
      <c r="AI365" s="298"/>
      <c r="AJ365" s="298"/>
      <c r="AK365" s="298"/>
      <c r="AL365" s="298"/>
      <c r="AM365" s="298"/>
      <c r="AN365" s="298"/>
      <c r="AO365" s="298"/>
      <c r="AP365" s="298"/>
      <c r="AQ365" s="298"/>
      <c r="AR365" s="298"/>
      <c r="AS365" s="298"/>
      <c r="AT365" s="298"/>
      <c r="AU365" s="298"/>
      <c r="AV365" s="298"/>
      <c r="AW365" s="298"/>
      <c r="AX365" s="298"/>
      <c r="AY365" s="298"/>
      <c r="AZ365" s="298"/>
      <c r="BA365" s="298"/>
      <c r="BB365" s="298"/>
      <c r="BC365" s="298"/>
      <c r="BD365" s="298"/>
      <c r="BE365" s="298"/>
      <c r="BF365" s="298"/>
      <c r="BG365" s="298"/>
      <c r="BH365" s="298"/>
      <c r="BI365" s="298"/>
      <c r="BJ365" s="298"/>
      <c r="BK365" s="298"/>
      <c r="BL365" s="298"/>
      <c r="BM365" s="298"/>
      <c r="BN365" s="298"/>
      <c r="BO365" s="298"/>
      <c r="BP365" s="298"/>
      <c r="BQ365" s="298"/>
      <c r="BR365" s="298"/>
      <c r="BS365" s="298"/>
      <c r="BT365" s="298"/>
      <c r="BU365" s="298"/>
      <c r="BV365" s="298"/>
      <c r="BW365" s="298"/>
      <c r="BX365" s="298"/>
      <c r="BY365" s="298"/>
      <c r="BZ365" s="298"/>
      <c r="CA365" s="298"/>
      <c r="CB365" s="298"/>
      <c r="CC365" s="298"/>
    </row>
    <row r="366" spans="1:81" s="14" customFormat="1" ht="13.5">
      <c r="A366" s="11"/>
      <c r="B366" s="11"/>
      <c r="C366" s="11"/>
      <c r="D366" s="11"/>
      <c r="E366" s="11"/>
      <c r="F366" s="11"/>
      <c r="G366" s="11"/>
      <c r="H366" s="11"/>
      <c r="I366" s="11"/>
      <c r="J366" s="11"/>
      <c r="K366" s="11"/>
      <c r="L366" s="30"/>
      <c r="M366" s="30"/>
      <c r="N366" s="11"/>
      <c r="O366" s="11"/>
      <c r="P366" s="11"/>
      <c r="Q366" s="11"/>
      <c r="R366" s="11"/>
      <c r="S366" s="11"/>
      <c r="T366" s="298"/>
      <c r="U366" s="298"/>
      <c r="V366" s="298"/>
      <c r="W366" s="298"/>
      <c r="X366" s="298"/>
      <c r="Y366" s="298"/>
      <c r="Z366" s="298"/>
      <c r="AA366" s="298"/>
      <c r="AB366" s="298"/>
      <c r="AC366" s="298"/>
      <c r="AD366" s="298"/>
      <c r="AE366" s="298"/>
      <c r="AF366" s="298"/>
      <c r="AG366" s="298"/>
      <c r="AH366" s="298"/>
      <c r="AI366" s="298"/>
      <c r="AJ366" s="298"/>
      <c r="AK366" s="298"/>
      <c r="AL366" s="298"/>
      <c r="AM366" s="298"/>
      <c r="AN366" s="298"/>
      <c r="AO366" s="298"/>
      <c r="AP366" s="298"/>
      <c r="AQ366" s="298"/>
      <c r="AR366" s="298"/>
      <c r="AS366" s="298"/>
      <c r="AT366" s="298"/>
      <c r="AU366" s="298"/>
      <c r="AV366" s="298"/>
      <c r="AW366" s="298"/>
      <c r="AX366" s="298"/>
      <c r="AY366" s="298"/>
      <c r="AZ366" s="298"/>
      <c r="BA366" s="298"/>
      <c r="BB366" s="298"/>
      <c r="BC366" s="298"/>
      <c r="BD366" s="298"/>
      <c r="BE366" s="298"/>
      <c r="BF366" s="298"/>
      <c r="BG366" s="298"/>
      <c r="BH366" s="298"/>
      <c r="BI366" s="298"/>
      <c r="BJ366" s="298"/>
      <c r="BK366" s="298"/>
      <c r="BL366" s="298"/>
      <c r="BM366" s="298"/>
      <c r="BN366" s="298"/>
      <c r="BO366" s="298"/>
      <c r="BP366" s="298"/>
      <c r="BQ366" s="298"/>
      <c r="BR366" s="298"/>
      <c r="BS366" s="298"/>
      <c r="BT366" s="298"/>
      <c r="BU366" s="298"/>
      <c r="BV366" s="298"/>
      <c r="BW366" s="298"/>
      <c r="BX366" s="298"/>
      <c r="BY366" s="298"/>
      <c r="BZ366" s="298"/>
      <c r="CA366" s="298"/>
      <c r="CB366" s="298"/>
      <c r="CC366" s="298"/>
    </row>
    <row r="367" spans="1:81" s="14" customFormat="1" ht="13.5">
      <c r="A367" s="11"/>
      <c r="B367" s="11"/>
      <c r="C367" s="11"/>
      <c r="D367" s="11"/>
      <c r="E367" s="11"/>
      <c r="F367" s="11"/>
      <c r="G367" s="11"/>
      <c r="H367" s="11"/>
      <c r="I367" s="11"/>
      <c r="J367" s="11"/>
      <c r="K367" s="11"/>
      <c r="L367" s="30"/>
      <c r="M367" s="30"/>
      <c r="N367" s="11"/>
      <c r="O367" s="11"/>
      <c r="P367" s="11"/>
      <c r="Q367" s="11"/>
      <c r="R367" s="11"/>
      <c r="S367" s="11"/>
      <c r="T367" s="298"/>
      <c r="U367" s="298"/>
      <c r="V367" s="298"/>
      <c r="W367" s="298"/>
      <c r="X367" s="298"/>
      <c r="Y367" s="298"/>
      <c r="Z367" s="298"/>
      <c r="AA367" s="298"/>
      <c r="AB367" s="298"/>
      <c r="AC367" s="298"/>
      <c r="AD367" s="298"/>
      <c r="AE367" s="298"/>
      <c r="AF367" s="298"/>
      <c r="AG367" s="298"/>
      <c r="AH367" s="298"/>
      <c r="AI367" s="298"/>
      <c r="AJ367" s="298"/>
      <c r="AK367" s="298"/>
      <c r="AL367" s="298"/>
      <c r="AM367" s="298"/>
      <c r="AN367" s="298"/>
      <c r="AO367" s="298"/>
      <c r="AP367" s="298"/>
      <c r="AQ367" s="298"/>
      <c r="AR367" s="298"/>
      <c r="AS367" s="298"/>
      <c r="AT367" s="298"/>
      <c r="AU367" s="298"/>
      <c r="AV367" s="298"/>
      <c r="AW367" s="298"/>
      <c r="AX367" s="298"/>
      <c r="AY367" s="298"/>
      <c r="AZ367" s="298"/>
      <c r="BA367" s="298"/>
      <c r="BB367" s="298"/>
      <c r="BC367" s="298"/>
      <c r="BD367" s="298"/>
      <c r="BE367" s="298"/>
      <c r="BF367" s="298"/>
      <c r="BG367" s="298"/>
      <c r="BH367" s="298"/>
      <c r="BI367" s="298"/>
      <c r="BJ367" s="298"/>
      <c r="BK367" s="298"/>
      <c r="BL367" s="298"/>
      <c r="BM367" s="298"/>
      <c r="BN367" s="298"/>
      <c r="BO367" s="298"/>
      <c r="BP367" s="298"/>
      <c r="BQ367" s="298"/>
      <c r="BR367" s="298"/>
      <c r="BS367" s="298"/>
      <c r="BT367" s="298"/>
      <c r="BU367" s="298"/>
      <c r="BV367" s="298"/>
      <c r="BW367" s="298"/>
      <c r="BX367" s="298"/>
      <c r="BY367" s="298"/>
      <c r="BZ367" s="298"/>
      <c r="CA367" s="298"/>
      <c r="CB367" s="298"/>
      <c r="CC367" s="298"/>
    </row>
    <row r="368" spans="1:81" s="14" customFormat="1" ht="13.5">
      <c r="A368" s="11"/>
      <c r="B368" s="11"/>
      <c r="C368" s="11"/>
      <c r="D368" s="11"/>
      <c r="E368" s="11"/>
      <c r="F368" s="11"/>
      <c r="G368" s="11"/>
      <c r="H368" s="11"/>
      <c r="I368" s="11"/>
      <c r="J368" s="11"/>
      <c r="K368" s="11"/>
      <c r="L368" s="30"/>
      <c r="M368" s="30"/>
      <c r="N368" s="11"/>
      <c r="O368" s="11"/>
      <c r="P368" s="11"/>
      <c r="Q368" s="11"/>
      <c r="R368" s="11"/>
      <c r="S368" s="11"/>
      <c r="T368" s="298"/>
      <c r="U368" s="298"/>
      <c r="V368" s="298"/>
      <c r="W368" s="298"/>
      <c r="X368" s="298"/>
      <c r="Y368" s="298"/>
      <c r="Z368" s="298"/>
      <c r="AA368" s="298"/>
      <c r="AB368" s="298"/>
      <c r="AC368" s="298"/>
      <c r="AD368" s="298"/>
      <c r="AE368" s="298"/>
      <c r="AF368" s="298"/>
      <c r="AG368" s="298"/>
      <c r="AH368" s="298"/>
      <c r="AI368" s="298"/>
      <c r="AJ368" s="298"/>
      <c r="AK368" s="298"/>
      <c r="AL368" s="298"/>
      <c r="AM368" s="298"/>
      <c r="AN368" s="298"/>
      <c r="AO368" s="298"/>
      <c r="AP368" s="298"/>
      <c r="AQ368" s="298"/>
      <c r="AR368" s="298"/>
      <c r="AS368" s="298"/>
      <c r="AT368" s="298"/>
      <c r="AU368" s="298"/>
      <c r="AV368" s="298"/>
      <c r="AW368" s="298"/>
      <c r="AX368" s="298"/>
      <c r="AY368" s="298"/>
      <c r="AZ368" s="298"/>
      <c r="BA368" s="298"/>
      <c r="BB368" s="298"/>
      <c r="BC368" s="298"/>
      <c r="BD368" s="298"/>
      <c r="BE368" s="298"/>
      <c r="BF368" s="298"/>
      <c r="BG368" s="298"/>
      <c r="BH368" s="298"/>
      <c r="BI368" s="298"/>
      <c r="BJ368" s="298"/>
      <c r="BK368" s="298"/>
      <c r="BL368" s="298"/>
      <c r="BM368" s="298"/>
      <c r="BN368" s="298"/>
      <c r="BO368" s="298"/>
      <c r="BP368" s="298"/>
      <c r="BQ368" s="298"/>
      <c r="BR368" s="298"/>
      <c r="BS368" s="298"/>
      <c r="BT368" s="298"/>
      <c r="BU368" s="298"/>
      <c r="BV368" s="298"/>
      <c r="BW368" s="298"/>
      <c r="BX368" s="298"/>
      <c r="BY368" s="298"/>
      <c r="BZ368" s="298"/>
      <c r="CA368" s="298"/>
      <c r="CB368" s="298"/>
      <c r="CC368" s="298"/>
    </row>
    <row r="369" spans="1:81" s="14" customFormat="1" ht="13.5">
      <c r="A369" s="11"/>
      <c r="B369" s="11"/>
      <c r="C369" s="11"/>
      <c r="D369" s="11"/>
      <c r="E369" s="11"/>
      <c r="F369" s="11"/>
      <c r="G369" s="11"/>
      <c r="H369" s="11"/>
      <c r="I369" s="11"/>
      <c r="J369" s="11"/>
      <c r="K369" s="11"/>
      <c r="L369" s="30"/>
      <c r="M369" s="30"/>
      <c r="N369" s="11"/>
      <c r="O369" s="11"/>
      <c r="P369" s="11"/>
      <c r="Q369" s="11"/>
      <c r="R369" s="11"/>
      <c r="S369" s="11"/>
      <c r="T369" s="298"/>
      <c r="U369" s="298"/>
      <c r="V369" s="298"/>
      <c r="W369" s="298"/>
      <c r="X369" s="298"/>
      <c r="Y369" s="298"/>
      <c r="Z369" s="298"/>
      <c r="AA369" s="298"/>
      <c r="AB369" s="298"/>
      <c r="AC369" s="298"/>
      <c r="AD369" s="298"/>
      <c r="AE369" s="298"/>
      <c r="AF369" s="298"/>
      <c r="AG369" s="298"/>
      <c r="AH369" s="298"/>
      <c r="AI369" s="298"/>
      <c r="AJ369" s="298"/>
      <c r="AK369" s="298"/>
      <c r="AL369" s="298"/>
      <c r="AM369" s="298"/>
      <c r="AN369" s="298"/>
      <c r="AO369" s="298"/>
      <c r="AP369" s="298"/>
      <c r="AQ369" s="298"/>
      <c r="AR369" s="298"/>
      <c r="AS369" s="298"/>
      <c r="AT369" s="298"/>
      <c r="AU369" s="298"/>
      <c r="AV369" s="298"/>
      <c r="AW369" s="298"/>
      <c r="AX369" s="298"/>
      <c r="AY369" s="298"/>
      <c r="AZ369" s="298"/>
      <c r="BA369" s="298"/>
      <c r="BB369" s="298"/>
      <c r="BC369" s="298"/>
      <c r="BD369" s="298"/>
      <c r="BE369" s="298"/>
      <c r="BF369" s="298"/>
      <c r="BG369" s="298"/>
      <c r="BH369" s="298"/>
      <c r="BI369" s="298"/>
      <c r="BJ369" s="298"/>
      <c r="BK369" s="298"/>
      <c r="BL369" s="298"/>
      <c r="BM369" s="298"/>
      <c r="BN369" s="298"/>
      <c r="BO369" s="298"/>
      <c r="BP369" s="298"/>
      <c r="BQ369" s="298"/>
      <c r="BR369" s="298"/>
      <c r="BS369" s="298"/>
      <c r="BT369" s="298"/>
      <c r="BU369" s="298"/>
      <c r="BV369" s="298"/>
      <c r="BW369" s="298"/>
      <c r="BX369" s="298"/>
      <c r="BY369" s="298"/>
      <c r="BZ369" s="298"/>
      <c r="CA369" s="298"/>
      <c r="CB369" s="298"/>
      <c r="CC369" s="298"/>
    </row>
    <row r="370" spans="1:81" s="14" customFormat="1" ht="13.5">
      <c r="A370" s="11"/>
      <c r="B370" s="11"/>
      <c r="C370" s="11"/>
      <c r="D370" s="11"/>
      <c r="E370" s="11"/>
      <c r="F370" s="11"/>
      <c r="G370" s="11"/>
      <c r="H370" s="11"/>
      <c r="I370" s="11"/>
      <c r="J370" s="11"/>
      <c r="K370" s="11"/>
      <c r="L370" s="30"/>
      <c r="M370" s="30"/>
      <c r="N370" s="11"/>
      <c r="O370" s="11"/>
      <c r="P370" s="11"/>
      <c r="Q370" s="11"/>
      <c r="R370" s="11"/>
      <c r="S370" s="11"/>
      <c r="T370" s="298"/>
      <c r="U370" s="298"/>
      <c r="V370" s="298"/>
      <c r="W370" s="298"/>
      <c r="X370" s="298"/>
      <c r="Y370" s="298"/>
      <c r="Z370" s="298"/>
      <c r="AA370" s="298"/>
      <c r="AB370" s="298"/>
      <c r="AC370" s="298"/>
      <c r="AD370" s="298"/>
      <c r="AE370" s="298"/>
      <c r="AF370" s="298"/>
      <c r="AG370" s="298"/>
      <c r="AH370" s="298"/>
      <c r="AI370" s="298"/>
      <c r="AJ370" s="298"/>
      <c r="AK370" s="298"/>
      <c r="AL370" s="298"/>
      <c r="AM370" s="298"/>
      <c r="AN370" s="298"/>
      <c r="AO370" s="298"/>
      <c r="AP370" s="298"/>
      <c r="AQ370" s="298"/>
      <c r="AR370" s="298"/>
      <c r="AS370" s="298"/>
      <c r="AT370" s="298"/>
      <c r="AU370" s="298"/>
      <c r="AV370" s="298"/>
      <c r="AW370" s="298"/>
      <c r="AX370" s="298"/>
      <c r="AY370" s="298"/>
      <c r="AZ370" s="298"/>
      <c r="BA370" s="298"/>
      <c r="BB370" s="298"/>
      <c r="BC370" s="298"/>
      <c r="BD370" s="298"/>
      <c r="BE370" s="298"/>
      <c r="BF370" s="298"/>
      <c r="BG370" s="298"/>
      <c r="BH370" s="298"/>
      <c r="BI370" s="298"/>
      <c r="BJ370" s="298"/>
      <c r="BK370" s="298"/>
      <c r="BL370" s="298"/>
      <c r="BM370" s="298"/>
      <c r="BN370" s="298"/>
      <c r="BO370" s="298"/>
      <c r="BP370" s="298"/>
      <c r="BQ370" s="298"/>
      <c r="BR370" s="298"/>
      <c r="BS370" s="298"/>
      <c r="BT370" s="298"/>
      <c r="BU370" s="298"/>
      <c r="BV370" s="298"/>
      <c r="BW370" s="298"/>
      <c r="BX370" s="298"/>
      <c r="BY370" s="298"/>
      <c r="BZ370" s="298"/>
      <c r="CA370" s="298"/>
      <c r="CB370" s="298"/>
      <c r="CC370" s="298"/>
    </row>
    <row r="371" spans="1:81" s="14" customFormat="1" ht="13.5">
      <c r="A371" s="11"/>
      <c r="B371" s="11"/>
      <c r="C371" s="11"/>
      <c r="D371" s="11"/>
      <c r="E371" s="11"/>
      <c r="F371" s="11"/>
      <c r="G371" s="11"/>
      <c r="H371" s="11"/>
      <c r="I371" s="11"/>
      <c r="J371" s="11"/>
      <c r="K371" s="11"/>
      <c r="L371" s="30"/>
      <c r="M371" s="30"/>
      <c r="N371" s="11"/>
      <c r="O371" s="11"/>
      <c r="P371" s="11"/>
      <c r="Q371" s="11"/>
      <c r="R371" s="11"/>
      <c r="S371" s="11"/>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8"/>
      <c r="BF371" s="298"/>
      <c r="BG371" s="298"/>
      <c r="BH371" s="298"/>
      <c r="BI371" s="298"/>
      <c r="BJ371" s="298"/>
      <c r="BK371" s="298"/>
      <c r="BL371" s="298"/>
      <c r="BM371" s="298"/>
      <c r="BN371" s="298"/>
      <c r="BO371" s="298"/>
      <c r="BP371" s="298"/>
      <c r="BQ371" s="298"/>
      <c r="BR371" s="298"/>
      <c r="BS371" s="298"/>
      <c r="BT371" s="298"/>
      <c r="BU371" s="298"/>
      <c r="BV371" s="298"/>
      <c r="BW371" s="298"/>
      <c r="BX371" s="298"/>
      <c r="BY371" s="298"/>
      <c r="BZ371" s="298"/>
      <c r="CA371" s="298"/>
      <c r="CB371" s="298"/>
      <c r="CC371" s="298"/>
    </row>
    <row r="372" spans="1:81" s="14" customFormat="1" ht="13.5">
      <c r="A372" s="11"/>
      <c r="B372" s="11"/>
      <c r="C372" s="11"/>
      <c r="D372" s="11"/>
      <c r="E372" s="11"/>
      <c r="F372" s="11"/>
      <c r="G372" s="11"/>
      <c r="H372" s="11"/>
      <c r="I372" s="11"/>
      <c r="J372" s="11"/>
      <c r="K372" s="11"/>
      <c r="L372" s="30"/>
      <c r="M372" s="30"/>
      <c r="N372" s="11"/>
      <c r="O372" s="11"/>
      <c r="P372" s="11"/>
      <c r="Q372" s="11"/>
      <c r="R372" s="11"/>
      <c r="S372" s="11"/>
      <c r="T372" s="298"/>
      <c r="U372" s="298"/>
      <c r="V372" s="298"/>
      <c r="W372" s="298"/>
      <c r="X372" s="298"/>
      <c r="Y372" s="298"/>
      <c r="Z372" s="298"/>
      <c r="AA372" s="298"/>
      <c r="AB372" s="298"/>
      <c r="AC372" s="298"/>
      <c r="AD372" s="298"/>
      <c r="AE372" s="298"/>
      <c r="AF372" s="298"/>
      <c r="AG372" s="298"/>
      <c r="AH372" s="298"/>
      <c r="AI372" s="298"/>
      <c r="AJ372" s="298"/>
      <c r="AK372" s="298"/>
      <c r="AL372" s="298"/>
      <c r="AM372" s="298"/>
      <c r="AN372" s="298"/>
      <c r="AO372" s="298"/>
      <c r="AP372" s="298"/>
      <c r="AQ372" s="298"/>
      <c r="AR372" s="298"/>
      <c r="AS372" s="298"/>
      <c r="AT372" s="298"/>
      <c r="AU372" s="298"/>
      <c r="AV372" s="298"/>
      <c r="AW372" s="298"/>
      <c r="AX372" s="298"/>
      <c r="AY372" s="298"/>
      <c r="AZ372" s="298"/>
      <c r="BA372" s="298"/>
      <c r="BB372" s="298"/>
      <c r="BC372" s="298"/>
      <c r="BD372" s="298"/>
      <c r="BE372" s="298"/>
      <c r="BF372" s="298"/>
      <c r="BG372" s="298"/>
      <c r="BH372" s="298"/>
      <c r="BI372" s="298"/>
      <c r="BJ372" s="298"/>
      <c r="BK372" s="298"/>
      <c r="BL372" s="298"/>
      <c r="BM372" s="298"/>
      <c r="BN372" s="298"/>
      <c r="BO372" s="298"/>
      <c r="BP372" s="298"/>
      <c r="BQ372" s="298"/>
      <c r="BR372" s="298"/>
      <c r="BS372" s="298"/>
      <c r="BT372" s="298"/>
      <c r="BU372" s="298"/>
      <c r="BV372" s="298"/>
      <c r="BW372" s="298"/>
      <c r="BX372" s="298"/>
      <c r="BY372" s="298"/>
      <c r="BZ372" s="298"/>
      <c r="CA372" s="298"/>
      <c r="CB372" s="298"/>
      <c r="CC372" s="298"/>
    </row>
    <row r="373" spans="1:81" s="14" customFormat="1" ht="13.5">
      <c r="A373" s="11"/>
      <c r="B373" s="11"/>
      <c r="C373" s="11"/>
      <c r="D373" s="11"/>
      <c r="E373" s="11"/>
      <c r="F373" s="11"/>
      <c r="G373" s="11"/>
      <c r="H373" s="11"/>
      <c r="I373" s="11"/>
      <c r="J373" s="11"/>
      <c r="K373" s="11"/>
      <c r="L373" s="30"/>
      <c r="M373" s="30"/>
      <c r="N373" s="11"/>
      <c r="O373" s="11"/>
      <c r="P373" s="11"/>
      <c r="Q373" s="11"/>
      <c r="R373" s="11"/>
      <c r="S373" s="11"/>
      <c r="T373" s="298"/>
      <c r="U373" s="298"/>
      <c r="V373" s="298"/>
      <c r="W373" s="298"/>
      <c r="X373" s="298"/>
      <c r="Y373" s="298"/>
      <c r="Z373" s="298"/>
      <c r="AA373" s="298"/>
      <c r="AB373" s="298"/>
      <c r="AC373" s="298"/>
      <c r="AD373" s="298"/>
      <c r="AE373" s="298"/>
      <c r="AF373" s="298"/>
      <c r="AG373" s="298"/>
      <c r="AH373" s="298"/>
      <c r="AI373" s="298"/>
      <c r="AJ373" s="298"/>
      <c r="AK373" s="298"/>
      <c r="AL373" s="298"/>
      <c r="AM373" s="298"/>
      <c r="AN373" s="298"/>
      <c r="AO373" s="298"/>
      <c r="AP373" s="298"/>
      <c r="AQ373" s="298"/>
      <c r="AR373" s="298"/>
      <c r="AS373" s="298"/>
      <c r="AT373" s="298"/>
      <c r="AU373" s="298"/>
      <c r="AV373" s="298"/>
      <c r="AW373" s="298"/>
      <c r="AX373" s="298"/>
      <c r="AY373" s="298"/>
      <c r="AZ373" s="298"/>
      <c r="BA373" s="298"/>
      <c r="BB373" s="298"/>
      <c r="BC373" s="298"/>
      <c r="BD373" s="298"/>
      <c r="BE373" s="298"/>
      <c r="BF373" s="298"/>
      <c r="BG373" s="298"/>
      <c r="BH373" s="298"/>
      <c r="BI373" s="298"/>
      <c r="BJ373" s="298"/>
      <c r="BK373" s="298"/>
      <c r="BL373" s="298"/>
      <c r="BM373" s="298"/>
      <c r="BN373" s="298"/>
      <c r="BO373" s="298"/>
      <c r="BP373" s="298"/>
      <c r="BQ373" s="298"/>
      <c r="BR373" s="298"/>
      <c r="BS373" s="298"/>
      <c r="BT373" s="298"/>
      <c r="BU373" s="298"/>
      <c r="BV373" s="298"/>
      <c r="BW373" s="298"/>
      <c r="BX373" s="298"/>
      <c r="BY373" s="298"/>
      <c r="BZ373" s="298"/>
      <c r="CA373" s="298"/>
      <c r="CB373" s="298"/>
      <c r="CC373" s="298"/>
    </row>
    <row r="374" spans="1:81" s="14" customFormat="1" ht="13.5">
      <c r="A374" s="11"/>
      <c r="B374" s="11"/>
      <c r="C374" s="11"/>
      <c r="D374" s="11"/>
      <c r="E374" s="11"/>
      <c r="F374" s="11"/>
      <c r="G374" s="11"/>
      <c r="H374" s="11"/>
      <c r="I374" s="11"/>
      <c r="J374" s="11"/>
      <c r="K374" s="11"/>
      <c r="L374" s="30"/>
      <c r="M374" s="30"/>
      <c r="N374" s="11"/>
      <c r="O374" s="11"/>
      <c r="P374" s="11"/>
      <c r="Q374" s="11"/>
      <c r="R374" s="11"/>
      <c r="S374" s="11"/>
      <c r="T374" s="298"/>
      <c r="U374" s="298"/>
      <c r="V374" s="298"/>
      <c r="W374" s="298"/>
      <c r="X374" s="298"/>
      <c r="Y374" s="298"/>
      <c r="Z374" s="298"/>
      <c r="AA374" s="298"/>
      <c r="AB374" s="298"/>
      <c r="AC374" s="298"/>
      <c r="AD374" s="298"/>
      <c r="AE374" s="298"/>
      <c r="AF374" s="298"/>
      <c r="AG374" s="298"/>
      <c r="AH374" s="298"/>
      <c r="AI374" s="298"/>
      <c r="AJ374" s="298"/>
      <c r="AK374" s="298"/>
      <c r="AL374" s="298"/>
      <c r="AM374" s="298"/>
      <c r="AN374" s="298"/>
      <c r="AO374" s="298"/>
      <c r="AP374" s="298"/>
      <c r="AQ374" s="298"/>
      <c r="AR374" s="298"/>
      <c r="AS374" s="298"/>
      <c r="AT374" s="298"/>
      <c r="AU374" s="298"/>
      <c r="AV374" s="298"/>
      <c r="AW374" s="298"/>
      <c r="AX374" s="298"/>
      <c r="AY374" s="298"/>
      <c r="AZ374" s="298"/>
      <c r="BA374" s="298"/>
      <c r="BB374" s="298"/>
      <c r="BC374" s="298"/>
      <c r="BD374" s="298"/>
      <c r="BE374" s="298"/>
      <c r="BF374" s="298"/>
      <c r="BG374" s="298"/>
      <c r="BH374" s="298"/>
      <c r="BI374" s="298"/>
      <c r="BJ374" s="298"/>
      <c r="BK374" s="298"/>
      <c r="BL374" s="298"/>
      <c r="BM374" s="298"/>
      <c r="BN374" s="298"/>
      <c r="BO374" s="298"/>
      <c r="BP374" s="298"/>
      <c r="BQ374" s="298"/>
      <c r="BR374" s="298"/>
      <c r="BS374" s="298"/>
      <c r="BT374" s="298"/>
      <c r="BU374" s="298"/>
      <c r="BV374" s="298"/>
      <c r="BW374" s="298"/>
      <c r="BX374" s="298"/>
      <c r="BY374" s="298"/>
      <c r="BZ374" s="298"/>
      <c r="CA374" s="298"/>
      <c r="CB374" s="298"/>
      <c r="CC374" s="298"/>
    </row>
    <row r="375" spans="1:81" s="14" customFormat="1" ht="13.5">
      <c r="A375" s="11"/>
      <c r="B375" s="11"/>
      <c r="C375" s="11"/>
      <c r="D375" s="11"/>
      <c r="E375" s="11"/>
      <c r="F375" s="11"/>
      <c r="G375" s="11"/>
      <c r="H375" s="11"/>
      <c r="I375" s="11"/>
      <c r="J375" s="11"/>
      <c r="K375" s="11"/>
      <c r="L375" s="30"/>
      <c r="M375" s="30"/>
      <c r="N375" s="11"/>
      <c r="O375" s="11"/>
      <c r="P375" s="11"/>
      <c r="Q375" s="11"/>
      <c r="R375" s="11"/>
      <c r="S375" s="11"/>
      <c r="T375" s="298"/>
      <c r="U375" s="298"/>
      <c r="V375" s="298"/>
      <c r="W375" s="298"/>
      <c r="X375" s="298"/>
      <c r="Y375" s="298"/>
      <c r="Z375" s="298"/>
      <c r="AA375" s="298"/>
      <c r="AB375" s="298"/>
      <c r="AC375" s="298"/>
      <c r="AD375" s="298"/>
      <c r="AE375" s="298"/>
      <c r="AF375" s="298"/>
      <c r="AG375" s="298"/>
      <c r="AH375" s="298"/>
      <c r="AI375" s="298"/>
      <c r="AJ375" s="298"/>
      <c r="AK375" s="298"/>
      <c r="AL375" s="298"/>
      <c r="AM375" s="298"/>
      <c r="AN375" s="298"/>
      <c r="AO375" s="298"/>
      <c r="AP375" s="298"/>
      <c r="AQ375" s="298"/>
      <c r="AR375" s="298"/>
      <c r="AS375" s="298"/>
      <c r="AT375" s="298"/>
      <c r="AU375" s="298"/>
      <c r="AV375" s="298"/>
      <c r="AW375" s="298"/>
      <c r="AX375" s="298"/>
      <c r="AY375" s="298"/>
      <c r="AZ375" s="298"/>
      <c r="BA375" s="298"/>
      <c r="BB375" s="298"/>
      <c r="BC375" s="298"/>
      <c r="BD375" s="298"/>
      <c r="BE375" s="298"/>
      <c r="BF375" s="298"/>
      <c r="BG375" s="298"/>
      <c r="BH375" s="298"/>
      <c r="BI375" s="298"/>
      <c r="BJ375" s="298"/>
      <c r="BK375" s="298"/>
      <c r="BL375" s="298"/>
      <c r="BM375" s="298"/>
      <c r="BN375" s="298"/>
      <c r="BO375" s="298"/>
      <c r="BP375" s="298"/>
      <c r="BQ375" s="298"/>
      <c r="BR375" s="298"/>
      <c r="BS375" s="298"/>
      <c r="BT375" s="298"/>
      <c r="BU375" s="298"/>
      <c r="BV375" s="298"/>
      <c r="BW375" s="298"/>
      <c r="BX375" s="298"/>
      <c r="BY375" s="298"/>
      <c r="BZ375" s="298"/>
      <c r="CA375" s="298"/>
      <c r="CB375" s="298"/>
      <c r="CC375" s="298"/>
    </row>
    <row r="376" spans="1:81" s="14" customFormat="1" ht="13.5">
      <c r="A376" s="11"/>
      <c r="B376" s="11"/>
      <c r="C376" s="11"/>
      <c r="D376" s="11"/>
      <c r="E376" s="11"/>
      <c r="F376" s="11"/>
      <c r="G376" s="11"/>
      <c r="H376" s="11"/>
      <c r="I376" s="11"/>
      <c r="J376" s="11"/>
      <c r="K376" s="11"/>
      <c r="L376" s="30"/>
      <c r="M376" s="30"/>
      <c r="N376" s="11"/>
      <c r="O376" s="11"/>
      <c r="P376" s="11"/>
      <c r="Q376" s="11"/>
      <c r="R376" s="11"/>
      <c r="S376" s="11"/>
      <c r="T376" s="298"/>
      <c r="U376" s="298"/>
      <c r="V376" s="298"/>
      <c r="W376" s="298"/>
      <c r="X376" s="298"/>
      <c r="Y376" s="298"/>
      <c r="Z376" s="298"/>
      <c r="AA376" s="298"/>
      <c r="AB376" s="298"/>
      <c r="AC376" s="298"/>
      <c r="AD376" s="298"/>
      <c r="AE376" s="298"/>
      <c r="AF376" s="298"/>
      <c r="AG376" s="298"/>
      <c r="AH376" s="298"/>
      <c r="AI376" s="298"/>
      <c r="AJ376" s="298"/>
      <c r="AK376" s="298"/>
      <c r="AL376" s="298"/>
      <c r="AM376" s="298"/>
      <c r="AN376" s="298"/>
      <c r="AO376" s="298"/>
      <c r="AP376" s="298"/>
      <c r="AQ376" s="298"/>
      <c r="AR376" s="298"/>
      <c r="AS376" s="298"/>
      <c r="AT376" s="298"/>
      <c r="AU376" s="298"/>
      <c r="AV376" s="298"/>
      <c r="AW376" s="298"/>
      <c r="AX376" s="298"/>
      <c r="AY376" s="298"/>
      <c r="AZ376" s="298"/>
      <c r="BA376" s="298"/>
      <c r="BB376" s="298"/>
      <c r="BC376" s="298"/>
      <c r="BD376" s="298"/>
      <c r="BE376" s="298"/>
      <c r="BF376" s="298"/>
      <c r="BG376" s="298"/>
      <c r="BH376" s="298"/>
      <c r="BI376" s="298"/>
      <c r="BJ376" s="298"/>
      <c r="BK376" s="298"/>
      <c r="BL376" s="298"/>
      <c r="BM376" s="298"/>
      <c r="BN376" s="298"/>
      <c r="BO376" s="298"/>
      <c r="BP376" s="298"/>
      <c r="BQ376" s="298"/>
      <c r="BR376" s="298"/>
      <c r="BS376" s="298"/>
      <c r="BT376" s="298"/>
      <c r="BU376" s="298"/>
      <c r="BV376" s="298"/>
      <c r="BW376" s="298"/>
      <c r="BX376" s="298"/>
      <c r="BY376" s="298"/>
      <c r="BZ376" s="298"/>
      <c r="CA376" s="298"/>
      <c r="CB376" s="298"/>
      <c r="CC376" s="298"/>
    </row>
    <row r="377" spans="1:81" s="14" customFormat="1" ht="13.5">
      <c r="A377" s="11"/>
      <c r="B377" s="11"/>
      <c r="C377" s="11"/>
      <c r="D377" s="11"/>
      <c r="E377" s="11"/>
      <c r="F377" s="11"/>
      <c r="G377" s="11"/>
      <c r="H377" s="11"/>
      <c r="I377" s="11"/>
      <c r="J377" s="11"/>
      <c r="K377" s="11"/>
      <c r="L377" s="30"/>
      <c r="M377" s="30"/>
      <c r="N377" s="11"/>
      <c r="O377" s="11"/>
      <c r="P377" s="11"/>
      <c r="Q377" s="11"/>
      <c r="R377" s="11"/>
      <c r="S377" s="11"/>
      <c r="T377" s="298"/>
      <c r="U377" s="298"/>
      <c r="V377" s="298"/>
      <c r="W377" s="298"/>
      <c r="X377" s="298"/>
      <c r="Y377" s="298"/>
      <c r="Z377" s="298"/>
      <c r="AA377" s="298"/>
      <c r="AB377" s="298"/>
      <c r="AC377" s="298"/>
      <c r="AD377" s="298"/>
      <c r="AE377" s="298"/>
      <c r="AF377" s="298"/>
      <c r="AG377" s="298"/>
      <c r="AH377" s="298"/>
      <c r="AI377" s="298"/>
      <c r="AJ377" s="298"/>
      <c r="AK377" s="298"/>
      <c r="AL377" s="298"/>
      <c r="AM377" s="298"/>
      <c r="AN377" s="298"/>
      <c r="AO377" s="298"/>
      <c r="AP377" s="298"/>
      <c r="AQ377" s="298"/>
      <c r="AR377" s="298"/>
      <c r="AS377" s="298"/>
      <c r="AT377" s="298"/>
      <c r="AU377" s="298"/>
      <c r="AV377" s="298"/>
      <c r="AW377" s="298"/>
      <c r="AX377" s="298"/>
      <c r="AY377" s="298"/>
      <c r="AZ377" s="298"/>
      <c r="BA377" s="298"/>
      <c r="BB377" s="298"/>
      <c r="BC377" s="298"/>
      <c r="BD377" s="298"/>
      <c r="BE377" s="298"/>
      <c r="BF377" s="298"/>
      <c r="BG377" s="298"/>
      <c r="BH377" s="298"/>
      <c r="BI377" s="298"/>
      <c r="BJ377" s="298"/>
      <c r="BK377" s="298"/>
      <c r="BL377" s="298"/>
      <c r="BM377" s="298"/>
      <c r="BN377" s="298"/>
      <c r="BO377" s="298"/>
      <c r="BP377" s="298"/>
      <c r="BQ377" s="298"/>
      <c r="BR377" s="298"/>
      <c r="BS377" s="298"/>
      <c r="BT377" s="298"/>
      <c r="BU377" s="298"/>
      <c r="BV377" s="298"/>
      <c r="BW377" s="298"/>
      <c r="BX377" s="298"/>
      <c r="BY377" s="298"/>
      <c r="BZ377" s="298"/>
      <c r="CA377" s="298"/>
      <c r="CB377" s="298"/>
      <c r="CC377" s="298"/>
    </row>
    <row r="378" spans="1:81" s="14" customFormat="1" ht="13.5">
      <c r="A378" s="11"/>
      <c r="B378" s="11"/>
      <c r="C378" s="11"/>
      <c r="D378" s="11"/>
      <c r="E378" s="11"/>
      <c r="F378" s="11"/>
      <c r="G378" s="11"/>
      <c r="H378" s="11"/>
      <c r="I378" s="11"/>
      <c r="J378" s="11"/>
      <c r="K378" s="11"/>
      <c r="L378" s="30"/>
      <c r="M378" s="30"/>
      <c r="N378" s="11"/>
      <c r="O378" s="11"/>
      <c r="P378" s="11"/>
      <c r="Q378" s="11"/>
      <c r="R378" s="11"/>
      <c r="S378" s="11"/>
      <c r="T378" s="298"/>
      <c r="U378" s="298"/>
      <c r="V378" s="298"/>
      <c r="W378" s="298"/>
      <c r="X378" s="298"/>
      <c r="Y378" s="298"/>
      <c r="Z378" s="298"/>
      <c r="AA378" s="298"/>
      <c r="AB378" s="298"/>
      <c r="AC378" s="298"/>
      <c r="AD378" s="298"/>
      <c r="AE378" s="298"/>
      <c r="AF378" s="298"/>
      <c r="AG378" s="298"/>
      <c r="AH378" s="298"/>
      <c r="AI378" s="298"/>
      <c r="AJ378" s="298"/>
      <c r="AK378" s="298"/>
      <c r="AL378" s="298"/>
      <c r="AM378" s="298"/>
      <c r="AN378" s="298"/>
      <c r="AO378" s="298"/>
      <c r="AP378" s="298"/>
      <c r="AQ378" s="298"/>
      <c r="AR378" s="298"/>
      <c r="AS378" s="298"/>
      <c r="AT378" s="298"/>
      <c r="AU378" s="298"/>
      <c r="AV378" s="298"/>
      <c r="AW378" s="298"/>
      <c r="AX378" s="298"/>
      <c r="AY378" s="298"/>
      <c r="AZ378" s="298"/>
      <c r="BA378" s="298"/>
      <c r="BB378" s="298"/>
      <c r="BC378" s="298"/>
      <c r="BD378" s="298"/>
      <c r="BE378" s="298"/>
      <c r="BF378" s="298"/>
      <c r="BG378" s="298"/>
      <c r="BH378" s="298"/>
      <c r="BI378" s="298"/>
      <c r="BJ378" s="298"/>
      <c r="BK378" s="298"/>
      <c r="BL378" s="298"/>
      <c r="BM378" s="298"/>
      <c r="BN378" s="298"/>
      <c r="BO378" s="298"/>
      <c r="BP378" s="298"/>
      <c r="BQ378" s="298"/>
      <c r="BR378" s="298"/>
      <c r="BS378" s="298"/>
      <c r="BT378" s="298"/>
      <c r="BU378" s="298"/>
      <c r="BV378" s="298"/>
      <c r="BW378" s="298"/>
      <c r="BX378" s="298"/>
      <c r="BY378" s="298"/>
      <c r="BZ378" s="298"/>
      <c r="CA378" s="298"/>
      <c r="CB378" s="298"/>
      <c r="CC378" s="298"/>
    </row>
    <row r="379" spans="1:81" s="14" customFormat="1" ht="13.5">
      <c r="A379" s="11"/>
      <c r="B379" s="11"/>
      <c r="C379" s="11"/>
      <c r="D379" s="11"/>
      <c r="E379" s="11"/>
      <c r="F379" s="11"/>
      <c r="G379" s="11"/>
      <c r="H379" s="11"/>
      <c r="I379" s="11"/>
      <c r="J379" s="11"/>
      <c r="K379" s="11"/>
      <c r="L379" s="30"/>
      <c r="M379" s="30"/>
      <c r="N379" s="11"/>
      <c r="O379" s="11"/>
      <c r="P379" s="11"/>
      <c r="Q379" s="11"/>
      <c r="R379" s="11"/>
      <c r="S379" s="11"/>
      <c r="T379" s="298"/>
      <c r="U379" s="298"/>
      <c r="V379" s="298"/>
      <c r="W379" s="298"/>
      <c r="X379" s="298"/>
      <c r="Y379" s="298"/>
      <c r="Z379" s="298"/>
      <c r="AA379" s="298"/>
      <c r="AB379" s="298"/>
      <c r="AC379" s="298"/>
      <c r="AD379" s="298"/>
      <c r="AE379" s="298"/>
      <c r="AF379" s="298"/>
      <c r="AG379" s="298"/>
      <c r="AH379" s="298"/>
      <c r="AI379" s="298"/>
      <c r="AJ379" s="298"/>
      <c r="AK379" s="298"/>
      <c r="AL379" s="298"/>
      <c r="AM379" s="298"/>
      <c r="AN379" s="298"/>
      <c r="AO379" s="298"/>
      <c r="AP379" s="298"/>
      <c r="AQ379" s="298"/>
      <c r="AR379" s="298"/>
      <c r="AS379" s="298"/>
      <c r="AT379" s="298"/>
      <c r="AU379" s="298"/>
      <c r="AV379" s="298"/>
      <c r="AW379" s="298"/>
      <c r="AX379" s="298"/>
      <c r="AY379" s="298"/>
      <c r="AZ379" s="298"/>
      <c r="BA379" s="298"/>
      <c r="BB379" s="298"/>
      <c r="BC379" s="298"/>
      <c r="BD379" s="298"/>
      <c r="BE379" s="298"/>
      <c r="BF379" s="298"/>
      <c r="BG379" s="298"/>
      <c r="BH379" s="298"/>
      <c r="BI379" s="298"/>
      <c r="BJ379" s="298"/>
      <c r="BK379" s="298"/>
      <c r="BL379" s="298"/>
      <c r="BM379" s="298"/>
      <c r="BN379" s="298"/>
      <c r="BO379" s="298"/>
      <c r="BP379" s="298"/>
      <c r="BQ379" s="298"/>
      <c r="BR379" s="298"/>
      <c r="BS379" s="298"/>
      <c r="BT379" s="298"/>
      <c r="BU379" s="298"/>
      <c r="BV379" s="298"/>
      <c r="BW379" s="298"/>
      <c r="BX379" s="298"/>
      <c r="BY379" s="298"/>
      <c r="BZ379" s="298"/>
      <c r="CA379" s="298"/>
      <c r="CB379" s="298"/>
      <c r="CC379" s="298"/>
    </row>
    <row r="380" spans="1:81" s="14" customFormat="1" ht="13.5">
      <c r="A380" s="11"/>
      <c r="B380" s="11"/>
      <c r="C380" s="11"/>
      <c r="D380" s="11"/>
      <c r="E380" s="11"/>
      <c r="F380" s="11"/>
      <c r="G380" s="11"/>
      <c r="H380" s="11"/>
      <c r="I380" s="11"/>
      <c r="J380" s="11"/>
      <c r="K380" s="11"/>
      <c r="L380" s="30"/>
      <c r="M380" s="30"/>
      <c r="N380" s="11"/>
      <c r="O380" s="11"/>
      <c r="P380" s="11"/>
      <c r="Q380" s="11"/>
      <c r="R380" s="11"/>
      <c r="S380" s="11"/>
      <c r="T380" s="298"/>
      <c r="U380" s="298"/>
      <c r="V380" s="298"/>
      <c r="W380" s="298"/>
      <c r="X380" s="298"/>
      <c r="Y380" s="298"/>
      <c r="Z380" s="298"/>
      <c r="AA380" s="298"/>
      <c r="AB380" s="298"/>
      <c r="AC380" s="298"/>
      <c r="AD380" s="298"/>
      <c r="AE380" s="298"/>
      <c r="AF380" s="298"/>
      <c r="AG380" s="298"/>
      <c r="AH380" s="298"/>
      <c r="AI380" s="298"/>
      <c r="AJ380" s="298"/>
      <c r="AK380" s="298"/>
      <c r="AL380" s="298"/>
      <c r="AM380" s="298"/>
      <c r="AN380" s="298"/>
      <c r="AO380" s="298"/>
      <c r="AP380" s="298"/>
      <c r="AQ380" s="298"/>
      <c r="AR380" s="298"/>
      <c r="AS380" s="298"/>
      <c r="AT380" s="298"/>
      <c r="AU380" s="298"/>
      <c r="AV380" s="298"/>
      <c r="AW380" s="298"/>
      <c r="AX380" s="298"/>
      <c r="AY380" s="298"/>
      <c r="AZ380" s="298"/>
      <c r="BA380" s="298"/>
      <c r="BB380" s="298"/>
      <c r="BC380" s="298"/>
      <c r="BD380" s="298"/>
      <c r="BE380" s="298"/>
      <c r="BF380" s="298"/>
      <c r="BG380" s="298"/>
      <c r="BH380" s="298"/>
      <c r="BI380" s="298"/>
      <c r="BJ380" s="298"/>
      <c r="BK380" s="298"/>
      <c r="BL380" s="298"/>
      <c r="BM380" s="298"/>
      <c r="BN380" s="298"/>
      <c r="BO380" s="298"/>
      <c r="BP380" s="298"/>
      <c r="BQ380" s="298"/>
      <c r="BR380" s="298"/>
      <c r="BS380" s="298"/>
      <c r="BT380" s="298"/>
      <c r="BU380" s="298"/>
      <c r="BV380" s="298"/>
      <c r="BW380" s="298"/>
      <c r="BX380" s="298"/>
      <c r="BY380" s="298"/>
      <c r="BZ380" s="298"/>
      <c r="CA380" s="298"/>
      <c r="CB380" s="298"/>
      <c r="CC380" s="298"/>
    </row>
    <row r="381" spans="1:81" s="14" customFormat="1" ht="13.5">
      <c r="A381" s="11"/>
      <c r="B381" s="11"/>
      <c r="C381" s="11"/>
      <c r="D381" s="11"/>
      <c r="E381" s="11"/>
      <c r="F381" s="11"/>
      <c r="G381" s="11"/>
      <c r="H381" s="11"/>
      <c r="I381" s="11"/>
      <c r="J381" s="11"/>
      <c r="K381" s="11"/>
      <c r="L381" s="30"/>
      <c r="M381" s="30"/>
      <c r="N381" s="11"/>
      <c r="O381" s="11"/>
      <c r="P381" s="11"/>
      <c r="Q381" s="11"/>
      <c r="R381" s="11"/>
      <c r="S381" s="11"/>
      <c r="T381" s="298"/>
      <c r="U381" s="298"/>
      <c r="V381" s="298"/>
      <c r="W381" s="298"/>
      <c r="X381" s="298"/>
      <c r="Y381" s="298"/>
      <c r="Z381" s="298"/>
      <c r="AA381" s="298"/>
      <c r="AB381" s="298"/>
      <c r="AC381" s="298"/>
      <c r="AD381" s="298"/>
      <c r="AE381" s="298"/>
      <c r="AF381" s="298"/>
      <c r="AG381" s="298"/>
      <c r="AH381" s="298"/>
      <c r="AI381" s="298"/>
      <c r="AJ381" s="298"/>
      <c r="AK381" s="298"/>
      <c r="AL381" s="298"/>
      <c r="AM381" s="298"/>
      <c r="AN381" s="298"/>
      <c r="AO381" s="298"/>
      <c r="AP381" s="298"/>
      <c r="AQ381" s="298"/>
      <c r="AR381" s="298"/>
      <c r="AS381" s="298"/>
      <c r="AT381" s="298"/>
      <c r="AU381" s="298"/>
      <c r="AV381" s="298"/>
      <c r="AW381" s="298"/>
      <c r="AX381" s="298"/>
      <c r="AY381" s="298"/>
      <c r="AZ381" s="298"/>
      <c r="BA381" s="298"/>
      <c r="BB381" s="298"/>
      <c r="BC381" s="298"/>
      <c r="BD381" s="298"/>
      <c r="BE381" s="298"/>
      <c r="BF381" s="298"/>
      <c r="BG381" s="298"/>
      <c r="BH381" s="298"/>
      <c r="BI381" s="298"/>
      <c r="BJ381" s="298"/>
      <c r="BK381" s="298"/>
      <c r="BL381" s="298"/>
      <c r="BM381" s="298"/>
      <c r="BN381" s="298"/>
      <c r="BO381" s="298"/>
      <c r="BP381" s="298"/>
      <c r="BQ381" s="298"/>
      <c r="BR381" s="298"/>
      <c r="BS381" s="298"/>
      <c r="BT381" s="298"/>
      <c r="BU381" s="298"/>
      <c r="BV381" s="298"/>
      <c r="BW381" s="298"/>
      <c r="BX381" s="298"/>
      <c r="BY381" s="298"/>
      <c r="BZ381" s="298"/>
      <c r="CA381" s="298"/>
      <c r="CB381" s="298"/>
      <c r="CC381" s="298"/>
    </row>
    <row r="382" spans="1:81" s="14" customFormat="1" ht="13.5">
      <c r="A382" s="11"/>
      <c r="B382" s="11"/>
      <c r="C382" s="11"/>
      <c r="D382" s="11"/>
      <c r="E382" s="11"/>
      <c r="F382" s="11"/>
      <c r="G382" s="11"/>
      <c r="H382" s="11"/>
      <c r="I382" s="11"/>
      <c r="J382" s="11"/>
      <c r="K382" s="11"/>
      <c r="L382" s="30"/>
      <c r="M382" s="30"/>
      <c r="N382" s="11"/>
      <c r="O382" s="11"/>
      <c r="P382" s="11"/>
      <c r="Q382" s="11"/>
      <c r="R382" s="11"/>
      <c r="S382" s="11"/>
      <c r="T382" s="298"/>
      <c r="U382" s="298"/>
      <c r="V382" s="298"/>
      <c r="W382" s="298"/>
      <c r="X382" s="298"/>
      <c r="Y382" s="298"/>
      <c r="Z382" s="298"/>
      <c r="AA382" s="298"/>
      <c r="AB382" s="298"/>
      <c r="AC382" s="298"/>
      <c r="AD382" s="298"/>
      <c r="AE382" s="298"/>
      <c r="AF382" s="298"/>
      <c r="AG382" s="298"/>
      <c r="AH382" s="298"/>
      <c r="AI382" s="298"/>
      <c r="AJ382" s="298"/>
      <c r="AK382" s="298"/>
      <c r="AL382" s="298"/>
      <c r="AM382" s="298"/>
      <c r="AN382" s="298"/>
      <c r="AO382" s="298"/>
      <c r="AP382" s="298"/>
      <c r="AQ382" s="298"/>
      <c r="AR382" s="298"/>
      <c r="AS382" s="298"/>
      <c r="AT382" s="298"/>
      <c r="AU382" s="298"/>
      <c r="AV382" s="298"/>
      <c r="AW382" s="298"/>
      <c r="AX382" s="298"/>
      <c r="AY382" s="298"/>
      <c r="AZ382" s="298"/>
      <c r="BA382" s="298"/>
      <c r="BB382" s="298"/>
      <c r="BC382" s="298"/>
      <c r="BD382" s="298"/>
      <c r="BE382" s="298"/>
      <c r="BF382" s="298"/>
      <c r="BG382" s="298"/>
      <c r="BH382" s="298"/>
      <c r="BI382" s="298"/>
      <c r="BJ382" s="298"/>
      <c r="BK382" s="298"/>
      <c r="BL382" s="298"/>
      <c r="BM382" s="298"/>
      <c r="BN382" s="298"/>
      <c r="BO382" s="298"/>
      <c r="BP382" s="298"/>
      <c r="BQ382" s="298"/>
      <c r="BR382" s="298"/>
      <c r="BS382" s="298"/>
      <c r="BT382" s="298"/>
      <c r="BU382" s="298"/>
      <c r="BV382" s="298"/>
      <c r="BW382" s="298"/>
      <c r="BX382" s="298"/>
      <c r="BY382" s="298"/>
      <c r="BZ382" s="298"/>
      <c r="CA382" s="298"/>
      <c r="CB382" s="298"/>
      <c r="CC382" s="298"/>
    </row>
    <row r="383" spans="1:81" s="14" customFormat="1" ht="13.5">
      <c r="A383" s="11"/>
      <c r="B383" s="11"/>
      <c r="C383" s="11"/>
      <c r="D383" s="11"/>
      <c r="E383" s="11"/>
      <c r="F383" s="11"/>
      <c r="G383" s="11"/>
      <c r="H383" s="11"/>
      <c r="I383" s="11"/>
      <c r="J383" s="11"/>
      <c r="K383" s="11"/>
      <c r="L383" s="30"/>
      <c r="M383" s="30"/>
      <c r="N383" s="11"/>
      <c r="O383" s="11"/>
      <c r="P383" s="11"/>
      <c r="Q383" s="11"/>
      <c r="R383" s="11"/>
      <c r="S383" s="11"/>
      <c r="T383" s="298"/>
      <c r="U383" s="298"/>
      <c r="V383" s="298"/>
      <c r="W383" s="298"/>
      <c r="X383" s="298"/>
      <c r="Y383" s="298"/>
      <c r="Z383" s="298"/>
      <c r="AA383" s="298"/>
      <c r="AB383" s="298"/>
      <c r="AC383" s="298"/>
      <c r="AD383" s="298"/>
      <c r="AE383" s="298"/>
      <c r="AF383" s="298"/>
      <c r="AG383" s="298"/>
      <c r="AH383" s="298"/>
      <c r="AI383" s="298"/>
      <c r="AJ383" s="298"/>
      <c r="AK383" s="298"/>
      <c r="AL383" s="298"/>
      <c r="AM383" s="298"/>
      <c r="AN383" s="298"/>
      <c r="AO383" s="298"/>
      <c r="AP383" s="298"/>
      <c r="AQ383" s="298"/>
      <c r="AR383" s="298"/>
      <c r="AS383" s="298"/>
      <c r="AT383" s="298"/>
      <c r="AU383" s="298"/>
      <c r="AV383" s="298"/>
      <c r="AW383" s="298"/>
      <c r="AX383" s="298"/>
      <c r="AY383" s="298"/>
      <c r="AZ383" s="298"/>
      <c r="BA383" s="298"/>
      <c r="BB383" s="298"/>
      <c r="BC383" s="298"/>
      <c r="BD383" s="298"/>
      <c r="BE383" s="298"/>
      <c r="BF383" s="298"/>
      <c r="BG383" s="298"/>
      <c r="BH383" s="298"/>
      <c r="BI383" s="298"/>
      <c r="BJ383" s="298"/>
      <c r="BK383" s="298"/>
      <c r="BL383" s="298"/>
      <c r="BM383" s="298"/>
      <c r="BN383" s="298"/>
      <c r="BO383" s="298"/>
      <c r="BP383" s="298"/>
      <c r="BQ383" s="298"/>
      <c r="BR383" s="298"/>
      <c r="BS383" s="298"/>
      <c r="BT383" s="298"/>
      <c r="BU383" s="298"/>
      <c r="BV383" s="298"/>
      <c r="BW383" s="298"/>
      <c r="BX383" s="298"/>
      <c r="BY383" s="298"/>
      <c r="BZ383" s="298"/>
      <c r="CA383" s="298"/>
      <c r="CB383" s="298"/>
      <c r="CC383" s="298"/>
    </row>
    <row r="384" spans="1:81" s="14" customFormat="1" ht="13.5">
      <c r="A384" s="11"/>
      <c r="B384" s="11"/>
      <c r="C384" s="11"/>
      <c r="D384" s="11"/>
      <c r="E384" s="11"/>
      <c r="F384" s="11"/>
      <c r="G384" s="11"/>
      <c r="H384" s="11"/>
      <c r="I384" s="11"/>
      <c r="J384" s="11"/>
      <c r="K384" s="11"/>
      <c r="L384" s="30"/>
      <c r="M384" s="30"/>
      <c r="N384" s="11"/>
      <c r="O384" s="11"/>
      <c r="P384" s="11"/>
      <c r="Q384" s="11"/>
      <c r="R384" s="11"/>
      <c r="S384" s="11"/>
      <c r="T384" s="298"/>
      <c r="U384" s="298"/>
      <c r="V384" s="298"/>
      <c r="W384" s="298"/>
      <c r="X384" s="298"/>
      <c r="Y384" s="298"/>
      <c r="Z384" s="298"/>
      <c r="AA384" s="298"/>
      <c r="AB384" s="298"/>
      <c r="AC384" s="298"/>
      <c r="AD384" s="298"/>
      <c r="AE384" s="298"/>
      <c r="AF384" s="298"/>
      <c r="AG384" s="298"/>
      <c r="AH384" s="298"/>
      <c r="AI384" s="298"/>
      <c r="AJ384" s="298"/>
      <c r="AK384" s="298"/>
      <c r="AL384" s="298"/>
      <c r="AM384" s="298"/>
      <c r="AN384" s="298"/>
      <c r="AO384" s="298"/>
      <c r="AP384" s="298"/>
      <c r="AQ384" s="298"/>
      <c r="AR384" s="298"/>
      <c r="AS384" s="298"/>
      <c r="AT384" s="298"/>
      <c r="AU384" s="298"/>
      <c r="AV384" s="298"/>
      <c r="AW384" s="298"/>
      <c r="AX384" s="298"/>
      <c r="AY384" s="298"/>
      <c r="AZ384" s="298"/>
      <c r="BA384" s="298"/>
      <c r="BB384" s="298"/>
      <c r="BC384" s="298"/>
      <c r="BD384" s="298"/>
      <c r="BE384" s="298"/>
      <c r="BF384" s="298"/>
      <c r="BG384" s="298"/>
      <c r="BH384" s="298"/>
      <c r="BI384" s="298"/>
      <c r="BJ384" s="298"/>
      <c r="BK384" s="298"/>
      <c r="BL384" s="298"/>
      <c r="BM384" s="298"/>
      <c r="BN384" s="298"/>
      <c r="BO384" s="298"/>
      <c r="BP384" s="298"/>
      <c r="BQ384" s="298"/>
      <c r="BR384" s="298"/>
      <c r="BS384" s="298"/>
      <c r="BT384" s="298"/>
      <c r="BU384" s="298"/>
      <c r="BV384" s="298"/>
      <c r="BW384" s="298"/>
      <c r="BX384" s="298"/>
      <c r="BY384" s="298"/>
      <c r="BZ384" s="298"/>
      <c r="CA384" s="298"/>
      <c r="CB384" s="298"/>
      <c r="CC384" s="298"/>
    </row>
    <row r="385" spans="1:81" s="14" customFormat="1" ht="13.5">
      <c r="A385" s="11"/>
      <c r="B385" s="11"/>
      <c r="C385" s="11"/>
      <c r="D385" s="11"/>
      <c r="E385" s="11"/>
      <c r="F385" s="11"/>
      <c r="G385" s="11"/>
      <c r="H385" s="11"/>
      <c r="I385" s="11"/>
      <c r="J385" s="11"/>
      <c r="K385" s="11"/>
      <c r="L385" s="30"/>
      <c r="M385" s="30"/>
      <c r="N385" s="11"/>
      <c r="O385" s="11"/>
      <c r="P385" s="11"/>
      <c r="Q385" s="11"/>
      <c r="R385" s="11"/>
      <c r="S385" s="11"/>
      <c r="T385" s="298"/>
      <c r="U385" s="298"/>
      <c r="V385" s="298"/>
      <c r="W385" s="298"/>
      <c r="X385" s="298"/>
      <c r="Y385" s="298"/>
      <c r="Z385" s="298"/>
      <c r="AA385" s="298"/>
      <c r="AB385" s="298"/>
      <c r="AC385" s="298"/>
      <c r="AD385" s="298"/>
      <c r="AE385" s="298"/>
      <c r="AF385" s="298"/>
      <c r="AG385" s="298"/>
      <c r="AH385" s="298"/>
      <c r="AI385" s="298"/>
      <c r="AJ385" s="298"/>
      <c r="AK385" s="298"/>
      <c r="AL385" s="298"/>
      <c r="AM385" s="298"/>
      <c r="AN385" s="298"/>
      <c r="AO385" s="298"/>
      <c r="AP385" s="298"/>
      <c r="AQ385" s="298"/>
      <c r="AR385" s="298"/>
      <c r="AS385" s="298"/>
      <c r="AT385" s="298"/>
      <c r="AU385" s="298"/>
      <c r="AV385" s="298"/>
      <c r="AW385" s="298"/>
      <c r="AX385" s="298"/>
      <c r="AY385" s="298"/>
      <c r="AZ385" s="298"/>
      <c r="BA385" s="298"/>
      <c r="BB385" s="298"/>
      <c r="BC385" s="298"/>
      <c r="BD385" s="298"/>
      <c r="BE385" s="298"/>
      <c r="BF385" s="298"/>
      <c r="BG385" s="298"/>
      <c r="BH385" s="298"/>
      <c r="BI385" s="298"/>
      <c r="BJ385" s="298"/>
      <c r="BK385" s="298"/>
      <c r="BL385" s="298"/>
      <c r="BM385" s="298"/>
      <c r="BN385" s="298"/>
      <c r="BO385" s="298"/>
      <c r="BP385" s="298"/>
      <c r="BQ385" s="298"/>
      <c r="BR385" s="298"/>
      <c r="BS385" s="298"/>
      <c r="BT385" s="298"/>
      <c r="BU385" s="298"/>
      <c r="BV385" s="298"/>
      <c r="BW385" s="298"/>
      <c r="BX385" s="298"/>
      <c r="BY385" s="298"/>
      <c r="BZ385" s="298"/>
      <c r="CA385" s="298"/>
      <c r="CB385" s="298"/>
      <c r="CC385" s="298"/>
    </row>
    <row r="386" spans="1:81" s="14" customFormat="1" ht="13.5">
      <c r="A386" s="11"/>
      <c r="B386" s="11"/>
      <c r="C386" s="11"/>
      <c r="D386" s="11"/>
      <c r="E386" s="11"/>
      <c r="F386" s="11"/>
      <c r="G386" s="11"/>
      <c r="H386" s="11"/>
      <c r="I386" s="11"/>
      <c r="J386" s="11"/>
      <c r="K386" s="11"/>
      <c r="L386" s="30"/>
      <c r="M386" s="30"/>
      <c r="N386" s="11"/>
      <c r="O386" s="11"/>
      <c r="P386" s="11"/>
      <c r="Q386" s="11"/>
      <c r="R386" s="11"/>
      <c r="S386" s="11"/>
      <c r="T386" s="298"/>
      <c r="U386" s="298"/>
      <c r="V386" s="298"/>
      <c r="W386" s="298"/>
      <c r="X386" s="298"/>
      <c r="Y386" s="298"/>
      <c r="Z386" s="298"/>
      <c r="AA386" s="298"/>
      <c r="AB386" s="298"/>
      <c r="AC386" s="298"/>
      <c r="AD386" s="298"/>
      <c r="AE386" s="298"/>
      <c r="AF386" s="298"/>
      <c r="AG386" s="298"/>
      <c r="AH386" s="298"/>
      <c r="AI386" s="298"/>
      <c r="AJ386" s="298"/>
      <c r="AK386" s="298"/>
      <c r="AL386" s="298"/>
      <c r="AM386" s="298"/>
      <c r="AN386" s="298"/>
      <c r="AO386" s="298"/>
      <c r="AP386" s="298"/>
      <c r="AQ386" s="298"/>
      <c r="AR386" s="298"/>
      <c r="AS386" s="298"/>
      <c r="AT386" s="298"/>
      <c r="AU386" s="298"/>
      <c r="AV386" s="298"/>
      <c r="AW386" s="298"/>
      <c r="AX386" s="298"/>
      <c r="AY386" s="298"/>
      <c r="AZ386" s="298"/>
      <c r="BA386" s="298"/>
      <c r="BB386" s="298"/>
      <c r="BC386" s="298"/>
      <c r="BD386" s="298"/>
      <c r="BE386" s="298"/>
      <c r="BF386" s="298"/>
      <c r="BG386" s="298"/>
      <c r="BH386" s="298"/>
      <c r="BI386" s="298"/>
      <c r="BJ386" s="298"/>
      <c r="BK386" s="298"/>
      <c r="BL386" s="298"/>
      <c r="BM386" s="298"/>
      <c r="BN386" s="298"/>
      <c r="BO386" s="298"/>
      <c r="BP386" s="298"/>
      <c r="BQ386" s="298"/>
      <c r="BR386" s="298"/>
      <c r="BS386" s="298"/>
      <c r="BT386" s="298"/>
      <c r="BU386" s="298"/>
      <c r="BV386" s="298"/>
      <c r="BW386" s="298"/>
      <c r="BX386" s="298"/>
      <c r="BY386" s="298"/>
      <c r="BZ386" s="298"/>
      <c r="CA386" s="298"/>
      <c r="CB386" s="298"/>
      <c r="CC386" s="298"/>
    </row>
    <row r="387" spans="1:81" s="14" customFormat="1" ht="13.5">
      <c r="A387" s="11"/>
      <c r="B387" s="11"/>
      <c r="C387" s="11"/>
      <c r="D387" s="11"/>
      <c r="E387" s="11"/>
      <c r="F387" s="11"/>
      <c r="G387" s="11"/>
      <c r="H387" s="11"/>
      <c r="I387" s="11"/>
      <c r="J387" s="11"/>
      <c r="K387" s="11"/>
      <c r="L387" s="30"/>
      <c r="M387" s="30"/>
      <c r="N387" s="11"/>
      <c r="O387" s="11"/>
      <c r="P387" s="11"/>
      <c r="Q387" s="11"/>
      <c r="R387" s="11"/>
      <c r="S387" s="11"/>
      <c r="T387" s="298"/>
      <c r="U387" s="298"/>
      <c r="V387" s="298"/>
      <c r="W387" s="298"/>
      <c r="X387" s="298"/>
      <c r="Y387" s="298"/>
      <c r="Z387" s="298"/>
      <c r="AA387" s="298"/>
      <c r="AB387" s="298"/>
      <c r="AC387" s="298"/>
      <c r="AD387" s="298"/>
      <c r="AE387" s="298"/>
      <c r="AF387" s="298"/>
      <c r="AG387" s="298"/>
      <c r="AH387" s="298"/>
      <c r="AI387" s="298"/>
      <c r="AJ387" s="298"/>
      <c r="AK387" s="298"/>
      <c r="AL387" s="298"/>
      <c r="AM387" s="298"/>
      <c r="AN387" s="298"/>
      <c r="AO387" s="298"/>
      <c r="AP387" s="298"/>
      <c r="AQ387" s="298"/>
      <c r="AR387" s="298"/>
      <c r="AS387" s="298"/>
      <c r="AT387" s="298"/>
      <c r="AU387" s="298"/>
      <c r="AV387" s="298"/>
      <c r="AW387" s="298"/>
      <c r="AX387" s="298"/>
      <c r="AY387" s="298"/>
      <c r="AZ387" s="298"/>
      <c r="BA387" s="298"/>
      <c r="BB387" s="298"/>
      <c r="BC387" s="298"/>
      <c r="BD387" s="298"/>
      <c r="BE387" s="298"/>
      <c r="BF387" s="298"/>
      <c r="BG387" s="298"/>
      <c r="BH387" s="298"/>
      <c r="BI387" s="298"/>
      <c r="BJ387" s="298"/>
      <c r="BK387" s="298"/>
      <c r="BL387" s="298"/>
      <c r="BM387" s="298"/>
      <c r="BN387" s="298"/>
      <c r="BO387" s="298"/>
      <c r="BP387" s="298"/>
      <c r="BQ387" s="298"/>
      <c r="BR387" s="298"/>
      <c r="BS387" s="298"/>
      <c r="BT387" s="298"/>
      <c r="BU387" s="298"/>
      <c r="BV387" s="298"/>
      <c r="BW387" s="298"/>
      <c r="BX387" s="298"/>
      <c r="BY387" s="298"/>
      <c r="BZ387" s="298"/>
      <c r="CA387" s="298"/>
      <c r="CB387" s="298"/>
      <c r="CC387" s="298"/>
    </row>
    <row r="388" spans="1:81" s="14" customFormat="1" ht="13.5">
      <c r="A388" s="11"/>
      <c r="B388" s="11"/>
      <c r="C388" s="11"/>
      <c r="D388" s="11"/>
      <c r="E388" s="11"/>
      <c r="F388" s="11"/>
      <c r="G388" s="11"/>
      <c r="H388" s="11"/>
      <c r="I388" s="11"/>
      <c r="J388" s="11"/>
      <c r="K388" s="11"/>
      <c r="L388" s="30"/>
      <c r="M388" s="30"/>
      <c r="N388" s="11"/>
      <c r="O388" s="11"/>
      <c r="P388" s="11"/>
      <c r="Q388" s="11"/>
      <c r="R388" s="11"/>
      <c r="S388" s="11"/>
      <c r="T388" s="298"/>
      <c r="U388" s="298"/>
      <c r="V388" s="298"/>
      <c r="W388" s="298"/>
      <c r="X388" s="298"/>
      <c r="Y388" s="298"/>
      <c r="Z388" s="298"/>
      <c r="AA388" s="298"/>
      <c r="AB388" s="298"/>
      <c r="AC388" s="298"/>
      <c r="AD388" s="298"/>
      <c r="AE388" s="298"/>
      <c r="AF388" s="298"/>
      <c r="AG388" s="298"/>
      <c r="AH388" s="298"/>
      <c r="AI388" s="298"/>
      <c r="AJ388" s="298"/>
      <c r="AK388" s="298"/>
      <c r="AL388" s="298"/>
      <c r="AM388" s="298"/>
      <c r="AN388" s="298"/>
      <c r="AO388" s="298"/>
      <c r="AP388" s="298"/>
      <c r="AQ388" s="298"/>
      <c r="AR388" s="298"/>
      <c r="AS388" s="298"/>
      <c r="AT388" s="298"/>
      <c r="AU388" s="298"/>
      <c r="AV388" s="298"/>
      <c r="AW388" s="298"/>
      <c r="AX388" s="298"/>
      <c r="AY388" s="298"/>
      <c r="AZ388" s="298"/>
      <c r="BA388" s="298"/>
      <c r="BB388" s="298"/>
      <c r="BC388" s="298"/>
      <c r="BD388" s="298"/>
      <c r="BE388" s="298"/>
      <c r="BF388" s="298"/>
      <c r="BG388" s="298"/>
      <c r="BH388" s="298"/>
      <c r="BI388" s="298"/>
      <c r="BJ388" s="298"/>
      <c r="BK388" s="298"/>
      <c r="BL388" s="298"/>
      <c r="BM388" s="298"/>
      <c r="BN388" s="298"/>
      <c r="BO388" s="298"/>
      <c r="BP388" s="298"/>
      <c r="BQ388" s="298"/>
      <c r="BR388" s="298"/>
      <c r="BS388" s="298"/>
      <c r="BT388" s="298"/>
      <c r="BU388" s="298"/>
      <c r="BV388" s="298"/>
      <c r="BW388" s="298"/>
      <c r="BX388" s="298"/>
      <c r="BY388" s="298"/>
      <c r="BZ388" s="298"/>
      <c r="CA388" s="298"/>
      <c r="CB388" s="298"/>
      <c r="CC388" s="298"/>
    </row>
    <row r="389" spans="1:81" s="14" customFormat="1" ht="13.5">
      <c r="A389" s="11"/>
      <c r="B389" s="11"/>
      <c r="C389" s="11"/>
      <c r="D389" s="11"/>
      <c r="E389" s="11"/>
      <c r="F389" s="11"/>
      <c r="G389" s="11"/>
      <c r="H389" s="11"/>
      <c r="I389" s="11"/>
      <c r="J389" s="11"/>
      <c r="K389" s="11"/>
      <c r="L389" s="30"/>
      <c r="M389" s="30"/>
      <c r="N389" s="11"/>
      <c r="O389" s="11"/>
      <c r="P389" s="11"/>
      <c r="Q389" s="11"/>
      <c r="R389" s="11"/>
      <c r="S389" s="11"/>
      <c r="T389" s="298"/>
      <c r="U389" s="298"/>
      <c r="V389" s="298"/>
      <c r="W389" s="298"/>
      <c r="X389" s="298"/>
      <c r="Y389" s="298"/>
      <c r="Z389" s="298"/>
      <c r="AA389" s="298"/>
      <c r="AB389" s="298"/>
      <c r="AC389" s="298"/>
      <c r="AD389" s="298"/>
      <c r="AE389" s="298"/>
      <c r="AF389" s="298"/>
      <c r="AG389" s="298"/>
      <c r="AH389" s="298"/>
      <c r="AI389" s="298"/>
      <c r="AJ389" s="298"/>
      <c r="AK389" s="298"/>
      <c r="AL389" s="298"/>
      <c r="AM389" s="298"/>
      <c r="AN389" s="298"/>
      <c r="AO389" s="298"/>
      <c r="AP389" s="298"/>
      <c r="AQ389" s="298"/>
      <c r="AR389" s="298"/>
      <c r="AS389" s="298"/>
      <c r="AT389" s="298"/>
      <c r="AU389" s="298"/>
      <c r="AV389" s="298"/>
      <c r="AW389" s="298"/>
      <c r="AX389" s="298"/>
      <c r="AY389" s="298"/>
      <c r="AZ389" s="298"/>
      <c r="BA389" s="298"/>
      <c r="BB389" s="298"/>
      <c r="BC389" s="298"/>
      <c r="BD389" s="298"/>
      <c r="BE389" s="298"/>
      <c r="BF389" s="298"/>
      <c r="BG389" s="298"/>
      <c r="BH389" s="298"/>
      <c r="BI389" s="298"/>
      <c r="BJ389" s="298"/>
      <c r="BK389" s="298"/>
      <c r="BL389" s="298"/>
      <c r="BM389" s="298"/>
      <c r="BN389" s="298"/>
      <c r="BO389" s="298"/>
      <c r="BP389" s="298"/>
      <c r="BQ389" s="298"/>
      <c r="BR389" s="298"/>
      <c r="BS389" s="298"/>
      <c r="BT389" s="298"/>
      <c r="BU389" s="298"/>
      <c r="BV389" s="298"/>
      <c r="BW389" s="298"/>
      <c r="BX389" s="298"/>
      <c r="BY389" s="298"/>
      <c r="BZ389" s="298"/>
      <c r="CA389" s="298"/>
      <c r="CB389" s="298"/>
      <c r="CC389" s="298"/>
    </row>
    <row r="390" spans="1:81" s="14" customFormat="1" ht="13.5">
      <c r="A390" s="11"/>
      <c r="B390" s="11"/>
      <c r="C390" s="11"/>
      <c r="D390" s="11"/>
      <c r="E390" s="11"/>
      <c r="F390" s="11"/>
      <c r="G390" s="11"/>
      <c r="H390" s="11"/>
      <c r="I390" s="11"/>
      <c r="J390" s="11"/>
      <c r="K390" s="11"/>
      <c r="L390" s="30"/>
      <c r="M390" s="30"/>
      <c r="N390" s="11"/>
      <c r="O390" s="11"/>
      <c r="P390" s="11"/>
      <c r="Q390" s="11"/>
      <c r="R390" s="11"/>
      <c r="S390" s="11"/>
      <c r="T390" s="298"/>
      <c r="U390" s="298"/>
      <c r="V390" s="298"/>
      <c r="W390" s="298"/>
      <c r="X390" s="298"/>
      <c r="Y390" s="298"/>
      <c r="Z390" s="298"/>
      <c r="AA390" s="298"/>
      <c r="AB390" s="298"/>
      <c r="AC390" s="298"/>
      <c r="AD390" s="298"/>
      <c r="AE390" s="298"/>
      <c r="AF390" s="298"/>
      <c r="AG390" s="298"/>
      <c r="AH390" s="298"/>
      <c r="AI390" s="298"/>
      <c r="AJ390" s="298"/>
      <c r="AK390" s="298"/>
      <c r="AL390" s="298"/>
      <c r="AM390" s="298"/>
      <c r="AN390" s="298"/>
      <c r="AO390" s="298"/>
      <c r="AP390" s="298"/>
      <c r="AQ390" s="298"/>
      <c r="AR390" s="298"/>
      <c r="AS390" s="298"/>
      <c r="AT390" s="298"/>
      <c r="AU390" s="298"/>
      <c r="AV390" s="298"/>
      <c r="AW390" s="298"/>
      <c r="AX390" s="298"/>
      <c r="AY390" s="298"/>
      <c r="AZ390" s="298"/>
      <c r="BA390" s="298"/>
      <c r="BB390" s="298"/>
      <c r="BC390" s="298"/>
      <c r="BD390" s="298"/>
      <c r="BE390" s="298"/>
      <c r="BF390" s="298"/>
      <c r="BG390" s="298"/>
      <c r="BH390" s="298"/>
      <c r="BI390" s="298"/>
      <c r="BJ390" s="298"/>
      <c r="BK390" s="298"/>
      <c r="BL390" s="298"/>
      <c r="BM390" s="298"/>
      <c r="BN390" s="298"/>
      <c r="BO390" s="298"/>
      <c r="BP390" s="298"/>
      <c r="BQ390" s="298"/>
      <c r="BR390" s="298"/>
      <c r="BS390" s="298"/>
      <c r="BT390" s="298"/>
      <c r="BU390" s="298"/>
      <c r="BV390" s="298"/>
      <c r="BW390" s="298"/>
      <c r="BX390" s="298"/>
      <c r="BY390" s="298"/>
      <c r="BZ390" s="298"/>
      <c r="CA390" s="298"/>
      <c r="CB390" s="298"/>
      <c r="CC390" s="298"/>
    </row>
    <row r="391" spans="1:81" s="14" customFormat="1" ht="13.5">
      <c r="A391" s="11"/>
      <c r="B391" s="11"/>
      <c r="C391" s="11"/>
      <c r="D391" s="11"/>
      <c r="E391" s="11"/>
      <c r="F391" s="11"/>
      <c r="G391" s="11"/>
      <c r="H391" s="11"/>
      <c r="I391" s="11"/>
      <c r="J391" s="11"/>
      <c r="K391" s="11"/>
      <c r="L391" s="30"/>
      <c r="M391" s="30"/>
      <c r="N391" s="11"/>
      <c r="O391" s="11"/>
      <c r="P391" s="11"/>
      <c r="Q391" s="11"/>
      <c r="R391" s="11"/>
      <c r="S391" s="11"/>
      <c r="T391" s="298"/>
      <c r="U391" s="298"/>
      <c r="V391" s="298"/>
      <c r="W391" s="298"/>
      <c r="X391" s="298"/>
      <c r="Y391" s="298"/>
      <c r="Z391" s="298"/>
      <c r="AA391" s="298"/>
      <c r="AB391" s="298"/>
      <c r="AC391" s="298"/>
      <c r="AD391" s="298"/>
      <c r="AE391" s="298"/>
      <c r="AF391" s="298"/>
      <c r="AG391" s="298"/>
      <c r="AH391" s="298"/>
      <c r="AI391" s="298"/>
      <c r="AJ391" s="298"/>
      <c r="AK391" s="298"/>
      <c r="AL391" s="298"/>
      <c r="AM391" s="298"/>
      <c r="AN391" s="298"/>
      <c r="AO391" s="298"/>
      <c r="AP391" s="298"/>
      <c r="AQ391" s="298"/>
      <c r="AR391" s="298"/>
      <c r="AS391" s="298"/>
      <c r="AT391" s="298"/>
      <c r="AU391" s="298"/>
      <c r="AV391" s="298"/>
      <c r="AW391" s="298"/>
      <c r="AX391" s="298"/>
      <c r="AY391" s="298"/>
      <c r="AZ391" s="298"/>
      <c r="BA391" s="298"/>
      <c r="BB391" s="298"/>
      <c r="BC391" s="298"/>
      <c r="BD391" s="298"/>
      <c r="BE391" s="298"/>
      <c r="BF391" s="298"/>
      <c r="BG391" s="298"/>
      <c r="BH391" s="298"/>
      <c r="BI391" s="298"/>
      <c r="BJ391" s="298"/>
      <c r="BK391" s="298"/>
      <c r="BL391" s="298"/>
      <c r="BM391" s="298"/>
      <c r="BN391" s="298"/>
      <c r="BO391" s="298"/>
      <c r="BP391" s="298"/>
      <c r="BQ391" s="298"/>
      <c r="BR391" s="298"/>
      <c r="BS391" s="298"/>
      <c r="BT391" s="298"/>
      <c r="BU391" s="298"/>
      <c r="BV391" s="298"/>
      <c r="BW391" s="298"/>
      <c r="BX391" s="298"/>
      <c r="BY391" s="298"/>
      <c r="BZ391" s="298"/>
      <c r="CA391" s="298"/>
      <c r="CB391" s="298"/>
      <c r="CC391" s="298"/>
    </row>
    <row r="392" spans="1:81" s="14" customFormat="1" ht="13.5">
      <c r="A392" s="11"/>
      <c r="B392" s="11"/>
      <c r="C392" s="11"/>
      <c r="D392" s="11"/>
      <c r="E392" s="11"/>
      <c r="F392" s="11"/>
      <c r="G392" s="11"/>
      <c r="H392" s="11"/>
      <c r="I392" s="11"/>
      <c r="J392" s="11"/>
      <c r="K392" s="11"/>
      <c r="L392" s="30"/>
      <c r="M392" s="30"/>
      <c r="N392" s="11"/>
      <c r="O392" s="11"/>
      <c r="P392" s="11"/>
      <c r="Q392" s="11"/>
      <c r="R392" s="11"/>
      <c r="S392" s="11"/>
      <c r="T392" s="298"/>
      <c r="U392" s="298"/>
      <c r="V392" s="298"/>
      <c r="W392" s="298"/>
      <c r="X392" s="298"/>
      <c r="Y392" s="298"/>
      <c r="Z392" s="298"/>
      <c r="AA392" s="298"/>
      <c r="AB392" s="298"/>
      <c r="AC392" s="298"/>
      <c r="AD392" s="298"/>
      <c r="AE392" s="298"/>
      <c r="AF392" s="298"/>
      <c r="AG392" s="298"/>
      <c r="AH392" s="298"/>
      <c r="AI392" s="298"/>
      <c r="AJ392" s="298"/>
      <c r="AK392" s="298"/>
      <c r="AL392" s="298"/>
      <c r="AM392" s="298"/>
      <c r="AN392" s="298"/>
      <c r="AO392" s="298"/>
      <c r="AP392" s="298"/>
      <c r="AQ392" s="298"/>
      <c r="AR392" s="298"/>
      <c r="AS392" s="298"/>
      <c r="AT392" s="298"/>
      <c r="AU392" s="298"/>
      <c r="AV392" s="298"/>
      <c r="AW392" s="298"/>
      <c r="AX392" s="298"/>
      <c r="AY392" s="298"/>
      <c r="AZ392" s="298"/>
      <c r="BA392" s="298"/>
      <c r="BB392" s="298"/>
      <c r="BC392" s="298"/>
      <c r="BD392" s="298"/>
      <c r="BE392" s="298"/>
      <c r="BF392" s="298"/>
      <c r="BG392" s="298"/>
      <c r="BH392" s="298"/>
      <c r="BI392" s="298"/>
      <c r="BJ392" s="298"/>
      <c r="BK392" s="298"/>
      <c r="BL392" s="298"/>
      <c r="BM392" s="298"/>
      <c r="BN392" s="298"/>
      <c r="BO392" s="298"/>
      <c r="BP392" s="298"/>
      <c r="BQ392" s="298"/>
      <c r="BR392" s="298"/>
      <c r="BS392" s="298"/>
      <c r="BT392" s="298"/>
      <c r="BU392" s="298"/>
      <c r="BV392" s="298"/>
      <c r="BW392" s="298"/>
      <c r="BX392" s="298"/>
      <c r="BY392" s="298"/>
      <c r="BZ392" s="298"/>
      <c r="CA392" s="298"/>
      <c r="CB392" s="298"/>
      <c r="CC392" s="298"/>
    </row>
    <row r="393" spans="1:81" s="14" customFormat="1" ht="13.5">
      <c r="A393" s="11"/>
      <c r="B393" s="11"/>
      <c r="C393" s="11"/>
      <c r="D393" s="11"/>
      <c r="E393" s="11"/>
      <c r="F393" s="11"/>
      <c r="G393" s="11"/>
      <c r="H393" s="11"/>
      <c r="I393" s="11"/>
      <c r="J393" s="11"/>
      <c r="K393" s="11"/>
      <c r="L393" s="30"/>
      <c r="M393" s="30"/>
      <c r="N393" s="11"/>
      <c r="O393" s="11"/>
      <c r="P393" s="11"/>
      <c r="Q393" s="11"/>
      <c r="R393" s="11"/>
      <c r="S393" s="11"/>
      <c r="T393" s="298"/>
      <c r="U393" s="298"/>
      <c r="V393" s="298"/>
      <c r="W393" s="298"/>
      <c r="X393" s="298"/>
      <c r="Y393" s="298"/>
      <c r="Z393" s="298"/>
      <c r="AA393" s="298"/>
      <c r="AB393" s="298"/>
      <c r="AC393" s="298"/>
      <c r="AD393" s="298"/>
      <c r="AE393" s="298"/>
      <c r="AF393" s="298"/>
      <c r="AG393" s="298"/>
      <c r="AH393" s="298"/>
      <c r="AI393" s="298"/>
      <c r="AJ393" s="298"/>
      <c r="AK393" s="298"/>
      <c r="AL393" s="298"/>
      <c r="AM393" s="298"/>
      <c r="AN393" s="298"/>
      <c r="AO393" s="298"/>
      <c r="AP393" s="298"/>
      <c r="AQ393" s="298"/>
      <c r="AR393" s="298"/>
      <c r="AS393" s="298"/>
      <c r="AT393" s="298"/>
      <c r="AU393" s="298"/>
      <c r="AV393" s="298"/>
      <c r="AW393" s="298"/>
      <c r="AX393" s="298"/>
      <c r="AY393" s="298"/>
      <c r="AZ393" s="298"/>
      <c r="BA393" s="298"/>
      <c r="BB393" s="298"/>
      <c r="BC393" s="298"/>
      <c r="BD393" s="298"/>
      <c r="BE393" s="298"/>
      <c r="BF393" s="298"/>
      <c r="BG393" s="298"/>
      <c r="BH393" s="298"/>
      <c r="BI393" s="298"/>
      <c r="BJ393" s="298"/>
      <c r="BK393" s="298"/>
      <c r="BL393" s="298"/>
      <c r="BM393" s="298"/>
      <c r="BN393" s="298"/>
      <c r="BO393" s="298"/>
      <c r="BP393" s="298"/>
      <c r="BQ393" s="298"/>
      <c r="BR393" s="298"/>
      <c r="BS393" s="298"/>
      <c r="BT393" s="298"/>
      <c r="BU393" s="298"/>
      <c r="BV393" s="298"/>
      <c r="BW393" s="298"/>
      <c r="BX393" s="298"/>
      <c r="BY393" s="298"/>
      <c r="BZ393" s="298"/>
      <c r="CA393" s="298"/>
      <c r="CB393" s="298"/>
      <c r="CC393" s="298"/>
    </row>
    <row r="394" spans="1:81" s="14" customFormat="1" ht="13.5">
      <c r="A394" s="11"/>
      <c r="B394" s="11"/>
      <c r="C394" s="11"/>
      <c r="D394" s="11"/>
      <c r="E394" s="11"/>
      <c r="F394" s="11"/>
      <c r="G394" s="11"/>
      <c r="H394" s="11"/>
      <c r="I394" s="11"/>
      <c r="J394" s="11"/>
      <c r="K394" s="11"/>
      <c r="L394" s="30"/>
      <c r="M394" s="30"/>
      <c r="N394" s="11"/>
      <c r="O394" s="11"/>
      <c r="P394" s="11"/>
      <c r="Q394" s="11"/>
      <c r="R394" s="11"/>
      <c r="S394" s="11"/>
      <c r="T394" s="298"/>
      <c r="U394" s="298"/>
      <c r="V394" s="298"/>
      <c r="W394" s="298"/>
      <c r="X394" s="298"/>
      <c r="Y394" s="298"/>
      <c r="Z394" s="298"/>
      <c r="AA394" s="298"/>
      <c r="AB394" s="298"/>
      <c r="AC394" s="298"/>
      <c r="AD394" s="298"/>
      <c r="AE394" s="298"/>
      <c r="AF394" s="298"/>
      <c r="AG394" s="298"/>
      <c r="AH394" s="298"/>
      <c r="AI394" s="298"/>
      <c r="AJ394" s="298"/>
      <c r="AK394" s="298"/>
      <c r="AL394" s="298"/>
      <c r="AM394" s="298"/>
      <c r="AN394" s="298"/>
      <c r="AO394" s="298"/>
      <c r="AP394" s="298"/>
      <c r="AQ394" s="298"/>
      <c r="AR394" s="298"/>
      <c r="AS394" s="298"/>
      <c r="AT394" s="298"/>
      <c r="AU394" s="298"/>
      <c r="AV394" s="298"/>
      <c r="AW394" s="298"/>
      <c r="AX394" s="298"/>
      <c r="AY394" s="298"/>
      <c r="AZ394" s="298"/>
      <c r="BA394" s="298"/>
      <c r="BB394" s="298"/>
      <c r="BC394" s="298"/>
      <c r="BD394" s="298"/>
      <c r="BE394" s="298"/>
      <c r="BF394" s="298"/>
      <c r="BG394" s="298"/>
      <c r="BH394" s="298"/>
      <c r="BI394" s="298"/>
      <c r="BJ394" s="298"/>
      <c r="BK394" s="298"/>
      <c r="BL394" s="298"/>
      <c r="BM394" s="298"/>
      <c r="BN394" s="298"/>
      <c r="BO394" s="298"/>
      <c r="BP394" s="298"/>
      <c r="BQ394" s="298"/>
      <c r="BR394" s="298"/>
      <c r="BS394" s="298"/>
      <c r="BT394" s="298"/>
      <c r="BU394" s="298"/>
      <c r="BV394" s="298"/>
      <c r="BW394" s="298"/>
      <c r="BX394" s="298"/>
      <c r="BY394" s="298"/>
      <c r="BZ394" s="298"/>
      <c r="CA394" s="298"/>
      <c r="CB394" s="298"/>
      <c r="CC394" s="298"/>
    </row>
    <row r="395" spans="1:81" s="14" customFormat="1" ht="13.5">
      <c r="A395" s="11"/>
      <c r="B395" s="11"/>
      <c r="C395" s="11"/>
      <c r="D395" s="11"/>
      <c r="E395" s="11"/>
      <c r="F395" s="11"/>
      <c r="G395" s="11"/>
      <c r="H395" s="11"/>
      <c r="I395" s="11"/>
      <c r="J395" s="11"/>
      <c r="K395" s="11"/>
      <c r="L395" s="30"/>
      <c r="M395" s="30"/>
      <c r="N395" s="11"/>
      <c r="O395" s="11"/>
      <c r="P395" s="11"/>
      <c r="Q395" s="11"/>
      <c r="R395" s="11"/>
      <c r="S395" s="11"/>
      <c r="T395" s="298"/>
      <c r="U395" s="298"/>
      <c r="V395" s="298"/>
      <c r="W395" s="298"/>
      <c r="X395" s="298"/>
      <c r="Y395" s="298"/>
      <c r="Z395" s="298"/>
      <c r="AA395" s="298"/>
      <c r="AB395" s="298"/>
      <c r="AC395" s="298"/>
      <c r="AD395" s="298"/>
      <c r="AE395" s="298"/>
      <c r="AF395" s="298"/>
      <c r="AG395" s="298"/>
      <c r="AH395" s="298"/>
      <c r="AI395" s="298"/>
      <c r="AJ395" s="298"/>
      <c r="AK395" s="298"/>
      <c r="AL395" s="298"/>
      <c r="AM395" s="298"/>
      <c r="AN395" s="298"/>
      <c r="AO395" s="298"/>
      <c r="AP395" s="298"/>
      <c r="AQ395" s="298"/>
      <c r="AR395" s="298"/>
      <c r="AS395" s="298"/>
      <c r="AT395" s="298"/>
      <c r="AU395" s="298"/>
      <c r="AV395" s="298"/>
      <c r="AW395" s="298"/>
      <c r="AX395" s="298"/>
      <c r="AY395" s="298"/>
      <c r="AZ395" s="298"/>
      <c r="BA395" s="298"/>
      <c r="BB395" s="298"/>
      <c r="BC395" s="298"/>
      <c r="BD395" s="298"/>
      <c r="BE395" s="298"/>
      <c r="BF395" s="298"/>
      <c r="BG395" s="298"/>
      <c r="BH395" s="298"/>
      <c r="BI395" s="298"/>
      <c r="BJ395" s="298"/>
      <c r="BK395" s="298"/>
      <c r="BL395" s="298"/>
      <c r="BM395" s="298"/>
      <c r="BN395" s="298"/>
      <c r="BO395" s="298"/>
      <c r="BP395" s="298"/>
      <c r="BQ395" s="298"/>
      <c r="BR395" s="298"/>
      <c r="BS395" s="298"/>
      <c r="BT395" s="298"/>
      <c r="BU395" s="298"/>
      <c r="BV395" s="298"/>
      <c r="BW395" s="298"/>
      <c r="BX395" s="298"/>
      <c r="BY395" s="298"/>
      <c r="BZ395" s="298"/>
      <c r="CA395" s="298"/>
      <c r="CB395" s="298"/>
      <c r="CC395" s="298"/>
    </row>
    <row r="396" spans="1:81" s="14" customFormat="1" ht="13.5">
      <c r="A396" s="11"/>
      <c r="B396" s="11"/>
      <c r="C396" s="11"/>
      <c r="D396" s="11"/>
      <c r="E396" s="11"/>
      <c r="F396" s="11"/>
      <c r="G396" s="11"/>
      <c r="H396" s="11"/>
      <c r="I396" s="11"/>
      <c r="J396" s="11"/>
      <c r="K396" s="11"/>
      <c r="L396" s="30"/>
      <c r="M396" s="30"/>
      <c r="N396" s="11"/>
      <c r="O396" s="11"/>
      <c r="P396" s="11"/>
      <c r="Q396" s="11"/>
      <c r="R396" s="11"/>
      <c r="S396" s="11"/>
      <c r="T396" s="298"/>
      <c r="U396" s="298"/>
      <c r="V396" s="298"/>
      <c r="W396" s="298"/>
      <c r="X396" s="298"/>
      <c r="Y396" s="298"/>
      <c r="Z396" s="298"/>
      <c r="AA396" s="298"/>
      <c r="AB396" s="298"/>
      <c r="AC396" s="298"/>
      <c r="AD396" s="298"/>
      <c r="AE396" s="298"/>
      <c r="AF396" s="298"/>
      <c r="AG396" s="298"/>
      <c r="AH396" s="298"/>
      <c r="AI396" s="298"/>
      <c r="AJ396" s="298"/>
      <c r="AK396" s="298"/>
      <c r="AL396" s="298"/>
      <c r="AM396" s="298"/>
      <c r="AN396" s="298"/>
      <c r="AO396" s="298"/>
      <c r="AP396" s="298"/>
      <c r="AQ396" s="298"/>
      <c r="AR396" s="298"/>
      <c r="AS396" s="298"/>
      <c r="AT396" s="298"/>
      <c r="AU396" s="298"/>
      <c r="AV396" s="298"/>
      <c r="AW396" s="298"/>
      <c r="AX396" s="298"/>
      <c r="AY396" s="298"/>
      <c r="AZ396" s="298"/>
      <c r="BA396" s="298"/>
      <c r="BB396" s="298"/>
      <c r="BC396" s="298"/>
      <c r="BD396" s="298"/>
      <c r="BE396" s="298"/>
      <c r="BF396" s="298"/>
      <c r="BG396" s="298"/>
      <c r="BH396" s="298"/>
      <c r="BI396" s="298"/>
      <c r="BJ396" s="298"/>
      <c r="BK396" s="298"/>
      <c r="BL396" s="298"/>
      <c r="BM396" s="298"/>
      <c r="BN396" s="298"/>
      <c r="BO396" s="298"/>
      <c r="BP396" s="298"/>
      <c r="BQ396" s="298"/>
      <c r="BR396" s="298"/>
      <c r="BS396" s="298"/>
      <c r="BT396" s="298"/>
      <c r="BU396" s="298"/>
      <c r="BV396" s="298"/>
      <c r="BW396" s="298"/>
      <c r="BX396" s="298"/>
      <c r="BY396" s="298"/>
      <c r="BZ396" s="298"/>
      <c r="CA396" s="298"/>
      <c r="CB396" s="298"/>
      <c r="CC396" s="298"/>
    </row>
    <row r="397" spans="1:81" s="14" customFormat="1" ht="13.5">
      <c r="A397" s="11"/>
      <c r="B397" s="11"/>
      <c r="C397" s="11"/>
      <c r="D397" s="11"/>
      <c r="E397" s="11"/>
      <c r="F397" s="11"/>
      <c r="G397" s="11"/>
      <c r="H397" s="11"/>
      <c r="I397" s="11"/>
      <c r="J397" s="11"/>
      <c r="K397" s="11"/>
      <c r="L397" s="30"/>
      <c r="M397" s="30"/>
      <c r="N397" s="11"/>
      <c r="O397" s="11"/>
      <c r="P397" s="11"/>
      <c r="Q397" s="11"/>
      <c r="R397" s="11"/>
      <c r="S397" s="11"/>
      <c r="T397" s="298"/>
      <c r="U397" s="298"/>
      <c r="V397" s="298"/>
      <c r="W397" s="298"/>
      <c r="X397" s="298"/>
      <c r="Y397" s="298"/>
      <c r="Z397" s="298"/>
      <c r="AA397" s="298"/>
      <c r="AB397" s="298"/>
      <c r="AC397" s="298"/>
      <c r="AD397" s="298"/>
      <c r="AE397" s="298"/>
      <c r="AF397" s="298"/>
      <c r="AG397" s="298"/>
      <c r="AH397" s="298"/>
      <c r="AI397" s="298"/>
      <c r="AJ397" s="298"/>
      <c r="AK397" s="298"/>
      <c r="AL397" s="298"/>
      <c r="AM397" s="298"/>
      <c r="AN397" s="298"/>
      <c r="AO397" s="298"/>
      <c r="AP397" s="298"/>
      <c r="AQ397" s="298"/>
      <c r="AR397" s="298"/>
      <c r="AS397" s="298"/>
      <c r="AT397" s="298"/>
      <c r="AU397" s="298"/>
      <c r="AV397" s="298"/>
      <c r="AW397" s="298"/>
      <c r="AX397" s="298"/>
      <c r="AY397" s="298"/>
      <c r="AZ397" s="298"/>
      <c r="BA397" s="298"/>
      <c r="BB397" s="298"/>
      <c r="BC397" s="298"/>
      <c r="BD397" s="298"/>
      <c r="BE397" s="298"/>
      <c r="BF397" s="298"/>
      <c r="BG397" s="298"/>
      <c r="BH397" s="298"/>
      <c r="BI397" s="298"/>
      <c r="BJ397" s="298"/>
      <c r="BK397" s="298"/>
      <c r="BL397" s="298"/>
      <c r="BM397" s="298"/>
      <c r="BN397" s="298"/>
      <c r="BO397" s="298"/>
      <c r="BP397" s="298"/>
      <c r="BQ397" s="298"/>
      <c r="BR397" s="298"/>
      <c r="BS397" s="298"/>
      <c r="BT397" s="298"/>
      <c r="BU397" s="298"/>
      <c r="BV397" s="298"/>
      <c r="BW397" s="298"/>
      <c r="BX397" s="298"/>
      <c r="BY397" s="298"/>
      <c r="BZ397" s="298"/>
      <c r="CA397" s="298"/>
      <c r="CB397" s="298"/>
      <c r="CC397" s="298"/>
    </row>
    <row r="398" spans="1:81" s="14" customFormat="1" ht="13.5">
      <c r="A398" s="11"/>
      <c r="B398" s="11"/>
      <c r="C398" s="11"/>
      <c r="D398" s="11"/>
      <c r="E398" s="11"/>
      <c r="F398" s="11"/>
      <c r="G398" s="11"/>
      <c r="H398" s="11"/>
      <c r="I398" s="11"/>
      <c r="J398" s="11"/>
      <c r="K398" s="11"/>
      <c r="L398" s="30"/>
      <c r="M398" s="30"/>
      <c r="N398" s="11"/>
      <c r="O398" s="11"/>
      <c r="P398" s="11"/>
      <c r="Q398" s="11"/>
      <c r="R398" s="11"/>
      <c r="S398" s="11"/>
      <c r="T398" s="298"/>
      <c r="U398" s="298"/>
      <c r="V398" s="298"/>
      <c r="W398" s="298"/>
      <c r="X398" s="298"/>
      <c r="Y398" s="298"/>
      <c r="Z398" s="298"/>
      <c r="AA398" s="298"/>
      <c r="AB398" s="298"/>
      <c r="AC398" s="298"/>
      <c r="AD398" s="298"/>
      <c r="AE398" s="298"/>
      <c r="AF398" s="298"/>
      <c r="AG398" s="298"/>
      <c r="AH398" s="298"/>
      <c r="AI398" s="298"/>
      <c r="AJ398" s="298"/>
      <c r="AK398" s="298"/>
      <c r="AL398" s="298"/>
      <c r="AM398" s="298"/>
      <c r="AN398" s="298"/>
      <c r="AO398" s="298"/>
      <c r="AP398" s="298"/>
      <c r="AQ398" s="298"/>
      <c r="AR398" s="298"/>
      <c r="AS398" s="298"/>
      <c r="AT398" s="298"/>
      <c r="AU398" s="298"/>
      <c r="AV398" s="298"/>
      <c r="AW398" s="298"/>
      <c r="AX398" s="298"/>
      <c r="AY398" s="298"/>
      <c r="AZ398" s="298"/>
      <c r="BA398" s="298"/>
      <c r="BB398" s="298"/>
      <c r="BC398" s="298"/>
      <c r="BD398" s="298"/>
      <c r="BE398" s="298"/>
      <c r="BF398" s="298"/>
      <c r="BG398" s="298"/>
      <c r="BH398" s="298"/>
      <c r="BI398" s="298"/>
      <c r="BJ398" s="298"/>
      <c r="BK398" s="298"/>
      <c r="BL398" s="298"/>
      <c r="BM398" s="298"/>
      <c r="BN398" s="298"/>
      <c r="BO398" s="298"/>
      <c r="BP398" s="298"/>
      <c r="BQ398" s="298"/>
      <c r="BR398" s="298"/>
      <c r="BS398" s="298"/>
      <c r="BT398" s="298"/>
      <c r="BU398" s="298"/>
      <c r="BV398" s="298"/>
      <c r="BW398" s="298"/>
      <c r="BX398" s="298"/>
      <c r="BY398" s="298"/>
      <c r="BZ398" s="298"/>
      <c r="CA398" s="298"/>
      <c r="CB398" s="298"/>
      <c r="CC398" s="298"/>
    </row>
    <row r="399" spans="1:81" s="14" customFormat="1" ht="13.5">
      <c r="A399" s="11"/>
      <c r="B399" s="11"/>
      <c r="C399" s="11"/>
      <c r="D399" s="11"/>
      <c r="E399" s="11"/>
      <c r="F399" s="11"/>
      <c r="G399" s="11"/>
      <c r="H399" s="11"/>
      <c r="I399" s="11"/>
      <c r="J399" s="11"/>
      <c r="K399" s="11"/>
      <c r="L399" s="30"/>
      <c r="M399" s="30"/>
      <c r="N399" s="11"/>
      <c r="O399" s="11"/>
      <c r="P399" s="11"/>
      <c r="Q399" s="11"/>
      <c r="R399" s="11"/>
      <c r="S399" s="11"/>
      <c r="T399" s="298"/>
      <c r="U399" s="298"/>
      <c r="V399" s="298"/>
      <c r="W399" s="298"/>
      <c r="X399" s="298"/>
      <c r="Y399" s="298"/>
      <c r="Z399" s="298"/>
      <c r="AA399" s="298"/>
      <c r="AB399" s="298"/>
      <c r="AC399" s="298"/>
      <c r="AD399" s="298"/>
      <c r="AE399" s="298"/>
      <c r="AF399" s="298"/>
      <c r="AG399" s="298"/>
      <c r="AH399" s="298"/>
      <c r="AI399" s="298"/>
      <c r="AJ399" s="298"/>
      <c r="AK399" s="298"/>
      <c r="AL399" s="298"/>
      <c r="AM399" s="298"/>
      <c r="AN399" s="298"/>
      <c r="AO399" s="298"/>
      <c r="AP399" s="298"/>
      <c r="AQ399" s="298"/>
      <c r="AR399" s="298"/>
      <c r="AS399" s="298"/>
      <c r="AT399" s="298"/>
      <c r="AU399" s="298"/>
      <c r="AV399" s="298"/>
      <c r="AW399" s="298"/>
      <c r="AX399" s="298"/>
      <c r="AY399" s="298"/>
      <c r="AZ399" s="298"/>
      <c r="BA399" s="298"/>
      <c r="BB399" s="298"/>
      <c r="BC399" s="298"/>
      <c r="BD399" s="298"/>
      <c r="BE399" s="298"/>
      <c r="BF399" s="298"/>
      <c r="BG399" s="298"/>
      <c r="BH399" s="298"/>
      <c r="BI399" s="298"/>
      <c r="BJ399" s="298"/>
      <c r="BK399" s="298"/>
      <c r="BL399" s="298"/>
      <c r="BM399" s="298"/>
      <c r="BN399" s="298"/>
      <c r="BO399" s="298"/>
      <c r="BP399" s="298"/>
      <c r="BQ399" s="298"/>
      <c r="BR399" s="298"/>
      <c r="BS399" s="298"/>
      <c r="BT399" s="298"/>
      <c r="BU399" s="298"/>
      <c r="BV399" s="298"/>
      <c r="BW399" s="298"/>
      <c r="BX399" s="298"/>
      <c r="BY399" s="298"/>
      <c r="BZ399" s="298"/>
      <c r="CA399" s="298"/>
      <c r="CB399" s="298"/>
      <c r="CC399" s="298"/>
    </row>
    <row r="400" spans="1:81" s="14" customFormat="1" ht="13.5">
      <c r="A400" s="11"/>
      <c r="B400" s="11"/>
      <c r="C400" s="11"/>
      <c r="D400" s="11"/>
      <c r="E400" s="11"/>
      <c r="F400" s="11"/>
      <c r="G400" s="11"/>
      <c r="H400" s="11"/>
      <c r="I400" s="11"/>
      <c r="J400" s="11"/>
      <c r="K400" s="11"/>
      <c r="L400" s="30"/>
      <c r="M400" s="30"/>
      <c r="N400" s="11"/>
      <c r="O400" s="11"/>
      <c r="P400" s="11"/>
      <c r="Q400" s="11"/>
      <c r="R400" s="11"/>
      <c r="S400" s="11"/>
      <c r="T400" s="298"/>
      <c r="U400" s="298"/>
      <c r="V400" s="298"/>
      <c r="W400" s="298"/>
      <c r="X400" s="298"/>
      <c r="Y400" s="298"/>
      <c r="Z400" s="298"/>
      <c r="AA400" s="298"/>
      <c r="AB400" s="298"/>
      <c r="AC400" s="298"/>
      <c r="AD400" s="298"/>
      <c r="AE400" s="298"/>
      <c r="AF400" s="298"/>
      <c r="AG400" s="298"/>
      <c r="AH400" s="298"/>
      <c r="AI400" s="298"/>
      <c r="AJ400" s="298"/>
      <c r="AK400" s="298"/>
      <c r="AL400" s="298"/>
      <c r="AM400" s="298"/>
      <c r="AN400" s="298"/>
      <c r="AO400" s="298"/>
      <c r="AP400" s="298"/>
      <c r="AQ400" s="298"/>
      <c r="AR400" s="298"/>
      <c r="AS400" s="298"/>
      <c r="AT400" s="298"/>
      <c r="AU400" s="298"/>
      <c r="AV400" s="298"/>
      <c r="AW400" s="298"/>
      <c r="AX400" s="298"/>
      <c r="AY400" s="298"/>
      <c r="AZ400" s="298"/>
      <c r="BA400" s="298"/>
      <c r="BB400" s="298"/>
      <c r="BC400" s="298"/>
      <c r="BD400" s="298"/>
      <c r="BE400" s="298"/>
      <c r="BF400" s="298"/>
      <c r="BG400" s="298"/>
      <c r="BH400" s="298"/>
      <c r="BI400" s="298"/>
      <c r="BJ400" s="298"/>
      <c r="BK400" s="298"/>
      <c r="BL400" s="298"/>
      <c r="BM400" s="298"/>
      <c r="BN400" s="298"/>
      <c r="BO400" s="298"/>
      <c r="BP400" s="298"/>
      <c r="BQ400" s="298"/>
      <c r="BR400" s="298"/>
      <c r="BS400" s="298"/>
      <c r="BT400" s="298"/>
      <c r="BU400" s="298"/>
      <c r="BV400" s="298"/>
      <c r="BW400" s="298"/>
      <c r="BX400" s="298"/>
      <c r="BY400" s="298"/>
      <c r="BZ400" s="298"/>
      <c r="CA400" s="298"/>
      <c r="CB400" s="298"/>
      <c r="CC400" s="298"/>
    </row>
    <row r="401" spans="1:81" s="14" customFormat="1" ht="13.5">
      <c r="A401" s="11"/>
      <c r="B401" s="11"/>
      <c r="C401" s="11"/>
      <c r="D401" s="11"/>
      <c r="E401" s="11"/>
      <c r="F401" s="11"/>
      <c r="G401" s="11"/>
      <c r="H401" s="11"/>
      <c r="I401" s="11"/>
      <c r="J401" s="11"/>
      <c r="K401" s="11"/>
      <c r="L401" s="30"/>
      <c r="M401" s="30"/>
      <c r="N401" s="11"/>
      <c r="O401" s="11"/>
      <c r="P401" s="11"/>
      <c r="Q401" s="11"/>
      <c r="R401" s="11"/>
      <c r="S401" s="11"/>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98"/>
      <c r="AO401" s="298"/>
      <c r="AP401" s="298"/>
      <c r="AQ401" s="298"/>
      <c r="AR401" s="298"/>
      <c r="AS401" s="298"/>
      <c r="AT401" s="298"/>
      <c r="AU401" s="298"/>
      <c r="AV401" s="298"/>
      <c r="AW401" s="298"/>
      <c r="AX401" s="298"/>
      <c r="AY401" s="298"/>
      <c r="AZ401" s="298"/>
      <c r="BA401" s="298"/>
      <c r="BB401" s="298"/>
      <c r="BC401" s="298"/>
      <c r="BD401" s="298"/>
      <c r="BE401" s="298"/>
      <c r="BF401" s="298"/>
      <c r="BG401" s="298"/>
      <c r="BH401" s="298"/>
      <c r="BI401" s="298"/>
      <c r="BJ401" s="298"/>
      <c r="BK401" s="298"/>
      <c r="BL401" s="298"/>
      <c r="BM401" s="298"/>
      <c r="BN401" s="298"/>
      <c r="BO401" s="298"/>
      <c r="BP401" s="298"/>
      <c r="BQ401" s="298"/>
      <c r="BR401" s="298"/>
      <c r="BS401" s="298"/>
      <c r="BT401" s="298"/>
      <c r="BU401" s="298"/>
      <c r="BV401" s="298"/>
      <c r="BW401" s="298"/>
      <c r="BX401" s="298"/>
      <c r="BY401" s="298"/>
      <c r="BZ401" s="298"/>
      <c r="CA401" s="298"/>
      <c r="CB401" s="298"/>
      <c r="CC401" s="298"/>
    </row>
    <row r="402" spans="1:81" s="14" customFormat="1" ht="13.5">
      <c r="A402" s="11"/>
      <c r="B402" s="11"/>
      <c r="C402" s="11"/>
      <c r="D402" s="11"/>
      <c r="E402" s="11"/>
      <c r="F402" s="11"/>
      <c r="G402" s="11"/>
      <c r="H402" s="11"/>
      <c r="I402" s="11"/>
      <c r="J402" s="11"/>
      <c r="K402" s="11"/>
      <c r="L402" s="30"/>
      <c r="M402" s="30"/>
      <c r="N402" s="11"/>
      <c r="O402" s="11"/>
      <c r="P402" s="11"/>
      <c r="Q402" s="11"/>
      <c r="R402" s="11"/>
      <c r="S402" s="11"/>
      <c r="T402" s="298"/>
      <c r="U402" s="298"/>
      <c r="V402" s="298"/>
      <c r="W402" s="298"/>
      <c r="X402" s="298"/>
      <c r="Y402" s="298"/>
      <c r="Z402" s="298"/>
      <c r="AA402" s="298"/>
      <c r="AB402" s="298"/>
      <c r="AC402" s="298"/>
      <c r="AD402" s="298"/>
      <c r="AE402" s="298"/>
      <c r="AF402" s="298"/>
      <c r="AG402" s="298"/>
      <c r="AH402" s="298"/>
      <c r="AI402" s="298"/>
      <c r="AJ402" s="298"/>
      <c r="AK402" s="298"/>
      <c r="AL402" s="298"/>
      <c r="AM402" s="298"/>
      <c r="AN402" s="298"/>
      <c r="AO402" s="298"/>
      <c r="AP402" s="298"/>
      <c r="AQ402" s="298"/>
      <c r="AR402" s="298"/>
      <c r="AS402" s="298"/>
      <c r="AT402" s="298"/>
      <c r="AU402" s="298"/>
      <c r="AV402" s="298"/>
      <c r="AW402" s="298"/>
      <c r="AX402" s="298"/>
      <c r="AY402" s="298"/>
      <c r="AZ402" s="298"/>
      <c r="BA402" s="298"/>
      <c r="BB402" s="298"/>
      <c r="BC402" s="298"/>
      <c r="BD402" s="298"/>
      <c r="BE402" s="298"/>
      <c r="BF402" s="298"/>
      <c r="BG402" s="298"/>
      <c r="BH402" s="298"/>
      <c r="BI402" s="298"/>
      <c r="BJ402" s="298"/>
      <c r="BK402" s="298"/>
      <c r="BL402" s="298"/>
      <c r="BM402" s="298"/>
      <c r="BN402" s="298"/>
      <c r="BO402" s="298"/>
      <c r="BP402" s="298"/>
      <c r="BQ402" s="298"/>
      <c r="BR402" s="298"/>
      <c r="BS402" s="298"/>
      <c r="BT402" s="298"/>
      <c r="BU402" s="298"/>
      <c r="BV402" s="298"/>
      <c r="BW402" s="298"/>
      <c r="BX402" s="298"/>
      <c r="BY402" s="298"/>
      <c r="BZ402" s="298"/>
      <c r="CA402" s="298"/>
      <c r="CB402" s="298"/>
      <c r="CC402" s="298"/>
    </row>
    <row r="403" spans="1:81" s="14" customFormat="1" ht="13.5">
      <c r="A403" s="11"/>
      <c r="B403" s="11"/>
      <c r="C403" s="11"/>
      <c r="D403" s="11"/>
      <c r="E403" s="11"/>
      <c r="F403" s="11"/>
      <c r="G403" s="11"/>
      <c r="H403" s="11"/>
      <c r="I403" s="11"/>
      <c r="J403" s="11"/>
      <c r="K403" s="11"/>
      <c r="L403" s="30"/>
      <c r="M403" s="30"/>
      <c r="N403" s="11"/>
      <c r="O403" s="11"/>
      <c r="P403" s="11"/>
      <c r="Q403" s="11"/>
      <c r="R403" s="11"/>
      <c r="S403" s="11"/>
      <c r="T403" s="298"/>
      <c r="U403" s="298"/>
      <c r="V403" s="298"/>
      <c r="W403" s="298"/>
      <c r="X403" s="298"/>
      <c r="Y403" s="298"/>
      <c r="Z403" s="298"/>
      <c r="AA403" s="298"/>
      <c r="AB403" s="298"/>
      <c r="AC403" s="298"/>
      <c r="AD403" s="298"/>
      <c r="AE403" s="298"/>
      <c r="AF403" s="298"/>
      <c r="AG403" s="298"/>
      <c r="AH403" s="298"/>
      <c r="AI403" s="298"/>
      <c r="AJ403" s="298"/>
      <c r="AK403" s="298"/>
      <c r="AL403" s="298"/>
      <c r="AM403" s="298"/>
      <c r="AN403" s="298"/>
      <c r="AO403" s="298"/>
      <c r="AP403" s="298"/>
      <c r="AQ403" s="298"/>
      <c r="AR403" s="298"/>
      <c r="AS403" s="298"/>
      <c r="AT403" s="298"/>
      <c r="AU403" s="298"/>
      <c r="AV403" s="298"/>
      <c r="AW403" s="298"/>
      <c r="AX403" s="298"/>
      <c r="AY403" s="298"/>
      <c r="AZ403" s="298"/>
      <c r="BA403" s="298"/>
      <c r="BB403" s="298"/>
      <c r="BC403" s="298"/>
      <c r="BD403" s="298"/>
      <c r="BE403" s="298"/>
      <c r="BF403" s="298"/>
      <c r="BG403" s="298"/>
      <c r="BH403" s="298"/>
      <c r="BI403" s="298"/>
      <c r="BJ403" s="298"/>
      <c r="BK403" s="298"/>
      <c r="BL403" s="298"/>
      <c r="BM403" s="298"/>
      <c r="BN403" s="298"/>
      <c r="BO403" s="298"/>
      <c r="BP403" s="298"/>
      <c r="BQ403" s="298"/>
      <c r="BR403" s="298"/>
      <c r="BS403" s="298"/>
      <c r="BT403" s="298"/>
      <c r="BU403" s="298"/>
      <c r="BV403" s="298"/>
      <c r="BW403" s="298"/>
      <c r="BX403" s="298"/>
      <c r="BY403" s="298"/>
      <c r="BZ403" s="298"/>
      <c r="CA403" s="298"/>
      <c r="CB403" s="298"/>
      <c r="CC403" s="298"/>
    </row>
    <row r="404" spans="1:81" s="14" customFormat="1" ht="13.5">
      <c r="A404" s="11"/>
      <c r="B404" s="11"/>
      <c r="C404" s="11"/>
      <c r="D404" s="11"/>
      <c r="E404" s="11"/>
      <c r="F404" s="11"/>
      <c r="G404" s="11"/>
      <c r="H404" s="11"/>
      <c r="I404" s="11"/>
      <c r="J404" s="11"/>
      <c r="K404" s="11"/>
      <c r="L404" s="30"/>
      <c r="M404" s="30"/>
      <c r="N404" s="11"/>
      <c r="O404" s="11"/>
      <c r="P404" s="11"/>
      <c r="Q404" s="11"/>
      <c r="R404" s="11"/>
      <c r="S404" s="11"/>
      <c r="T404" s="298"/>
      <c r="U404" s="298"/>
      <c r="V404" s="298"/>
      <c r="W404" s="298"/>
      <c r="X404" s="298"/>
      <c r="Y404" s="298"/>
      <c r="Z404" s="298"/>
      <c r="AA404" s="298"/>
      <c r="AB404" s="298"/>
      <c r="AC404" s="298"/>
      <c r="AD404" s="298"/>
      <c r="AE404" s="298"/>
      <c r="AF404" s="298"/>
      <c r="AG404" s="298"/>
      <c r="AH404" s="298"/>
      <c r="AI404" s="298"/>
      <c r="AJ404" s="298"/>
      <c r="AK404" s="298"/>
      <c r="AL404" s="298"/>
      <c r="AM404" s="298"/>
      <c r="AN404" s="298"/>
      <c r="AO404" s="298"/>
      <c r="AP404" s="298"/>
      <c r="AQ404" s="298"/>
      <c r="AR404" s="298"/>
      <c r="AS404" s="298"/>
      <c r="AT404" s="298"/>
      <c r="AU404" s="298"/>
      <c r="AV404" s="298"/>
      <c r="AW404" s="298"/>
      <c r="AX404" s="298"/>
      <c r="AY404" s="298"/>
      <c r="AZ404" s="298"/>
      <c r="BA404" s="298"/>
      <c r="BB404" s="298"/>
      <c r="BC404" s="298"/>
      <c r="BD404" s="298"/>
      <c r="BE404" s="298"/>
      <c r="BF404" s="298"/>
      <c r="BG404" s="298"/>
      <c r="BH404" s="298"/>
      <c r="BI404" s="298"/>
      <c r="BJ404" s="298"/>
      <c r="BK404" s="298"/>
      <c r="BL404" s="298"/>
      <c r="BM404" s="298"/>
      <c r="BN404" s="298"/>
      <c r="BO404" s="298"/>
      <c r="BP404" s="298"/>
      <c r="BQ404" s="298"/>
      <c r="BR404" s="298"/>
      <c r="BS404" s="298"/>
      <c r="BT404" s="298"/>
      <c r="BU404" s="298"/>
      <c r="BV404" s="298"/>
      <c r="BW404" s="298"/>
      <c r="BX404" s="298"/>
      <c r="BY404" s="298"/>
      <c r="BZ404" s="298"/>
      <c r="CA404" s="298"/>
      <c r="CB404" s="298"/>
      <c r="CC404" s="298"/>
    </row>
    <row r="405" spans="1:81" s="14" customFormat="1" ht="13.5">
      <c r="A405" s="11"/>
      <c r="B405" s="11"/>
      <c r="C405" s="11"/>
      <c r="D405" s="11"/>
      <c r="E405" s="11"/>
      <c r="F405" s="11"/>
      <c r="G405" s="11"/>
      <c r="H405" s="11"/>
      <c r="I405" s="11"/>
      <c r="J405" s="11"/>
      <c r="K405" s="11"/>
      <c r="L405" s="30"/>
      <c r="M405" s="30"/>
      <c r="N405" s="11"/>
      <c r="O405" s="11"/>
      <c r="P405" s="11"/>
      <c r="Q405" s="11"/>
      <c r="R405" s="11"/>
      <c r="S405" s="11"/>
      <c r="T405" s="298"/>
      <c r="U405" s="298"/>
      <c r="V405" s="298"/>
      <c r="W405" s="298"/>
      <c r="X405" s="298"/>
      <c r="Y405" s="298"/>
      <c r="Z405" s="298"/>
      <c r="AA405" s="298"/>
      <c r="AB405" s="298"/>
      <c r="AC405" s="298"/>
      <c r="AD405" s="298"/>
      <c r="AE405" s="298"/>
      <c r="AF405" s="298"/>
      <c r="AG405" s="298"/>
      <c r="AH405" s="298"/>
      <c r="AI405" s="298"/>
      <c r="AJ405" s="298"/>
      <c r="AK405" s="298"/>
      <c r="AL405" s="298"/>
      <c r="AM405" s="298"/>
      <c r="AN405" s="298"/>
      <c r="AO405" s="298"/>
      <c r="AP405" s="298"/>
      <c r="AQ405" s="298"/>
      <c r="AR405" s="298"/>
      <c r="AS405" s="298"/>
      <c r="AT405" s="298"/>
      <c r="AU405" s="298"/>
      <c r="AV405" s="298"/>
      <c r="AW405" s="298"/>
      <c r="AX405" s="298"/>
      <c r="AY405" s="298"/>
      <c r="AZ405" s="298"/>
      <c r="BA405" s="298"/>
      <c r="BB405" s="298"/>
      <c r="BC405" s="298"/>
      <c r="BD405" s="298"/>
      <c r="BE405" s="298"/>
      <c r="BF405" s="298"/>
      <c r="BG405" s="298"/>
      <c r="BH405" s="298"/>
      <c r="BI405" s="298"/>
      <c r="BJ405" s="298"/>
      <c r="BK405" s="298"/>
      <c r="BL405" s="298"/>
      <c r="BM405" s="298"/>
      <c r="BN405" s="298"/>
      <c r="BO405" s="298"/>
      <c r="BP405" s="298"/>
      <c r="BQ405" s="298"/>
      <c r="BR405" s="298"/>
      <c r="BS405" s="298"/>
      <c r="BT405" s="298"/>
      <c r="BU405" s="298"/>
      <c r="BV405" s="298"/>
      <c r="BW405" s="298"/>
      <c r="BX405" s="298"/>
      <c r="BY405" s="298"/>
      <c r="BZ405" s="298"/>
      <c r="CA405" s="298"/>
      <c r="CB405" s="298"/>
      <c r="CC405" s="298"/>
    </row>
    <row r="406" spans="1:81" s="14" customFormat="1" ht="13.5">
      <c r="A406" s="11"/>
      <c r="B406" s="11"/>
      <c r="C406" s="11"/>
      <c r="D406" s="11"/>
      <c r="E406" s="11"/>
      <c r="F406" s="11"/>
      <c r="G406" s="11"/>
      <c r="H406" s="11"/>
      <c r="I406" s="11"/>
      <c r="J406" s="11"/>
      <c r="K406" s="11"/>
      <c r="L406" s="30"/>
      <c r="M406" s="30"/>
      <c r="N406" s="11"/>
      <c r="O406" s="11"/>
      <c r="P406" s="11"/>
      <c r="Q406" s="11"/>
      <c r="R406" s="11"/>
      <c r="S406" s="11"/>
      <c r="T406" s="298"/>
      <c r="U406" s="298"/>
      <c r="V406" s="298"/>
      <c r="W406" s="298"/>
      <c r="X406" s="298"/>
      <c r="Y406" s="298"/>
      <c r="Z406" s="298"/>
      <c r="AA406" s="298"/>
      <c r="AB406" s="298"/>
      <c r="AC406" s="298"/>
      <c r="AD406" s="298"/>
      <c r="AE406" s="298"/>
      <c r="AF406" s="298"/>
      <c r="AG406" s="298"/>
      <c r="AH406" s="298"/>
      <c r="AI406" s="298"/>
      <c r="AJ406" s="298"/>
      <c r="AK406" s="298"/>
      <c r="AL406" s="298"/>
      <c r="AM406" s="298"/>
      <c r="AN406" s="298"/>
      <c r="AO406" s="298"/>
      <c r="AP406" s="298"/>
      <c r="AQ406" s="298"/>
      <c r="AR406" s="298"/>
      <c r="AS406" s="298"/>
      <c r="AT406" s="298"/>
      <c r="AU406" s="298"/>
      <c r="AV406" s="298"/>
      <c r="AW406" s="298"/>
      <c r="AX406" s="298"/>
      <c r="AY406" s="298"/>
      <c r="AZ406" s="298"/>
      <c r="BA406" s="298"/>
      <c r="BB406" s="298"/>
      <c r="BC406" s="298"/>
      <c r="BD406" s="298"/>
      <c r="BE406" s="298"/>
      <c r="BF406" s="298"/>
      <c r="BG406" s="298"/>
      <c r="BH406" s="298"/>
      <c r="BI406" s="298"/>
      <c r="BJ406" s="298"/>
      <c r="BK406" s="298"/>
      <c r="BL406" s="298"/>
      <c r="BM406" s="298"/>
      <c r="BN406" s="298"/>
      <c r="BO406" s="298"/>
      <c r="BP406" s="298"/>
      <c r="BQ406" s="298"/>
      <c r="BR406" s="298"/>
      <c r="BS406" s="298"/>
      <c r="BT406" s="298"/>
      <c r="BU406" s="298"/>
      <c r="BV406" s="298"/>
      <c r="BW406" s="298"/>
      <c r="BX406" s="298"/>
      <c r="BY406" s="298"/>
      <c r="BZ406" s="298"/>
      <c r="CA406" s="298"/>
      <c r="CB406" s="298"/>
      <c r="CC406" s="298"/>
    </row>
    <row r="407" spans="1:81" s="14" customFormat="1" ht="13.5">
      <c r="A407" s="11"/>
      <c r="B407" s="11"/>
      <c r="C407" s="11"/>
      <c r="D407" s="11"/>
      <c r="E407" s="11"/>
      <c r="F407" s="11"/>
      <c r="G407" s="11"/>
      <c r="H407" s="11"/>
      <c r="I407" s="11"/>
      <c r="J407" s="11"/>
      <c r="K407" s="11"/>
      <c r="L407" s="30"/>
      <c r="M407" s="30"/>
      <c r="N407" s="11"/>
      <c r="O407" s="11"/>
      <c r="P407" s="11"/>
      <c r="Q407" s="11"/>
      <c r="R407" s="11"/>
      <c r="S407" s="11"/>
      <c r="T407" s="298"/>
      <c r="U407" s="298"/>
      <c r="V407" s="298"/>
      <c r="W407" s="298"/>
      <c r="X407" s="298"/>
      <c r="Y407" s="298"/>
      <c r="Z407" s="298"/>
      <c r="AA407" s="298"/>
      <c r="AB407" s="298"/>
      <c r="AC407" s="298"/>
      <c r="AD407" s="298"/>
      <c r="AE407" s="298"/>
      <c r="AF407" s="298"/>
      <c r="AG407" s="298"/>
      <c r="AH407" s="298"/>
      <c r="AI407" s="298"/>
      <c r="AJ407" s="298"/>
      <c r="AK407" s="298"/>
      <c r="AL407" s="298"/>
      <c r="AM407" s="298"/>
      <c r="AN407" s="298"/>
      <c r="AO407" s="298"/>
      <c r="AP407" s="298"/>
      <c r="AQ407" s="298"/>
      <c r="AR407" s="298"/>
      <c r="AS407" s="298"/>
      <c r="AT407" s="298"/>
      <c r="AU407" s="298"/>
      <c r="AV407" s="298"/>
      <c r="AW407" s="298"/>
      <c r="AX407" s="298"/>
      <c r="AY407" s="298"/>
      <c r="AZ407" s="298"/>
      <c r="BA407" s="298"/>
      <c r="BB407" s="298"/>
      <c r="BC407" s="298"/>
      <c r="BD407" s="298"/>
      <c r="BE407" s="298"/>
      <c r="BF407" s="298"/>
      <c r="BG407" s="298"/>
      <c r="BH407" s="298"/>
      <c r="BI407" s="298"/>
      <c r="BJ407" s="298"/>
      <c r="BK407" s="298"/>
      <c r="BL407" s="298"/>
      <c r="BM407" s="298"/>
      <c r="BN407" s="298"/>
      <c r="BO407" s="298"/>
      <c r="BP407" s="298"/>
      <c r="BQ407" s="298"/>
      <c r="BR407" s="298"/>
      <c r="BS407" s="298"/>
      <c r="BT407" s="298"/>
      <c r="BU407" s="298"/>
      <c r="BV407" s="298"/>
      <c r="BW407" s="298"/>
      <c r="BX407" s="298"/>
      <c r="BY407" s="298"/>
      <c r="BZ407" s="298"/>
      <c r="CA407" s="298"/>
      <c r="CB407" s="298"/>
      <c r="CC407" s="298"/>
    </row>
    <row r="408" spans="1:81" s="14" customFormat="1" ht="13.5">
      <c r="A408" s="11"/>
      <c r="B408" s="11"/>
      <c r="C408" s="11"/>
      <c r="D408" s="11"/>
      <c r="E408" s="11"/>
      <c r="F408" s="11"/>
      <c r="G408" s="11"/>
      <c r="H408" s="11"/>
      <c r="I408" s="11"/>
      <c r="J408" s="11"/>
      <c r="K408" s="11"/>
      <c r="L408" s="30"/>
      <c r="M408" s="30"/>
      <c r="N408" s="11"/>
      <c r="O408" s="11"/>
      <c r="P408" s="11"/>
      <c r="Q408" s="11"/>
      <c r="R408" s="11"/>
      <c r="S408" s="11"/>
      <c r="T408" s="298"/>
      <c r="U408" s="298"/>
      <c r="V408" s="298"/>
      <c r="W408" s="298"/>
      <c r="X408" s="298"/>
      <c r="Y408" s="298"/>
      <c r="Z408" s="298"/>
      <c r="AA408" s="298"/>
      <c r="AB408" s="298"/>
      <c r="AC408" s="298"/>
      <c r="AD408" s="298"/>
      <c r="AE408" s="298"/>
      <c r="AF408" s="298"/>
      <c r="AG408" s="298"/>
      <c r="AH408" s="298"/>
      <c r="AI408" s="298"/>
      <c r="AJ408" s="298"/>
      <c r="AK408" s="298"/>
      <c r="AL408" s="298"/>
      <c r="AM408" s="298"/>
      <c r="AN408" s="298"/>
      <c r="AO408" s="298"/>
      <c r="AP408" s="298"/>
      <c r="AQ408" s="298"/>
      <c r="AR408" s="298"/>
      <c r="AS408" s="298"/>
      <c r="AT408" s="298"/>
      <c r="AU408" s="298"/>
      <c r="AV408" s="298"/>
      <c r="AW408" s="298"/>
      <c r="AX408" s="298"/>
      <c r="AY408" s="298"/>
      <c r="AZ408" s="298"/>
      <c r="BA408" s="298"/>
      <c r="BB408" s="298"/>
      <c r="BC408" s="298"/>
      <c r="BD408" s="298"/>
      <c r="BE408" s="298"/>
      <c r="BF408" s="298"/>
      <c r="BG408" s="298"/>
      <c r="BH408" s="298"/>
      <c r="BI408" s="298"/>
      <c r="BJ408" s="298"/>
      <c r="BK408" s="298"/>
      <c r="BL408" s="298"/>
      <c r="BM408" s="298"/>
      <c r="BN408" s="298"/>
      <c r="BO408" s="298"/>
      <c r="BP408" s="298"/>
      <c r="BQ408" s="298"/>
      <c r="BR408" s="298"/>
      <c r="BS408" s="298"/>
      <c r="BT408" s="298"/>
      <c r="BU408" s="298"/>
      <c r="BV408" s="298"/>
      <c r="BW408" s="298"/>
      <c r="BX408" s="298"/>
      <c r="BY408" s="298"/>
      <c r="BZ408" s="298"/>
      <c r="CA408" s="298"/>
      <c r="CB408" s="298"/>
      <c r="CC408" s="298"/>
    </row>
    <row r="409" spans="1:81" s="14" customFormat="1" ht="13.5">
      <c r="A409" s="11"/>
      <c r="B409" s="11"/>
      <c r="C409" s="11"/>
      <c r="D409" s="11"/>
      <c r="E409" s="11"/>
      <c r="F409" s="11"/>
      <c r="G409" s="11"/>
      <c r="H409" s="11"/>
      <c r="I409" s="11"/>
      <c r="J409" s="11"/>
      <c r="K409" s="11"/>
      <c r="L409" s="30"/>
      <c r="M409" s="30"/>
      <c r="N409" s="11"/>
      <c r="O409" s="11"/>
      <c r="P409" s="11"/>
      <c r="Q409" s="11"/>
      <c r="R409" s="11"/>
      <c r="S409" s="11"/>
      <c r="T409" s="298"/>
      <c r="U409" s="298"/>
      <c r="V409" s="298"/>
      <c r="W409" s="298"/>
      <c r="X409" s="298"/>
      <c r="Y409" s="298"/>
      <c r="Z409" s="298"/>
      <c r="AA409" s="298"/>
      <c r="AB409" s="298"/>
      <c r="AC409" s="298"/>
      <c r="AD409" s="298"/>
      <c r="AE409" s="298"/>
      <c r="AF409" s="298"/>
      <c r="AG409" s="298"/>
      <c r="AH409" s="298"/>
      <c r="AI409" s="298"/>
      <c r="AJ409" s="298"/>
      <c r="AK409" s="298"/>
      <c r="AL409" s="298"/>
      <c r="AM409" s="298"/>
      <c r="AN409" s="298"/>
      <c r="AO409" s="298"/>
      <c r="AP409" s="298"/>
      <c r="AQ409" s="298"/>
      <c r="AR409" s="298"/>
      <c r="AS409" s="298"/>
      <c r="AT409" s="298"/>
      <c r="AU409" s="298"/>
      <c r="AV409" s="298"/>
      <c r="AW409" s="298"/>
      <c r="AX409" s="298"/>
      <c r="AY409" s="298"/>
      <c r="AZ409" s="298"/>
      <c r="BA409" s="298"/>
      <c r="BB409" s="298"/>
      <c r="BC409" s="298"/>
      <c r="BD409" s="298"/>
      <c r="BE409" s="298"/>
      <c r="BF409" s="298"/>
      <c r="BG409" s="298"/>
      <c r="BH409" s="298"/>
      <c r="BI409" s="298"/>
      <c r="BJ409" s="298"/>
      <c r="BK409" s="298"/>
      <c r="BL409" s="298"/>
      <c r="BM409" s="298"/>
      <c r="BN409" s="298"/>
      <c r="BO409" s="298"/>
      <c r="BP409" s="298"/>
      <c r="BQ409" s="298"/>
      <c r="BR409" s="298"/>
      <c r="BS409" s="298"/>
      <c r="BT409" s="298"/>
      <c r="BU409" s="298"/>
      <c r="BV409" s="298"/>
      <c r="BW409" s="298"/>
      <c r="BX409" s="298"/>
      <c r="BY409" s="298"/>
      <c r="BZ409" s="298"/>
      <c r="CA409" s="298"/>
      <c r="CB409" s="298"/>
      <c r="CC409" s="298"/>
    </row>
    <row r="410" spans="1:81" s="14" customFormat="1" ht="13.5">
      <c r="A410" s="11"/>
      <c r="B410" s="11"/>
      <c r="C410" s="11"/>
      <c r="D410" s="11"/>
      <c r="E410" s="11"/>
      <c r="F410" s="11"/>
      <c r="G410" s="11"/>
      <c r="H410" s="11"/>
      <c r="I410" s="11"/>
      <c r="J410" s="11"/>
      <c r="K410" s="11"/>
      <c r="L410" s="30"/>
      <c r="M410" s="30"/>
      <c r="N410" s="11"/>
      <c r="O410" s="11"/>
      <c r="P410" s="11"/>
      <c r="Q410" s="11"/>
      <c r="R410" s="11"/>
      <c r="S410" s="11"/>
      <c r="T410" s="298"/>
      <c r="U410" s="298"/>
      <c r="V410" s="298"/>
      <c r="W410" s="298"/>
      <c r="X410" s="298"/>
      <c r="Y410" s="298"/>
      <c r="Z410" s="298"/>
      <c r="AA410" s="298"/>
      <c r="AB410" s="298"/>
      <c r="AC410" s="298"/>
      <c r="AD410" s="298"/>
      <c r="AE410" s="298"/>
      <c r="AF410" s="298"/>
      <c r="AG410" s="298"/>
      <c r="AH410" s="298"/>
      <c r="AI410" s="298"/>
      <c r="AJ410" s="298"/>
      <c r="AK410" s="298"/>
      <c r="AL410" s="298"/>
      <c r="AM410" s="298"/>
      <c r="AN410" s="298"/>
      <c r="AO410" s="298"/>
      <c r="AP410" s="298"/>
      <c r="AQ410" s="298"/>
      <c r="AR410" s="298"/>
      <c r="AS410" s="298"/>
      <c r="AT410" s="298"/>
      <c r="AU410" s="298"/>
      <c r="AV410" s="298"/>
      <c r="AW410" s="298"/>
      <c r="AX410" s="298"/>
      <c r="AY410" s="298"/>
      <c r="AZ410" s="298"/>
      <c r="BA410" s="298"/>
      <c r="BB410" s="298"/>
      <c r="BC410" s="298"/>
      <c r="BD410" s="298"/>
      <c r="BE410" s="298"/>
      <c r="BF410" s="298"/>
      <c r="BG410" s="298"/>
      <c r="BH410" s="298"/>
      <c r="BI410" s="298"/>
      <c r="BJ410" s="298"/>
      <c r="BK410" s="298"/>
      <c r="BL410" s="298"/>
      <c r="BM410" s="298"/>
      <c r="BN410" s="298"/>
      <c r="BO410" s="298"/>
      <c r="BP410" s="298"/>
      <c r="BQ410" s="298"/>
      <c r="BR410" s="298"/>
      <c r="BS410" s="298"/>
      <c r="BT410" s="298"/>
      <c r="BU410" s="298"/>
      <c r="BV410" s="298"/>
      <c r="BW410" s="298"/>
      <c r="BX410" s="298"/>
      <c r="BY410" s="298"/>
      <c r="BZ410" s="298"/>
      <c r="CA410" s="298"/>
      <c r="CB410" s="298"/>
      <c r="CC410" s="298"/>
    </row>
    <row r="411" spans="1:81" s="14" customFormat="1" ht="13.5">
      <c r="A411" s="11"/>
      <c r="B411" s="11"/>
      <c r="C411" s="11"/>
      <c r="D411" s="11"/>
      <c r="E411" s="11"/>
      <c r="F411" s="11"/>
      <c r="G411" s="11"/>
      <c r="H411" s="11"/>
      <c r="I411" s="11"/>
      <c r="J411" s="11"/>
      <c r="K411" s="11"/>
      <c r="L411" s="30"/>
      <c r="M411" s="30"/>
      <c r="N411" s="11"/>
      <c r="O411" s="11"/>
      <c r="P411" s="11"/>
      <c r="Q411" s="11"/>
      <c r="R411" s="11"/>
      <c r="S411" s="11"/>
      <c r="T411" s="298"/>
      <c r="U411" s="298"/>
      <c r="V411" s="298"/>
      <c r="W411" s="298"/>
      <c r="X411" s="298"/>
      <c r="Y411" s="298"/>
      <c r="Z411" s="298"/>
      <c r="AA411" s="298"/>
      <c r="AB411" s="298"/>
      <c r="AC411" s="298"/>
      <c r="AD411" s="298"/>
      <c r="AE411" s="298"/>
      <c r="AF411" s="298"/>
      <c r="AG411" s="298"/>
      <c r="AH411" s="298"/>
      <c r="AI411" s="298"/>
      <c r="AJ411" s="298"/>
      <c r="AK411" s="298"/>
      <c r="AL411" s="298"/>
      <c r="AM411" s="298"/>
      <c r="AN411" s="298"/>
      <c r="AO411" s="298"/>
      <c r="AP411" s="298"/>
      <c r="AQ411" s="298"/>
      <c r="AR411" s="298"/>
      <c r="AS411" s="298"/>
      <c r="AT411" s="298"/>
      <c r="AU411" s="298"/>
      <c r="AV411" s="298"/>
      <c r="AW411" s="298"/>
      <c r="AX411" s="298"/>
      <c r="AY411" s="298"/>
      <c r="AZ411" s="298"/>
      <c r="BA411" s="298"/>
      <c r="BB411" s="298"/>
      <c r="BC411" s="298"/>
      <c r="BD411" s="298"/>
      <c r="BE411" s="298"/>
      <c r="BF411" s="298"/>
      <c r="BG411" s="298"/>
      <c r="BH411" s="298"/>
      <c r="BI411" s="298"/>
      <c r="BJ411" s="298"/>
      <c r="BK411" s="298"/>
      <c r="BL411" s="298"/>
      <c r="BM411" s="298"/>
      <c r="BN411" s="298"/>
      <c r="BO411" s="298"/>
      <c r="BP411" s="298"/>
      <c r="BQ411" s="298"/>
      <c r="BR411" s="298"/>
      <c r="BS411" s="298"/>
      <c r="BT411" s="298"/>
      <c r="BU411" s="298"/>
      <c r="BV411" s="298"/>
      <c r="BW411" s="298"/>
      <c r="BX411" s="298"/>
      <c r="BY411" s="298"/>
      <c r="BZ411" s="298"/>
      <c r="CA411" s="298"/>
      <c r="CB411" s="298"/>
      <c r="CC411" s="298"/>
    </row>
    <row r="412" spans="1:81" s="14" customFormat="1" ht="13.5">
      <c r="A412" s="11"/>
      <c r="B412" s="11"/>
      <c r="C412" s="11"/>
      <c r="D412" s="11"/>
      <c r="E412" s="11"/>
      <c r="F412" s="11"/>
      <c r="G412" s="11"/>
      <c r="H412" s="11"/>
      <c r="I412" s="11"/>
      <c r="J412" s="11"/>
      <c r="K412" s="11"/>
      <c r="L412" s="30"/>
      <c r="M412" s="30"/>
      <c r="N412" s="11"/>
      <c r="O412" s="11"/>
      <c r="P412" s="11"/>
      <c r="Q412" s="11"/>
      <c r="R412" s="11"/>
      <c r="S412" s="11"/>
      <c r="T412" s="298"/>
      <c r="U412" s="298"/>
      <c r="V412" s="298"/>
      <c r="W412" s="298"/>
      <c r="X412" s="298"/>
      <c r="Y412" s="298"/>
      <c r="Z412" s="298"/>
      <c r="AA412" s="298"/>
      <c r="AB412" s="298"/>
      <c r="AC412" s="298"/>
      <c r="AD412" s="298"/>
      <c r="AE412" s="298"/>
      <c r="AF412" s="298"/>
      <c r="AG412" s="298"/>
      <c r="AH412" s="298"/>
      <c r="AI412" s="298"/>
      <c r="AJ412" s="298"/>
      <c r="AK412" s="298"/>
      <c r="AL412" s="298"/>
      <c r="AM412" s="298"/>
      <c r="AN412" s="298"/>
      <c r="AO412" s="298"/>
      <c r="AP412" s="298"/>
      <c r="AQ412" s="298"/>
      <c r="AR412" s="298"/>
      <c r="AS412" s="298"/>
      <c r="AT412" s="298"/>
      <c r="AU412" s="298"/>
      <c r="AV412" s="298"/>
      <c r="AW412" s="298"/>
      <c r="AX412" s="298"/>
      <c r="AY412" s="298"/>
      <c r="AZ412" s="298"/>
      <c r="BA412" s="298"/>
      <c r="BB412" s="298"/>
      <c r="BC412" s="298"/>
      <c r="BD412" s="298"/>
      <c r="BE412" s="298"/>
      <c r="BF412" s="298"/>
      <c r="BG412" s="298"/>
      <c r="BH412" s="298"/>
      <c r="BI412" s="298"/>
      <c r="BJ412" s="298"/>
      <c r="BK412" s="298"/>
      <c r="BL412" s="298"/>
      <c r="BM412" s="298"/>
      <c r="BN412" s="298"/>
      <c r="BO412" s="298"/>
      <c r="BP412" s="298"/>
      <c r="BQ412" s="298"/>
      <c r="BR412" s="298"/>
      <c r="BS412" s="298"/>
      <c r="BT412" s="298"/>
      <c r="BU412" s="298"/>
      <c r="BV412" s="298"/>
      <c r="BW412" s="298"/>
      <c r="BX412" s="298"/>
      <c r="BY412" s="298"/>
      <c r="BZ412" s="298"/>
      <c r="CA412" s="298"/>
      <c r="CB412" s="298"/>
      <c r="CC412" s="298"/>
    </row>
    <row r="413" spans="1:81" s="14" customFormat="1" ht="13.5">
      <c r="A413" s="11"/>
      <c r="B413" s="11"/>
      <c r="C413" s="11"/>
      <c r="D413" s="11"/>
      <c r="E413" s="11"/>
      <c r="F413" s="11"/>
      <c r="G413" s="11"/>
      <c r="H413" s="11"/>
      <c r="I413" s="11"/>
      <c r="J413" s="11"/>
      <c r="K413" s="11"/>
      <c r="L413" s="30"/>
      <c r="M413" s="30"/>
      <c r="N413" s="11"/>
      <c r="O413" s="11"/>
      <c r="P413" s="11"/>
      <c r="Q413" s="11"/>
      <c r="R413" s="11"/>
      <c r="S413" s="11"/>
      <c r="T413" s="298"/>
      <c r="U413" s="298"/>
      <c r="V413" s="298"/>
      <c r="W413" s="298"/>
      <c r="X413" s="298"/>
      <c r="Y413" s="298"/>
      <c r="Z413" s="298"/>
      <c r="AA413" s="298"/>
      <c r="AB413" s="298"/>
      <c r="AC413" s="298"/>
      <c r="AD413" s="298"/>
      <c r="AE413" s="298"/>
      <c r="AF413" s="298"/>
      <c r="AG413" s="298"/>
      <c r="AH413" s="298"/>
      <c r="AI413" s="298"/>
      <c r="AJ413" s="298"/>
      <c r="AK413" s="298"/>
      <c r="AL413" s="298"/>
      <c r="AM413" s="298"/>
      <c r="AN413" s="298"/>
      <c r="AO413" s="298"/>
      <c r="AP413" s="298"/>
      <c r="AQ413" s="298"/>
      <c r="AR413" s="298"/>
      <c r="AS413" s="298"/>
      <c r="AT413" s="298"/>
      <c r="AU413" s="298"/>
      <c r="AV413" s="298"/>
      <c r="AW413" s="298"/>
      <c r="AX413" s="298"/>
      <c r="AY413" s="298"/>
      <c r="AZ413" s="298"/>
      <c r="BA413" s="298"/>
      <c r="BB413" s="298"/>
      <c r="BC413" s="298"/>
      <c r="BD413" s="298"/>
      <c r="BE413" s="298"/>
      <c r="BF413" s="298"/>
      <c r="BG413" s="298"/>
      <c r="BH413" s="298"/>
      <c r="BI413" s="298"/>
      <c r="BJ413" s="298"/>
      <c r="BK413" s="298"/>
      <c r="BL413" s="298"/>
      <c r="BM413" s="298"/>
      <c r="BN413" s="298"/>
      <c r="BO413" s="298"/>
      <c r="BP413" s="298"/>
      <c r="BQ413" s="298"/>
      <c r="BR413" s="298"/>
      <c r="BS413" s="298"/>
      <c r="BT413" s="298"/>
      <c r="BU413" s="298"/>
      <c r="BV413" s="298"/>
      <c r="BW413" s="298"/>
      <c r="BX413" s="298"/>
      <c r="BY413" s="298"/>
      <c r="BZ413" s="298"/>
      <c r="CA413" s="298"/>
      <c r="CB413" s="298"/>
      <c r="CC413" s="298"/>
    </row>
    <row r="414" spans="1:81" s="14" customFormat="1" ht="13.5">
      <c r="A414" s="11"/>
      <c r="B414" s="11"/>
      <c r="C414" s="11"/>
      <c r="D414" s="11"/>
      <c r="E414" s="11"/>
      <c r="F414" s="11"/>
      <c r="G414" s="11"/>
      <c r="H414" s="11"/>
      <c r="I414" s="11"/>
      <c r="J414" s="11"/>
      <c r="K414" s="11"/>
      <c r="L414" s="30"/>
      <c r="M414" s="30"/>
      <c r="N414" s="11"/>
      <c r="O414" s="11"/>
      <c r="P414" s="11"/>
      <c r="Q414" s="11"/>
      <c r="R414" s="11"/>
      <c r="S414" s="11"/>
      <c r="T414" s="298"/>
      <c r="U414" s="298"/>
      <c r="V414" s="298"/>
      <c r="W414" s="298"/>
      <c r="X414" s="298"/>
      <c r="Y414" s="298"/>
      <c r="Z414" s="298"/>
      <c r="AA414" s="298"/>
      <c r="AB414" s="298"/>
      <c r="AC414" s="298"/>
      <c r="AD414" s="298"/>
      <c r="AE414" s="298"/>
      <c r="AF414" s="298"/>
      <c r="AG414" s="298"/>
      <c r="AH414" s="298"/>
      <c r="AI414" s="298"/>
      <c r="AJ414" s="298"/>
      <c r="AK414" s="298"/>
      <c r="AL414" s="298"/>
      <c r="AM414" s="298"/>
      <c r="AN414" s="298"/>
      <c r="AO414" s="298"/>
      <c r="AP414" s="298"/>
      <c r="AQ414" s="298"/>
      <c r="AR414" s="298"/>
      <c r="AS414" s="298"/>
      <c r="AT414" s="298"/>
      <c r="AU414" s="298"/>
      <c r="AV414" s="298"/>
      <c r="AW414" s="298"/>
      <c r="AX414" s="298"/>
      <c r="AY414" s="298"/>
      <c r="AZ414" s="298"/>
      <c r="BA414" s="298"/>
      <c r="BB414" s="298"/>
      <c r="BC414" s="298"/>
      <c r="BD414" s="298"/>
      <c r="BE414" s="298"/>
      <c r="BF414" s="298"/>
      <c r="BG414" s="298"/>
      <c r="BH414" s="298"/>
      <c r="BI414" s="298"/>
      <c r="BJ414" s="298"/>
      <c r="BK414" s="298"/>
      <c r="BL414" s="298"/>
      <c r="BM414" s="298"/>
      <c r="BN414" s="298"/>
      <c r="BO414" s="298"/>
      <c r="BP414" s="298"/>
      <c r="BQ414" s="298"/>
      <c r="BR414" s="298"/>
      <c r="BS414" s="298"/>
      <c r="BT414" s="298"/>
      <c r="BU414" s="298"/>
      <c r="BV414" s="298"/>
      <c r="BW414" s="298"/>
      <c r="BX414" s="298"/>
      <c r="BY414" s="298"/>
      <c r="BZ414" s="298"/>
      <c r="CA414" s="298"/>
      <c r="CB414" s="298"/>
      <c r="CC414" s="298"/>
    </row>
    <row r="415" spans="1:81" s="14" customFormat="1" ht="13.5">
      <c r="A415" s="11"/>
      <c r="B415" s="11"/>
      <c r="C415" s="11"/>
      <c r="D415" s="11"/>
      <c r="E415" s="11"/>
      <c r="F415" s="11"/>
      <c r="G415" s="11"/>
      <c r="H415" s="11"/>
      <c r="I415" s="11"/>
      <c r="J415" s="11"/>
      <c r="K415" s="11"/>
      <c r="L415" s="30"/>
      <c r="M415" s="30"/>
      <c r="N415" s="11"/>
      <c r="O415" s="11"/>
      <c r="P415" s="11"/>
      <c r="Q415" s="11"/>
      <c r="R415" s="11"/>
      <c r="S415" s="11"/>
      <c r="T415" s="298"/>
      <c r="U415" s="298"/>
      <c r="V415" s="298"/>
      <c r="W415" s="298"/>
      <c r="X415" s="298"/>
      <c r="Y415" s="298"/>
      <c r="Z415" s="298"/>
      <c r="AA415" s="298"/>
      <c r="AB415" s="298"/>
      <c r="AC415" s="298"/>
      <c r="AD415" s="298"/>
      <c r="AE415" s="298"/>
      <c r="AF415" s="298"/>
      <c r="AG415" s="298"/>
      <c r="AH415" s="298"/>
      <c r="AI415" s="298"/>
      <c r="AJ415" s="298"/>
      <c r="AK415" s="298"/>
      <c r="AL415" s="298"/>
      <c r="AM415" s="298"/>
      <c r="AN415" s="298"/>
      <c r="AO415" s="298"/>
      <c r="AP415" s="298"/>
      <c r="AQ415" s="298"/>
      <c r="AR415" s="298"/>
      <c r="AS415" s="298"/>
      <c r="AT415" s="298"/>
      <c r="AU415" s="298"/>
      <c r="AV415" s="298"/>
      <c r="AW415" s="298"/>
      <c r="AX415" s="298"/>
      <c r="AY415" s="298"/>
      <c r="AZ415" s="298"/>
      <c r="BA415" s="298"/>
      <c r="BB415" s="298"/>
      <c r="BC415" s="298"/>
      <c r="BD415" s="298"/>
      <c r="BE415" s="298"/>
      <c r="BF415" s="298"/>
      <c r="BG415" s="298"/>
      <c r="BH415" s="298"/>
      <c r="BI415" s="298"/>
      <c r="BJ415" s="298"/>
      <c r="BK415" s="298"/>
      <c r="BL415" s="298"/>
      <c r="BM415" s="298"/>
      <c r="BN415" s="298"/>
      <c r="BO415" s="298"/>
      <c r="BP415" s="298"/>
      <c r="BQ415" s="298"/>
      <c r="BR415" s="298"/>
      <c r="BS415" s="298"/>
      <c r="BT415" s="298"/>
      <c r="BU415" s="298"/>
      <c r="BV415" s="298"/>
      <c r="BW415" s="298"/>
      <c r="BX415" s="298"/>
      <c r="BY415" s="298"/>
      <c r="BZ415" s="298"/>
      <c r="CA415" s="298"/>
      <c r="CB415" s="298"/>
      <c r="CC415" s="298"/>
    </row>
    <row r="416" spans="1:81" s="14" customFormat="1" ht="13.5">
      <c r="A416" s="11"/>
      <c r="B416" s="11"/>
      <c r="C416" s="11"/>
      <c r="D416" s="11"/>
      <c r="E416" s="11"/>
      <c r="F416" s="11"/>
      <c r="G416" s="11"/>
      <c r="H416" s="11"/>
      <c r="I416" s="11"/>
      <c r="J416" s="11"/>
      <c r="K416" s="11"/>
      <c r="L416" s="30"/>
      <c r="M416" s="30"/>
      <c r="N416" s="11"/>
      <c r="O416" s="11"/>
      <c r="P416" s="11"/>
      <c r="Q416" s="11"/>
      <c r="R416" s="11"/>
      <c r="S416" s="11"/>
      <c r="T416" s="298"/>
      <c r="U416" s="298"/>
      <c r="V416" s="298"/>
      <c r="W416" s="298"/>
      <c r="X416" s="298"/>
      <c r="Y416" s="298"/>
      <c r="Z416" s="298"/>
      <c r="AA416" s="298"/>
      <c r="AB416" s="298"/>
      <c r="AC416" s="298"/>
      <c r="AD416" s="298"/>
      <c r="AE416" s="298"/>
      <c r="AF416" s="298"/>
      <c r="AG416" s="298"/>
      <c r="AH416" s="298"/>
      <c r="AI416" s="298"/>
      <c r="AJ416" s="298"/>
      <c r="AK416" s="298"/>
      <c r="AL416" s="298"/>
      <c r="AM416" s="298"/>
      <c r="AN416" s="298"/>
      <c r="AO416" s="298"/>
      <c r="AP416" s="298"/>
      <c r="AQ416" s="298"/>
      <c r="AR416" s="298"/>
      <c r="AS416" s="298"/>
      <c r="AT416" s="298"/>
      <c r="AU416" s="298"/>
      <c r="AV416" s="298"/>
      <c r="AW416" s="298"/>
      <c r="AX416" s="298"/>
      <c r="AY416" s="298"/>
      <c r="AZ416" s="298"/>
      <c r="BA416" s="298"/>
      <c r="BB416" s="298"/>
      <c r="BC416" s="298"/>
      <c r="BD416" s="298"/>
      <c r="BE416" s="298"/>
      <c r="BF416" s="298"/>
      <c r="BG416" s="298"/>
      <c r="BH416" s="298"/>
      <c r="BI416" s="298"/>
      <c r="BJ416" s="298"/>
      <c r="BK416" s="298"/>
      <c r="BL416" s="298"/>
      <c r="BM416" s="298"/>
      <c r="BN416" s="298"/>
      <c r="BO416" s="298"/>
      <c r="BP416" s="298"/>
      <c r="BQ416" s="298"/>
      <c r="BR416" s="298"/>
      <c r="BS416" s="298"/>
      <c r="BT416" s="298"/>
      <c r="BU416" s="298"/>
      <c r="BV416" s="298"/>
      <c r="BW416" s="298"/>
      <c r="BX416" s="298"/>
      <c r="BY416" s="298"/>
      <c r="BZ416" s="298"/>
      <c r="CA416" s="298"/>
      <c r="CB416" s="298"/>
      <c r="CC416" s="298"/>
    </row>
    <row r="417" spans="1:81" s="14" customFormat="1" ht="13.5">
      <c r="A417" s="11"/>
      <c r="B417" s="11"/>
      <c r="C417" s="11"/>
      <c r="D417" s="11"/>
      <c r="E417" s="11"/>
      <c r="F417" s="11"/>
      <c r="G417" s="11"/>
      <c r="H417" s="11"/>
      <c r="I417" s="11"/>
      <c r="J417" s="11"/>
      <c r="K417" s="11"/>
      <c r="L417" s="30"/>
      <c r="M417" s="30"/>
      <c r="N417" s="11"/>
      <c r="O417" s="11"/>
      <c r="P417" s="11"/>
      <c r="Q417" s="11"/>
      <c r="R417" s="11"/>
      <c r="S417" s="11"/>
      <c r="T417" s="298"/>
      <c r="U417" s="298"/>
      <c r="V417" s="298"/>
      <c r="W417" s="298"/>
      <c r="X417" s="298"/>
      <c r="Y417" s="298"/>
      <c r="Z417" s="298"/>
      <c r="AA417" s="298"/>
      <c r="AB417" s="298"/>
      <c r="AC417" s="298"/>
      <c r="AD417" s="298"/>
      <c r="AE417" s="298"/>
      <c r="AF417" s="298"/>
      <c r="AG417" s="298"/>
      <c r="AH417" s="298"/>
      <c r="AI417" s="298"/>
      <c r="AJ417" s="298"/>
      <c r="AK417" s="298"/>
      <c r="AL417" s="298"/>
      <c r="AM417" s="298"/>
      <c r="AN417" s="298"/>
      <c r="AO417" s="298"/>
      <c r="AP417" s="298"/>
      <c r="AQ417" s="298"/>
      <c r="AR417" s="298"/>
      <c r="AS417" s="298"/>
      <c r="AT417" s="298"/>
      <c r="AU417" s="298"/>
      <c r="AV417" s="298"/>
      <c r="AW417" s="298"/>
      <c r="AX417" s="298"/>
      <c r="AY417" s="298"/>
      <c r="AZ417" s="298"/>
      <c r="BA417" s="298"/>
      <c r="BB417" s="298"/>
      <c r="BC417" s="298"/>
      <c r="BD417" s="298"/>
      <c r="BE417" s="298"/>
      <c r="BF417" s="298"/>
      <c r="BG417" s="298"/>
      <c r="BH417" s="298"/>
      <c r="BI417" s="298"/>
      <c r="BJ417" s="298"/>
      <c r="BK417" s="298"/>
      <c r="BL417" s="298"/>
      <c r="BM417" s="298"/>
      <c r="BN417" s="298"/>
      <c r="BO417" s="298"/>
      <c r="BP417" s="298"/>
      <c r="BQ417" s="298"/>
      <c r="BR417" s="298"/>
      <c r="BS417" s="298"/>
      <c r="BT417" s="298"/>
      <c r="BU417" s="298"/>
      <c r="BV417" s="298"/>
      <c r="BW417" s="298"/>
      <c r="BX417" s="298"/>
      <c r="BY417" s="298"/>
      <c r="BZ417" s="298"/>
      <c r="CA417" s="298"/>
      <c r="CB417" s="298"/>
      <c r="CC417" s="298"/>
    </row>
    <row r="418" spans="1:81" s="14" customFormat="1" ht="13.5">
      <c r="A418" s="11"/>
      <c r="B418" s="11"/>
      <c r="C418" s="11"/>
      <c r="D418" s="11"/>
      <c r="E418" s="11"/>
      <c r="F418" s="11"/>
      <c r="G418" s="11"/>
      <c r="H418" s="11"/>
      <c r="I418" s="11"/>
      <c r="J418" s="11"/>
      <c r="K418" s="11"/>
      <c r="L418" s="30"/>
      <c r="M418" s="30"/>
      <c r="N418" s="11"/>
      <c r="O418" s="11"/>
      <c r="P418" s="11"/>
      <c r="Q418" s="11"/>
      <c r="R418" s="11"/>
      <c r="S418" s="11"/>
      <c r="T418" s="298"/>
      <c r="U418" s="298"/>
      <c r="V418" s="298"/>
      <c r="W418" s="298"/>
      <c r="X418" s="298"/>
      <c r="Y418" s="298"/>
      <c r="Z418" s="298"/>
      <c r="AA418" s="298"/>
      <c r="AB418" s="298"/>
      <c r="AC418" s="298"/>
      <c r="AD418" s="298"/>
      <c r="AE418" s="298"/>
      <c r="AF418" s="298"/>
      <c r="AG418" s="298"/>
      <c r="AH418" s="298"/>
      <c r="AI418" s="298"/>
      <c r="AJ418" s="298"/>
      <c r="AK418" s="298"/>
      <c r="AL418" s="298"/>
      <c r="AM418" s="298"/>
      <c r="AN418" s="298"/>
      <c r="AO418" s="298"/>
      <c r="AP418" s="298"/>
      <c r="AQ418" s="298"/>
      <c r="AR418" s="298"/>
      <c r="AS418" s="298"/>
      <c r="AT418" s="298"/>
      <c r="AU418" s="298"/>
      <c r="AV418" s="298"/>
      <c r="AW418" s="298"/>
      <c r="AX418" s="298"/>
      <c r="AY418" s="298"/>
      <c r="AZ418" s="298"/>
      <c r="BA418" s="298"/>
      <c r="BB418" s="298"/>
      <c r="BC418" s="298"/>
      <c r="BD418" s="298"/>
      <c r="BE418" s="298"/>
      <c r="BF418" s="298"/>
      <c r="BG418" s="298"/>
      <c r="BH418" s="298"/>
      <c r="BI418" s="298"/>
      <c r="BJ418" s="298"/>
      <c r="BK418" s="298"/>
      <c r="BL418" s="298"/>
      <c r="BM418" s="298"/>
      <c r="BN418" s="298"/>
      <c r="BO418" s="298"/>
      <c r="BP418" s="298"/>
      <c r="BQ418" s="298"/>
      <c r="BR418" s="298"/>
      <c r="BS418" s="298"/>
      <c r="BT418" s="298"/>
      <c r="BU418" s="298"/>
      <c r="BV418" s="298"/>
      <c r="BW418" s="298"/>
      <c r="BX418" s="298"/>
      <c r="BY418" s="298"/>
      <c r="BZ418" s="298"/>
      <c r="CA418" s="298"/>
      <c r="CB418" s="298"/>
      <c r="CC418" s="298"/>
    </row>
    <row r="419" spans="1:81" s="14" customFormat="1" ht="13.5">
      <c r="A419" s="11"/>
      <c r="B419" s="11"/>
      <c r="C419" s="11"/>
      <c r="D419" s="11"/>
      <c r="E419" s="11"/>
      <c r="F419" s="11"/>
      <c r="G419" s="11"/>
      <c r="H419" s="11"/>
      <c r="I419" s="11"/>
      <c r="J419" s="11"/>
      <c r="K419" s="11"/>
      <c r="L419" s="30"/>
      <c r="M419" s="30"/>
      <c r="N419" s="11"/>
      <c r="O419" s="11"/>
      <c r="P419" s="11"/>
      <c r="Q419" s="11"/>
      <c r="R419" s="11"/>
      <c r="S419" s="11"/>
      <c r="T419" s="298"/>
      <c r="U419" s="298"/>
      <c r="V419" s="298"/>
      <c r="W419" s="298"/>
      <c r="X419" s="298"/>
      <c r="Y419" s="298"/>
      <c r="Z419" s="298"/>
      <c r="AA419" s="298"/>
      <c r="AB419" s="298"/>
      <c r="AC419" s="298"/>
      <c r="AD419" s="298"/>
      <c r="AE419" s="298"/>
      <c r="AF419" s="298"/>
      <c r="AG419" s="298"/>
      <c r="AH419" s="298"/>
      <c r="AI419" s="298"/>
      <c r="AJ419" s="298"/>
      <c r="AK419" s="298"/>
      <c r="AL419" s="298"/>
      <c r="AM419" s="298"/>
      <c r="AN419" s="298"/>
      <c r="AO419" s="298"/>
      <c r="AP419" s="298"/>
      <c r="AQ419" s="298"/>
      <c r="AR419" s="298"/>
      <c r="AS419" s="298"/>
      <c r="AT419" s="298"/>
      <c r="AU419" s="298"/>
      <c r="AV419" s="298"/>
      <c r="AW419" s="298"/>
      <c r="AX419" s="298"/>
      <c r="AY419" s="298"/>
      <c r="AZ419" s="298"/>
      <c r="BA419" s="298"/>
      <c r="BB419" s="298"/>
      <c r="BC419" s="298"/>
      <c r="BD419" s="298"/>
      <c r="BE419" s="298"/>
      <c r="BF419" s="298"/>
      <c r="BG419" s="298"/>
      <c r="BH419" s="298"/>
      <c r="BI419" s="298"/>
      <c r="BJ419" s="298"/>
      <c r="BK419" s="298"/>
      <c r="BL419" s="298"/>
      <c r="BM419" s="298"/>
      <c r="BN419" s="298"/>
      <c r="BO419" s="298"/>
      <c r="BP419" s="298"/>
      <c r="BQ419" s="298"/>
      <c r="BR419" s="298"/>
      <c r="BS419" s="298"/>
      <c r="BT419" s="298"/>
      <c r="BU419" s="298"/>
      <c r="BV419" s="298"/>
      <c r="BW419" s="298"/>
      <c r="BX419" s="298"/>
      <c r="BY419" s="298"/>
      <c r="BZ419" s="298"/>
      <c r="CA419" s="298"/>
      <c r="CB419" s="298"/>
      <c r="CC419" s="298"/>
    </row>
    <row r="420" spans="1:81" s="14" customFormat="1" ht="13.5">
      <c r="A420" s="11"/>
      <c r="B420" s="11"/>
      <c r="C420" s="11"/>
      <c r="D420" s="11"/>
      <c r="E420" s="11"/>
      <c r="F420" s="11"/>
      <c r="G420" s="11"/>
      <c r="H420" s="11"/>
      <c r="I420" s="11"/>
      <c r="J420" s="11"/>
      <c r="K420" s="11"/>
      <c r="L420" s="30"/>
      <c r="M420" s="30"/>
      <c r="N420" s="11"/>
      <c r="O420" s="11"/>
      <c r="P420" s="11"/>
      <c r="Q420" s="11"/>
      <c r="R420" s="11"/>
      <c r="S420" s="11"/>
      <c r="T420" s="298"/>
      <c r="U420" s="298"/>
      <c r="V420" s="298"/>
      <c r="W420" s="298"/>
      <c r="X420" s="298"/>
      <c r="Y420" s="298"/>
      <c r="Z420" s="298"/>
      <c r="AA420" s="298"/>
      <c r="AB420" s="298"/>
      <c r="AC420" s="298"/>
      <c r="AD420" s="298"/>
      <c r="AE420" s="298"/>
      <c r="AF420" s="298"/>
      <c r="AG420" s="298"/>
      <c r="AH420" s="298"/>
      <c r="AI420" s="298"/>
      <c r="AJ420" s="298"/>
      <c r="AK420" s="298"/>
      <c r="AL420" s="298"/>
      <c r="AM420" s="298"/>
      <c r="AN420" s="298"/>
      <c r="AO420" s="298"/>
      <c r="AP420" s="298"/>
      <c r="AQ420" s="298"/>
      <c r="AR420" s="298"/>
      <c r="AS420" s="298"/>
      <c r="AT420" s="298"/>
      <c r="AU420" s="298"/>
      <c r="AV420" s="298"/>
      <c r="AW420" s="298"/>
      <c r="AX420" s="298"/>
      <c r="AY420" s="298"/>
      <c r="AZ420" s="298"/>
      <c r="BA420" s="298"/>
      <c r="BB420" s="298"/>
      <c r="BC420" s="298"/>
      <c r="BD420" s="298"/>
      <c r="BE420" s="298"/>
      <c r="BF420" s="298"/>
      <c r="BG420" s="298"/>
      <c r="BH420" s="298"/>
      <c r="BI420" s="298"/>
      <c r="BJ420" s="298"/>
      <c r="BK420" s="298"/>
      <c r="BL420" s="298"/>
      <c r="BM420" s="298"/>
      <c r="BN420" s="298"/>
      <c r="BO420" s="298"/>
      <c r="BP420" s="298"/>
      <c r="BQ420" s="298"/>
      <c r="BR420" s="298"/>
      <c r="BS420" s="298"/>
      <c r="BT420" s="298"/>
      <c r="BU420" s="298"/>
      <c r="BV420" s="298"/>
      <c r="BW420" s="298"/>
      <c r="BX420" s="298"/>
      <c r="BY420" s="298"/>
      <c r="BZ420" s="298"/>
      <c r="CA420" s="298"/>
      <c r="CB420" s="298"/>
      <c r="CC420" s="298"/>
    </row>
  </sheetData>
  <conditionalFormatting sqref="N12:O24 N10:S12 N24:S44">
    <cfRule type="cellIs" dxfId="50" priority="23" operator="equal">
      <formula>0</formula>
    </cfRule>
  </conditionalFormatting>
  <pageMargins left="0" right="0" top="0.59055118110236227" bottom="0" header="0" footer="0"/>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AX201"/>
  <sheetViews>
    <sheetView showGridLines="0" zoomScale="170" zoomScaleNormal="170" zoomScaleSheetLayoutView="160" workbookViewId="0">
      <selection activeCell="AP8" sqref="AP8"/>
    </sheetView>
  </sheetViews>
  <sheetFormatPr baseColWidth="10" defaultRowHeight="13.5"/>
  <cols>
    <col min="1" max="1" width="0.140625" style="1" customWidth="1"/>
    <col min="2" max="41" width="0.85546875" style="1" customWidth="1"/>
    <col min="42" max="46" width="10.28515625" style="1" customWidth="1"/>
    <col min="47" max="47" width="12.42578125" style="1" customWidth="1"/>
    <col min="48" max="48" width="0.140625" style="1" customWidth="1"/>
    <col min="49" max="16384" width="11.42578125" style="1"/>
  </cols>
  <sheetData>
    <row r="1" spans="1:49" s="7" customFormat="1" ht="11.1" customHeight="1">
      <c r="A1" s="386" t="str">
        <f>EP_01!A1</f>
        <v>ESTADOS PRESUPUESTARIOS</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row>
    <row r="2" spans="1:49" s="7" customFormat="1" ht="11.1" customHeight="1">
      <c r="A2" s="386" t="str">
        <f>EP_01!A2</f>
        <v>HEROICO CUERPO DE BOMBEROS DEL DISTRITO FEDERAL</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row>
    <row r="3" spans="1:49" s="7" customFormat="1" ht="11.1" customHeight="1">
      <c r="A3" s="386" t="s">
        <v>230</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row>
    <row r="4" spans="1:49" s="7" customFormat="1" ht="11.1" customHeight="1">
      <c r="A4" s="390" t="s">
        <v>232</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row>
    <row r="5" spans="1:49" s="7" customFormat="1" ht="11.1" customHeight="1">
      <c r="A5" s="387" t="s">
        <v>338</v>
      </c>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row>
    <row r="6" spans="1:49" s="7" customFormat="1" ht="11.1" customHeight="1">
      <c r="A6" s="62" t="s">
        <v>248</v>
      </c>
      <c r="B6" s="6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row>
    <row r="7" spans="1:49" s="5" customFormat="1" ht="3.95" customHeight="1">
      <c r="A7" s="8"/>
      <c r="B7" s="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49" s="5" customFormat="1" ht="11.1" customHeight="1">
      <c r="A8" s="66"/>
      <c r="B8" s="76"/>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3" t="s">
        <v>147</v>
      </c>
      <c r="AQ8" s="73" t="s">
        <v>147</v>
      </c>
      <c r="AR8" s="73" t="s">
        <v>147</v>
      </c>
      <c r="AS8" s="73" t="s">
        <v>147</v>
      </c>
      <c r="AT8" s="73" t="s">
        <v>147</v>
      </c>
      <c r="AU8" s="64"/>
      <c r="AV8" s="66"/>
    </row>
    <row r="9" spans="1:49" s="5" customFormat="1" ht="11.1" customHeight="1">
      <c r="A9" s="66"/>
      <c r="B9" s="80" t="s">
        <v>161</v>
      </c>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73"/>
      <c r="AQ9" s="73" t="s">
        <v>165</v>
      </c>
      <c r="AR9" s="73"/>
      <c r="AS9" s="73"/>
      <c r="AT9" s="73"/>
      <c r="AU9" s="64" t="s">
        <v>39</v>
      </c>
      <c r="AV9" s="66"/>
    </row>
    <row r="10" spans="1:49" s="5" customFormat="1" ht="11.1" customHeight="1">
      <c r="A10" s="66"/>
      <c r="B10" s="77"/>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68" t="s">
        <v>34</v>
      </c>
      <c r="AQ10" s="73" t="s">
        <v>30</v>
      </c>
      <c r="AR10" s="73" t="s">
        <v>31</v>
      </c>
      <c r="AS10" s="73" t="s">
        <v>32</v>
      </c>
      <c r="AT10" s="73" t="s">
        <v>36</v>
      </c>
      <c r="AU10" s="64"/>
      <c r="AV10" s="66"/>
    </row>
    <row r="11" spans="1:49" s="17" customFormat="1" ht="7.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39"/>
      <c r="AQ11" s="139"/>
      <c r="AR11" s="139"/>
      <c r="AS11" s="139"/>
      <c r="AT11" s="139"/>
      <c r="AU11" s="139"/>
      <c r="AV11" s="19"/>
    </row>
    <row r="12" spans="1:49" s="17" customFormat="1" ht="7.5" customHeight="1">
      <c r="A12" s="19"/>
      <c r="B12" s="206" t="s">
        <v>206</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145">
        <f>SUM(AP16+AP27+AP38)</f>
        <v>1175021203</v>
      </c>
      <c r="AQ12" s="145">
        <f>SUM(AQ16+AQ27+AQ38)</f>
        <v>79393566</v>
      </c>
      <c r="AR12" s="145">
        <f>SUM(AR16+AR27+AR38)</f>
        <v>1254414769</v>
      </c>
      <c r="AS12" s="145">
        <f>SUM(AS16+AS27+AS38)</f>
        <v>1085465771</v>
      </c>
      <c r="AT12" s="145">
        <f>SUM(AT16+AT27+AT38)</f>
        <v>1085465771</v>
      </c>
      <c r="AU12" s="145">
        <f>SUM(AR12-AS12)</f>
        <v>168948998</v>
      </c>
      <c r="AV12" s="19"/>
    </row>
    <row r="13" spans="1:49" s="17" customFormat="1" ht="7.5" customHeight="1">
      <c r="A13" s="19"/>
      <c r="B13" s="220"/>
      <c r="C13" s="203"/>
      <c r="D13" s="206"/>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139"/>
      <c r="AQ13" s="139"/>
      <c r="AR13" s="139"/>
      <c r="AS13" s="139"/>
      <c r="AT13" s="139"/>
      <c r="AU13" s="145"/>
      <c r="AV13" s="19"/>
    </row>
    <row r="14" spans="1:49" s="17" customFormat="1" ht="7.5" customHeight="1">
      <c r="A14" s="19"/>
      <c r="B14" s="220"/>
      <c r="C14" s="203"/>
      <c r="D14" s="220"/>
      <c r="E14" s="220"/>
      <c r="F14" s="220"/>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139"/>
      <c r="AQ14" s="139"/>
      <c r="AR14" s="139"/>
      <c r="AS14" s="139"/>
      <c r="AT14" s="139"/>
      <c r="AU14" s="145"/>
      <c r="AV14" s="19"/>
    </row>
    <row r="15" spans="1:49" s="17" customFormat="1" ht="7.5" customHeight="1">
      <c r="A15" s="19"/>
      <c r="B15" s="220"/>
      <c r="C15" s="203" t="s">
        <v>263</v>
      </c>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139"/>
      <c r="AQ15" s="139"/>
      <c r="AR15" s="139"/>
      <c r="AS15" s="139"/>
      <c r="AT15" s="139"/>
      <c r="AU15" s="139"/>
      <c r="AV15" s="19"/>
    </row>
    <row r="16" spans="1:49" s="17" customFormat="1" ht="7.5" customHeight="1">
      <c r="A16" s="19"/>
      <c r="B16" s="220"/>
      <c r="C16" s="220" t="str">
        <f>IF(AP16&gt;0,$A$2,"")</f>
        <v>HEROICO CUERPO DE BOMBEROS DEL DISTRITO FEDERAL</v>
      </c>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132">
        <v>1175021203</v>
      </c>
      <c r="AQ16" s="272">
        <f>1254414769-1175021203</f>
        <v>79393566</v>
      </c>
      <c r="AR16" s="139">
        <f>AP16+AQ16</f>
        <v>1254414769</v>
      </c>
      <c r="AS16" s="132">
        <v>1085465771</v>
      </c>
      <c r="AT16" s="132">
        <v>1085465771</v>
      </c>
      <c r="AU16" s="145">
        <f>AR16-AS16</f>
        <v>168948998</v>
      </c>
      <c r="AV16" s="19"/>
      <c r="AW16" s="17" t="str">
        <f>IF(OR(AS16=AT16,AS16&gt;AT16),"Correcto","Incorrecto")</f>
        <v>Correcto</v>
      </c>
    </row>
    <row r="17" spans="1:49" s="17" customFormat="1" ht="7.5" customHeight="1">
      <c r="A17" s="19"/>
      <c r="B17" s="220"/>
      <c r="C17" s="203"/>
      <c r="D17" s="220"/>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139"/>
      <c r="AQ17" s="139"/>
      <c r="AR17" s="139"/>
      <c r="AS17" s="139"/>
      <c r="AT17" s="139"/>
      <c r="AU17" s="145"/>
      <c r="AV17" s="19"/>
    </row>
    <row r="18" spans="1:49" s="17" customFormat="1" ht="7.5" customHeight="1">
      <c r="A18" s="19"/>
      <c r="B18" s="220"/>
      <c r="C18" s="203"/>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139"/>
      <c r="AQ18" s="139"/>
      <c r="AR18" s="139"/>
      <c r="AS18" s="139"/>
      <c r="AT18" s="139"/>
      <c r="AU18" s="145"/>
      <c r="AV18" s="19"/>
    </row>
    <row r="19" spans="1:49" s="17" customFormat="1" ht="7.5" customHeight="1">
      <c r="A19" s="19"/>
      <c r="B19" s="220"/>
      <c r="C19" s="203"/>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139"/>
      <c r="AQ19" s="139"/>
      <c r="AR19" s="139"/>
      <c r="AS19" s="139"/>
      <c r="AT19" s="139"/>
      <c r="AU19" s="145"/>
      <c r="AV19" s="19"/>
    </row>
    <row r="20" spans="1:49" s="17" customFormat="1" ht="7.5" customHeight="1">
      <c r="A20" s="19"/>
      <c r="B20" s="220"/>
      <c r="C20" s="203"/>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139"/>
      <c r="AQ20" s="139"/>
      <c r="AR20" s="139"/>
      <c r="AS20" s="139"/>
      <c r="AT20" s="139"/>
      <c r="AU20" s="145"/>
      <c r="AV20" s="19"/>
    </row>
    <row r="21" spans="1:49" s="17" customFormat="1" ht="7.5" customHeight="1">
      <c r="A21" s="19"/>
      <c r="B21" s="220"/>
      <c r="C21" s="203"/>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139"/>
      <c r="AQ21" s="139"/>
      <c r="AR21" s="139"/>
      <c r="AS21" s="139"/>
      <c r="AT21" s="139"/>
      <c r="AU21" s="145"/>
      <c r="AV21" s="19"/>
    </row>
    <row r="22" spans="1:49" s="17" customFormat="1" ht="7.5" customHeight="1">
      <c r="A22" s="19"/>
      <c r="B22" s="220"/>
      <c r="C22" s="203"/>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139"/>
      <c r="AQ22" s="139"/>
      <c r="AR22" s="139"/>
      <c r="AS22" s="139"/>
      <c r="AT22" s="139"/>
      <c r="AU22" s="145"/>
      <c r="AV22" s="19"/>
    </row>
    <row r="23" spans="1:49" s="17" customFormat="1" ht="7.5" customHeight="1">
      <c r="A23" s="19"/>
      <c r="B23" s="220"/>
      <c r="C23" s="203"/>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139"/>
      <c r="AQ23" s="139"/>
      <c r="AR23" s="139"/>
      <c r="AS23" s="139"/>
      <c r="AT23" s="139"/>
      <c r="AU23" s="145"/>
      <c r="AV23" s="19"/>
    </row>
    <row r="24" spans="1:49" s="17" customFormat="1" ht="7.5" customHeight="1">
      <c r="A24" s="19"/>
      <c r="B24" s="220"/>
      <c r="C24" s="203"/>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139"/>
      <c r="AQ24" s="139"/>
      <c r="AR24" s="139"/>
      <c r="AS24" s="139"/>
      <c r="AT24" s="139"/>
      <c r="AU24" s="145"/>
      <c r="AV24" s="19"/>
    </row>
    <row r="25" spans="1:49" s="17" customFormat="1" ht="7.5" customHeight="1">
      <c r="A25" s="19"/>
      <c r="B25" s="220"/>
      <c r="C25" s="203"/>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139"/>
      <c r="AQ25" s="139"/>
      <c r="AR25" s="139"/>
      <c r="AS25" s="139"/>
      <c r="AT25" s="139"/>
      <c r="AU25" s="145"/>
      <c r="AV25" s="19"/>
    </row>
    <row r="26" spans="1:49" s="17" customFormat="1" ht="7.5" customHeight="1">
      <c r="A26" s="19"/>
      <c r="B26" s="220"/>
      <c r="C26" s="203" t="s">
        <v>249</v>
      </c>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139"/>
      <c r="AQ26" s="139"/>
      <c r="AR26" s="139"/>
      <c r="AS26" s="139"/>
      <c r="AT26" s="139"/>
      <c r="AU26" s="139"/>
      <c r="AV26" s="19"/>
    </row>
    <row r="27" spans="1:49" s="17" customFormat="1" ht="7.5" customHeight="1">
      <c r="A27" s="19"/>
      <c r="B27" s="220"/>
      <c r="C27" s="220" t="str">
        <f>IF(AP27&gt;0,$A$2,"")</f>
        <v/>
      </c>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132">
        <v>0</v>
      </c>
      <c r="AQ27" s="132">
        <v>0</v>
      </c>
      <c r="AR27" s="139">
        <f>AP27+AQ27</f>
        <v>0</v>
      </c>
      <c r="AS27" s="132">
        <v>0</v>
      </c>
      <c r="AT27" s="132">
        <v>0</v>
      </c>
      <c r="AU27" s="145">
        <f>AR27-AS27</f>
        <v>0</v>
      </c>
      <c r="AV27" s="19"/>
      <c r="AW27" s="17" t="str">
        <f>IF(OR(AS27=AT27,AS27&gt;AT27),"Correcto","Incorrecto")</f>
        <v>Correcto</v>
      </c>
    </row>
    <row r="28" spans="1:49" s="17" customFormat="1" ht="7.5" customHeight="1">
      <c r="A28" s="19"/>
      <c r="B28" s="220"/>
      <c r="C28" s="203"/>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139"/>
      <c r="AQ28" s="139"/>
      <c r="AR28" s="139"/>
      <c r="AS28" s="139"/>
      <c r="AT28" s="139"/>
      <c r="AU28" s="145"/>
      <c r="AV28" s="19"/>
    </row>
    <row r="29" spans="1:49" s="17" customFormat="1" ht="7.5" customHeight="1">
      <c r="A29" s="19"/>
      <c r="B29" s="220"/>
      <c r="C29" s="203"/>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139"/>
      <c r="AQ29" s="139"/>
      <c r="AR29" s="139"/>
      <c r="AS29" s="139"/>
      <c r="AT29" s="139"/>
      <c r="AU29" s="145"/>
      <c r="AV29" s="19"/>
    </row>
    <row r="30" spans="1:49" s="17" customFormat="1" ht="7.5" customHeight="1">
      <c r="A30" s="19"/>
      <c r="B30" s="220"/>
      <c r="C30" s="203"/>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139"/>
      <c r="AQ30" s="139"/>
      <c r="AR30" s="139"/>
      <c r="AS30" s="139"/>
      <c r="AT30" s="139"/>
      <c r="AU30" s="145"/>
      <c r="AV30" s="19"/>
    </row>
    <row r="31" spans="1:49" s="17" customFormat="1" ht="7.5" customHeight="1">
      <c r="A31" s="19"/>
      <c r="B31" s="220"/>
      <c r="C31" s="203"/>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139"/>
      <c r="AQ31" s="139"/>
      <c r="AR31" s="139"/>
      <c r="AS31" s="139"/>
      <c r="AT31" s="139"/>
      <c r="AU31" s="145"/>
      <c r="AV31" s="19"/>
    </row>
    <row r="32" spans="1:49" s="17" customFormat="1" ht="7.5" customHeight="1">
      <c r="A32" s="19"/>
      <c r="B32" s="220"/>
      <c r="C32" s="203"/>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139"/>
      <c r="AQ32" s="139"/>
      <c r="AR32" s="139"/>
      <c r="AS32" s="139"/>
      <c r="AT32" s="139"/>
      <c r="AU32" s="145"/>
      <c r="AV32" s="19"/>
    </row>
    <row r="33" spans="1:49" s="17" customFormat="1" ht="7.5" customHeight="1">
      <c r="A33" s="19"/>
      <c r="B33" s="220"/>
      <c r="C33" s="203"/>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139"/>
      <c r="AQ33" s="139"/>
      <c r="AR33" s="139"/>
      <c r="AS33" s="139"/>
      <c r="AT33" s="139"/>
      <c r="AU33" s="145"/>
      <c r="AV33" s="19"/>
    </row>
    <row r="34" spans="1:49" s="17" customFormat="1" ht="7.5" customHeight="1">
      <c r="A34" s="19"/>
      <c r="B34" s="220"/>
      <c r="C34" s="203"/>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139"/>
      <c r="AQ34" s="139"/>
      <c r="AR34" s="139"/>
      <c r="AS34" s="139"/>
      <c r="AT34" s="139"/>
      <c r="AU34" s="145"/>
      <c r="AV34" s="19"/>
    </row>
    <row r="35" spans="1:49" s="17" customFormat="1" ht="7.5" customHeight="1">
      <c r="A35" s="19"/>
      <c r="B35" s="220"/>
      <c r="C35" s="203"/>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139"/>
      <c r="AQ35" s="139"/>
      <c r="AR35" s="139"/>
      <c r="AS35" s="139"/>
      <c r="AT35" s="139"/>
      <c r="AU35" s="145"/>
      <c r="AV35" s="19"/>
    </row>
    <row r="36" spans="1:49" s="17" customFormat="1" ht="7.5" customHeight="1">
      <c r="A36" s="19"/>
      <c r="B36" s="220"/>
      <c r="C36" s="203"/>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139"/>
      <c r="AQ36" s="139"/>
      <c r="AR36" s="139"/>
      <c r="AS36" s="139"/>
      <c r="AT36" s="139"/>
      <c r="AU36" s="145"/>
      <c r="AV36" s="19"/>
    </row>
    <row r="37" spans="1:49" s="17" customFormat="1" ht="7.5" customHeight="1">
      <c r="A37" s="19"/>
      <c r="B37" s="220"/>
      <c r="C37" s="203" t="s">
        <v>250</v>
      </c>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139"/>
      <c r="AQ37" s="139"/>
      <c r="AR37" s="139"/>
      <c r="AS37" s="139"/>
      <c r="AT37" s="139"/>
      <c r="AU37" s="139"/>
      <c r="AV37" s="19"/>
    </row>
    <row r="38" spans="1:49" s="17" customFormat="1" ht="7.5" customHeight="1">
      <c r="A38" s="19"/>
      <c r="B38" s="220"/>
      <c r="C38" s="220" t="str">
        <f>IF(AP38&gt;0,$A$2,"")</f>
        <v/>
      </c>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132">
        <v>0</v>
      </c>
      <c r="AQ38" s="132">
        <v>0</v>
      </c>
      <c r="AR38" s="139">
        <f>+AP38+AQ38</f>
        <v>0</v>
      </c>
      <c r="AS38" s="132">
        <v>0</v>
      </c>
      <c r="AT38" s="132">
        <v>0</v>
      </c>
      <c r="AU38" s="145">
        <f>AR38-AS38</f>
        <v>0</v>
      </c>
      <c r="AV38" s="19"/>
      <c r="AW38" s="17" t="str">
        <f>IF(OR(AS38=AT38,AS38&gt;AT38),"Correcto","Incorrecto")</f>
        <v>Correcto</v>
      </c>
    </row>
    <row r="39" spans="1:49" s="17" customFormat="1" ht="7.5" customHeight="1">
      <c r="A39" s="19"/>
      <c r="B39" s="220"/>
      <c r="C39" s="203"/>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139"/>
      <c r="AQ39" s="139"/>
      <c r="AR39" s="139"/>
      <c r="AS39" s="139"/>
      <c r="AT39" s="139"/>
      <c r="AU39" s="145"/>
      <c r="AV39" s="19"/>
    </row>
    <row r="40" spans="1:49" s="17" customFormat="1" ht="7.5" customHeight="1">
      <c r="A40" s="19"/>
      <c r="B40" s="220"/>
      <c r="C40" s="203"/>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139"/>
      <c r="AQ40" s="139"/>
      <c r="AR40" s="139"/>
      <c r="AS40" s="139"/>
      <c r="AT40" s="139"/>
      <c r="AU40" s="145"/>
      <c r="AV40" s="19"/>
    </row>
    <row r="41" spans="1:49" s="17" customFormat="1" ht="7.5" customHeight="1">
      <c r="A41" s="19"/>
      <c r="B41" s="220"/>
      <c r="C41" s="203"/>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139"/>
      <c r="AQ41" s="139"/>
      <c r="AR41" s="139"/>
      <c r="AS41" s="139"/>
      <c r="AT41" s="139"/>
      <c r="AU41" s="145"/>
      <c r="AV41" s="19"/>
    </row>
    <row r="42" spans="1:49" s="17" customFormat="1" ht="7.5" customHeight="1">
      <c r="A42" s="19"/>
      <c r="B42" s="220"/>
      <c r="C42" s="203"/>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139"/>
      <c r="AQ42" s="139"/>
      <c r="AR42" s="139"/>
      <c r="AS42" s="139"/>
      <c r="AT42" s="139"/>
      <c r="AU42" s="145"/>
      <c r="AV42" s="19"/>
    </row>
    <row r="43" spans="1:49" s="17" customFormat="1" ht="7.5" customHeight="1">
      <c r="A43" s="19"/>
      <c r="B43" s="220"/>
      <c r="C43" s="203"/>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139"/>
      <c r="AQ43" s="139"/>
      <c r="AR43" s="139"/>
      <c r="AS43" s="139"/>
      <c r="AT43" s="139"/>
      <c r="AU43" s="145"/>
      <c r="AV43" s="19"/>
    </row>
    <row r="44" spans="1:49" s="17" customFormat="1" ht="7.5" customHeight="1">
      <c r="A44" s="19"/>
      <c r="B44" s="220"/>
      <c r="C44" s="203"/>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139"/>
      <c r="AQ44" s="139"/>
      <c r="AR44" s="139"/>
      <c r="AS44" s="139"/>
      <c r="AT44" s="139"/>
      <c r="AU44" s="145"/>
      <c r="AV44" s="19"/>
    </row>
    <row r="45" spans="1:49" s="17" customFormat="1" ht="7.5" customHeight="1">
      <c r="A45" s="19"/>
      <c r="B45" s="220"/>
      <c r="C45" s="203"/>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139"/>
      <c r="AQ45" s="139"/>
      <c r="AR45" s="139"/>
      <c r="AS45" s="139"/>
      <c r="AT45" s="139"/>
      <c r="AU45" s="145"/>
      <c r="AV45" s="19"/>
    </row>
    <row r="46" spans="1:49" s="17" customFormat="1" ht="7.5" customHeight="1">
      <c r="A46" s="19"/>
      <c r="B46" s="220"/>
      <c r="C46" s="203"/>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139"/>
      <c r="AQ46" s="139"/>
      <c r="AR46" s="139"/>
      <c r="AS46" s="139"/>
      <c r="AT46" s="139"/>
      <c r="AU46" s="145"/>
      <c r="AV46" s="19"/>
    </row>
    <row r="47" spans="1:49" s="17" customFormat="1" ht="7.5" customHeight="1">
      <c r="A47" s="19"/>
      <c r="B47" s="220"/>
      <c r="C47" s="203"/>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139"/>
      <c r="AQ47" s="139"/>
      <c r="AR47" s="139"/>
      <c r="AS47" s="139"/>
      <c r="AT47" s="139"/>
      <c r="AU47" s="145"/>
      <c r="AV47" s="19"/>
    </row>
    <row r="48" spans="1:49" s="17" customFormat="1" ht="7.5" customHeight="1">
      <c r="A48" s="19"/>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139"/>
      <c r="AQ48" s="139"/>
      <c r="AR48" s="139"/>
      <c r="AS48" s="139"/>
      <c r="AT48" s="139"/>
      <c r="AU48" s="139"/>
      <c r="AV48" s="19"/>
    </row>
    <row r="49" spans="1:49" s="17" customFormat="1" ht="7.5" customHeight="1">
      <c r="A49" s="19"/>
      <c r="B49" s="206" t="s">
        <v>208</v>
      </c>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145">
        <f>SUM(AP53+AP64+AP75)</f>
        <v>0</v>
      </c>
      <c r="AQ49" s="145">
        <f>SUM(AQ53+AQ64+AQ75)</f>
        <v>0</v>
      </c>
      <c r="AR49" s="145">
        <f>SUM(AR53+AR64+AR75)</f>
        <v>0</v>
      </c>
      <c r="AS49" s="145">
        <f>SUM(AS53+AS64+AS75)</f>
        <v>0</v>
      </c>
      <c r="AT49" s="145">
        <f>SUM(AT53+AT64+AT75)</f>
        <v>0</v>
      </c>
      <c r="AU49" s="145">
        <f>SUM(AR49-AS49)</f>
        <v>0</v>
      </c>
      <c r="AV49" s="19"/>
      <c r="AW49" s="17" t="str">
        <f>IF(OR(AS49=AT49,AS49&gt;AT49),"Correcto","Incorrecto")</f>
        <v>Correcto</v>
      </c>
    </row>
    <row r="50" spans="1:49" s="17" customFormat="1" ht="7.5" customHeight="1">
      <c r="A50" s="19"/>
      <c r="B50" s="220"/>
      <c r="C50" s="203"/>
      <c r="D50" s="206"/>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139"/>
      <c r="AQ50" s="139"/>
      <c r="AR50" s="139"/>
      <c r="AS50" s="139"/>
      <c r="AT50" s="139"/>
      <c r="AU50" s="145"/>
      <c r="AV50" s="19"/>
    </row>
    <row r="51" spans="1:49" s="17" customFormat="1" ht="7.5" customHeight="1">
      <c r="A51" s="19"/>
      <c r="B51" s="220"/>
      <c r="C51" s="203"/>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139"/>
      <c r="AQ51" s="139"/>
      <c r="AR51" s="139"/>
      <c r="AS51" s="139"/>
      <c r="AT51" s="139"/>
      <c r="AU51" s="145"/>
      <c r="AV51" s="19"/>
    </row>
    <row r="52" spans="1:49" s="17" customFormat="1" ht="7.5" customHeight="1">
      <c r="A52" s="19"/>
      <c r="B52" s="220"/>
      <c r="C52" s="203" t="s">
        <v>263</v>
      </c>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139"/>
      <c r="AQ52" s="139"/>
      <c r="AR52" s="139"/>
      <c r="AS52" s="139"/>
      <c r="AT52" s="139"/>
      <c r="AU52" s="139"/>
      <c r="AV52" s="19"/>
    </row>
    <row r="53" spans="1:49" s="17" customFormat="1" ht="7.5" customHeight="1">
      <c r="A53" s="19"/>
      <c r="B53" s="220"/>
      <c r="C53" s="220" t="str">
        <f>IF(AP53&gt;0,$A$2,"")</f>
        <v/>
      </c>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132"/>
      <c r="AQ53" s="132">
        <v>0</v>
      </c>
      <c r="AR53" s="139">
        <f>SUM(AP53+AQ53)</f>
        <v>0</v>
      </c>
      <c r="AS53" s="132">
        <v>0</v>
      </c>
      <c r="AT53" s="132">
        <v>0</v>
      </c>
      <c r="AU53" s="145">
        <f>AR53-AS53</f>
        <v>0</v>
      </c>
      <c r="AV53" s="19"/>
      <c r="AW53" s="17" t="str">
        <f>IF(OR(AS53=AT53,AS53&gt;AT53),"Correcto","Incorrecto")</f>
        <v>Correcto</v>
      </c>
    </row>
    <row r="54" spans="1:49" s="17" customFormat="1" ht="7.5" customHeight="1">
      <c r="A54" s="19"/>
      <c r="B54" s="220"/>
      <c r="C54" s="203"/>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139"/>
      <c r="AQ54" s="139"/>
      <c r="AR54" s="139"/>
      <c r="AS54" s="139"/>
      <c r="AT54" s="139"/>
      <c r="AU54" s="145"/>
      <c r="AV54" s="19"/>
    </row>
    <row r="55" spans="1:49" s="17" customFormat="1" ht="7.5" customHeight="1">
      <c r="A55" s="19"/>
      <c r="B55" s="220"/>
      <c r="C55" s="203"/>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139"/>
      <c r="AQ55" s="139"/>
      <c r="AR55" s="139"/>
      <c r="AS55" s="139"/>
      <c r="AT55" s="139"/>
      <c r="AU55" s="145"/>
      <c r="AV55" s="19"/>
    </row>
    <row r="56" spans="1:49" s="17" customFormat="1" ht="7.5" customHeight="1">
      <c r="A56" s="19"/>
      <c r="B56" s="220"/>
      <c r="C56" s="203"/>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139"/>
      <c r="AQ56" s="139"/>
      <c r="AR56" s="139"/>
      <c r="AS56" s="139"/>
      <c r="AT56" s="139"/>
      <c r="AU56" s="145"/>
      <c r="AV56" s="19"/>
    </row>
    <row r="57" spans="1:49" s="17" customFormat="1" ht="7.5" customHeight="1">
      <c r="A57" s="19"/>
      <c r="B57" s="220"/>
      <c r="C57" s="203"/>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139"/>
      <c r="AQ57" s="139"/>
      <c r="AR57" s="139"/>
      <c r="AS57" s="139"/>
      <c r="AT57" s="139"/>
      <c r="AU57" s="145"/>
      <c r="AV57" s="19"/>
    </row>
    <row r="58" spans="1:49" s="17" customFormat="1" ht="7.5" customHeight="1">
      <c r="A58" s="19"/>
      <c r="B58" s="220"/>
      <c r="C58" s="203"/>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139"/>
      <c r="AQ58" s="139"/>
      <c r="AR58" s="139"/>
      <c r="AS58" s="139"/>
      <c r="AT58" s="139"/>
      <c r="AU58" s="145"/>
      <c r="AV58" s="19"/>
    </row>
    <row r="59" spans="1:49" s="17" customFormat="1" ht="7.5" customHeight="1">
      <c r="A59" s="19"/>
      <c r="B59" s="220"/>
      <c r="C59" s="203"/>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139"/>
      <c r="AQ59" s="139"/>
      <c r="AR59" s="139"/>
      <c r="AS59" s="139"/>
      <c r="AT59" s="139"/>
      <c r="AU59" s="145"/>
      <c r="AV59" s="19"/>
    </row>
    <row r="60" spans="1:49" s="17" customFormat="1" ht="7.5" customHeight="1">
      <c r="A60" s="19"/>
      <c r="B60" s="220"/>
      <c r="C60" s="203"/>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139"/>
      <c r="AQ60" s="139"/>
      <c r="AR60" s="139"/>
      <c r="AS60" s="139"/>
      <c r="AT60" s="139"/>
      <c r="AU60" s="145"/>
      <c r="AV60" s="19"/>
    </row>
    <row r="61" spans="1:49" s="17" customFormat="1" ht="7.5" customHeight="1">
      <c r="A61" s="19"/>
      <c r="B61" s="220"/>
      <c r="C61" s="203"/>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139"/>
      <c r="AQ61" s="139"/>
      <c r="AR61" s="139"/>
      <c r="AS61" s="139"/>
      <c r="AT61" s="139"/>
      <c r="AU61" s="145"/>
      <c r="AV61" s="19"/>
    </row>
    <row r="62" spans="1:49" s="17" customFormat="1" ht="7.5" customHeight="1">
      <c r="A62" s="19"/>
      <c r="B62" s="220"/>
      <c r="C62" s="203"/>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139"/>
      <c r="AQ62" s="139"/>
      <c r="AR62" s="139"/>
      <c r="AS62" s="139"/>
      <c r="AT62" s="139"/>
      <c r="AU62" s="145"/>
      <c r="AV62" s="19"/>
    </row>
    <row r="63" spans="1:49" s="17" customFormat="1" ht="7.5" customHeight="1">
      <c r="A63" s="19"/>
      <c r="B63" s="220"/>
      <c r="C63" s="203" t="s">
        <v>249</v>
      </c>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139"/>
      <c r="AQ63" s="139"/>
      <c r="AR63" s="139"/>
      <c r="AS63" s="139"/>
      <c r="AT63" s="139"/>
      <c r="AU63" s="139"/>
      <c r="AV63" s="19"/>
    </row>
    <row r="64" spans="1:49" s="17" customFormat="1" ht="7.5" customHeight="1">
      <c r="A64" s="19"/>
      <c r="B64" s="220"/>
      <c r="C64" s="220" t="str">
        <f>IF(AP64&gt;0,$A$2,"")</f>
        <v/>
      </c>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132">
        <v>0</v>
      </c>
      <c r="AQ64" s="132">
        <v>0</v>
      </c>
      <c r="AR64" s="139">
        <f>SUM(AP64+AQ64)</f>
        <v>0</v>
      </c>
      <c r="AS64" s="132">
        <v>0</v>
      </c>
      <c r="AT64" s="132">
        <v>0</v>
      </c>
      <c r="AU64" s="145">
        <f>AR64-AS64</f>
        <v>0</v>
      </c>
      <c r="AV64" s="19"/>
      <c r="AW64" s="17" t="str">
        <f>IF(OR(AS64=AT64,AS64&gt;AT64),"Correcto","Incorrecto")</f>
        <v>Correcto</v>
      </c>
    </row>
    <row r="65" spans="1:49" s="17" customFormat="1" ht="7.5" customHeight="1">
      <c r="A65" s="19"/>
      <c r="B65" s="220"/>
      <c r="C65" s="203"/>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139"/>
      <c r="AQ65" s="139"/>
      <c r="AR65" s="139"/>
      <c r="AS65" s="139"/>
      <c r="AT65" s="139"/>
      <c r="AU65" s="145"/>
      <c r="AV65" s="19"/>
    </row>
    <row r="66" spans="1:49" s="17" customFormat="1" ht="7.5" customHeight="1">
      <c r="A66" s="19"/>
      <c r="B66" s="220"/>
      <c r="C66" s="203"/>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139"/>
      <c r="AQ66" s="139"/>
      <c r="AR66" s="139"/>
      <c r="AS66" s="139"/>
      <c r="AT66" s="139"/>
      <c r="AU66" s="145"/>
      <c r="AV66" s="19"/>
    </row>
    <row r="67" spans="1:49" s="17" customFormat="1" ht="7.5" customHeight="1">
      <c r="A67" s="19"/>
      <c r="B67" s="220"/>
      <c r="C67" s="203"/>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139"/>
      <c r="AQ67" s="139"/>
      <c r="AR67" s="139"/>
      <c r="AS67" s="139"/>
      <c r="AT67" s="139"/>
      <c r="AU67" s="145"/>
      <c r="AV67" s="19"/>
    </row>
    <row r="68" spans="1:49" s="17" customFormat="1" ht="7.5" customHeight="1">
      <c r="A68" s="19"/>
      <c r="B68" s="220"/>
      <c r="C68" s="203"/>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139"/>
      <c r="AQ68" s="139"/>
      <c r="AR68" s="139"/>
      <c r="AS68" s="139"/>
      <c r="AT68" s="139"/>
      <c r="AU68" s="145"/>
      <c r="AV68" s="19"/>
    </row>
    <row r="69" spans="1:49" s="17" customFormat="1" ht="7.5" customHeight="1">
      <c r="A69" s="19"/>
      <c r="B69" s="220"/>
      <c r="C69" s="203"/>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139"/>
      <c r="AQ69" s="139"/>
      <c r="AR69" s="139"/>
      <c r="AS69" s="139"/>
      <c r="AT69" s="139"/>
      <c r="AU69" s="145"/>
      <c r="AV69" s="19"/>
    </row>
    <row r="70" spans="1:49" s="17" customFormat="1" ht="7.5" customHeight="1">
      <c r="A70" s="19"/>
      <c r="B70" s="220"/>
      <c r="C70" s="203"/>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139"/>
      <c r="AQ70" s="139"/>
      <c r="AR70" s="139"/>
      <c r="AS70" s="139"/>
      <c r="AT70" s="139"/>
      <c r="AU70" s="145"/>
      <c r="AV70" s="19"/>
    </row>
    <row r="71" spans="1:49" s="17" customFormat="1" ht="7.5" customHeight="1">
      <c r="A71" s="19"/>
      <c r="B71" s="220"/>
      <c r="C71" s="203"/>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139"/>
      <c r="AQ71" s="139"/>
      <c r="AR71" s="139"/>
      <c r="AS71" s="139"/>
      <c r="AT71" s="139"/>
      <c r="AU71" s="145"/>
      <c r="AV71" s="19"/>
    </row>
    <row r="72" spans="1:49" s="17" customFormat="1" ht="7.5" customHeight="1">
      <c r="A72" s="19"/>
      <c r="B72" s="220"/>
      <c r="C72" s="203"/>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139"/>
      <c r="AQ72" s="139"/>
      <c r="AR72" s="139"/>
      <c r="AS72" s="139"/>
      <c r="AT72" s="139"/>
      <c r="AU72" s="145"/>
      <c r="AV72" s="19"/>
    </row>
    <row r="73" spans="1:49" s="17" customFormat="1" ht="7.5" customHeight="1">
      <c r="A73" s="19"/>
      <c r="B73" s="220"/>
      <c r="C73" s="203"/>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139"/>
      <c r="AQ73" s="139"/>
      <c r="AR73" s="139"/>
      <c r="AS73" s="139"/>
      <c r="AT73" s="139"/>
      <c r="AU73" s="145"/>
      <c r="AV73" s="19"/>
    </row>
    <row r="74" spans="1:49" s="17" customFormat="1" ht="7.5" customHeight="1">
      <c r="A74" s="19"/>
      <c r="B74" s="220"/>
      <c r="C74" s="203" t="s">
        <v>250</v>
      </c>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139"/>
      <c r="AQ74" s="139"/>
      <c r="AR74" s="139"/>
      <c r="AS74" s="139"/>
      <c r="AT74" s="139"/>
      <c r="AU74" s="139"/>
      <c r="AV74" s="19"/>
    </row>
    <row r="75" spans="1:49" s="17" customFormat="1" ht="7.5" customHeight="1">
      <c r="A75" s="19"/>
      <c r="B75" s="220"/>
      <c r="C75" s="220" t="str">
        <f>IF(AP75&gt;0,$A$2,"")</f>
        <v/>
      </c>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132">
        <v>0</v>
      </c>
      <c r="AQ75" s="132">
        <v>0</v>
      </c>
      <c r="AR75" s="139">
        <f>SUM(AP75+AQ75)</f>
        <v>0</v>
      </c>
      <c r="AS75" s="132">
        <v>0</v>
      </c>
      <c r="AT75" s="132">
        <v>0</v>
      </c>
      <c r="AU75" s="145">
        <f>AR75-AS75</f>
        <v>0</v>
      </c>
      <c r="AV75" s="19"/>
      <c r="AW75" s="17" t="str">
        <f>IF(OR(AS75=AT75,AS75&gt;AT75),"Correcto","Incorrecto")</f>
        <v>Correcto</v>
      </c>
    </row>
    <row r="76" spans="1:49" s="17" customFormat="1" ht="7.5" customHeight="1">
      <c r="A76" s="19"/>
      <c r="B76" s="220"/>
      <c r="C76" s="203"/>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139"/>
      <c r="AQ76" s="139"/>
      <c r="AR76" s="139"/>
      <c r="AS76" s="139"/>
      <c r="AT76" s="139"/>
      <c r="AU76" s="145"/>
      <c r="AV76" s="19"/>
    </row>
    <row r="77" spans="1:49" s="17" customFormat="1" ht="7.5" customHeight="1">
      <c r="A77" s="19"/>
      <c r="B77" s="220"/>
      <c r="C77" s="203"/>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139"/>
      <c r="AQ77" s="139"/>
      <c r="AR77" s="139"/>
      <c r="AS77" s="139"/>
      <c r="AT77" s="139"/>
      <c r="AU77" s="145"/>
      <c r="AV77" s="19"/>
    </row>
    <row r="78" spans="1:49" s="17" customFormat="1" ht="7.5" customHeight="1">
      <c r="A78" s="19"/>
      <c r="B78" s="220"/>
      <c r="C78" s="203"/>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139"/>
      <c r="AQ78" s="139"/>
      <c r="AR78" s="139"/>
      <c r="AS78" s="139"/>
      <c r="AT78" s="139"/>
      <c r="AU78" s="145"/>
      <c r="AV78" s="19"/>
    </row>
    <row r="79" spans="1:49" s="17" customFormat="1" ht="7.5" customHeight="1">
      <c r="A79" s="19"/>
      <c r="B79" s="220"/>
      <c r="C79" s="203"/>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139"/>
      <c r="AQ79" s="139"/>
      <c r="AR79" s="139"/>
      <c r="AS79" s="139"/>
      <c r="AT79" s="139"/>
      <c r="AU79" s="145"/>
      <c r="AV79" s="19"/>
    </row>
    <row r="80" spans="1:49" s="17" customFormat="1" ht="7.5" customHeight="1">
      <c r="A80" s="19"/>
      <c r="B80" s="220"/>
      <c r="C80" s="203"/>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139"/>
      <c r="AQ80" s="139"/>
      <c r="AR80" s="139"/>
      <c r="AS80" s="139"/>
      <c r="AT80" s="139"/>
      <c r="AU80" s="145"/>
      <c r="AV80" s="19"/>
    </row>
    <row r="81" spans="1:50" s="17" customFormat="1" ht="7.5" customHeight="1">
      <c r="A81" s="19"/>
      <c r="B81" s="220"/>
      <c r="C81" s="203"/>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139"/>
      <c r="AQ81" s="139"/>
      <c r="AR81" s="139"/>
      <c r="AS81" s="139"/>
      <c r="AT81" s="139"/>
      <c r="AU81" s="145"/>
      <c r="AV81" s="19"/>
    </row>
    <row r="82" spans="1:50" s="17" customFormat="1" ht="7.5" customHeight="1">
      <c r="A82" s="19"/>
      <c r="B82" s="220"/>
      <c r="C82" s="203"/>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139"/>
      <c r="AQ82" s="139"/>
      <c r="AR82" s="139"/>
      <c r="AS82" s="139"/>
      <c r="AT82" s="139"/>
      <c r="AU82" s="145"/>
      <c r="AV82" s="19"/>
    </row>
    <row r="83" spans="1:50" s="17" customFormat="1" ht="7.5" customHeight="1">
      <c r="A83" s="19"/>
      <c r="B83" s="220"/>
      <c r="C83" s="203"/>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139"/>
      <c r="AQ83" s="139"/>
      <c r="AR83" s="139"/>
      <c r="AS83" s="139"/>
      <c r="AT83" s="139"/>
      <c r="AU83" s="145"/>
      <c r="AV83" s="19"/>
    </row>
    <row r="84" spans="1:50" s="17" customFormat="1" ht="7.5" customHeight="1">
      <c r="A84" s="19"/>
      <c r="B84" s="220"/>
      <c r="C84" s="203"/>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139"/>
      <c r="AQ84" s="139"/>
      <c r="AR84" s="139"/>
      <c r="AS84" s="139"/>
      <c r="AT84" s="139"/>
      <c r="AU84" s="145"/>
      <c r="AV84" s="22"/>
    </row>
    <row r="85" spans="1:50" s="17" customFormat="1" ht="7.5" customHeight="1">
      <c r="A85" s="19"/>
      <c r="B85" s="206"/>
      <c r="C85" s="303"/>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139"/>
      <c r="AQ85" s="139"/>
      <c r="AR85" s="139"/>
      <c r="AS85" s="139"/>
      <c r="AT85" s="139"/>
      <c r="AU85" s="139"/>
      <c r="AV85" s="19"/>
    </row>
    <row r="86" spans="1:50" s="17" customFormat="1" ht="7.5" customHeight="1">
      <c r="A86" s="19"/>
      <c r="B86" s="206" t="s">
        <v>235</v>
      </c>
      <c r="C86" s="303"/>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145">
        <f>SUM(AP12+AP49)</f>
        <v>1175021203</v>
      </c>
      <c r="AQ86" s="145">
        <f>SUM(AQ12+AQ49)</f>
        <v>79393566</v>
      </c>
      <c r="AR86" s="145">
        <f>SUM(AR12+AR49)</f>
        <v>1254414769</v>
      </c>
      <c r="AS86" s="145">
        <f>SUM(AS12+AS49)</f>
        <v>1085465771</v>
      </c>
      <c r="AT86" s="145">
        <f>SUM(AT12+AT49)</f>
        <v>1085465771</v>
      </c>
      <c r="AU86" s="145">
        <f>AR86-AS86</f>
        <v>168948998</v>
      </c>
      <c r="AV86" s="19"/>
    </row>
    <row r="87" spans="1:50" s="17" customFormat="1" ht="7.5" customHeight="1">
      <c r="A87" s="16"/>
      <c r="B87" s="18"/>
      <c r="C87" s="57"/>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39"/>
      <c r="AQ87" s="139"/>
      <c r="AR87" s="139"/>
      <c r="AS87" s="139"/>
      <c r="AT87" s="139"/>
      <c r="AU87" s="139"/>
      <c r="AV87" s="19"/>
    </row>
    <row r="88" spans="1:50" s="17" customFormat="1" ht="7.5" customHeight="1">
      <c r="A88" s="16"/>
      <c r="B88" s="18"/>
      <c r="C88" s="57"/>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39"/>
      <c r="AQ88" s="139"/>
      <c r="AR88" s="139"/>
      <c r="AS88" s="139"/>
      <c r="AT88" s="139"/>
      <c r="AU88" s="139"/>
      <c r="AV88" s="19"/>
    </row>
    <row r="89" spans="1:50" s="17" customFormat="1" ht="7.5" customHeight="1">
      <c r="A89" s="304"/>
      <c r="B89" s="305"/>
      <c r="C89" s="306"/>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c r="AI89" s="304"/>
      <c r="AJ89" s="304"/>
      <c r="AK89" s="304"/>
      <c r="AL89" s="304"/>
      <c r="AM89" s="304"/>
      <c r="AN89" s="304"/>
      <c r="AO89" s="304"/>
      <c r="AP89" s="307"/>
      <c r="AQ89" s="307"/>
      <c r="AR89" s="307"/>
      <c r="AS89" s="307"/>
      <c r="AT89" s="307"/>
      <c r="AU89" s="307"/>
      <c r="AV89" s="308"/>
      <c r="AW89" s="244"/>
      <c r="AX89" s="198"/>
    </row>
    <row r="90" spans="1:50" s="17" customFormat="1" ht="7.5" customHeight="1">
      <c r="A90" s="241"/>
      <c r="B90" s="225"/>
      <c r="C90" s="268"/>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7"/>
      <c r="AQ90" s="247"/>
      <c r="AR90" s="247"/>
      <c r="AS90" s="247"/>
      <c r="AT90" s="247"/>
      <c r="AU90" s="247"/>
      <c r="AV90" s="220"/>
      <c r="AW90" s="245"/>
    </row>
    <row r="91" spans="1:50" s="21" customFormat="1" ht="7.5" customHeight="1">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47"/>
      <c r="AQ91" s="247"/>
      <c r="AR91" s="247"/>
      <c r="AS91" s="247"/>
      <c r="AT91" s="247"/>
      <c r="AU91" s="247"/>
      <c r="AV91" s="220"/>
      <c r="AW91" s="246"/>
    </row>
    <row r="92" spans="1:50" s="7" customFormat="1" ht="11.2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row>
    <row r="93" spans="1:50" s="7" customFormat="1" ht="11.2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row>
    <row r="94" spans="1:50" s="7" customFormat="1" ht="11.2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row>
    <row r="95" spans="1:50" s="7" customFormat="1" ht="11.25"/>
    <row r="96" spans="1:50" s="7" customFormat="1" ht="11.25"/>
    <row r="97" s="7" customFormat="1" ht="11.25"/>
    <row r="98" s="7" customFormat="1" ht="11.25"/>
    <row r="99" s="7" customFormat="1" ht="11.25"/>
    <row r="100" s="7" customFormat="1" ht="11.25"/>
    <row r="101" s="7" customFormat="1" ht="11.25"/>
    <row r="102" s="7" customFormat="1" ht="11.25"/>
    <row r="103" s="7" customFormat="1" ht="11.25"/>
    <row r="104" s="7" customFormat="1" ht="11.25"/>
    <row r="105" s="7" customFormat="1" ht="11.25"/>
    <row r="106" s="7" customFormat="1" ht="11.25"/>
    <row r="107" s="7" customFormat="1" ht="11.25"/>
    <row r="108" s="7" customFormat="1" ht="11.25"/>
    <row r="109" s="7" customFormat="1" ht="11.25"/>
    <row r="110" s="7" customFormat="1" ht="11.25"/>
    <row r="111" s="7" customFormat="1" ht="11.25"/>
    <row r="112" s="7" customFormat="1" ht="11.25"/>
    <row r="113" s="7" customFormat="1" ht="11.25"/>
    <row r="114" s="7" customFormat="1" ht="11.25"/>
    <row r="115" s="7" customFormat="1" ht="11.25"/>
    <row r="116" s="7" customFormat="1" ht="11.25"/>
    <row r="117" s="7" customFormat="1" ht="11.25"/>
    <row r="118" s="7" customFormat="1" ht="11.25"/>
    <row r="119" s="7" customFormat="1" ht="11.25"/>
    <row r="120" s="7" customFormat="1" ht="11.25"/>
    <row r="121" s="7" customFormat="1" ht="11.25"/>
    <row r="122" s="7" customFormat="1" ht="11.25"/>
    <row r="123" s="7" customFormat="1" ht="11.25"/>
    <row r="124" s="7" customFormat="1" ht="11.25"/>
    <row r="125" s="7" customFormat="1" ht="11.25"/>
    <row r="126" s="7" customFormat="1" ht="11.25"/>
    <row r="127" s="7" customFormat="1" ht="11.25"/>
    <row r="128" s="7" customFormat="1" ht="11.25"/>
    <row r="129" s="7" customFormat="1" ht="11.25"/>
    <row r="130" s="7" customFormat="1" ht="11.25"/>
    <row r="131" s="7" customFormat="1" ht="11.25"/>
    <row r="132" s="7" customFormat="1" ht="11.25"/>
    <row r="133" s="7" customFormat="1" ht="11.25"/>
    <row r="134" s="7" customFormat="1" ht="11.25"/>
    <row r="135" s="7" customFormat="1" ht="11.25"/>
    <row r="136" s="7" customFormat="1" ht="11.25"/>
    <row r="137" s="7" customFormat="1" ht="11.25"/>
    <row r="138" s="7" customFormat="1" ht="11.25"/>
    <row r="139" s="7" customFormat="1" ht="11.25"/>
    <row r="140" s="7" customFormat="1" ht="11.25"/>
    <row r="141" s="7" customFormat="1" ht="11.25"/>
    <row r="142" s="7" customFormat="1" ht="11.25"/>
    <row r="143" s="7" customFormat="1" ht="11.25"/>
    <row r="144" s="7" customFormat="1" ht="11.25"/>
    <row r="145" s="7" customFormat="1" ht="11.25"/>
    <row r="146" s="7" customFormat="1" ht="11.25"/>
    <row r="147" s="7" customFormat="1" ht="11.25"/>
    <row r="148" s="7" customFormat="1" ht="11.25"/>
    <row r="149" s="7" customFormat="1" ht="11.25"/>
    <row r="150" s="7" customFormat="1" ht="11.25"/>
    <row r="151" s="7" customFormat="1" ht="11.25"/>
    <row r="152" s="7" customFormat="1" ht="11.25"/>
    <row r="153" s="7" customFormat="1" ht="11.25"/>
    <row r="154" s="7" customFormat="1" ht="11.25"/>
    <row r="155" s="7" customFormat="1" ht="11.25"/>
    <row r="156" s="7" customFormat="1" ht="11.25"/>
    <row r="157" s="7" customFormat="1" ht="11.25"/>
    <row r="158" s="7" customFormat="1" ht="11.25"/>
    <row r="159" s="7" customFormat="1" ht="11.25"/>
    <row r="160" s="7" customFormat="1" ht="11.25"/>
    <row r="161" s="7" customFormat="1" ht="11.25"/>
    <row r="162" s="7" customFormat="1" ht="11.25"/>
    <row r="163" s="7" customFormat="1" ht="11.25"/>
    <row r="164" s="7" customFormat="1" ht="11.25"/>
    <row r="165" s="7" customFormat="1" ht="11.25"/>
    <row r="166" s="7" customFormat="1" ht="11.25"/>
    <row r="167" s="7" customFormat="1" ht="11.25"/>
    <row r="168" s="7" customFormat="1" ht="11.25"/>
    <row r="169" s="7" customFormat="1" ht="11.25"/>
    <row r="170" s="7" customFormat="1" ht="11.25"/>
    <row r="171" s="7" customFormat="1" ht="11.25"/>
    <row r="172" s="7" customFormat="1" ht="11.25"/>
    <row r="173" s="7" customFormat="1" ht="11.25"/>
    <row r="174" s="7" customFormat="1" ht="11.25"/>
    <row r="175" s="7" customFormat="1" ht="11.25"/>
    <row r="176" s="7" customFormat="1" ht="11.25"/>
    <row r="177" s="7" customFormat="1" ht="11.25"/>
    <row r="178" s="7" customFormat="1" ht="11.25"/>
    <row r="179" s="7" customFormat="1" ht="11.25"/>
    <row r="180" s="7" customFormat="1" ht="11.25"/>
    <row r="181" s="7" customFormat="1" ht="11.25"/>
    <row r="182" s="7" customFormat="1" ht="11.25"/>
    <row r="183" s="7" customFormat="1" ht="11.25"/>
    <row r="184" s="7" customFormat="1" ht="11.25"/>
    <row r="185" s="7" customFormat="1" ht="11.25"/>
    <row r="186" s="7" customFormat="1" ht="11.25"/>
    <row r="187" s="7" customFormat="1" ht="11.25"/>
    <row r="188" s="7" customFormat="1" ht="11.25"/>
    <row r="189" s="7" customFormat="1" ht="11.25"/>
    <row r="190" s="7" customFormat="1" ht="11.25"/>
    <row r="191" s="7" customFormat="1" ht="11.25"/>
    <row r="192" s="7" customFormat="1" ht="11.25"/>
    <row r="193" s="7" customFormat="1" ht="11.25"/>
    <row r="194" s="7" customFormat="1" ht="11.25"/>
    <row r="195" s="7" customFormat="1" ht="11.25"/>
    <row r="196" s="7" customFormat="1" ht="11.25"/>
    <row r="197" s="7" customFormat="1" ht="11.25"/>
    <row r="198" s="7" customFormat="1" ht="11.25"/>
    <row r="199" s="7" customFormat="1" ht="11.25"/>
    <row r="200" s="7" customFormat="1" ht="11.25"/>
    <row r="201" s="7" customFormat="1" ht="11.25"/>
  </sheetData>
  <conditionalFormatting sqref="AP11:AV11 AV37:AV38 AP39:AV48 AV74:AV75 AP76:AV85 AP87:AV88 AV86 AV63:AV64 AV53 AP50:AV52 AV49 AV26:AV27 AP13:AV15 AV12 AV16 AP17:AV25 AP28:AV36 AP54:AV62 AP65:AV73 AP26:AU26 AP37:AU37 AP63:AU63 AP74:AU74">
    <cfRule type="cellIs" dxfId="49" priority="15"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P27:AT27 AP53:AT53 AP75:AT75 AP64:AT64 AP38:AT38 AP16:AT16" xr:uid="{00000000-0002-0000-0300-000000000000}">
      <formula1>-999999999999999000</formula1>
      <formula2>999999999999999000</formula2>
    </dataValidation>
  </dataValidations>
  <pageMargins left="0.59055118110236227" right="0" top="0" bottom="0"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W420"/>
  <sheetViews>
    <sheetView showGridLines="0" topLeftCell="M1" zoomScale="170" zoomScaleNormal="170" zoomScaleSheetLayoutView="115" workbookViewId="0">
      <selection activeCell="M55" sqref="M55:R55"/>
    </sheetView>
  </sheetViews>
  <sheetFormatPr baseColWidth="10" defaultRowHeight="15"/>
  <cols>
    <col min="1" max="1" width="0.85546875" style="32" customWidth="1"/>
    <col min="2" max="12" width="3.5703125" style="32" customWidth="1"/>
    <col min="13" max="18" width="15.7109375" style="32" customWidth="1"/>
    <col min="19" max="23" width="2.7109375" style="32" customWidth="1"/>
    <col min="24" max="88" width="2.7109375" style="3" customWidth="1"/>
    <col min="89" max="16384" width="11.42578125" style="3"/>
  </cols>
  <sheetData>
    <row r="1" spans="1:23" s="7" customFormat="1" ht="11.1" customHeight="1">
      <c r="A1" s="385" t="str">
        <f>EP_01!A1</f>
        <v>ESTADOS PRESUPUESTARIOS</v>
      </c>
      <c r="B1" s="72"/>
      <c r="C1" s="72"/>
      <c r="D1" s="72"/>
      <c r="E1" s="72"/>
      <c r="F1" s="72"/>
      <c r="G1" s="72"/>
      <c r="H1" s="72"/>
      <c r="I1" s="72"/>
      <c r="J1" s="72"/>
      <c r="K1" s="72"/>
      <c r="L1" s="72"/>
      <c r="M1" s="72"/>
      <c r="N1" s="72"/>
      <c r="O1" s="61"/>
      <c r="P1" s="72"/>
      <c r="Q1" s="72"/>
      <c r="R1" s="72"/>
    </row>
    <row r="2" spans="1:23" s="7" customFormat="1" ht="11.1" customHeight="1">
      <c r="A2" s="385" t="str">
        <f>EP_01!A2</f>
        <v>HEROICO CUERPO DE BOMBEROS DEL DISTRITO FEDERAL</v>
      </c>
      <c r="B2" s="72"/>
      <c r="C2" s="72"/>
      <c r="D2" s="72"/>
      <c r="E2" s="72"/>
      <c r="F2" s="72"/>
      <c r="G2" s="72"/>
      <c r="H2" s="72"/>
      <c r="I2" s="72"/>
      <c r="J2" s="72"/>
      <c r="K2" s="72"/>
      <c r="L2" s="72"/>
      <c r="M2" s="72"/>
      <c r="N2" s="72"/>
      <c r="O2" s="61"/>
      <c r="P2" s="72"/>
      <c r="Q2" s="72"/>
      <c r="R2" s="72"/>
    </row>
    <row r="3" spans="1:23" s="7" customFormat="1" ht="11.1" customHeight="1">
      <c r="A3" s="387" t="s">
        <v>40</v>
      </c>
      <c r="B3" s="72"/>
      <c r="C3" s="72"/>
      <c r="D3" s="72"/>
      <c r="E3" s="72"/>
      <c r="F3" s="72"/>
      <c r="G3" s="72"/>
      <c r="H3" s="72"/>
      <c r="I3" s="72"/>
      <c r="J3" s="72"/>
      <c r="K3" s="72"/>
      <c r="L3" s="72"/>
      <c r="M3" s="72"/>
      <c r="N3" s="72"/>
      <c r="O3" s="61"/>
      <c r="P3" s="72"/>
      <c r="Q3" s="72"/>
      <c r="R3" s="72"/>
    </row>
    <row r="4" spans="1:23" s="7" customFormat="1" ht="11.1" customHeight="1">
      <c r="A4" s="387" t="s">
        <v>338</v>
      </c>
      <c r="B4" s="72"/>
      <c r="C4" s="72"/>
      <c r="D4" s="72"/>
      <c r="E4" s="72"/>
      <c r="F4" s="72"/>
      <c r="G4" s="72"/>
      <c r="H4" s="72"/>
      <c r="I4" s="72"/>
      <c r="J4" s="72"/>
      <c r="K4" s="72"/>
      <c r="L4" s="72"/>
      <c r="M4" s="72"/>
      <c r="N4" s="72"/>
      <c r="O4" s="61"/>
      <c r="P4" s="72"/>
      <c r="Q4" s="72"/>
      <c r="R4" s="72"/>
    </row>
    <row r="5" spans="1:23" s="7" customFormat="1" ht="11.1" customHeight="1">
      <c r="A5" s="62" t="s">
        <v>248</v>
      </c>
      <c r="B5" s="62"/>
      <c r="C5" s="72"/>
      <c r="D5" s="72"/>
      <c r="E5" s="72"/>
      <c r="F5" s="72"/>
      <c r="G5" s="72"/>
      <c r="H5" s="72"/>
      <c r="I5" s="72"/>
      <c r="J5" s="72"/>
      <c r="K5" s="72"/>
      <c r="L5" s="72"/>
      <c r="M5" s="72"/>
      <c r="N5" s="72"/>
      <c r="O5" s="61"/>
      <c r="P5" s="72"/>
      <c r="Q5" s="72"/>
      <c r="R5" s="72"/>
    </row>
    <row r="6" spans="1:23" s="5" customFormat="1" ht="3.95" customHeight="1">
      <c r="A6" s="12"/>
      <c r="B6" s="12"/>
      <c r="C6" s="29"/>
      <c r="D6" s="29"/>
      <c r="E6" s="29"/>
      <c r="F6" s="29"/>
      <c r="G6" s="29"/>
      <c r="H6" s="29"/>
      <c r="I6" s="29"/>
      <c r="J6" s="29"/>
      <c r="K6" s="29"/>
      <c r="L6" s="29"/>
      <c r="M6" s="29"/>
      <c r="N6" s="29"/>
      <c r="O6" s="13"/>
      <c r="P6" s="29"/>
      <c r="Q6" s="29"/>
      <c r="R6" s="29"/>
    </row>
    <row r="7" spans="1:23" s="10" customFormat="1" ht="11.1" customHeight="1">
      <c r="A7" s="63"/>
      <c r="B7" s="63"/>
      <c r="C7" s="63"/>
      <c r="D7" s="63"/>
      <c r="E7" s="63"/>
      <c r="F7" s="63"/>
      <c r="G7" s="63"/>
      <c r="H7" s="63"/>
      <c r="I7" s="63"/>
      <c r="J7" s="63"/>
      <c r="K7" s="63"/>
      <c r="L7" s="73"/>
      <c r="M7" s="73" t="s">
        <v>147</v>
      </c>
      <c r="N7" s="73" t="s">
        <v>147</v>
      </c>
      <c r="O7" s="73" t="s">
        <v>147</v>
      </c>
      <c r="P7" s="73" t="s">
        <v>147</v>
      </c>
      <c r="Q7" s="73" t="s">
        <v>147</v>
      </c>
      <c r="R7" s="64"/>
    </row>
    <row r="8" spans="1:23" s="10" customFormat="1" ht="11.1" customHeight="1">
      <c r="A8" s="63"/>
      <c r="B8" s="65" t="s">
        <v>158</v>
      </c>
      <c r="C8" s="64"/>
      <c r="D8" s="64"/>
      <c r="E8" s="64"/>
      <c r="F8" s="64"/>
      <c r="G8" s="64"/>
      <c r="H8" s="64"/>
      <c r="I8" s="64"/>
      <c r="J8" s="64"/>
      <c r="K8" s="64"/>
      <c r="L8" s="64"/>
      <c r="M8" s="73"/>
      <c r="N8" s="73" t="s">
        <v>225</v>
      </c>
      <c r="O8" s="73"/>
      <c r="P8" s="73"/>
      <c r="Q8" s="73"/>
      <c r="R8" s="64" t="s">
        <v>39</v>
      </c>
    </row>
    <row r="9" spans="1:23" s="10" customFormat="1" ht="11.1" customHeight="1">
      <c r="A9" s="63"/>
      <c r="B9" s="63"/>
      <c r="C9" s="63"/>
      <c r="D9" s="63"/>
      <c r="E9" s="63"/>
      <c r="F9" s="63"/>
      <c r="G9" s="63"/>
      <c r="H9" s="63"/>
      <c r="I9" s="63"/>
      <c r="J9" s="63"/>
      <c r="K9" s="63"/>
      <c r="L9" s="73"/>
      <c r="M9" s="73" t="s">
        <v>34</v>
      </c>
      <c r="N9" s="73" t="s">
        <v>30</v>
      </c>
      <c r="O9" s="73" t="s">
        <v>31</v>
      </c>
      <c r="P9" s="73" t="s">
        <v>32</v>
      </c>
      <c r="Q9" s="73" t="s">
        <v>36</v>
      </c>
      <c r="R9" s="64"/>
    </row>
    <row r="10" spans="1:23" s="26" customFormat="1" ht="9.9499999999999993" customHeight="1">
      <c r="A10" s="31"/>
      <c r="B10" s="70"/>
      <c r="C10" s="70"/>
      <c r="D10" s="70"/>
      <c r="E10" s="70"/>
      <c r="F10" s="70"/>
      <c r="G10" s="70"/>
      <c r="H10" s="70"/>
      <c r="I10" s="70"/>
      <c r="J10" s="70"/>
      <c r="K10" s="70"/>
      <c r="L10" s="28"/>
      <c r="M10" s="148"/>
      <c r="N10" s="148"/>
      <c r="O10" s="148"/>
      <c r="P10" s="148"/>
      <c r="Q10" s="148"/>
      <c r="R10" s="148"/>
      <c r="S10" s="30"/>
      <c r="T10" s="30"/>
      <c r="U10" s="30"/>
      <c r="V10" s="30"/>
      <c r="W10" s="30"/>
    </row>
    <row r="11" spans="1:23" s="26" customFormat="1" ht="9.9499999999999993" customHeight="1">
      <c r="A11" s="31"/>
      <c r="B11" s="70" t="s">
        <v>21</v>
      </c>
      <c r="C11" s="70"/>
      <c r="D11" s="70"/>
      <c r="E11" s="70"/>
      <c r="F11" s="70"/>
      <c r="G11" s="70"/>
      <c r="H11" s="70"/>
      <c r="I11" s="70"/>
      <c r="J11" s="70"/>
      <c r="K11" s="70"/>
      <c r="L11" s="28"/>
      <c r="M11" s="310">
        <v>1150021203</v>
      </c>
      <c r="N11" s="310">
        <f>1196923754-1150021203</f>
        <v>46902551</v>
      </c>
      <c r="O11" s="156">
        <f>SUM(M11+N11)</f>
        <v>1196923754</v>
      </c>
      <c r="P11" s="150">
        <v>1028481034</v>
      </c>
      <c r="Q11" s="150">
        <v>1028481034</v>
      </c>
      <c r="R11" s="156">
        <f>SUM(O11-P11)</f>
        <v>168442720</v>
      </c>
      <c r="S11" s="30"/>
      <c r="T11" s="30"/>
      <c r="U11" s="30"/>
      <c r="V11" s="30"/>
      <c r="W11" s="30"/>
    </row>
    <row r="12" spans="1:23" s="26" customFormat="1" ht="9.9499999999999993" customHeight="1">
      <c r="A12" s="31"/>
      <c r="B12" s="70"/>
      <c r="C12" s="70"/>
      <c r="D12" s="70"/>
      <c r="E12" s="70"/>
      <c r="F12" s="70"/>
      <c r="G12" s="70"/>
      <c r="H12" s="70"/>
      <c r="I12" s="70"/>
      <c r="J12" s="70"/>
      <c r="K12" s="70"/>
      <c r="L12" s="28"/>
      <c r="M12" s="148"/>
      <c r="N12" s="148"/>
      <c r="O12" s="148"/>
      <c r="P12" s="148"/>
      <c r="Q12" s="148"/>
      <c r="R12" s="148"/>
      <c r="S12" s="30"/>
      <c r="T12" s="30"/>
      <c r="U12" s="30"/>
      <c r="V12" s="30"/>
      <c r="W12" s="30"/>
    </row>
    <row r="13" spans="1:23" s="26" customFormat="1" ht="9.9499999999999993" customHeight="1">
      <c r="A13" s="31"/>
      <c r="B13" s="70"/>
      <c r="C13" s="70"/>
      <c r="D13" s="70"/>
      <c r="E13" s="70"/>
      <c r="F13" s="70"/>
      <c r="G13" s="70"/>
      <c r="H13" s="70"/>
      <c r="I13" s="70"/>
      <c r="J13" s="70"/>
      <c r="K13" s="70"/>
      <c r="L13" s="70"/>
      <c r="M13" s="149"/>
      <c r="N13" s="149"/>
      <c r="O13" s="149"/>
      <c r="P13" s="149"/>
      <c r="Q13" s="149"/>
      <c r="R13" s="149"/>
      <c r="S13" s="30"/>
      <c r="T13" s="30"/>
      <c r="U13" s="30"/>
      <c r="V13" s="30"/>
      <c r="W13" s="30"/>
    </row>
    <row r="14" spans="1:23" s="26" customFormat="1" ht="9.9499999999999993" customHeight="1">
      <c r="A14" s="31"/>
      <c r="B14" s="70"/>
      <c r="C14" s="70"/>
      <c r="D14" s="70"/>
      <c r="E14" s="70"/>
      <c r="F14" s="70"/>
      <c r="G14" s="70"/>
      <c r="H14" s="70"/>
      <c r="I14" s="70"/>
      <c r="J14" s="70"/>
      <c r="K14" s="70"/>
      <c r="L14" s="70"/>
      <c r="M14" s="149"/>
      <c r="N14" s="149"/>
      <c r="O14" s="149"/>
      <c r="P14" s="149"/>
      <c r="Q14" s="149"/>
      <c r="R14" s="149"/>
      <c r="S14" s="30"/>
      <c r="T14" s="30"/>
      <c r="U14" s="30"/>
      <c r="V14" s="30"/>
      <c r="W14" s="30"/>
    </row>
    <row r="15" spans="1:23" s="26" customFormat="1" ht="9.9499999999999993" customHeight="1">
      <c r="A15" s="31"/>
      <c r="B15" s="70"/>
      <c r="C15" s="70"/>
      <c r="D15" s="70"/>
      <c r="E15" s="70"/>
      <c r="F15" s="70"/>
      <c r="G15" s="70"/>
      <c r="H15" s="70"/>
      <c r="I15" s="70"/>
      <c r="J15" s="70"/>
      <c r="K15" s="70"/>
      <c r="L15" s="70"/>
      <c r="M15" s="149"/>
      <c r="N15" s="149"/>
      <c r="O15" s="149"/>
      <c r="P15" s="149"/>
      <c r="Q15" s="149"/>
      <c r="R15" s="149"/>
      <c r="S15" s="30"/>
      <c r="T15" s="30"/>
      <c r="U15" s="30"/>
      <c r="V15" s="30"/>
      <c r="W15" s="30"/>
    </row>
    <row r="16" spans="1:23" s="26" customFormat="1" ht="9.9499999999999993" customHeight="1">
      <c r="A16" s="31"/>
      <c r="B16" s="70"/>
      <c r="C16" s="70"/>
      <c r="D16" s="70"/>
      <c r="E16" s="70"/>
      <c r="F16" s="70"/>
      <c r="G16" s="70"/>
      <c r="H16" s="70"/>
      <c r="I16" s="70"/>
      <c r="J16" s="70"/>
      <c r="K16" s="70"/>
      <c r="L16" s="70"/>
      <c r="M16" s="149"/>
      <c r="N16" s="149"/>
      <c r="O16" s="149"/>
      <c r="P16" s="149"/>
      <c r="Q16" s="149"/>
      <c r="R16" s="149"/>
      <c r="S16" s="30"/>
      <c r="T16" s="30"/>
      <c r="U16" s="30"/>
      <c r="V16" s="30"/>
      <c r="W16" s="30"/>
    </row>
    <row r="17" spans="1:23" s="26" customFormat="1" ht="9.9499999999999993" customHeight="1">
      <c r="A17" s="31"/>
      <c r="B17" s="70"/>
      <c r="C17" s="70"/>
      <c r="D17" s="70"/>
      <c r="E17" s="70"/>
      <c r="F17" s="70"/>
      <c r="G17" s="70"/>
      <c r="H17" s="70"/>
      <c r="I17" s="70"/>
      <c r="J17" s="70"/>
      <c r="K17" s="70"/>
      <c r="L17" s="70"/>
      <c r="M17" s="149"/>
      <c r="N17" s="149"/>
      <c r="O17" s="149"/>
      <c r="P17" s="149"/>
      <c r="Q17" s="149"/>
      <c r="R17" s="149"/>
      <c r="S17" s="30"/>
      <c r="T17" s="30"/>
      <c r="U17" s="30"/>
      <c r="V17" s="30"/>
      <c r="W17" s="30"/>
    </row>
    <row r="18" spans="1:23" s="26" customFormat="1" ht="9.9499999999999993" customHeight="1">
      <c r="A18" s="31"/>
      <c r="B18" s="70" t="s">
        <v>149</v>
      </c>
      <c r="C18" s="70"/>
      <c r="D18" s="70"/>
      <c r="E18" s="70"/>
      <c r="F18" s="70"/>
      <c r="G18" s="70"/>
      <c r="H18" s="70"/>
      <c r="I18" s="70"/>
      <c r="J18" s="70"/>
      <c r="K18" s="70"/>
      <c r="L18" s="28"/>
      <c r="M18" s="310">
        <v>25000000</v>
      </c>
      <c r="N18" s="310">
        <f>57491015-25000000</f>
        <v>32491015</v>
      </c>
      <c r="O18" s="156">
        <f>SUM(M18+N18)</f>
        <v>57491015</v>
      </c>
      <c r="P18" s="310">
        <v>56984737</v>
      </c>
      <c r="Q18" s="310">
        <v>56984737</v>
      </c>
      <c r="R18" s="156">
        <f>SUM(O18-P18)</f>
        <v>506278</v>
      </c>
      <c r="S18" s="30"/>
      <c r="T18" s="30"/>
      <c r="U18" s="30"/>
      <c r="V18" s="30"/>
      <c r="W18" s="30"/>
    </row>
    <row r="19" spans="1:23" s="26" customFormat="1" ht="9.9499999999999993" customHeight="1">
      <c r="A19" s="31"/>
      <c r="B19" s="70"/>
      <c r="C19" s="70"/>
      <c r="D19" s="70"/>
      <c r="E19" s="70"/>
      <c r="F19" s="70"/>
      <c r="G19" s="70"/>
      <c r="H19" s="70"/>
      <c r="I19" s="70"/>
      <c r="J19" s="70"/>
      <c r="K19" s="70"/>
      <c r="L19" s="70"/>
      <c r="M19" s="149"/>
      <c r="N19" s="149"/>
      <c r="O19" s="149"/>
      <c r="P19" s="149"/>
      <c r="Q19" s="149"/>
      <c r="R19" s="149"/>
      <c r="S19" s="30"/>
      <c r="T19" s="30"/>
      <c r="U19" s="30"/>
      <c r="V19" s="30"/>
      <c r="W19" s="30"/>
    </row>
    <row r="20" spans="1:23" s="26" customFormat="1" ht="9.9499999999999993" customHeight="1">
      <c r="A20" s="31"/>
      <c r="B20" s="70"/>
      <c r="C20" s="70"/>
      <c r="D20" s="70"/>
      <c r="E20" s="70"/>
      <c r="F20" s="70"/>
      <c r="G20" s="70"/>
      <c r="H20" s="70"/>
      <c r="I20" s="70"/>
      <c r="J20" s="70"/>
      <c r="K20" s="70"/>
      <c r="L20" s="70"/>
      <c r="M20" s="149"/>
      <c r="N20" s="149"/>
      <c r="O20" s="149"/>
      <c r="P20" s="149"/>
      <c r="Q20" s="149"/>
      <c r="R20" s="149"/>
      <c r="S20" s="30"/>
      <c r="T20" s="30"/>
      <c r="U20" s="30"/>
      <c r="V20" s="30"/>
      <c r="W20" s="30"/>
    </row>
    <row r="21" spans="1:23" s="26" customFormat="1" ht="9.9499999999999993" customHeight="1">
      <c r="A21" s="31"/>
      <c r="B21" s="70"/>
      <c r="C21" s="70"/>
      <c r="D21" s="70"/>
      <c r="E21" s="70"/>
      <c r="F21" s="70"/>
      <c r="G21" s="70"/>
      <c r="H21" s="70"/>
      <c r="I21" s="70"/>
      <c r="J21" s="70"/>
      <c r="K21" s="70"/>
      <c r="L21" s="70"/>
      <c r="M21" s="149"/>
      <c r="N21" s="149"/>
      <c r="O21" s="149"/>
      <c r="P21" s="149"/>
      <c r="Q21" s="149"/>
      <c r="R21" s="149"/>
      <c r="S21" s="30"/>
      <c r="T21" s="30"/>
      <c r="U21" s="30"/>
      <c r="V21" s="30"/>
      <c r="W21" s="30"/>
    </row>
    <row r="22" spans="1:23" s="26" customFormat="1" ht="9.9499999999999993" customHeight="1">
      <c r="A22" s="31"/>
      <c r="B22" s="70"/>
      <c r="C22" s="70"/>
      <c r="D22" s="70"/>
      <c r="E22" s="70"/>
      <c r="F22" s="70"/>
      <c r="G22" s="70"/>
      <c r="H22" s="70"/>
      <c r="I22" s="70"/>
      <c r="J22" s="70"/>
      <c r="K22" s="70"/>
      <c r="L22" s="70"/>
      <c r="M22" s="149"/>
      <c r="N22" s="149"/>
      <c r="O22" s="149"/>
      <c r="P22" s="149"/>
      <c r="Q22" s="149"/>
      <c r="R22" s="149"/>
      <c r="S22" s="30"/>
      <c r="T22" s="30"/>
      <c r="U22" s="30"/>
      <c r="V22" s="30"/>
      <c r="W22" s="30"/>
    </row>
    <row r="23" spans="1:23" s="26" customFormat="1" ht="9.9499999999999993" customHeight="1">
      <c r="A23" s="70"/>
      <c r="B23" s="70"/>
      <c r="C23" s="70"/>
      <c r="D23" s="70"/>
      <c r="E23" s="70"/>
      <c r="F23" s="70"/>
      <c r="G23" s="70"/>
      <c r="H23" s="70"/>
      <c r="I23" s="70"/>
      <c r="J23" s="70"/>
      <c r="K23" s="70"/>
      <c r="L23" s="70"/>
      <c r="M23" s="149"/>
      <c r="N23" s="149"/>
      <c r="O23" s="149"/>
      <c r="P23" s="149"/>
      <c r="Q23" s="149"/>
      <c r="R23" s="149"/>
      <c r="S23" s="30"/>
      <c r="T23" s="30"/>
      <c r="U23" s="30"/>
      <c r="V23" s="30"/>
      <c r="W23" s="30"/>
    </row>
    <row r="24" spans="1:23" s="26" customFormat="1" ht="9.9499999999999993" customHeight="1">
      <c r="A24" s="71"/>
      <c r="B24" s="71"/>
      <c r="C24" s="71"/>
      <c r="D24" s="71"/>
      <c r="E24" s="71"/>
      <c r="F24" s="71"/>
      <c r="G24" s="71"/>
      <c r="H24" s="71"/>
      <c r="I24" s="71"/>
      <c r="J24" s="71"/>
      <c r="K24" s="71"/>
      <c r="L24" s="58"/>
      <c r="M24" s="155"/>
      <c r="N24" s="155"/>
      <c r="O24" s="156"/>
      <c r="P24" s="150"/>
      <c r="Q24" s="155"/>
      <c r="R24" s="156"/>
      <c r="S24" s="30"/>
      <c r="T24" s="30"/>
      <c r="U24" s="30"/>
      <c r="V24" s="30"/>
      <c r="W24" s="30"/>
    </row>
    <row r="25" spans="1:23" s="26" customFormat="1" ht="9.9499999999999993" customHeight="1">
      <c r="A25" s="31"/>
      <c r="B25" s="70" t="s">
        <v>150</v>
      </c>
      <c r="C25" s="70"/>
      <c r="D25" s="70"/>
      <c r="E25" s="70"/>
      <c r="F25" s="70"/>
      <c r="G25" s="70"/>
      <c r="H25" s="70"/>
      <c r="I25" s="70"/>
      <c r="J25" s="70"/>
      <c r="K25" s="70"/>
      <c r="L25" s="28"/>
      <c r="M25" s="310"/>
      <c r="N25" s="310"/>
      <c r="O25" s="156">
        <f>SUM(M25+N25)</f>
        <v>0</v>
      </c>
      <c r="P25" s="310"/>
      <c r="Q25" s="310"/>
      <c r="R25" s="156">
        <f>SUM(O25-P25)</f>
        <v>0</v>
      </c>
      <c r="S25" s="30"/>
      <c r="T25" s="30"/>
      <c r="U25" s="30"/>
      <c r="V25" s="30"/>
      <c r="W25" s="30"/>
    </row>
    <row r="26" spans="1:23" s="26" customFormat="1" ht="9.9499999999999993" customHeight="1">
      <c r="A26" s="31"/>
      <c r="B26" s="70"/>
      <c r="C26" s="70"/>
      <c r="D26" s="70"/>
      <c r="E26" s="70"/>
      <c r="F26" s="70"/>
      <c r="G26" s="70"/>
      <c r="H26" s="70"/>
      <c r="I26" s="70"/>
      <c r="J26" s="70"/>
      <c r="K26" s="70"/>
      <c r="L26" s="28"/>
      <c r="M26" s="148"/>
      <c r="N26" s="148"/>
      <c r="O26" s="148"/>
      <c r="P26" s="148"/>
      <c r="Q26" s="148"/>
      <c r="R26" s="148"/>
      <c r="S26" s="30"/>
      <c r="T26" s="30"/>
      <c r="U26" s="30"/>
      <c r="V26" s="30"/>
      <c r="W26" s="30"/>
    </row>
    <row r="27" spans="1:23" s="26" customFormat="1" ht="9.9499999999999993" customHeight="1">
      <c r="A27" s="31"/>
      <c r="B27" s="70"/>
      <c r="C27" s="70"/>
      <c r="D27" s="70"/>
      <c r="E27" s="70"/>
      <c r="F27" s="70"/>
      <c r="G27" s="70"/>
      <c r="H27" s="70"/>
      <c r="I27" s="70"/>
      <c r="J27" s="70"/>
      <c r="K27" s="70"/>
      <c r="L27" s="28"/>
      <c r="M27" s="148"/>
      <c r="N27" s="148"/>
      <c r="O27" s="148"/>
      <c r="P27" s="148"/>
      <c r="Q27" s="148"/>
      <c r="R27" s="148"/>
      <c r="S27" s="30"/>
      <c r="T27" s="30"/>
      <c r="U27" s="30"/>
      <c r="V27" s="30"/>
      <c r="W27" s="30"/>
    </row>
    <row r="28" spans="1:23" s="26" customFormat="1" ht="9.9499999999999993" customHeight="1">
      <c r="A28" s="31"/>
      <c r="B28" s="70"/>
      <c r="C28" s="70"/>
      <c r="D28" s="70"/>
      <c r="E28" s="70"/>
      <c r="F28" s="70"/>
      <c r="G28" s="70"/>
      <c r="H28" s="70"/>
      <c r="I28" s="70"/>
      <c r="J28" s="70"/>
      <c r="K28" s="70"/>
      <c r="L28" s="28"/>
      <c r="M28" s="148"/>
      <c r="N28" s="148"/>
      <c r="O28" s="148"/>
      <c r="P28" s="148"/>
      <c r="Q28" s="148"/>
      <c r="R28" s="148"/>
      <c r="S28" s="30"/>
      <c r="T28" s="30"/>
      <c r="U28" s="30"/>
      <c r="V28" s="30"/>
      <c r="W28" s="30"/>
    </row>
    <row r="29" spans="1:23" s="26" customFormat="1" ht="9.9499999999999993" customHeight="1">
      <c r="A29" s="31"/>
      <c r="B29" s="70"/>
      <c r="C29" s="70"/>
      <c r="D29" s="70"/>
      <c r="E29" s="70"/>
      <c r="F29" s="70"/>
      <c r="G29" s="70"/>
      <c r="H29" s="70"/>
      <c r="I29" s="70"/>
      <c r="J29" s="70"/>
      <c r="K29" s="70"/>
      <c r="L29" s="28"/>
      <c r="M29" s="148"/>
      <c r="N29" s="148"/>
      <c r="O29" s="148"/>
      <c r="P29" s="148"/>
      <c r="Q29" s="148"/>
      <c r="R29" s="148"/>
      <c r="S29" s="30"/>
      <c r="T29" s="30"/>
      <c r="U29" s="30"/>
      <c r="V29" s="30"/>
      <c r="W29" s="30"/>
    </row>
    <row r="30" spans="1:23" s="26" customFormat="1" ht="9.9499999999999993" customHeight="1">
      <c r="A30" s="31"/>
      <c r="B30" s="70"/>
      <c r="C30" s="70"/>
      <c r="D30" s="70"/>
      <c r="E30" s="70"/>
      <c r="F30" s="70"/>
      <c r="G30" s="70"/>
      <c r="H30" s="70"/>
      <c r="I30" s="70"/>
      <c r="J30" s="70"/>
      <c r="K30" s="70"/>
      <c r="L30" s="70"/>
      <c r="M30" s="149"/>
      <c r="N30" s="149"/>
      <c r="O30" s="149"/>
      <c r="P30" s="149"/>
      <c r="Q30" s="149"/>
      <c r="R30" s="149"/>
      <c r="S30" s="30"/>
      <c r="T30" s="30"/>
      <c r="U30" s="30"/>
      <c r="V30" s="30"/>
      <c r="W30" s="30"/>
    </row>
    <row r="31" spans="1:23" s="26" customFormat="1" ht="9.9499999999999993" customHeight="1">
      <c r="A31" s="31"/>
      <c r="B31" s="70"/>
      <c r="C31" s="70"/>
      <c r="D31" s="70"/>
      <c r="E31" s="70"/>
      <c r="F31" s="70"/>
      <c r="G31" s="70"/>
      <c r="H31" s="70"/>
      <c r="I31" s="70"/>
      <c r="J31" s="70"/>
      <c r="K31" s="70"/>
      <c r="L31" s="70"/>
      <c r="M31" s="149"/>
      <c r="N31" s="149"/>
      <c r="O31" s="149"/>
      <c r="P31" s="149"/>
      <c r="Q31" s="149"/>
      <c r="R31" s="149"/>
      <c r="S31" s="30"/>
      <c r="T31" s="30"/>
      <c r="U31" s="30"/>
      <c r="V31" s="30"/>
      <c r="W31" s="30"/>
    </row>
    <row r="32" spans="1:23" s="26" customFormat="1" ht="9.9499999999999993" customHeight="1">
      <c r="A32" s="31"/>
      <c r="B32" s="70" t="s">
        <v>245</v>
      </c>
      <c r="C32" s="70"/>
      <c r="D32" s="70"/>
      <c r="E32" s="70"/>
      <c r="F32" s="70"/>
      <c r="G32" s="70"/>
      <c r="H32" s="70"/>
      <c r="I32" s="70"/>
      <c r="J32" s="70"/>
      <c r="K32" s="70"/>
      <c r="L32" s="28"/>
      <c r="M32" s="310"/>
      <c r="N32" s="310"/>
      <c r="O32" s="156">
        <f>SUM(M32+N32)</f>
        <v>0</v>
      </c>
      <c r="P32" s="310"/>
      <c r="Q32" s="310"/>
      <c r="R32" s="156">
        <f>SUM(O32-P32)</f>
        <v>0</v>
      </c>
      <c r="S32" s="30"/>
      <c r="T32" s="30"/>
      <c r="U32" s="30"/>
      <c r="V32" s="30"/>
      <c r="W32" s="30"/>
    </row>
    <row r="33" spans="1:23" s="26" customFormat="1" ht="9.9499999999999993" customHeight="1">
      <c r="A33" s="31"/>
      <c r="B33" s="70"/>
      <c r="C33" s="70"/>
      <c r="D33" s="70"/>
      <c r="E33" s="70"/>
      <c r="F33" s="70"/>
      <c r="G33" s="70"/>
      <c r="H33" s="70"/>
      <c r="I33" s="70"/>
      <c r="J33" s="70"/>
      <c r="K33" s="70"/>
      <c r="L33" s="70"/>
      <c r="M33" s="149"/>
      <c r="N33" s="149"/>
      <c r="O33" s="149"/>
      <c r="P33" s="149"/>
      <c r="Q33" s="149"/>
      <c r="R33" s="149"/>
      <c r="S33" s="30"/>
      <c r="T33" s="30"/>
      <c r="U33" s="30"/>
      <c r="V33" s="30"/>
      <c r="W33" s="30"/>
    </row>
    <row r="34" spans="1:23" s="26" customFormat="1" ht="9.9499999999999993" customHeight="1">
      <c r="A34" s="31"/>
      <c r="B34" s="70"/>
      <c r="C34" s="70"/>
      <c r="D34" s="70"/>
      <c r="E34" s="70"/>
      <c r="F34" s="70"/>
      <c r="G34" s="70"/>
      <c r="H34" s="70"/>
      <c r="I34" s="70"/>
      <c r="J34" s="70"/>
      <c r="K34" s="70"/>
      <c r="L34" s="70"/>
      <c r="M34" s="149"/>
      <c r="N34" s="149"/>
      <c r="O34" s="149"/>
      <c r="P34" s="149"/>
      <c r="Q34" s="149"/>
      <c r="R34" s="149"/>
      <c r="S34" s="30"/>
      <c r="T34" s="30"/>
      <c r="U34" s="30"/>
      <c r="V34" s="30"/>
      <c r="W34" s="30"/>
    </row>
    <row r="35" spans="1:23" s="26" customFormat="1" ht="9.9499999999999993" customHeight="1">
      <c r="A35" s="31"/>
      <c r="B35" s="70"/>
      <c r="C35" s="70"/>
      <c r="D35" s="70"/>
      <c r="E35" s="70"/>
      <c r="F35" s="70"/>
      <c r="G35" s="70"/>
      <c r="H35" s="70"/>
      <c r="I35" s="70"/>
      <c r="J35" s="70"/>
      <c r="K35" s="70"/>
      <c r="L35" s="70"/>
      <c r="M35" s="149"/>
      <c r="N35" s="149"/>
      <c r="O35" s="149"/>
      <c r="P35" s="149"/>
      <c r="Q35" s="149"/>
      <c r="R35" s="149"/>
      <c r="S35" s="30"/>
      <c r="T35" s="30"/>
      <c r="U35" s="30"/>
      <c r="V35" s="30"/>
      <c r="W35" s="30"/>
    </row>
    <row r="36" spans="1:23" s="26" customFormat="1" ht="9.9499999999999993" customHeight="1">
      <c r="A36" s="31"/>
      <c r="B36" s="70"/>
      <c r="C36" s="70"/>
      <c r="D36" s="70"/>
      <c r="E36" s="70"/>
      <c r="F36" s="70"/>
      <c r="G36" s="70"/>
      <c r="H36" s="70"/>
      <c r="I36" s="70"/>
      <c r="J36" s="70"/>
      <c r="K36" s="70"/>
      <c r="L36" s="70"/>
      <c r="M36" s="149"/>
      <c r="N36" s="149"/>
      <c r="O36" s="149"/>
      <c r="P36" s="149"/>
      <c r="Q36" s="149"/>
      <c r="R36" s="149"/>
      <c r="S36" s="30"/>
      <c r="T36" s="30"/>
      <c r="U36" s="30"/>
      <c r="V36" s="30"/>
      <c r="W36" s="30"/>
    </row>
    <row r="37" spans="1:23" s="26" customFormat="1" ht="9.9499999999999993" customHeight="1">
      <c r="A37" s="31"/>
      <c r="B37" s="70"/>
      <c r="C37" s="70"/>
      <c r="D37" s="70"/>
      <c r="E37" s="70"/>
      <c r="F37" s="70"/>
      <c r="G37" s="70"/>
      <c r="H37" s="70"/>
      <c r="I37" s="70"/>
      <c r="J37" s="70"/>
      <c r="K37" s="70"/>
      <c r="L37" s="70"/>
      <c r="M37" s="149"/>
      <c r="N37" s="149"/>
      <c r="O37" s="149"/>
      <c r="P37" s="149"/>
      <c r="Q37" s="149"/>
      <c r="R37" s="149"/>
      <c r="S37" s="30"/>
      <c r="T37" s="30"/>
      <c r="U37" s="30"/>
      <c r="V37" s="30"/>
      <c r="W37" s="30"/>
    </row>
    <row r="38" spans="1:23" s="26" customFormat="1" ht="9.9499999999999993" customHeight="1">
      <c r="A38" s="31"/>
      <c r="B38" s="70"/>
      <c r="C38" s="70"/>
      <c r="D38" s="70"/>
      <c r="E38" s="70"/>
      <c r="F38" s="70"/>
      <c r="G38" s="70"/>
      <c r="H38" s="70"/>
      <c r="I38" s="70"/>
      <c r="J38" s="70"/>
      <c r="K38" s="70"/>
      <c r="L38" s="70"/>
      <c r="M38" s="149"/>
      <c r="N38" s="149"/>
      <c r="O38" s="149"/>
      <c r="P38" s="149"/>
      <c r="Q38" s="149"/>
      <c r="R38" s="149"/>
      <c r="S38" s="30"/>
      <c r="T38" s="30"/>
      <c r="U38" s="30"/>
      <c r="V38" s="30"/>
      <c r="W38" s="30"/>
    </row>
    <row r="39" spans="1:23" s="26" customFormat="1" ht="9.9499999999999993" customHeight="1">
      <c r="A39" s="31"/>
      <c r="B39" s="70" t="s">
        <v>236</v>
      </c>
      <c r="C39" s="70"/>
      <c r="D39" s="70"/>
      <c r="E39" s="70"/>
      <c r="F39" s="70"/>
      <c r="G39" s="70"/>
      <c r="H39" s="70"/>
      <c r="I39" s="70"/>
      <c r="J39" s="70"/>
      <c r="K39" s="70"/>
      <c r="L39" s="28"/>
      <c r="M39" s="310"/>
      <c r="N39" s="310"/>
      <c r="O39" s="156">
        <f>SUM(M39+N39)</f>
        <v>0</v>
      </c>
      <c r="P39" s="310"/>
      <c r="Q39" s="310"/>
      <c r="R39" s="156">
        <f>SUM(O39-P39)</f>
        <v>0</v>
      </c>
      <c r="S39" s="30"/>
      <c r="T39" s="30"/>
      <c r="U39" s="30"/>
      <c r="V39" s="30"/>
      <c r="W39" s="30"/>
    </row>
    <row r="40" spans="1:23" s="26" customFormat="1" ht="9.9499999999999993" customHeight="1">
      <c r="A40" s="31"/>
      <c r="B40" s="70"/>
      <c r="C40" s="70"/>
      <c r="D40" s="70"/>
      <c r="E40" s="70"/>
      <c r="F40" s="70"/>
      <c r="G40" s="70"/>
      <c r="H40" s="70"/>
      <c r="I40" s="70"/>
      <c r="J40" s="70"/>
      <c r="K40" s="70"/>
      <c r="L40" s="70"/>
      <c r="M40" s="149"/>
      <c r="N40" s="149"/>
      <c r="O40" s="149"/>
      <c r="P40" s="149"/>
      <c r="Q40" s="149"/>
      <c r="R40" s="149"/>
      <c r="S40" s="30"/>
      <c r="T40" s="30"/>
      <c r="U40" s="30"/>
      <c r="V40" s="30"/>
      <c r="W40" s="30"/>
    </row>
    <row r="41" spans="1:23" s="26" customFormat="1" ht="9.9499999999999993" customHeight="1" thickBot="1">
      <c r="A41" s="31"/>
      <c r="B41" s="70"/>
      <c r="C41" s="70"/>
      <c r="D41" s="70"/>
      <c r="E41" s="70"/>
      <c r="F41" s="70"/>
      <c r="G41" s="70"/>
      <c r="H41" s="70"/>
      <c r="I41" s="70"/>
      <c r="J41" s="70"/>
      <c r="K41" s="70"/>
      <c r="L41" s="28"/>
      <c r="M41" s="148"/>
      <c r="N41" s="148"/>
      <c r="O41" s="148"/>
      <c r="P41" s="148"/>
      <c r="Q41" s="148"/>
      <c r="R41" s="148"/>
      <c r="S41" s="30"/>
      <c r="T41" s="30"/>
      <c r="U41" s="30"/>
      <c r="V41" s="30"/>
      <c r="W41" s="30"/>
    </row>
    <row r="42" spans="1:23" s="26" customFormat="1" ht="9.9499999999999993" customHeight="1" thickTop="1">
      <c r="A42" s="52"/>
      <c r="B42" s="53" t="s">
        <v>159</v>
      </c>
      <c r="C42" s="54"/>
      <c r="D42" s="54"/>
      <c r="E42" s="54"/>
      <c r="F42" s="54"/>
      <c r="G42" s="54"/>
      <c r="H42" s="54"/>
      <c r="I42" s="54"/>
      <c r="J42" s="54"/>
      <c r="K42" s="54"/>
      <c r="L42" s="54"/>
      <c r="M42" s="311">
        <f>SUM(M11+M18+M25+M32+M39)</f>
        <v>1175021203</v>
      </c>
      <c r="N42" s="311">
        <f>SUM(N11+N18+N25+N32+N39)</f>
        <v>79393566</v>
      </c>
      <c r="O42" s="311">
        <f>SUM(M42+N42)</f>
        <v>1254414769</v>
      </c>
      <c r="P42" s="311">
        <f>SUM(P11+P18+P25+P32+P39)</f>
        <v>1085465771</v>
      </c>
      <c r="Q42" s="311">
        <f>SUM(Q11+Q18+Q25+Q32+Q39)</f>
        <v>1085465771</v>
      </c>
      <c r="R42" s="311">
        <f>SUM(O42-P42)</f>
        <v>168948998</v>
      </c>
      <c r="S42" s="30"/>
      <c r="T42" s="30"/>
      <c r="U42" s="30"/>
      <c r="V42" s="30"/>
      <c r="W42" s="30"/>
    </row>
    <row r="43" spans="1:23" s="26" customFormat="1" ht="9.9499999999999993" customHeight="1">
      <c r="A43" s="55"/>
      <c r="B43" s="55"/>
      <c r="C43" s="55"/>
      <c r="D43" s="55"/>
      <c r="E43" s="55"/>
      <c r="F43" s="55"/>
      <c r="G43" s="55"/>
      <c r="H43" s="55"/>
      <c r="I43" s="55"/>
      <c r="J43" s="55"/>
      <c r="K43" s="55"/>
      <c r="L43" s="56"/>
      <c r="M43" s="157"/>
      <c r="N43" s="157"/>
      <c r="O43" s="157"/>
      <c r="P43" s="157"/>
      <c r="Q43" s="157"/>
      <c r="R43" s="157"/>
      <c r="S43" s="30"/>
      <c r="T43" s="30"/>
      <c r="U43" s="30"/>
      <c r="V43" s="30"/>
      <c r="W43" s="30"/>
    </row>
    <row r="44" spans="1:23" s="26" customFormat="1" ht="9.9499999999999993" customHeight="1">
      <c r="A44" s="286"/>
      <c r="B44" s="286"/>
      <c r="C44" s="286"/>
      <c r="D44" s="286"/>
      <c r="E44" s="286"/>
      <c r="F44" s="286"/>
      <c r="G44" s="286"/>
      <c r="H44" s="286"/>
      <c r="I44" s="286"/>
      <c r="J44" s="286"/>
      <c r="K44" s="286"/>
      <c r="L44" s="286"/>
      <c r="M44" s="286"/>
      <c r="N44" s="286"/>
      <c r="O44" s="286"/>
      <c r="P44" s="286"/>
      <c r="Q44" s="286"/>
      <c r="R44" s="286"/>
      <c r="S44" s="30"/>
      <c r="T44" s="30"/>
      <c r="U44" s="30"/>
      <c r="V44" s="30"/>
      <c r="W44" s="30"/>
    </row>
    <row r="45" spans="1:23" s="26" customFormat="1" ht="9.9499999999999993" customHeight="1">
      <c r="A45" s="288"/>
      <c r="B45" s="288"/>
      <c r="C45" s="288"/>
      <c r="D45" s="288"/>
      <c r="E45" s="288"/>
      <c r="F45" s="288"/>
      <c r="G45" s="288"/>
      <c r="H45" s="288"/>
      <c r="I45" s="288"/>
      <c r="J45" s="288"/>
      <c r="K45" s="288"/>
      <c r="L45" s="309"/>
      <c r="M45" s="296"/>
      <c r="N45" s="296"/>
      <c r="O45" s="296"/>
      <c r="P45" s="296"/>
      <c r="Q45" s="296"/>
      <c r="R45" s="296"/>
      <c r="S45" s="30"/>
      <c r="T45" s="30"/>
      <c r="U45" s="30"/>
      <c r="V45" s="30"/>
      <c r="W45" s="30"/>
    </row>
    <row r="46" spans="1:23" s="26" customFormat="1" ht="10.5" customHeight="1">
      <c r="A46" s="299"/>
      <c r="B46" s="299"/>
      <c r="C46" s="299"/>
      <c r="D46" s="299"/>
      <c r="E46" s="299"/>
      <c r="F46" s="299"/>
      <c r="G46" s="299"/>
      <c r="H46" s="299"/>
      <c r="I46" s="299"/>
      <c r="J46" s="299"/>
      <c r="K46" s="299"/>
      <c r="L46" s="299"/>
      <c r="M46" s="299"/>
      <c r="N46" s="299"/>
      <c r="O46" s="299"/>
      <c r="P46" s="299"/>
      <c r="Q46" s="299"/>
      <c r="R46" s="299"/>
      <c r="S46" s="30"/>
      <c r="T46" s="30"/>
      <c r="U46" s="30"/>
      <c r="V46" s="30"/>
      <c r="W46" s="30"/>
    </row>
    <row r="47" spans="1:23" s="26" customFormat="1" ht="10.5" customHeight="1">
      <c r="A47" s="299"/>
      <c r="B47" s="299"/>
      <c r="C47" s="299"/>
      <c r="D47" s="299"/>
      <c r="E47" s="299"/>
      <c r="F47" s="299"/>
      <c r="G47" s="299"/>
      <c r="H47" s="299"/>
      <c r="I47" s="299"/>
      <c r="J47" s="299"/>
      <c r="K47" s="299"/>
      <c r="L47" s="299"/>
      <c r="M47" s="299"/>
      <c r="N47" s="299"/>
      <c r="O47" s="299"/>
      <c r="P47" s="299"/>
      <c r="Q47" s="299"/>
      <c r="R47" s="299"/>
      <c r="S47" s="30"/>
      <c r="T47" s="30"/>
      <c r="U47" s="30"/>
      <c r="V47" s="30"/>
      <c r="W47" s="30"/>
    </row>
    <row r="48" spans="1:23" s="26" customFormat="1" ht="10.5" customHeight="1">
      <c r="A48" s="299"/>
      <c r="B48" s="299"/>
      <c r="C48" s="299"/>
      <c r="D48" s="299"/>
      <c r="E48" s="299"/>
      <c r="F48" s="299"/>
      <c r="G48" s="299"/>
      <c r="H48" s="299"/>
      <c r="I48" s="299"/>
      <c r="J48" s="299"/>
      <c r="K48" s="299"/>
      <c r="L48" s="299"/>
      <c r="M48" s="299"/>
      <c r="N48" s="299"/>
      <c r="O48" s="299"/>
      <c r="P48" s="299"/>
      <c r="Q48" s="299"/>
      <c r="R48" s="299"/>
      <c r="S48" s="30"/>
      <c r="T48" s="30"/>
      <c r="U48" s="30"/>
      <c r="V48" s="30"/>
      <c r="W48" s="30"/>
    </row>
    <row r="49" spans="1:23" s="26" customFormat="1" ht="10.5" customHeight="1">
      <c r="A49" s="299"/>
      <c r="B49" s="299"/>
      <c r="C49" s="299"/>
      <c r="D49" s="299"/>
      <c r="E49" s="299"/>
      <c r="F49" s="299"/>
      <c r="G49" s="299"/>
      <c r="H49" s="299"/>
      <c r="I49" s="299"/>
      <c r="J49" s="299"/>
      <c r="K49" s="299"/>
      <c r="L49" s="299"/>
      <c r="M49" s="299" t="str">
        <f>IF(M42=Formato6B_LDF!AP86,"Correcto","Incorrecto")</f>
        <v>Correcto</v>
      </c>
      <c r="N49" s="299" t="str">
        <f>IF(N42=Formato6B_LDF!AQ86,"Correcto","Incorrecto")</f>
        <v>Correcto</v>
      </c>
      <c r="O49" s="299" t="str">
        <f>IF(O42=Formato6B_LDF!AR86,"Correcto","Incorrecto")</f>
        <v>Correcto</v>
      </c>
      <c r="P49" s="299" t="str">
        <f>IF(P42=Formato6B_LDF!AS86,"Correcto","Incorrecto")</f>
        <v>Correcto</v>
      </c>
      <c r="Q49" s="299" t="str">
        <f>IF(Q42=Formato6B_LDF!AT86,"Correcto","Incorrecto")</f>
        <v>Correcto</v>
      </c>
      <c r="R49" s="299" t="str">
        <f>IF(R42=Formato6B_LDF!AU86,"Correcto","Incorrecto")</f>
        <v>Correcto</v>
      </c>
      <c r="S49" s="30"/>
      <c r="T49" s="30"/>
      <c r="U49" s="30"/>
      <c r="V49" s="30"/>
      <c r="W49" s="30"/>
    </row>
    <row r="50" spans="1:23" s="26" customFormat="1" ht="10.5" customHeight="1">
      <c r="A50" s="299"/>
      <c r="B50" s="299"/>
      <c r="C50" s="299"/>
      <c r="D50" s="299"/>
      <c r="E50" s="299"/>
      <c r="F50" s="299"/>
      <c r="G50" s="299"/>
      <c r="H50" s="299"/>
      <c r="I50" s="299"/>
      <c r="J50" s="299"/>
      <c r="K50" s="299"/>
      <c r="L50" s="299"/>
      <c r="M50" s="299" t="str">
        <f>IF(M42=Formato6A_LDF!AJ169,"Correcto","Incorrecto")</f>
        <v>Correcto</v>
      </c>
      <c r="N50" s="299" t="str">
        <f>IF(N42=Formato6A_LDF!AK169,"Correcto","Incorrecto")</f>
        <v>Correcto</v>
      </c>
      <c r="O50" s="299" t="str">
        <f>IF(O42=Formato6A_LDF!AL169,"Correcto","Incorrecto")</f>
        <v>Correcto</v>
      </c>
      <c r="P50" s="299" t="str">
        <f>IF(P42=Formato6A_LDF!AM169,"Correcto","Incorrecto")</f>
        <v>Correcto</v>
      </c>
      <c r="Q50" s="299" t="str">
        <f>IF(Q42=Formato6A_LDF!AN169,"Correcto","Incorrecto")</f>
        <v>Correcto</v>
      </c>
      <c r="R50" s="299" t="str">
        <f>IF(R42=Formato6A_LDF!AO169,"Correcto","Incorrecto")</f>
        <v>Correcto</v>
      </c>
      <c r="S50" s="30"/>
      <c r="T50" s="30"/>
      <c r="U50" s="30"/>
      <c r="V50" s="30"/>
      <c r="W50" s="30"/>
    </row>
    <row r="51" spans="1:23" s="26" customFormat="1" ht="10.5" customHeight="1">
      <c r="A51" s="299"/>
      <c r="B51" s="299"/>
      <c r="C51" s="299"/>
      <c r="D51" s="299"/>
      <c r="E51" s="299"/>
      <c r="F51" s="299"/>
      <c r="G51" s="299"/>
      <c r="H51" s="299"/>
      <c r="I51" s="299"/>
      <c r="J51" s="299"/>
      <c r="K51" s="299"/>
      <c r="L51" s="299"/>
      <c r="M51" s="299" t="str">
        <f>IF(M42=Formato6C_LDF!AX88,"Correcto","Incorrecto")</f>
        <v>Correcto</v>
      </c>
      <c r="N51" s="299" t="str">
        <f>IF(N42=Formato6C_LDF!AY88,"Correcto","Incorrecto")</f>
        <v>Correcto</v>
      </c>
      <c r="O51" s="299" t="str">
        <f>IF(O42=Formato6C_LDF!AZ88,"Correcto","Incorrecto")</f>
        <v>Correcto</v>
      </c>
      <c r="P51" s="299" t="str">
        <f>IF(P42=Formato6C_LDF!BA88,"Correcto","Incorrecto")</f>
        <v>Correcto</v>
      </c>
      <c r="Q51" s="299" t="str">
        <f>IF(Q42=Formato6C_LDF!BB88,"Correcto","Incorrecto")</f>
        <v>Correcto</v>
      </c>
      <c r="R51" s="299" t="str">
        <f>IF(R42=Formato6C_LDF!BC88,"Correcto","Incorrecto")</f>
        <v>Correcto</v>
      </c>
      <c r="S51" s="30"/>
      <c r="T51" s="30"/>
      <c r="U51" s="30"/>
      <c r="V51" s="30"/>
      <c r="W51" s="30"/>
    </row>
    <row r="52" spans="1:23" s="26" customFormat="1" ht="10.5" customHeight="1">
      <c r="A52" s="30"/>
      <c r="B52" s="30"/>
      <c r="C52" s="30"/>
      <c r="D52" s="30"/>
      <c r="E52" s="30"/>
      <c r="F52" s="30"/>
      <c r="G52" s="30"/>
      <c r="H52" s="30"/>
      <c r="I52" s="30"/>
      <c r="J52" s="30"/>
      <c r="K52" s="30"/>
      <c r="L52" s="30"/>
      <c r="M52" s="30"/>
      <c r="N52" s="30"/>
      <c r="O52" s="30"/>
      <c r="P52" s="30"/>
      <c r="Q52" s="30"/>
      <c r="R52" s="30"/>
      <c r="S52" s="30"/>
      <c r="T52" s="30"/>
      <c r="U52" s="30"/>
      <c r="V52" s="30"/>
      <c r="W52" s="30"/>
    </row>
    <row r="53" spans="1:23" s="26" customFormat="1" ht="10.5" customHeight="1">
      <c r="A53" s="30"/>
      <c r="B53" s="30"/>
      <c r="C53" s="30"/>
      <c r="D53" s="30"/>
      <c r="E53" s="30"/>
      <c r="F53" s="30"/>
      <c r="G53" s="30"/>
      <c r="H53" s="30"/>
      <c r="I53" s="30"/>
      <c r="J53" s="30"/>
      <c r="K53" s="30"/>
      <c r="L53" s="30"/>
      <c r="M53" s="30"/>
      <c r="N53" s="30"/>
      <c r="O53" s="30"/>
      <c r="P53" s="30"/>
      <c r="Q53" s="30"/>
      <c r="R53" s="30"/>
      <c r="S53" s="30"/>
      <c r="T53" s="30"/>
      <c r="U53" s="30"/>
      <c r="V53" s="30"/>
      <c r="W53" s="30"/>
    </row>
    <row r="54" spans="1:23" s="26" customFormat="1" ht="10.5" customHeight="1">
      <c r="A54" s="30"/>
      <c r="B54" s="30"/>
      <c r="C54" s="30"/>
      <c r="D54" s="30"/>
      <c r="E54" s="30"/>
      <c r="F54" s="30"/>
      <c r="G54" s="30"/>
      <c r="H54" s="30"/>
      <c r="I54" s="30"/>
      <c r="J54" s="30"/>
      <c r="K54" s="30"/>
      <c r="L54" s="30"/>
      <c r="M54" s="30"/>
      <c r="N54" s="30"/>
      <c r="O54" s="30"/>
      <c r="P54" s="30"/>
      <c r="Q54" s="30"/>
      <c r="R54" s="30"/>
      <c r="S54" s="30"/>
      <c r="T54" s="30"/>
      <c r="U54" s="30"/>
      <c r="V54" s="30"/>
      <c r="W54" s="30"/>
    </row>
    <row r="55" spans="1:23" s="26" customFormat="1" ht="13.5">
      <c r="A55" s="30"/>
      <c r="B55" s="30"/>
      <c r="C55" s="30"/>
      <c r="D55" s="30"/>
      <c r="E55" s="30"/>
      <c r="F55" s="30"/>
      <c r="G55" s="30"/>
      <c r="H55" s="30"/>
      <c r="I55" s="30"/>
      <c r="J55" s="30"/>
      <c r="K55" s="30"/>
      <c r="L55" s="30"/>
      <c r="M55" s="397"/>
      <c r="N55" s="397"/>
      <c r="O55" s="397"/>
      <c r="P55" s="397"/>
      <c r="Q55" s="397"/>
      <c r="R55" s="397"/>
      <c r="S55" s="30"/>
      <c r="T55" s="30"/>
      <c r="U55" s="30"/>
      <c r="V55" s="30"/>
      <c r="W55" s="30"/>
    </row>
    <row r="56" spans="1:23" s="26" customFormat="1" ht="13.5">
      <c r="A56" s="30"/>
      <c r="B56" s="30"/>
      <c r="C56" s="30"/>
      <c r="D56" s="30"/>
      <c r="E56" s="30"/>
      <c r="F56" s="30"/>
      <c r="G56" s="30"/>
      <c r="H56" s="30"/>
      <c r="I56" s="30"/>
      <c r="J56" s="30"/>
      <c r="K56" s="30"/>
      <c r="L56" s="30"/>
      <c r="M56" s="30"/>
      <c r="N56" s="30"/>
      <c r="O56" s="30"/>
      <c r="P56" s="30"/>
      <c r="Q56" s="30"/>
      <c r="R56" s="30"/>
      <c r="S56" s="30"/>
      <c r="T56" s="30"/>
      <c r="U56" s="30"/>
      <c r="V56" s="30"/>
      <c r="W56" s="30"/>
    </row>
    <row r="57" spans="1:23" s="26" customFormat="1" ht="13.5">
      <c r="A57" s="30"/>
      <c r="B57" s="30"/>
      <c r="C57" s="30"/>
      <c r="D57" s="30"/>
      <c r="E57" s="30"/>
      <c r="F57" s="30"/>
      <c r="G57" s="30"/>
      <c r="H57" s="30"/>
      <c r="I57" s="30"/>
      <c r="J57" s="30"/>
      <c r="K57" s="30"/>
      <c r="L57" s="30"/>
      <c r="M57" s="30"/>
      <c r="N57" s="30"/>
      <c r="O57" s="30"/>
      <c r="P57" s="30"/>
      <c r="Q57" s="30"/>
      <c r="R57" s="30"/>
      <c r="S57" s="30"/>
      <c r="T57" s="30"/>
      <c r="U57" s="30"/>
      <c r="V57" s="30"/>
      <c r="W57" s="30"/>
    </row>
    <row r="58" spans="1:23" s="26" customFormat="1" ht="13.5">
      <c r="A58" s="30"/>
      <c r="B58" s="30"/>
      <c r="C58" s="30"/>
      <c r="D58" s="30"/>
      <c r="E58" s="30"/>
      <c r="F58" s="30"/>
      <c r="G58" s="30"/>
      <c r="H58" s="30"/>
      <c r="I58" s="30"/>
      <c r="J58" s="30"/>
      <c r="K58" s="30"/>
      <c r="L58" s="30"/>
      <c r="M58" s="30"/>
      <c r="N58" s="30"/>
      <c r="O58" s="30"/>
      <c r="P58" s="30"/>
      <c r="Q58" s="30"/>
      <c r="R58" s="30"/>
      <c r="S58" s="30"/>
      <c r="T58" s="30"/>
      <c r="U58" s="30"/>
      <c r="V58" s="30"/>
      <c r="W58" s="30"/>
    </row>
    <row r="59" spans="1:23" s="26" customFormat="1" ht="13.5">
      <c r="A59" s="30"/>
      <c r="B59" s="30"/>
      <c r="C59" s="30"/>
      <c r="D59" s="30"/>
      <c r="E59" s="30"/>
      <c r="F59" s="30"/>
      <c r="G59" s="30"/>
      <c r="H59" s="30"/>
      <c r="I59" s="30"/>
      <c r="J59" s="30"/>
      <c r="K59" s="30"/>
      <c r="L59" s="30"/>
      <c r="M59" s="30"/>
      <c r="N59" s="30"/>
      <c r="O59" s="30"/>
      <c r="P59" s="30"/>
      <c r="Q59" s="30"/>
      <c r="R59" s="30"/>
      <c r="S59" s="30"/>
      <c r="T59" s="30"/>
      <c r="U59" s="30"/>
      <c r="V59" s="30"/>
      <c r="W59" s="30"/>
    </row>
    <row r="60" spans="1:23" s="26" customFormat="1" ht="13.5">
      <c r="A60" s="30"/>
      <c r="B60" s="30"/>
      <c r="C60" s="30"/>
      <c r="D60" s="30"/>
      <c r="E60" s="30"/>
      <c r="F60" s="30"/>
      <c r="G60" s="30"/>
      <c r="H60" s="30"/>
      <c r="I60" s="30"/>
      <c r="J60" s="30"/>
      <c r="K60" s="30"/>
      <c r="L60" s="30"/>
      <c r="M60" s="30"/>
      <c r="N60" s="30"/>
      <c r="O60" s="30"/>
      <c r="P60" s="30"/>
      <c r="Q60" s="30"/>
      <c r="R60" s="30"/>
      <c r="S60" s="30"/>
      <c r="T60" s="30"/>
      <c r="U60" s="30"/>
      <c r="V60" s="30"/>
      <c r="W60" s="30"/>
    </row>
    <row r="61" spans="1:23" s="26" customFormat="1" ht="13.5">
      <c r="A61" s="30"/>
      <c r="B61" s="30"/>
      <c r="C61" s="30"/>
      <c r="D61" s="30"/>
      <c r="E61" s="30"/>
      <c r="F61" s="30"/>
      <c r="G61" s="30"/>
      <c r="H61" s="30"/>
      <c r="I61" s="30"/>
      <c r="J61" s="30"/>
      <c r="K61" s="30"/>
      <c r="L61" s="30"/>
      <c r="M61" s="30"/>
      <c r="N61" s="30"/>
      <c r="O61" s="30"/>
      <c r="P61" s="30"/>
      <c r="Q61" s="30"/>
      <c r="R61" s="30"/>
      <c r="S61" s="30"/>
      <c r="T61" s="30"/>
      <c r="U61" s="30"/>
      <c r="V61" s="30"/>
      <c r="W61" s="30"/>
    </row>
    <row r="62" spans="1:23" s="26" customFormat="1" ht="13.5">
      <c r="A62" s="30"/>
      <c r="B62" s="30"/>
      <c r="C62" s="30"/>
      <c r="D62" s="30"/>
      <c r="E62" s="30"/>
      <c r="F62" s="30"/>
      <c r="G62" s="30"/>
      <c r="H62" s="30"/>
      <c r="I62" s="30"/>
      <c r="J62" s="30"/>
      <c r="K62" s="30"/>
      <c r="L62" s="30"/>
      <c r="M62" s="30"/>
      <c r="N62" s="30"/>
      <c r="O62" s="30"/>
      <c r="P62" s="30"/>
      <c r="Q62" s="30"/>
      <c r="R62" s="30"/>
      <c r="S62" s="30"/>
      <c r="T62" s="30"/>
      <c r="U62" s="30"/>
      <c r="V62" s="30"/>
      <c r="W62" s="30"/>
    </row>
    <row r="63" spans="1:23" s="26" customFormat="1" ht="13.5">
      <c r="A63" s="30"/>
      <c r="B63" s="30"/>
      <c r="C63" s="30"/>
      <c r="D63" s="30"/>
      <c r="E63" s="30"/>
      <c r="F63" s="30"/>
      <c r="G63" s="30"/>
      <c r="H63" s="30"/>
      <c r="I63" s="30"/>
      <c r="J63" s="30"/>
      <c r="K63" s="30"/>
      <c r="L63" s="30"/>
      <c r="M63" s="30"/>
      <c r="N63" s="30"/>
      <c r="O63" s="30"/>
      <c r="P63" s="30"/>
      <c r="Q63" s="30"/>
      <c r="R63" s="30"/>
      <c r="S63" s="30"/>
      <c r="T63" s="30"/>
      <c r="U63" s="30"/>
      <c r="V63" s="30"/>
      <c r="W63" s="30"/>
    </row>
    <row r="64" spans="1:23" s="26" customFormat="1" ht="13.5">
      <c r="A64" s="30"/>
      <c r="B64" s="30"/>
      <c r="C64" s="30"/>
      <c r="D64" s="30"/>
      <c r="E64" s="30"/>
      <c r="F64" s="30"/>
      <c r="G64" s="30"/>
      <c r="H64" s="30"/>
      <c r="I64" s="30"/>
      <c r="J64" s="30"/>
      <c r="K64" s="30"/>
      <c r="L64" s="30"/>
      <c r="M64" s="30"/>
      <c r="N64" s="30"/>
      <c r="O64" s="30"/>
      <c r="P64" s="30"/>
      <c r="Q64" s="30"/>
      <c r="R64" s="30"/>
      <c r="S64" s="30"/>
      <c r="T64" s="30"/>
      <c r="U64" s="30"/>
      <c r="V64" s="30"/>
      <c r="W64" s="30"/>
    </row>
    <row r="65" spans="1:23" s="26" customFormat="1" ht="13.5">
      <c r="A65" s="30"/>
      <c r="B65" s="30"/>
      <c r="C65" s="30"/>
      <c r="D65" s="30"/>
      <c r="E65" s="30"/>
      <c r="F65" s="30"/>
      <c r="G65" s="30"/>
      <c r="H65" s="30"/>
      <c r="I65" s="30"/>
      <c r="J65" s="30"/>
      <c r="K65" s="30"/>
      <c r="L65" s="30"/>
      <c r="M65" s="30"/>
      <c r="N65" s="30"/>
      <c r="O65" s="30"/>
      <c r="P65" s="30"/>
      <c r="Q65" s="30"/>
      <c r="R65" s="30"/>
      <c r="S65" s="30"/>
      <c r="T65" s="30"/>
      <c r="U65" s="30"/>
      <c r="V65" s="30"/>
      <c r="W65" s="30"/>
    </row>
    <row r="66" spans="1:23" s="26" customFormat="1" ht="13.5">
      <c r="A66" s="30"/>
      <c r="B66" s="30"/>
      <c r="C66" s="30"/>
      <c r="D66" s="30"/>
      <c r="E66" s="30"/>
      <c r="F66" s="30"/>
      <c r="G66" s="30"/>
      <c r="H66" s="30"/>
      <c r="I66" s="30"/>
      <c r="J66" s="30"/>
      <c r="K66" s="30"/>
      <c r="L66" s="30"/>
      <c r="M66" s="30"/>
      <c r="N66" s="30"/>
      <c r="O66" s="30"/>
      <c r="P66" s="30"/>
      <c r="Q66" s="30"/>
      <c r="R66" s="30"/>
      <c r="S66" s="30"/>
      <c r="T66" s="30"/>
      <c r="U66" s="30"/>
      <c r="V66" s="30"/>
      <c r="W66" s="30"/>
    </row>
    <row r="67" spans="1:23" s="26" customFormat="1" ht="13.5">
      <c r="A67" s="30"/>
      <c r="B67" s="30"/>
      <c r="C67" s="30"/>
      <c r="D67" s="30"/>
      <c r="E67" s="30"/>
      <c r="F67" s="30"/>
      <c r="G67" s="30"/>
      <c r="H67" s="30"/>
      <c r="I67" s="30"/>
      <c r="J67" s="30"/>
      <c r="K67" s="30"/>
      <c r="L67" s="30"/>
      <c r="M67" s="30"/>
      <c r="N67" s="30"/>
      <c r="O67" s="30"/>
      <c r="P67" s="30"/>
      <c r="Q67" s="30"/>
      <c r="R67" s="30"/>
      <c r="S67" s="30"/>
      <c r="T67" s="30"/>
      <c r="U67" s="30"/>
      <c r="V67" s="30"/>
      <c r="W67" s="30"/>
    </row>
    <row r="68" spans="1:23" s="26" customFormat="1" ht="13.5">
      <c r="A68" s="30"/>
      <c r="B68" s="30"/>
      <c r="C68" s="30"/>
      <c r="D68" s="30"/>
      <c r="E68" s="30"/>
      <c r="F68" s="30"/>
      <c r="G68" s="30"/>
      <c r="H68" s="30"/>
      <c r="I68" s="30"/>
      <c r="J68" s="30"/>
      <c r="K68" s="30"/>
      <c r="L68" s="30"/>
      <c r="M68" s="30"/>
      <c r="N68" s="30"/>
      <c r="O68" s="30"/>
      <c r="P68" s="30"/>
      <c r="Q68" s="30"/>
      <c r="R68" s="30"/>
      <c r="S68" s="30"/>
      <c r="T68" s="30"/>
      <c r="U68" s="30"/>
      <c r="V68" s="30"/>
      <c r="W68" s="30"/>
    </row>
    <row r="69" spans="1:23" s="26" customFormat="1" ht="13.5">
      <c r="A69" s="30"/>
      <c r="B69" s="30"/>
      <c r="C69" s="30"/>
      <c r="D69" s="30"/>
      <c r="E69" s="30"/>
      <c r="F69" s="30"/>
      <c r="G69" s="30"/>
      <c r="H69" s="30"/>
      <c r="I69" s="30"/>
      <c r="J69" s="30"/>
      <c r="K69" s="30"/>
      <c r="L69" s="30"/>
      <c r="M69" s="30"/>
      <c r="N69" s="30"/>
      <c r="O69" s="30"/>
      <c r="P69" s="30"/>
      <c r="Q69" s="30"/>
      <c r="R69" s="30"/>
      <c r="S69" s="30"/>
      <c r="T69" s="30"/>
      <c r="U69" s="30"/>
      <c r="V69" s="30"/>
      <c r="W69" s="30"/>
    </row>
    <row r="70" spans="1:23" s="26" customFormat="1" ht="13.5">
      <c r="A70" s="30"/>
      <c r="B70" s="30"/>
      <c r="C70" s="30"/>
      <c r="D70" s="30"/>
      <c r="E70" s="30"/>
      <c r="F70" s="30"/>
      <c r="G70" s="30"/>
      <c r="H70" s="30"/>
      <c r="I70" s="30"/>
      <c r="J70" s="30"/>
      <c r="K70" s="30"/>
      <c r="L70" s="30"/>
      <c r="M70" s="30"/>
      <c r="N70" s="30"/>
      <c r="O70" s="30"/>
      <c r="P70" s="30"/>
      <c r="Q70" s="30"/>
      <c r="R70" s="30"/>
      <c r="S70" s="30"/>
      <c r="T70" s="30"/>
      <c r="U70" s="30"/>
      <c r="V70" s="30"/>
      <c r="W70" s="30"/>
    </row>
    <row r="71" spans="1:23" s="26" customFormat="1" ht="13.5">
      <c r="A71" s="30"/>
      <c r="B71" s="30"/>
      <c r="C71" s="30"/>
      <c r="D71" s="30"/>
      <c r="E71" s="30"/>
      <c r="F71" s="30"/>
      <c r="G71" s="30"/>
      <c r="H71" s="30"/>
      <c r="I71" s="30"/>
      <c r="J71" s="30"/>
      <c r="K71" s="30"/>
      <c r="L71" s="30"/>
      <c r="M71" s="30"/>
      <c r="N71" s="30"/>
      <c r="O71" s="30"/>
      <c r="P71" s="30"/>
      <c r="Q71" s="30"/>
      <c r="R71" s="30"/>
      <c r="S71" s="30"/>
      <c r="T71" s="30"/>
      <c r="U71" s="30"/>
      <c r="V71" s="30"/>
      <c r="W71" s="30"/>
    </row>
    <row r="72" spans="1:23" s="26" customFormat="1" ht="13.5">
      <c r="A72" s="30"/>
      <c r="B72" s="30"/>
      <c r="C72" s="30"/>
      <c r="D72" s="30"/>
      <c r="E72" s="30"/>
      <c r="F72" s="30"/>
      <c r="G72" s="30"/>
      <c r="H72" s="30"/>
      <c r="I72" s="30"/>
      <c r="J72" s="30"/>
      <c r="K72" s="30"/>
      <c r="L72" s="30"/>
      <c r="M72" s="30"/>
      <c r="N72" s="30"/>
      <c r="O72" s="30"/>
      <c r="P72" s="30"/>
      <c r="Q72" s="30"/>
      <c r="R72" s="30"/>
      <c r="S72" s="30"/>
      <c r="T72" s="30"/>
      <c r="U72" s="30"/>
      <c r="V72" s="30"/>
      <c r="W72" s="30"/>
    </row>
    <row r="73" spans="1:23" s="26" customFormat="1" ht="13.5">
      <c r="A73" s="30"/>
      <c r="B73" s="30"/>
      <c r="C73" s="30"/>
      <c r="D73" s="30"/>
      <c r="E73" s="30"/>
      <c r="F73" s="30"/>
      <c r="G73" s="30"/>
      <c r="H73" s="30"/>
      <c r="I73" s="30"/>
      <c r="J73" s="30"/>
      <c r="K73" s="30"/>
      <c r="L73" s="30"/>
      <c r="M73" s="30"/>
      <c r="N73" s="30"/>
      <c r="O73" s="30"/>
      <c r="P73" s="30"/>
      <c r="Q73" s="30"/>
      <c r="R73" s="30"/>
      <c r="S73" s="30"/>
      <c r="T73" s="30"/>
      <c r="U73" s="30"/>
      <c r="V73" s="30"/>
      <c r="W73" s="30"/>
    </row>
    <row r="74" spans="1:23" s="26" customFormat="1" ht="13.5">
      <c r="A74" s="30"/>
      <c r="B74" s="30"/>
      <c r="C74" s="30"/>
      <c r="D74" s="30"/>
      <c r="E74" s="30"/>
      <c r="F74" s="30"/>
      <c r="G74" s="30"/>
      <c r="H74" s="30"/>
      <c r="I74" s="30"/>
      <c r="J74" s="30"/>
      <c r="K74" s="30"/>
      <c r="L74" s="30"/>
      <c r="M74" s="30"/>
      <c r="N74" s="30"/>
      <c r="O74" s="30"/>
      <c r="P74" s="30"/>
      <c r="Q74" s="30"/>
      <c r="R74" s="30"/>
      <c r="S74" s="30"/>
      <c r="T74" s="30"/>
      <c r="U74" s="30"/>
      <c r="V74" s="30"/>
      <c r="W74" s="30"/>
    </row>
    <row r="75" spans="1:23" s="26" customFormat="1" ht="13.5">
      <c r="A75" s="30"/>
      <c r="B75" s="30"/>
      <c r="C75" s="30"/>
      <c r="D75" s="30"/>
      <c r="E75" s="30"/>
      <c r="F75" s="30"/>
      <c r="G75" s="30"/>
      <c r="H75" s="30"/>
      <c r="I75" s="30"/>
      <c r="J75" s="30"/>
      <c r="K75" s="30"/>
      <c r="L75" s="30"/>
      <c r="M75" s="30"/>
      <c r="N75" s="30"/>
      <c r="O75" s="30"/>
      <c r="P75" s="30"/>
      <c r="Q75" s="30"/>
      <c r="R75" s="30"/>
      <c r="S75" s="30"/>
      <c r="T75" s="30"/>
      <c r="U75" s="30"/>
      <c r="V75" s="30"/>
      <c r="W75" s="30"/>
    </row>
    <row r="76" spans="1:23" s="26" customFormat="1" ht="13.5">
      <c r="A76" s="30"/>
      <c r="B76" s="30"/>
      <c r="C76" s="30"/>
      <c r="D76" s="30"/>
      <c r="E76" s="30"/>
      <c r="F76" s="30"/>
      <c r="G76" s="30"/>
      <c r="H76" s="30"/>
      <c r="I76" s="30"/>
      <c r="J76" s="30"/>
      <c r="K76" s="30"/>
      <c r="L76" s="30"/>
      <c r="M76" s="30"/>
      <c r="N76" s="30"/>
      <c r="O76" s="30"/>
      <c r="P76" s="30"/>
      <c r="Q76" s="30"/>
      <c r="R76" s="30"/>
      <c r="S76" s="30"/>
      <c r="T76" s="30"/>
      <c r="U76" s="30"/>
      <c r="V76" s="30"/>
      <c r="W76" s="30"/>
    </row>
    <row r="77" spans="1:23" s="26" customFormat="1" ht="13.5">
      <c r="A77" s="30"/>
      <c r="B77" s="30"/>
      <c r="C77" s="30"/>
      <c r="D77" s="30"/>
      <c r="E77" s="30"/>
      <c r="F77" s="30"/>
      <c r="G77" s="30"/>
      <c r="H77" s="30"/>
      <c r="I77" s="30"/>
      <c r="J77" s="30"/>
      <c r="K77" s="30"/>
      <c r="L77" s="30"/>
      <c r="M77" s="30"/>
      <c r="N77" s="30"/>
      <c r="O77" s="30"/>
      <c r="P77" s="30"/>
      <c r="Q77" s="30"/>
      <c r="R77" s="30"/>
      <c r="S77" s="30"/>
      <c r="T77" s="30"/>
      <c r="U77" s="30"/>
      <c r="V77" s="30"/>
      <c r="W77" s="30"/>
    </row>
    <row r="78" spans="1:23" s="26" customFormat="1" ht="13.5">
      <c r="A78" s="30"/>
      <c r="B78" s="30"/>
      <c r="C78" s="30"/>
      <c r="D78" s="30"/>
      <c r="E78" s="30"/>
      <c r="F78" s="30"/>
      <c r="G78" s="30"/>
      <c r="H78" s="30"/>
      <c r="I78" s="30"/>
      <c r="J78" s="30"/>
      <c r="K78" s="30"/>
      <c r="L78" s="30"/>
      <c r="M78" s="30"/>
      <c r="N78" s="30"/>
      <c r="O78" s="30"/>
      <c r="P78" s="30"/>
      <c r="Q78" s="30"/>
      <c r="R78" s="30"/>
      <c r="S78" s="30"/>
      <c r="T78" s="30"/>
      <c r="U78" s="30"/>
      <c r="V78" s="30"/>
      <c r="W78" s="30"/>
    </row>
    <row r="79" spans="1:23" s="26" customFormat="1" ht="13.5">
      <c r="A79" s="30"/>
      <c r="B79" s="30"/>
      <c r="C79" s="30"/>
      <c r="D79" s="30"/>
      <c r="E79" s="30"/>
      <c r="F79" s="30"/>
      <c r="G79" s="30"/>
      <c r="H79" s="30"/>
      <c r="I79" s="30"/>
      <c r="J79" s="30"/>
      <c r="K79" s="30"/>
      <c r="L79" s="30"/>
      <c r="M79" s="30"/>
      <c r="N79" s="30"/>
      <c r="O79" s="30"/>
      <c r="P79" s="30"/>
      <c r="Q79" s="30"/>
      <c r="R79" s="30"/>
      <c r="S79" s="30"/>
      <c r="T79" s="30"/>
      <c r="U79" s="30"/>
      <c r="V79" s="30"/>
      <c r="W79" s="30"/>
    </row>
    <row r="80" spans="1:23" s="26" customFormat="1" ht="13.5">
      <c r="A80" s="30"/>
      <c r="B80" s="30"/>
      <c r="C80" s="30"/>
      <c r="D80" s="30"/>
      <c r="E80" s="30"/>
      <c r="F80" s="30"/>
      <c r="G80" s="30"/>
      <c r="H80" s="30"/>
      <c r="I80" s="30"/>
      <c r="J80" s="30"/>
      <c r="K80" s="30"/>
      <c r="L80" s="30"/>
      <c r="M80" s="30"/>
      <c r="N80" s="30"/>
      <c r="O80" s="30"/>
      <c r="P80" s="30"/>
      <c r="Q80" s="30"/>
      <c r="R80" s="30"/>
      <c r="S80" s="30"/>
      <c r="T80" s="30"/>
      <c r="U80" s="30"/>
      <c r="V80" s="30"/>
      <c r="W80" s="30"/>
    </row>
    <row r="81" spans="1:23" s="26" customFormat="1" ht="13.5">
      <c r="A81" s="30"/>
      <c r="B81" s="30"/>
      <c r="C81" s="30"/>
      <c r="D81" s="30"/>
      <c r="E81" s="30"/>
      <c r="F81" s="30"/>
      <c r="G81" s="30"/>
      <c r="H81" s="30"/>
      <c r="I81" s="30"/>
      <c r="J81" s="30"/>
      <c r="K81" s="30"/>
      <c r="L81" s="30"/>
      <c r="M81" s="30"/>
      <c r="N81" s="30"/>
      <c r="O81" s="30"/>
      <c r="P81" s="30"/>
      <c r="Q81" s="30"/>
      <c r="R81" s="30"/>
      <c r="S81" s="30"/>
      <c r="T81" s="30"/>
      <c r="U81" s="30"/>
      <c r="V81" s="30"/>
      <c r="W81" s="30"/>
    </row>
    <row r="82" spans="1:23" s="26" customFormat="1" ht="13.5">
      <c r="A82" s="30"/>
      <c r="B82" s="30"/>
      <c r="C82" s="30"/>
      <c r="D82" s="30"/>
      <c r="E82" s="30"/>
      <c r="F82" s="30"/>
      <c r="G82" s="30"/>
      <c r="H82" s="30"/>
      <c r="I82" s="30"/>
      <c r="J82" s="30"/>
      <c r="K82" s="30"/>
      <c r="L82" s="30"/>
      <c r="M82" s="30"/>
      <c r="N82" s="30"/>
      <c r="O82" s="30"/>
      <c r="P82" s="30"/>
      <c r="Q82" s="30"/>
      <c r="R82" s="30"/>
      <c r="S82" s="30"/>
      <c r="T82" s="30"/>
      <c r="U82" s="30"/>
      <c r="V82" s="30"/>
      <c r="W82" s="30"/>
    </row>
    <row r="83" spans="1:23" s="26" customFormat="1" ht="13.5">
      <c r="A83" s="30"/>
      <c r="B83" s="30"/>
      <c r="C83" s="30"/>
      <c r="D83" s="30"/>
      <c r="E83" s="30"/>
      <c r="F83" s="30"/>
      <c r="G83" s="30"/>
      <c r="H83" s="30"/>
      <c r="I83" s="30"/>
      <c r="J83" s="30"/>
      <c r="K83" s="30"/>
      <c r="L83" s="30"/>
      <c r="M83" s="30"/>
      <c r="N83" s="30"/>
      <c r="O83" s="30"/>
      <c r="P83" s="30"/>
      <c r="Q83" s="30"/>
      <c r="R83" s="30"/>
      <c r="S83" s="30"/>
      <c r="T83" s="30"/>
      <c r="U83" s="30"/>
      <c r="V83" s="30"/>
      <c r="W83" s="30"/>
    </row>
    <row r="84" spans="1:23" s="26" customFormat="1" ht="13.5">
      <c r="A84" s="30"/>
      <c r="B84" s="30"/>
      <c r="C84" s="30"/>
      <c r="D84" s="30"/>
      <c r="E84" s="30"/>
      <c r="F84" s="30"/>
      <c r="G84" s="30"/>
      <c r="H84" s="30"/>
      <c r="I84" s="30"/>
      <c r="J84" s="30"/>
      <c r="K84" s="30"/>
      <c r="L84" s="30"/>
      <c r="M84" s="30"/>
      <c r="N84" s="30"/>
      <c r="O84" s="30"/>
      <c r="P84" s="30"/>
      <c r="Q84" s="30"/>
      <c r="R84" s="30"/>
      <c r="S84" s="30"/>
      <c r="T84" s="30"/>
      <c r="U84" s="30"/>
      <c r="V84" s="30"/>
      <c r="W84" s="30"/>
    </row>
    <row r="85" spans="1:23" s="26" customFormat="1" ht="13.5">
      <c r="A85" s="30"/>
      <c r="B85" s="30"/>
      <c r="C85" s="30"/>
      <c r="D85" s="30"/>
      <c r="E85" s="30"/>
      <c r="F85" s="30"/>
      <c r="G85" s="30"/>
      <c r="H85" s="30"/>
      <c r="I85" s="30"/>
      <c r="J85" s="30"/>
      <c r="K85" s="30"/>
      <c r="L85" s="30"/>
      <c r="M85" s="30"/>
      <c r="N85" s="30"/>
      <c r="O85" s="30"/>
      <c r="P85" s="30"/>
      <c r="Q85" s="30"/>
      <c r="R85" s="30"/>
      <c r="S85" s="30"/>
      <c r="T85" s="30"/>
      <c r="U85" s="30"/>
      <c r="V85" s="30"/>
      <c r="W85" s="30"/>
    </row>
    <row r="86" spans="1:23" s="26" customFormat="1" ht="13.5">
      <c r="A86" s="30"/>
      <c r="B86" s="30"/>
      <c r="C86" s="30"/>
      <c r="D86" s="30"/>
      <c r="E86" s="30"/>
      <c r="F86" s="30"/>
      <c r="G86" s="30"/>
      <c r="H86" s="30"/>
      <c r="I86" s="30"/>
      <c r="J86" s="30"/>
      <c r="K86" s="30"/>
      <c r="L86" s="30"/>
      <c r="M86" s="30"/>
      <c r="N86" s="30"/>
      <c r="O86" s="30"/>
      <c r="P86" s="30"/>
      <c r="Q86" s="30"/>
      <c r="R86" s="30"/>
      <c r="S86" s="30"/>
      <c r="T86" s="30"/>
      <c r="U86" s="30"/>
      <c r="V86" s="30"/>
      <c r="W86" s="30"/>
    </row>
    <row r="87" spans="1:23" s="26" customFormat="1" ht="13.5">
      <c r="A87" s="30"/>
      <c r="B87" s="30"/>
      <c r="C87" s="30"/>
      <c r="D87" s="30"/>
      <c r="E87" s="30"/>
      <c r="F87" s="30"/>
      <c r="G87" s="30"/>
      <c r="H87" s="30"/>
      <c r="I87" s="30"/>
      <c r="J87" s="30"/>
      <c r="K87" s="30"/>
      <c r="L87" s="30"/>
      <c r="M87" s="30"/>
      <c r="N87" s="30"/>
      <c r="O87" s="30"/>
      <c r="P87" s="30"/>
      <c r="Q87" s="30"/>
      <c r="R87" s="30"/>
      <c r="S87" s="30"/>
      <c r="T87" s="30"/>
      <c r="U87" s="30"/>
      <c r="V87" s="30"/>
      <c r="W87" s="30"/>
    </row>
    <row r="88" spans="1:23" s="26" customFormat="1" ht="13.5">
      <c r="A88" s="30"/>
      <c r="B88" s="30"/>
      <c r="C88" s="30"/>
      <c r="D88" s="30"/>
      <c r="E88" s="30"/>
      <c r="F88" s="30"/>
      <c r="G88" s="30"/>
      <c r="H88" s="30"/>
      <c r="I88" s="30"/>
      <c r="J88" s="30"/>
      <c r="K88" s="30"/>
      <c r="L88" s="30"/>
      <c r="M88" s="30"/>
      <c r="N88" s="30"/>
      <c r="O88" s="30"/>
      <c r="P88" s="30"/>
      <c r="Q88" s="30"/>
      <c r="R88" s="30"/>
      <c r="S88" s="30"/>
      <c r="T88" s="30"/>
      <c r="U88" s="30"/>
      <c r="V88" s="30"/>
      <c r="W88" s="30"/>
    </row>
    <row r="89" spans="1:23" s="26" customFormat="1" ht="13.5">
      <c r="A89" s="30"/>
      <c r="B89" s="30"/>
      <c r="C89" s="30"/>
      <c r="D89" s="30"/>
      <c r="E89" s="30"/>
      <c r="F89" s="30"/>
      <c r="G89" s="30"/>
      <c r="H89" s="30"/>
      <c r="I89" s="30"/>
      <c r="J89" s="30"/>
      <c r="K89" s="30"/>
      <c r="L89" s="30"/>
      <c r="M89" s="30"/>
      <c r="N89" s="30"/>
      <c r="O89" s="30"/>
      <c r="P89" s="30"/>
      <c r="Q89" s="30"/>
      <c r="R89" s="30"/>
      <c r="S89" s="30"/>
      <c r="T89" s="30"/>
      <c r="U89" s="30"/>
      <c r="V89" s="30"/>
      <c r="W89" s="30"/>
    </row>
    <row r="90" spans="1:23" s="26" customFormat="1" ht="13.5">
      <c r="A90" s="30"/>
      <c r="B90" s="30"/>
      <c r="C90" s="30"/>
      <c r="D90" s="30"/>
      <c r="E90" s="30"/>
      <c r="F90" s="30"/>
      <c r="G90" s="30"/>
      <c r="H90" s="30"/>
      <c r="I90" s="30"/>
      <c r="J90" s="30"/>
      <c r="K90" s="30"/>
      <c r="L90" s="30"/>
      <c r="M90" s="30"/>
      <c r="N90" s="30"/>
      <c r="O90" s="30"/>
      <c r="P90" s="30"/>
      <c r="Q90" s="30"/>
      <c r="R90" s="30"/>
      <c r="S90" s="30"/>
      <c r="T90" s="30"/>
      <c r="U90" s="30"/>
      <c r="V90" s="30"/>
      <c r="W90" s="30"/>
    </row>
    <row r="91" spans="1:23" s="26" customFormat="1" ht="13.5">
      <c r="A91" s="30"/>
      <c r="B91" s="30"/>
      <c r="C91" s="30"/>
      <c r="D91" s="30"/>
      <c r="E91" s="30"/>
      <c r="F91" s="30"/>
      <c r="G91" s="30"/>
      <c r="H91" s="30"/>
      <c r="I91" s="30"/>
      <c r="J91" s="30"/>
      <c r="K91" s="30"/>
      <c r="L91" s="30"/>
      <c r="M91" s="30"/>
      <c r="N91" s="30"/>
      <c r="O91" s="30"/>
      <c r="P91" s="30"/>
      <c r="Q91" s="30"/>
      <c r="R91" s="30"/>
      <c r="S91" s="30"/>
      <c r="T91" s="30"/>
      <c r="U91" s="30"/>
      <c r="V91" s="30"/>
      <c r="W91" s="30"/>
    </row>
    <row r="92" spans="1:23" s="26" customFormat="1" ht="13.5">
      <c r="A92" s="30"/>
      <c r="B92" s="30"/>
      <c r="C92" s="30"/>
      <c r="D92" s="30"/>
      <c r="E92" s="30"/>
      <c r="F92" s="30"/>
      <c r="G92" s="30"/>
      <c r="H92" s="30"/>
      <c r="I92" s="30"/>
      <c r="J92" s="30"/>
      <c r="K92" s="30"/>
      <c r="L92" s="30"/>
      <c r="M92" s="30"/>
      <c r="N92" s="30"/>
      <c r="O92" s="30"/>
      <c r="P92" s="30"/>
      <c r="Q92" s="30"/>
      <c r="R92" s="30"/>
      <c r="S92" s="30"/>
      <c r="T92" s="30"/>
      <c r="U92" s="30"/>
      <c r="V92" s="30"/>
      <c r="W92" s="30"/>
    </row>
    <row r="93" spans="1:23" s="26" customFormat="1" ht="13.5">
      <c r="A93" s="30"/>
      <c r="B93" s="30"/>
      <c r="C93" s="30"/>
      <c r="D93" s="30"/>
      <c r="E93" s="30"/>
      <c r="F93" s="30"/>
      <c r="G93" s="30"/>
      <c r="H93" s="30"/>
      <c r="I93" s="30"/>
      <c r="J93" s="30"/>
      <c r="K93" s="30"/>
      <c r="L93" s="30"/>
      <c r="M93" s="30"/>
      <c r="N93" s="30"/>
      <c r="O93" s="30"/>
      <c r="P93" s="30"/>
      <c r="Q93" s="30"/>
      <c r="R93" s="30"/>
      <c r="S93" s="30"/>
      <c r="T93" s="30"/>
      <c r="U93" s="30"/>
      <c r="V93" s="30"/>
      <c r="W93" s="30"/>
    </row>
    <row r="94" spans="1:23" s="26" customFormat="1" ht="13.5">
      <c r="A94" s="30"/>
      <c r="B94" s="30"/>
      <c r="C94" s="30"/>
      <c r="D94" s="30"/>
      <c r="E94" s="30"/>
      <c r="F94" s="30"/>
      <c r="G94" s="30"/>
      <c r="H94" s="30"/>
      <c r="I94" s="30"/>
      <c r="J94" s="30"/>
      <c r="K94" s="30"/>
      <c r="L94" s="30"/>
      <c r="M94" s="30"/>
      <c r="N94" s="30"/>
      <c r="O94" s="30"/>
      <c r="P94" s="30"/>
      <c r="Q94" s="30"/>
      <c r="R94" s="30"/>
      <c r="S94" s="30"/>
      <c r="T94" s="30"/>
      <c r="U94" s="30"/>
      <c r="V94" s="30"/>
      <c r="W94" s="30"/>
    </row>
    <row r="95" spans="1:23" s="26" customFormat="1" ht="13.5">
      <c r="A95" s="30"/>
      <c r="B95" s="30"/>
      <c r="C95" s="30"/>
      <c r="D95" s="30"/>
      <c r="E95" s="30"/>
      <c r="F95" s="30"/>
      <c r="G95" s="30"/>
      <c r="H95" s="30"/>
      <c r="I95" s="30"/>
      <c r="J95" s="30"/>
      <c r="K95" s="30"/>
      <c r="L95" s="30"/>
      <c r="M95" s="30"/>
      <c r="N95" s="30"/>
      <c r="O95" s="30"/>
      <c r="P95" s="30"/>
      <c r="Q95" s="30"/>
      <c r="R95" s="30"/>
      <c r="S95" s="30"/>
      <c r="T95" s="30"/>
      <c r="U95" s="30"/>
      <c r="V95" s="30"/>
      <c r="W95" s="30"/>
    </row>
    <row r="96" spans="1:23" s="26" customFormat="1" ht="13.5">
      <c r="A96" s="30"/>
      <c r="B96" s="30"/>
      <c r="C96" s="30"/>
      <c r="D96" s="30"/>
      <c r="E96" s="30"/>
      <c r="F96" s="30"/>
      <c r="G96" s="30"/>
      <c r="H96" s="30"/>
      <c r="I96" s="30"/>
      <c r="J96" s="30"/>
      <c r="K96" s="30"/>
      <c r="L96" s="30"/>
      <c r="M96" s="30"/>
      <c r="N96" s="30"/>
      <c r="O96" s="30"/>
      <c r="P96" s="30"/>
      <c r="Q96" s="30"/>
      <c r="R96" s="30"/>
      <c r="S96" s="30"/>
      <c r="T96" s="30"/>
      <c r="U96" s="30"/>
      <c r="V96" s="30"/>
      <c r="W96" s="30"/>
    </row>
    <row r="97" spans="1:23" s="26" customFormat="1" ht="13.5">
      <c r="A97" s="30"/>
      <c r="B97" s="30"/>
      <c r="C97" s="30"/>
      <c r="D97" s="30"/>
      <c r="E97" s="30"/>
      <c r="F97" s="30"/>
      <c r="G97" s="30"/>
      <c r="H97" s="30"/>
      <c r="I97" s="30"/>
      <c r="J97" s="30"/>
      <c r="K97" s="30"/>
      <c r="L97" s="30"/>
      <c r="M97" s="30"/>
      <c r="N97" s="30"/>
      <c r="O97" s="30"/>
      <c r="P97" s="30"/>
      <c r="Q97" s="30"/>
      <c r="R97" s="30"/>
      <c r="S97" s="30"/>
      <c r="T97" s="30"/>
      <c r="U97" s="30"/>
      <c r="V97" s="30"/>
      <c r="W97" s="30"/>
    </row>
    <row r="98" spans="1:23" s="26" customFormat="1" ht="13.5">
      <c r="A98" s="30"/>
      <c r="B98" s="30"/>
      <c r="C98" s="30"/>
      <c r="D98" s="30"/>
      <c r="E98" s="30"/>
      <c r="F98" s="30"/>
      <c r="G98" s="30"/>
      <c r="H98" s="30"/>
      <c r="I98" s="30"/>
      <c r="J98" s="30"/>
      <c r="K98" s="30"/>
      <c r="L98" s="30"/>
      <c r="M98" s="30"/>
      <c r="N98" s="30"/>
      <c r="O98" s="30"/>
      <c r="P98" s="30"/>
      <c r="Q98" s="30"/>
      <c r="R98" s="30"/>
      <c r="S98" s="30"/>
      <c r="T98" s="30"/>
      <c r="U98" s="30"/>
      <c r="V98" s="30"/>
      <c r="W98" s="30"/>
    </row>
    <row r="99" spans="1:23" s="26" customFormat="1" ht="13.5">
      <c r="A99" s="30"/>
      <c r="B99" s="30"/>
      <c r="C99" s="30"/>
      <c r="D99" s="30"/>
      <c r="E99" s="30"/>
      <c r="F99" s="30"/>
      <c r="G99" s="30"/>
      <c r="H99" s="30"/>
      <c r="I99" s="30"/>
      <c r="J99" s="30"/>
      <c r="K99" s="30"/>
      <c r="L99" s="30"/>
      <c r="M99" s="30"/>
      <c r="N99" s="30"/>
      <c r="O99" s="30"/>
      <c r="P99" s="30"/>
      <c r="Q99" s="30"/>
      <c r="R99" s="30"/>
      <c r="S99" s="30"/>
      <c r="T99" s="30"/>
      <c r="U99" s="30"/>
      <c r="V99" s="30"/>
      <c r="W99" s="30"/>
    </row>
    <row r="100" spans="1:23" s="26" customFormat="1" ht="13.5">
      <c r="A100" s="30"/>
      <c r="B100" s="30"/>
      <c r="C100" s="30"/>
      <c r="D100" s="30"/>
      <c r="E100" s="30"/>
      <c r="F100" s="30"/>
      <c r="G100" s="30"/>
      <c r="H100" s="30"/>
      <c r="I100" s="30"/>
      <c r="J100" s="30"/>
      <c r="K100" s="30"/>
      <c r="L100" s="30"/>
      <c r="M100" s="30"/>
      <c r="N100" s="30"/>
      <c r="O100" s="30"/>
      <c r="P100" s="30"/>
      <c r="Q100" s="30"/>
      <c r="R100" s="30"/>
      <c r="S100" s="30"/>
      <c r="T100" s="30"/>
      <c r="U100" s="30"/>
      <c r="V100" s="30"/>
      <c r="W100" s="30"/>
    </row>
    <row r="101" spans="1:23" s="26" customFormat="1" ht="13.5">
      <c r="A101" s="30"/>
      <c r="B101" s="30"/>
      <c r="C101" s="30"/>
      <c r="D101" s="30"/>
      <c r="E101" s="30"/>
      <c r="F101" s="30"/>
      <c r="G101" s="30"/>
      <c r="H101" s="30"/>
      <c r="I101" s="30"/>
      <c r="J101" s="30"/>
      <c r="K101" s="30"/>
      <c r="L101" s="30"/>
      <c r="M101" s="30"/>
      <c r="N101" s="30"/>
      <c r="O101" s="30"/>
      <c r="P101" s="30"/>
      <c r="Q101" s="30"/>
      <c r="R101" s="30"/>
      <c r="S101" s="30"/>
      <c r="T101" s="30"/>
      <c r="U101" s="30"/>
      <c r="V101" s="30"/>
      <c r="W101" s="30"/>
    </row>
    <row r="102" spans="1:23" s="26" customFormat="1" ht="13.5">
      <c r="A102" s="30"/>
      <c r="B102" s="30"/>
      <c r="C102" s="30"/>
      <c r="D102" s="30"/>
      <c r="E102" s="30"/>
      <c r="F102" s="30"/>
      <c r="G102" s="30"/>
      <c r="H102" s="30"/>
      <c r="I102" s="30"/>
      <c r="J102" s="30"/>
      <c r="K102" s="30"/>
      <c r="L102" s="30"/>
      <c r="M102" s="30"/>
      <c r="N102" s="30"/>
      <c r="O102" s="30"/>
      <c r="P102" s="30"/>
      <c r="Q102" s="30"/>
      <c r="R102" s="30"/>
      <c r="S102" s="30"/>
      <c r="T102" s="30"/>
      <c r="U102" s="30"/>
      <c r="V102" s="30"/>
      <c r="W102" s="30"/>
    </row>
    <row r="103" spans="1:23" s="26" customFormat="1" ht="13.5">
      <c r="A103" s="30"/>
      <c r="B103" s="30"/>
      <c r="C103" s="30"/>
      <c r="D103" s="30"/>
      <c r="E103" s="30"/>
      <c r="F103" s="30"/>
      <c r="G103" s="30"/>
      <c r="H103" s="30"/>
      <c r="I103" s="30"/>
      <c r="J103" s="30"/>
      <c r="K103" s="30"/>
      <c r="L103" s="30"/>
      <c r="M103" s="30"/>
      <c r="N103" s="30"/>
      <c r="O103" s="30"/>
      <c r="P103" s="30"/>
      <c r="Q103" s="30"/>
      <c r="R103" s="30"/>
      <c r="S103" s="30"/>
      <c r="T103" s="30"/>
      <c r="U103" s="30"/>
      <c r="V103" s="30"/>
      <c r="W103" s="30"/>
    </row>
    <row r="104" spans="1:23" s="26" customFormat="1" ht="13.5">
      <c r="A104" s="30"/>
      <c r="B104" s="30"/>
      <c r="C104" s="30"/>
      <c r="D104" s="30"/>
      <c r="E104" s="30"/>
      <c r="F104" s="30"/>
      <c r="G104" s="30"/>
      <c r="H104" s="30"/>
      <c r="I104" s="30"/>
      <c r="J104" s="30"/>
      <c r="K104" s="30"/>
      <c r="L104" s="30"/>
      <c r="M104" s="30"/>
      <c r="N104" s="30"/>
      <c r="O104" s="30"/>
      <c r="P104" s="30"/>
      <c r="Q104" s="30"/>
      <c r="R104" s="30"/>
      <c r="S104" s="30"/>
      <c r="T104" s="30"/>
      <c r="U104" s="30"/>
      <c r="V104" s="30"/>
      <c r="W104" s="30"/>
    </row>
    <row r="105" spans="1:23" s="26" customFormat="1" ht="13.5">
      <c r="A105" s="30"/>
      <c r="B105" s="30"/>
      <c r="C105" s="30"/>
      <c r="D105" s="30"/>
      <c r="E105" s="30"/>
      <c r="F105" s="30"/>
      <c r="G105" s="30"/>
      <c r="H105" s="30"/>
      <c r="I105" s="30"/>
      <c r="J105" s="30"/>
      <c r="K105" s="30"/>
      <c r="L105" s="30"/>
      <c r="M105" s="30"/>
      <c r="N105" s="30"/>
      <c r="O105" s="30"/>
      <c r="P105" s="30"/>
      <c r="Q105" s="30"/>
      <c r="R105" s="30"/>
      <c r="S105" s="30"/>
      <c r="T105" s="30"/>
      <c r="U105" s="30"/>
      <c r="V105" s="30"/>
      <c r="W105" s="30"/>
    </row>
    <row r="106" spans="1:23" s="26" customFormat="1" ht="13.5">
      <c r="A106" s="30"/>
      <c r="B106" s="30"/>
      <c r="C106" s="30"/>
      <c r="D106" s="30"/>
      <c r="E106" s="30"/>
      <c r="F106" s="30"/>
      <c r="G106" s="30"/>
      <c r="H106" s="30"/>
      <c r="I106" s="30"/>
      <c r="J106" s="30"/>
      <c r="K106" s="30"/>
      <c r="L106" s="30"/>
      <c r="M106" s="30"/>
      <c r="N106" s="30"/>
      <c r="O106" s="30"/>
      <c r="P106" s="30"/>
      <c r="Q106" s="30"/>
      <c r="R106" s="30"/>
      <c r="S106" s="30"/>
      <c r="T106" s="30"/>
      <c r="U106" s="30"/>
      <c r="V106" s="30"/>
      <c r="W106" s="30"/>
    </row>
    <row r="107" spans="1:23" s="26" customFormat="1" ht="13.5">
      <c r="A107" s="30"/>
      <c r="B107" s="30"/>
      <c r="C107" s="30"/>
      <c r="D107" s="30"/>
      <c r="E107" s="30"/>
      <c r="F107" s="30"/>
      <c r="G107" s="30"/>
      <c r="H107" s="30"/>
      <c r="I107" s="30"/>
      <c r="J107" s="30"/>
      <c r="K107" s="30"/>
      <c r="L107" s="30"/>
      <c r="M107" s="30"/>
      <c r="N107" s="30"/>
      <c r="O107" s="30"/>
      <c r="P107" s="30"/>
      <c r="Q107" s="30"/>
      <c r="R107" s="30"/>
      <c r="S107" s="30"/>
      <c r="T107" s="30"/>
      <c r="U107" s="30"/>
      <c r="V107" s="30"/>
      <c r="W107" s="30"/>
    </row>
    <row r="108" spans="1:23" s="26" customFormat="1" ht="13.5">
      <c r="A108" s="30"/>
      <c r="B108" s="30"/>
      <c r="C108" s="30"/>
      <c r="D108" s="30"/>
      <c r="E108" s="30"/>
      <c r="F108" s="30"/>
      <c r="G108" s="30"/>
      <c r="H108" s="30"/>
      <c r="I108" s="30"/>
      <c r="J108" s="30"/>
      <c r="K108" s="30"/>
      <c r="L108" s="30"/>
      <c r="M108" s="30"/>
      <c r="N108" s="30"/>
      <c r="O108" s="30"/>
      <c r="P108" s="30"/>
      <c r="Q108" s="30"/>
      <c r="R108" s="30"/>
      <c r="S108" s="30"/>
      <c r="T108" s="30"/>
      <c r="U108" s="30"/>
      <c r="V108" s="30"/>
      <c r="W108" s="30"/>
    </row>
    <row r="109" spans="1:23" s="26" customFormat="1" ht="13.5">
      <c r="A109" s="30"/>
      <c r="B109" s="30"/>
      <c r="C109" s="30"/>
      <c r="D109" s="30"/>
      <c r="E109" s="30"/>
      <c r="F109" s="30"/>
      <c r="G109" s="30"/>
      <c r="H109" s="30"/>
      <c r="I109" s="30"/>
      <c r="J109" s="30"/>
      <c r="K109" s="30"/>
      <c r="L109" s="30"/>
      <c r="M109" s="30"/>
      <c r="N109" s="30"/>
      <c r="O109" s="30"/>
      <c r="P109" s="30"/>
      <c r="Q109" s="30"/>
      <c r="R109" s="30"/>
      <c r="S109" s="30"/>
      <c r="T109" s="30"/>
      <c r="U109" s="30"/>
      <c r="V109" s="30"/>
      <c r="W109" s="30"/>
    </row>
    <row r="110" spans="1:23" s="26" customFormat="1" ht="13.5">
      <c r="A110" s="30"/>
      <c r="B110" s="30"/>
      <c r="C110" s="30"/>
      <c r="D110" s="30"/>
      <c r="E110" s="30"/>
      <c r="F110" s="30"/>
      <c r="G110" s="30"/>
      <c r="H110" s="30"/>
      <c r="I110" s="30"/>
      <c r="J110" s="30"/>
      <c r="K110" s="30"/>
      <c r="L110" s="30"/>
      <c r="M110" s="30"/>
      <c r="N110" s="30"/>
      <c r="O110" s="30"/>
      <c r="P110" s="30"/>
      <c r="Q110" s="30"/>
      <c r="R110" s="30"/>
      <c r="S110" s="30"/>
      <c r="T110" s="30"/>
      <c r="U110" s="30"/>
      <c r="V110" s="30"/>
      <c r="W110" s="30"/>
    </row>
    <row r="111" spans="1:23" s="26" customFormat="1" ht="13.5">
      <c r="A111" s="30"/>
      <c r="B111" s="30"/>
      <c r="C111" s="30"/>
      <c r="D111" s="30"/>
      <c r="E111" s="30"/>
      <c r="F111" s="30"/>
      <c r="G111" s="30"/>
      <c r="H111" s="30"/>
      <c r="I111" s="30"/>
      <c r="J111" s="30"/>
      <c r="K111" s="30"/>
      <c r="L111" s="30"/>
      <c r="M111" s="30"/>
      <c r="N111" s="30"/>
      <c r="O111" s="30"/>
      <c r="P111" s="30"/>
      <c r="Q111" s="30"/>
      <c r="R111" s="30"/>
      <c r="S111" s="30"/>
      <c r="T111" s="30"/>
      <c r="U111" s="30"/>
      <c r="V111" s="30"/>
      <c r="W111" s="30"/>
    </row>
    <row r="112" spans="1:23" s="26" customFormat="1" ht="13.5">
      <c r="A112" s="30"/>
      <c r="B112" s="30"/>
      <c r="C112" s="30"/>
      <c r="D112" s="30"/>
      <c r="E112" s="30"/>
      <c r="F112" s="30"/>
      <c r="G112" s="30"/>
      <c r="H112" s="30"/>
      <c r="I112" s="30"/>
      <c r="J112" s="30"/>
      <c r="K112" s="30"/>
      <c r="L112" s="30"/>
      <c r="M112" s="30"/>
      <c r="N112" s="30"/>
      <c r="O112" s="30"/>
      <c r="P112" s="30"/>
      <c r="Q112" s="30"/>
      <c r="R112" s="30"/>
      <c r="S112" s="30"/>
      <c r="T112" s="30"/>
      <c r="U112" s="30"/>
      <c r="V112" s="30"/>
      <c r="W112" s="30"/>
    </row>
    <row r="113" spans="1:23" s="26" customFormat="1" ht="13.5">
      <c r="A113" s="30"/>
      <c r="B113" s="30"/>
      <c r="C113" s="30"/>
      <c r="D113" s="30"/>
      <c r="E113" s="30"/>
      <c r="F113" s="30"/>
      <c r="G113" s="30"/>
      <c r="H113" s="30"/>
      <c r="I113" s="30"/>
      <c r="J113" s="30"/>
      <c r="K113" s="30"/>
      <c r="L113" s="30"/>
      <c r="M113" s="30"/>
      <c r="N113" s="30"/>
      <c r="O113" s="30"/>
      <c r="P113" s="30"/>
      <c r="Q113" s="30"/>
      <c r="R113" s="30"/>
      <c r="S113" s="30"/>
      <c r="T113" s="30"/>
      <c r="U113" s="30"/>
      <c r="V113" s="30"/>
      <c r="W113" s="30"/>
    </row>
    <row r="114" spans="1:23" s="26" customFormat="1" ht="13.5">
      <c r="A114" s="30"/>
      <c r="B114" s="30"/>
      <c r="C114" s="30"/>
      <c r="D114" s="30"/>
      <c r="E114" s="30"/>
      <c r="F114" s="30"/>
      <c r="G114" s="30"/>
      <c r="H114" s="30"/>
      <c r="I114" s="30"/>
      <c r="J114" s="30"/>
      <c r="K114" s="30"/>
      <c r="L114" s="30"/>
      <c r="M114" s="30"/>
      <c r="N114" s="30"/>
      <c r="O114" s="30"/>
      <c r="P114" s="30"/>
      <c r="Q114" s="30"/>
      <c r="R114" s="30"/>
      <c r="S114" s="30"/>
      <c r="T114" s="30"/>
      <c r="U114" s="30"/>
      <c r="V114" s="30"/>
      <c r="W114" s="30"/>
    </row>
    <row r="115" spans="1:23" s="26" customFormat="1" ht="13.5">
      <c r="A115" s="30"/>
      <c r="B115" s="30"/>
      <c r="C115" s="30"/>
      <c r="D115" s="30"/>
      <c r="E115" s="30"/>
      <c r="F115" s="30"/>
      <c r="G115" s="30"/>
      <c r="H115" s="30"/>
      <c r="I115" s="30"/>
      <c r="J115" s="30"/>
      <c r="K115" s="30"/>
      <c r="L115" s="30"/>
      <c r="M115" s="30"/>
      <c r="N115" s="30"/>
      <c r="O115" s="30"/>
      <c r="P115" s="30"/>
      <c r="Q115" s="30"/>
      <c r="R115" s="30"/>
      <c r="S115" s="30"/>
      <c r="T115" s="30"/>
      <c r="U115" s="30"/>
      <c r="V115" s="30"/>
      <c r="W115" s="30"/>
    </row>
    <row r="116" spans="1:23" s="26" customFormat="1" ht="13.5">
      <c r="A116" s="30"/>
      <c r="B116" s="30"/>
      <c r="C116" s="30"/>
      <c r="D116" s="30"/>
      <c r="E116" s="30"/>
      <c r="F116" s="30"/>
      <c r="G116" s="30"/>
      <c r="H116" s="30"/>
      <c r="I116" s="30"/>
      <c r="J116" s="30"/>
      <c r="K116" s="30"/>
      <c r="L116" s="30"/>
      <c r="M116" s="30"/>
      <c r="N116" s="30"/>
      <c r="O116" s="30"/>
      <c r="P116" s="30"/>
      <c r="Q116" s="30"/>
      <c r="R116" s="30"/>
      <c r="S116" s="30"/>
      <c r="T116" s="30"/>
      <c r="U116" s="30"/>
      <c r="V116" s="30"/>
      <c r="W116" s="30"/>
    </row>
    <row r="117" spans="1:23" s="26" customFormat="1" ht="13.5">
      <c r="A117" s="30"/>
      <c r="B117" s="30"/>
      <c r="C117" s="30"/>
      <c r="D117" s="30"/>
      <c r="E117" s="30"/>
      <c r="F117" s="30"/>
      <c r="G117" s="30"/>
      <c r="H117" s="30"/>
      <c r="I117" s="30"/>
      <c r="J117" s="30"/>
      <c r="K117" s="30"/>
      <c r="L117" s="30"/>
      <c r="M117" s="30"/>
      <c r="N117" s="30"/>
      <c r="O117" s="30"/>
      <c r="P117" s="30"/>
      <c r="Q117" s="30"/>
      <c r="R117" s="30"/>
      <c r="S117" s="30"/>
      <c r="T117" s="30"/>
      <c r="U117" s="30"/>
      <c r="V117" s="30"/>
      <c r="W117" s="30"/>
    </row>
    <row r="118" spans="1:23" s="26" customFormat="1" ht="13.5">
      <c r="A118" s="30"/>
      <c r="B118" s="30"/>
      <c r="C118" s="30"/>
      <c r="D118" s="30"/>
      <c r="E118" s="30"/>
      <c r="F118" s="30"/>
      <c r="G118" s="30"/>
      <c r="H118" s="30"/>
      <c r="I118" s="30"/>
      <c r="J118" s="30"/>
      <c r="K118" s="30"/>
      <c r="L118" s="30"/>
      <c r="M118" s="30"/>
      <c r="N118" s="30"/>
      <c r="O118" s="30"/>
      <c r="P118" s="30"/>
      <c r="Q118" s="30"/>
      <c r="R118" s="30"/>
      <c r="S118" s="30"/>
      <c r="T118" s="30"/>
      <c r="U118" s="30"/>
      <c r="V118" s="30"/>
      <c r="W118" s="30"/>
    </row>
    <row r="119" spans="1:23" s="26" customFormat="1" ht="13.5">
      <c r="A119" s="30"/>
      <c r="B119" s="30"/>
      <c r="C119" s="30"/>
      <c r="D119" s="30"/>
      <c r="E119" s="30"/>
      <c r="F119" s="30"/>
      <c r="G119" s="30"/>
      <c r="H119" s="30"/>
      <c r="I119" s="30"/>
      <c r="J119" s="30"/>
      <c r="K119" s="30"/>
      <c r="L119" s="30"/>
      <c r="M119" s="30"/>
      <c r="N119" s="30"/>
      <c r="O119" s="30"/>
      <c r="P119" s="30"/>
      <c r="Q119" s="30"/>
      <c r="R119" s="30"/>
      <c r="S119" s="30"/>
      <c r="T119" s="30"/>
      <c r="U119" s="30"/>
      <c r="V119" s="30"/>
      <c r="W119" s="30"/>
    </row>
    <row r="120" spans="1:23" s="26" customFormat="1" ht="13.5">
      <c r="A120" s="30"/>
      <c r="B120" s="30"/>
      <c r="C120" s="30"/>
      <c r="D120" s="30"/>
      <c r="E120" s="30"/>
      <c r="F120" s="30"/>
      <c r="G120" s="30"/>
      <c r="H120" s="30"/>
      <c r="I120" s="30"/>
      <c r="J120" s="30"/>
      <c r="K120" s="30"/>
      <c r="L120" s="30"/>
      <c r="M120" s="30"/>
      <c r="N120" s="30"/>
      <c r="O120" s="30"/>
      <c r="P120" s="30"/>
      <c r="Q120" s="30"/>
      <c r="R120" s="30"/>
      <c r="S120" s="30"/>
      <c r="T120" s="30"/>
      <c r="U120" s="30"/>
      <c r="V120" s="30"/>
      <c r="W120" s="30"/>
    </row>
    <row r="121" spans="1:23" s="26" customFormat="1" ht="13.5">
      <c r="A121" s="30"/>
      <c r="B121" s="30"/>
      <c r="C121" s="30"/>
      <c r="D121" s="30"/>
      <c r="E121" s="30"/>
      <c r="F121" s="30"/>
      <c r="G121" s="30"/>
      <c r="H121" s="30"/>
      <c r="I121" s="30"/>
      <c r="J121" s="30"/>
      <c r="K121" s="30"/>
      <c r="L121" s="30"/>
      <c r="M121" s="30"/>
      <c r="N121" s="30"/>
      <c r="O121" s="30"/>
      <c r="P121" s="30"/>
      <c r="Q121" s="30"/>
      <c r="R121" s="30"/>
      <c r="S121" s="30"/>
      <c r="T121" s="30"/>
      <c r="U121" s="30"/>
      <c r="V121" s="30"/>
      <c r="W121" s="30"/>
    </row>
    <row r="122" spans="1:23" s="26" customFormat="1" ht="13.5">
      <c r="A122" s="30"/>
      <c r="B122" s="30"/>
      <c r="C122" s="30"/>
      <c r="D122" s="30"/>
      <c r="E122" s="30"/>
      <c r="F122" s="30"/>
      <c r="G122" s="30"/>
      <c r="H122" s="30"/>
      <c r="I122" s="30"/>
      <c r="J122" s="30"/>
      <c r="K122" s="30"/>
      <c r="L122" s="30"/>
      <c r="M122" s="30"/>
      <c r="N122" s="30"/>
      <c r="O122" s="30"/>
      <c r="P122" s="30"/>
      <c r="Q122" s="30"/>
      <c r="R122" s="30"/>
      <c r="S122" s="30"/>
      <c r="T122" s="30"/>
      <c r="U122" s="30"/>
      <c r="V122" s="30"/>
      <c r="W122" s="30"/>
    </row>
    <row r="123" spans="1:23" s="26" customFormat="1" ht="13.5">
      <c r="A123" s="30"/>
      <c r="B123" s="30"/>
      <c r="C123" s="30"/>
      <c r="D123" s="30"/>
      <c r="E123" s="30"/>
      <c r="F123" s="30"/>
      <c r="G123" s="30"/>
      <c r="H123" s="30"/>
      <c r="I123" s="30"/>
      <c r="J123" s="30"/>
      <c r="K123" s="30"/>
      <c r="L123" s="30"/>
      <c r="M123" s="30"/>
      <c r="N123" s="30"/>
      <c r="O123" s="30"/>
      <c r="P123" s="30"/>
      <c r="Q123" s="30"/>
      <c r="R123" s="30"/>
      <c r="S123" s="30"/>
      <c r="T123" s="30"/>
      <c r="U123" s="30"/>
      <c r="V123" s="30"/>
      <c r="W123" s="30"/>
    </row>
    <row r="124" spans="1:23" s="26" customFormat="1" ht="13.5">
      <c r="A124" s="30"/>
      <c r="B124" s="30"/>
      <c r="C124" s="30"/>
      <c r="D124" s="30"/>
      <c r="E124" s="30"/>
      <c r="F124" s="30"/>
      <c r="G124" s="30"/>
      <c r="H124" s="30"/>
      <c r="I124" s="30"/>
      <c r="J124" s="30"/>
      <c r="K124" s="30"/>
      <c r="L124" s="30"/>
      <c r="M124" s="30"/>
      <c r="N124" s="30"/>
      <c r="O124" s="30"/>
      <c r="P124" s="30"/>
      <c r="Q124" s="30"/>
      <c r="R124" s="30"/>
      <c r="S124" s="30"/>
      <c r="T124" s="30"/>
      <c r="U124" s="30"/>
      <c r="V124" s="30"/>
      <c r="W124" s="30"/>
    </row>
    <row r="125" spans="1:23" s="26" customFormat="1" ht="13.5">
      <c r="A125" s="30"/>
      <c r="B125" s="30"/>
      <c r="C125" s="30"/>
      <c r="D125" s="30"/>
      <c r="E125" s="30"/>
      <c r="F125" s="30"/>
      <c r="G125" s="30"/>
      <c r="H125" s="30"/>
      <c r="I125" s="30"/>
      <c r="J125" s="30"/>
      <c r="K125" s="30"/>
      <c r="L125" s="30"/>
      <c r="M125" s="30"/>
      <c r="N125" s="30"/>
      <c r="O125" s="30"/>
      <c r="P125" s="30"/>
      <c r="Q125" s="30"/>
      <c r="R125" s="30"/>
      <c r="S125" s="30"/>
      <c r="T125" s="30"/>
      <c r="U125" s="30"/>
      <c r="V125" s="30"/>
      <c r="W125" s="30"/>
    </row>
    <row r="126" spans="1:23" s="26" customFormat="1" ht="13.5">
      <c r="A126" s="30"/>
      <c r="B126" s="30"/>
      <c r="C126" s="30"/>
      <c r="D126" s="30"/>
      <c r="E126" s="30"/>
      <c r="F126" s="30"/>
      <c r="G126" s="30"/>
      <c r="H126" s="30"/>
      <c r="I126" s="30"/>
      <c r="J126" s="30"/>
      <c r="K126" s="30"/>
      <c r="L126" s="30"/>
      <c r="M126" s="30"/>
      <c r="N126" s="30"/>
      <c r="O126" s="30"/>
      <c r="P126" s="30"/>
      <c r="Q126" s="30"/>
      <c r="R126" s="30"/>
      <c r="S126" s="30"/>
      <c r="T126" s="30"/>
      <c r="U126" s="30"/>
      <c r="V126" s="30"/>
      <c r="W126" s="30"/>
    </row>
    <row r="127" spans="1:23" s="26" customFormat="1" ht="13.5">
      <c r="A127" s="30"/>
      <c r="B127" s="30"/>
      <c r="C127" s="30"/>
      <c r="D127" s="30"/>
      <c r="E127" s="30"/>
      <c r="F127" s="30"/>
      <c r="G127" s="30"/>
      <c r="H127" s="30"/>
      <c r="I127" s="30"/>
      <c r="J127" s="30"/>
      <c r="K127" s="30"/>
      <c r="L127" s="30"/>
      <c r="M127" s="30"/>
      <c r="N127" s="30"/>
      <c r="O127" s="30"/>
      <c r="P127" s="30"/>
      <c r="Q127" s="30"/>
      <c r="R127" s="30"/>
      <c r="S127" s="30"/>
      <c r="T127" s="30"/>
      <c r="U127" s="30"/>
      <c r="V127" s="30"/>
      <c r="W127" s="30"/>
    </row>
    <row r="128" spans="1:23" s="26" customFormat="1" ht="13.5">
      <c r="A128" s="30"/>
      <c r="B128" s="30"/>
      <c r="C128" s="30"/>
      <c r="D128" s="30"/>
      <c r="E128" s="30"/>
      <c r="F128" s="30"/>
      <c r="G128" s="30"/>
      <c r="H128" s="30"/>
      <c r="I128" s="30"/>
      <c r="J128" s="30"/>
      <c r="K128" s="30"/>
      <c r="L128" s="30"/>
      <c r="M128" s="30"/>
      <c r="N128" s="30"/>
      <c r="O128" s="30"/>
      <c r="P128" s="30"/>
      <c r="Q128" s="30"/>
      <c r="R128" s="30"/>
      <c r="S128" s="30"/>
      <c r="T128" s="30"/>
      <c r="U128" s="30"/>
      <c r="V128" s="30"/>
      <c r="W128" s="30"/>
    </row>
    <row r="129" spans="1:23" s="26" customFormat="1" ht="13.5">
      <c r="A129" s="30"/>
      <c r="B129" s="30"/>
      <c r="C129" s="30"/>
      <c r="D129" s="30"/>
      <c r="E129" s="30"/>
      <c r="F129" s="30"/>
      <c r="G129" s="30"/>
      <c r="H129" s="30"/>
      <c r="I129" s="30"/>
      <c r="J129" s="30"/>
      <c r="K129" s="30"/>
      <c r="L129" s="30"/>
      <c r="M129" s="30"/>
      <c r="N129" s="30"/>
      <c r="O129" s="30"/>
      <c r="P129" s="30"/>
      <c r="Q129" s="30"/>
      <c r="R129" s="30"/>
      <c r="S129" s="30"/>
      <c r="T129" s="30"/>
      <c r="U129" s="30"/>
      <c r="V129" s="30"/>
      <c r="W129" s="30"/>
    </row>
    <row r="130" spans="1:23" s="26" customFormat="1" ht="13.5">
      <c r="A130" s="30"/>
      <c r="B130" s="30"/>
      <c r="C130" s="30"/>
      <c r="D130" s="30"/>
      <c r="E130" s="30"/>
      <c r="F130" s="30"/>
      <c r="G130" s="30"/>
      <c r="H130" s="30"/>
      <c r="I130" s="30"/>
      <c r="J130" s="30"/>
      <c r="K130" s="30"/>
      <c r="L130" s="30"/>
      <c r="M130" s="30"/>
      <c r="N130" s="30"/>
      <c r="O130" s="30"/>
      <c r="P130" s="30"/>
      <c r="Q130" s="30"/>
      <c r="R130" s="30"/>
      <c r="S130" s="30"/>
      <c r="T130" s="30"/>
      <c r="U130" s="30"/>
      <c r="V130" s="30"/>
      <c r="W130" s="30"/>
    </row>
    <row r="131" spans="1:23" s="26" customFormat="1" ht="13.5">
      <c r="A131" s="30"/>
      <c r="B131" s="30"/>
      <c r="C131" s="30"/>
      <c r="D131" s="30"/>
      <c r="E131" s="30"/>
      <c r="F131" s="30"/>
      <c r="G131" s="30"/>
      <c r="H131" s="30"/>
      <c r="I131" s="30"/>
      <c r="J131" s="30"/>
      <c r="K131" s="30"/>
      <c r="L131" s="30"/>
      <c r="M131" s="30"/>
      <c r="N131" s="30"/>
      <c r="O131" s="30"/>
      <c r="P131" s="30"/>
      <c r="Q131" s="30"/>
      <c r="R131" s="30"/>
      <c r="S131" s="30"/>
      <c r="T131" s="30"/>
      <c r="U131" s="30"/>
      <c r="V131" s="30"/>
      <c r="W131" s="30"/>
    </row>
    <row r="132" spans="1:23" s="26" customFormat="1" ht="13.5">
      <c r="A132" s="30"/>
      <c r="B132" s="30"/>
      <c r="C132" s="30"/>
      <c r="D132" s="30"/>
      <c r="E132" s="30"/>
      <c r="F132" s="30"/>
      <c r="G132" s="30"/>
      <c r="H132" s="30"/>
      <c r="I132" s="30"/>
      <c r="J132" s="30"/>
      <c r="K132" s="30"/>
      <c r="L132" s="30"/>
      <c r="M132" s="30"/>
      <c r="N132" s="30"/>
      <c r="O132" s="30"/>
      <c r="P132" s="30"/>
      <c r="Q132" s="30"/>
      <c r="R132" s="30"/>
      <c r="S132" s="30"/>
      <c r="T132" s="30"/>
      <c r="U132" s="30"/>
      <c r="V132" s="30"/>
      <c r="W132" s="30"/>
    </row>
    <row r="133" spans="1:23" s="26" customFormat="1" ht="13.5">
      <c r="A133" s="30"/>
      <c r="B133" s="30"/>
      <c r="C133" s="30"/>
      <c r="D133" s="30"/>
      <c r="E133" s="30"/>
      <c r="F133" s="30"/>
      <c r="G133" s="30"/>
      <c r="H133" s="30"/>
      <c r="I133" s="30"/>
      <c r="J133" s="30"/>
      <c r="K133" s="30"/>
      <c r="L133" s="30"/>
      <c r="M133" s="30"/>
      <c r="N133" s="30"/>
      <c r="O133" s="30"/>
      <c r="P133" s="30"/>
      <c r="Q133" s="30"/>
      <c r="R133" s="30"/>
      <c r="S133" s="30"/>
      <c r="T133" s="30"/>
      <c r="U133" s="30"/>
      <c r="V133" s="30"/>
      <c r="W133" s="30"/>
    </row>
    <row r="134" spans="1:23" s="26" customFormat="1" ht="13.5">
      <c r="A134" s="30"/>
      <c r="B134" s="30"/>
      <c r="C134" s="30"/>
      <c r="D134" s="30"/>
      <c r="E134" s="30"/>
      <c r="F134" s="30"/>
      <c r="G134" s="30"/>
      <c r="H134" s="30"/>
      <c r="I134" s="30"/>
      <c r="J134" s="30"/>
      <c r="K134" s="30"/>
      <c r="L134" s="30"/>
      <c r="M134" s="30"/>
      <c r="N134" s="30"/>
      <c r="O134" s="30"/>
      <c r="P134" s="30"/>
      <c r="Q134" s="30"/>
      <c r="R134" s="30"/>
      <c r="S134" s="30"/>
      <c r="T134" s="30"/>
      <c r="U134" s="30"/>
      <c r="V134" s="30"/>
      <c r="W134" s="30"/>
    </row>
    <row r="135" spans="1:23" s="26" customFormat="1" ht="13.5">
      <c r="A135" s="30"/>
      <c r="B135" s="30"/>
      <c r="C135" s="30"/>
      <c r="D135" s="30"/>
      <c r="E135" s="30"/>
      <c r="F135" s="30"/>
      <c r="G135" s="30"/>
      <c r="H135" s="30"/>
      <c r="I135" s="30"/>
      <c r="J135" s="30"/>
      <c r="K135" s="30"/>
      <c r="L135" s="30"/>
      <c r="M135" s="30"/>
      <c r="N135" s="30"/>
      <c r="O135" s="30"/>
      <c r="P135" s="30"/>
      <c r="Q135" s="30"/>
      <c r="R135" s="30"/>
      <c r="S135" s="30"/>
      <c r="T135" s="30"/>
      <c r="U135" s="30"/>
      <c r="V135" s="30"/>
      <c r="W135" s="30"/>
    </row>
    <row r="136" spans="1:23" s="26" customFormat="1" ht="13.5">
      <c r="A136" s="30"/>
      <c r="B136" s="30"/>
      <c r="C136" s="30"/>
      <c r="D136" s="30"/>
      <c r="E136" s="30"/>
      <c r="F136" s="30"/>
      <c r="G136" s="30"/>
      <c r="H136" s="30"/>
      <c r="I136" s="30"/>
      <c r="J136" s="30"/>
      <c r="K136" s="30"/>
      <c r="L136" s="30"/>
      <c r="M136" s="30"/>
      <c r="N136" s="30"/>
      <c r="O136" s="30"/>
      <c r="P136" s="30"/>
      <c r="Q136" s="30"/>
      <c r="R136" s="30"/>
      <c r="S136" s="30"/>
      <c r="T136" s="30"/>
      <c r="U136" s="30"/>
      <c r="V136" s="30"/>
      <c r="W136" s="30"/>
    </row>
    <row r="137" spans="1:23" s="26" customFormat="1" ht="13.5">
      <c r="A137" s="30"/>
      <c r="B137" s="30"/>
      <c r="C137" s="30"/>
      <c r="D137" s="30"/>
      <c r="E137" s="30"/>
      <c r="F137" s="30"/>
      <c r="G137" s="30"/>
      <c r="H137" s="30"/>
      <c r="I137" s="30"/>
      <c r="J137" s="30"/>
      <c r="K137" s="30"/>
      <c r="L137" s="30"/>
      <c r="M137" s="30"/>
      <c r="N137" s="30"/>
      <c r="O137" s="30"/>
      <c r="P137" s="30"/>
      <c r="Q137" s="30"/>
      <c r="R137" s="30"/>
      <c r="S137" s="30"/>
      <c r="T137" s="30"/>
      <c r="U137" s="30"/>
      <c r="V137" s="30"/>
      <c r="W137" s="30"/>
    </row>
    <row r="138" spans="1:23" s="26" customFormat="1" ht="13.5">
      <c r="A138" s="30"/>
      <c r="B138" s="30"/>
      <c r="C138" s="30"/>
      <c r="D138" s="30"/>
      <c r="E138" s="30"/>
      <c r="F138" s="30"/>
      <c r="G138" s="30"/>
      <c r="H138" s="30"/>
      <c r="I138" s="30"/>
      <c r="J138" s="30"/>
      <c r="K138" s="30"/>
      <c r="L138" s="30"/>
      <c r="M138" s="30"/>
      <c r="N138" s="30"/>
      <c r="O138" s="30"/>
      <c r="P138" s="30"/>
      <c r="Q138" s="30"/>
      <c r="R138" s="30"/>
      <c r="S138" s="30"/>
      <c r="T138" s="30"/>
      <c r="U138" s="30"/>
      <c r="V138" s="30"/>
      <c r="W138" s="30"/>
    </row>
    <row r="139" spans="1:23" s="26" customFormat="1" ht="13.5">
      <c r="A139" s="30"/>
      <c r="B139" s="30"/>
      <c r="C139" s="30"/>
      <c r="D139" s="30"/>
      <c r="E139" s="30"/>
      <c r="F139" s="30"/>
      <c r="G139" s="30"/>
      <c r="H139" s="30"/>
      <c r="I139" s="30"/>
      <c r="J139" s="30"/>
      <c r="K139" s="30"/>
      <c r="L139" s="30"/>
      <c r="M139" s="30"/>
      <c r="N139" s="30"/>
      <c r="O139" s="30"/>
      <c r="P139" s="30"/>
      <c r="Q139" s="30"/>
      <c r="R139" s="30"/>
      <c r="S139" s="30"/>
      <c r="T139" s="30"/>
      <c r="U139" s="30"/>
      <c r="V139" s="30"/>
      <c r="W139" s="30"/>
    </row>
    <row r="140" spans="1:23" s="26" customFormat="1" ht="13.5">
      <c r="A140" s="30"/>
      <c r="B140" s="30"/>
      <c r="C140" s="30"/>
      <c r="D140" s="30"/>
      <c r="E140" s="30"/>
      <c r="F140" s="30"/>
      <c r="G140" s="30"/>
      <c r="H140" s="30"/>
      <c r="I140" s="30"/>
      <c r="J140" s="30"/>
      <c r="K140" s="30"/>
      <c r="L140" s="30"/>
      <c r="M140" s="30"/>
      <c r="N140" s="30"/>
      <c r="O140" s="30"/>
      <c r="P140" s="30"/>
      <c r="Q140" s="30"/>
      <c r="R140" s="30"/>
      <c r="S140" s="30"/>
      <c r="T140" s="30"/>
      <c r="U140" s="30"/>
      <c r="V140" s="30"/>
      <c r="W140" s="30"/>
    </row>
    <row r="141" spans="1:23" s="26" customFormat="1" ht="13.5">
      <c r="A141" s="30"/>
      <c r="B141" s="30"/>
      <c r="C141" s="30"/>
      <c r="D141" s="30"/>
      <c r="E141" s="30"/>
      <c r="F141" s="30"/>
      <c r="G141" s="30"/>
      <c r="H141" s="30"/>
      <c r="I141" s="30"/>
      <c r="J141" s="30"/>
      <c r="K141" s="30"/>
      <c r="L141" s="30"/>
      <c r="M141" s="30"/>
      <c r="N141" s="30"/>
      <c r="O141" s="30"/>
      <c r="P141" s="30"/>
      <c r="Q141" s="30"/>
      <c r="R141" s="30"/>
      <c r="S141" s="30"/>
      <c r="T141" s="30"/>
      <c r="U141" s="30"/>
      <c r="V141" s="30"/>
      <c r="W141" s="30"/>
    </row>
    <row r="142" spans="1:23" s="26" customFormat="1" ht="13.5">
      <c r="A142" s="30"/>
      <c r="B142" s="30"/>
      <c r="C142" s="30"/>
      <c r="D142" s="30"/>
      <c r="E142" s="30"/>
      <c r="F142" s="30"/>
      <c r="G142" s="30"/>
      <c r="H142" s="30"/>
      <c r="I142" s="30"/>
      <c r="J142" s="30"/>
      <c r="K142" s="30"/>
      <c r="L142" s="30"/>
      <c r="M142" s="30"/>
      <c r="N142" s="30"/>
      <c r="O142" s="30"/>
      <c r="P142" s="30"/>
      <c r="Q142" s="30"/>
      <c r="R142" s="30"/>
      <c r="S142" s="30"/>
      <c r="T142" s="30"/>
      <c r="U142" s="30"/>
      <c r="V142" s="30"/>
      <c r="W142" s="30"/>
    </row>
    <row r="143" spans="1:23" s="26" customFormat="1" ht="13.5">
      <c r="A143" s="30"/>
      <c r="B143" s="30"/>
      <c r="C143" s="30"/>
      <c r="D143" s="30"/>
      <c r="E143" s="30"/>
      <c r="F143" s="30"/>
      <c r="G143" s="30"/>
      <c r="H143" s="30"/>
      <c r="I143" s="30"/>
      <c r="J143" s="30"/>
      <c r="K143" s="30"/>
      <c r="L143" s="30"/>
      <c r="M143" s="30"/>
      <c r="N143" s="30"/>
      <c r="O143" s="30"/>
      <c r="P143" s="30"/>
      <c r="Q143" s="30"/>
      <c r="R143" s="30"/>
      <c r="S143" s="30"/>
      <c r="T143" s="30"/>
      <c r="U143" s="30"/>
      <c r="V143" s="30"/>
      <c r="W143" s="30"/>
    </row>
    <row r="144" spans="1:23" s="26" customFormat="1" ht="13.5">
      <c r="A144" s="30"/>
      <c r="B144" s="30"/>
      <c r="C144" s="30"/>
      <c r="D144" s="30"/>
      <c r="E144" s="30"/>
      <c r="F144" s="30"/>
      <c r="G144" s="30"/>
      <c r="H144" s="30"/>
      <c r="I144" s="30"/>
      <c r="J144" s="30"/>
      <c r="K144" s="30"/>
      <c r="L144" s="30"/>
      <c r="M144" s="30"/>
      <c r="N144" s="30"/>
      <c r="O144" s="30"/>
      <c r="P144" s="30"/>
      <c r="Q144" s="30"/>
      <c r="R144" s="30"/>
      <c r="S144" s="30"/>
      <c r="T144" s="30"/>
      <c r="U144" s="30"/>
      <c r="V144" s="30"/>
      <c r="W144" s="30"/>
    </row>
    <row r="145" spans="1:23" s="26" customFormat="1" ht="13.5">
      <c r="A145" s="30"/>
      <c r="B145" s="30"/>
      <c r="C145" s="30"/>
      <c r="D145" s="30"/>
      <c r="E145" s="30"/>
      <c r="F145" s="30"/>
      <c r="G145" s="30"/>
      <c r="H145" s="30"/>
      <c r="I145" s="30"/>
      <c r="J145" s="30"/>
      <c r="K145" s="30"/>
      <c r="L145" s="30"/>
      <c r="M145" s="30"/>
      <c r="N145" s="30"/>
      <c r="O145" s="30"/>
      <c r="P145" s="30"/>
      <c r="Q145" s="30"/>
      <c r="R145" s="30"/>
      <c r="S145" s="30"/>
      <c r="T145" s="30"/>
      <c r="U145" s="30"/>
      <c r="V145" s="30"/>
      <c r="W145" s="30"/>
    </row>
    <row r="146" spans="1:23" s="26" customFormat="1" ht="13.5">
      <c r="A146" s="30"/>
      <c r="B146" s="30"/>
      <c r="C146" s="30"/>
      <c r="D146" s="30"/>
      <c r="E146" s="30"/>
      <c r="F146" s="30"/>
      <c r="G146" s="30"/>
      <c r="H146" s="30"/>
      <c r="I146" s="30"/>
      <c r="J146" s="30"/>
      <c r="K146" s="30"/>
      <c r="L146" s="30"/>
      <c r="M146" s="30"/>
      <c r="N146" s="30"/>
      <c r="O146" s="30"/>
      <c r="P146" s="30"/>
      <c r="Q146" s="30"/>
      <c r="R146" s="30"/>
      <c r="S146" s="30"/>
      <c r="T146" s="30"/>
      <c r="U146" s="30"/>
      <c r="V146" s="30"/>
      <c r="W146" s="30"/>
    </row>
    <row r="147" spans="1:23" s="26" customFormat="1" ht="13.5">
      <c r="A147" s="30"/>
      <c r="B147" s="30"/>
      <c r="C147" s="30"/>
      <c r="D147" s="30"/>
      <c r="E147" s="30"/>
      <c r="F147" s="30"/>
      <c r="G147" s="30"/>
      <c r="H147" s="30"/>
      <c r="I147" s="30"/>
      <c r="J147" s="30"/>
      <c r="K147" s="30"/>
      <c r="L147" s="30"/>
      <c r="M147" s="30"/>
      <c r="N147" s="30"/>
      <c r="O147" s="30"/>
      <c r="P147" s="30"/>
      <c r="Q147" s="30"/>
      <c r="R147" s="30"/>
      <c r="S147" s="30"/>
      <c r="T147" s="30"/>
      <c r="U147" s="30"/>
      <c r="V147" s="30"/>
      <c r="W147" s="30"/>
    </row>
    <row r="148" spans="1:23" s="26" customFormat="1" ht="13.5">
      <c r="A148" s="30"/>
      <c r="B148" s="30"/>
      <c r="C148" s="30"/>
      <c r="D148" s="30"/>
      <c r="E148" s="30"/>
      <c r="F148" s="30"/>
      <c r="G148" s="30"/>
      <c r="H148" s="30"/>
      <c r="I148" s="30"/>
      <c r="J148" s="30"/>
      <c r="K148" s="30"/>
      <c r="L148" s="30"/>
      <c r="M148" s="30"/>
      <c r="N148" s="30"/>
      <c r="O148" s="30"/>
      <c r="P148" s="30"/>
      <c r="Q148" s="30"/>
      <c r="R148" s="30"/>
      <c r="S148" s="30"/>
      <c r="T148" s="30"/>
      <c r="U148" s="30"/>
      <c r="V148" s="30"/>
      <c r="W148" s="30"/>
    </row>
    <row r="149" spans="1:23" s="26" customFormat="1" ht="13.5">
      <c r="A149" s="30"/>
      <c r="B149" s="30"/>
      <c r="C149" s="30"/>
      <c r="D149" s="30"/>
      <c r="E149" s="30"/>
      <c r="F149" s="30"/>
      <c r="G149" s="30"/>
      <c r="H149" s="30"/>
      <c r="I149" s="30"/>
      <c r="J149" s="30"/>
      <c r="K149" s="30"/>
      <c r="L149" s="30"/>
      <c r="M149" s="30"/>
      <c r="N149" s="30"/>
      <c r="O149" s="30"/>
      <c r="P149" s="30"/>
      <c r="Q149" s="30"/>
      <c r="R149" s="30"/>
      <c r="S149" s="30"/>
      <c r="T149" s="30"/>
      <c r="U149" s="30"/>
      <c r="V149" s="30"/>
      <c r="W149" s="30"/>
    </row>
    <row r="150" spans="1:23" s="26" customFormat="1" ht="13.5">
      <c r="A150" s="30"/>
      <c r="B150" s="30"/>
      <c r="C150" s="30"/>
      <c r="D150" s="30"/>
      <c r="E150" s="30"/>
      <c r="F150" s="30"/>
      <c r="G150" s="30"/>
      <c r="H150" s="30"/>
      <c r="I150" s="30"/>
      <c r="J150" s="30"/>
      <c r="K150" s="30"/>
      <c r="L150" s="30"/>
      <c r="M150" s="30"/>
      <c r="N150" s="30"/>
      <c r="O150" s="30"/>
      <c r="P150" s="30"/>
      <c r="Q150" s="30"/>
      <c r="R150" s="30"/>
      <c r="S150" s="30"/>
      <c r="T150" s="30"/>
      <c r="U150" s="30"/>
      <c r="V150" s="30"/>
      <c r="W150" s="30"/>
    </row>
    <row r="151" spans="1:23" s="26" customFormat="1" ht="13.5">
      <c r="A151" s="30"/>
      <c r="B151" s="30"/>
      <c r="C151" s="30"/>
      <c r="D151" s="30"/>
      <c r="E151" s="30"/>
      <c r="F151" s="30"/>
      <c r="G151" s="30"/>
      <c r="H151" s="30"/>
      <c r="I151" s="30"/>
      <c r="J151" s="30"/>
      <c r="K151" s="30"/>
      <c r="L151" s="30"/>
      <c r="M151" s="30"/>
      <c r="N151" s="30"/>
      <c r="O151" s="30"/>
      <c r="P151" s="30"/>
      <c r="Q151" s="30"/>
      <c r="R151" s="30"/>
      <c r="S151" s="30"/>
      <c r="T151" s="30"/>
      <c r="U151" s="30"/>
      <c r="V151" s="30"/>
      <c r="W151" s="30"/>
    </row>
    <row r="152" spans="1:23" s="26" customFormat="1" ht="13.5">
      <c r="A152" s="30"/>
      <c r="B152" s="30"/>
      <c r="C152" s="30"/>
      <c r="D152" s="30"/>
      <c r="E152" s="30"/>
      <c r="F152" s="30"/>
      <c r="G152" s="30"/>
      <c r="H152" s="30"/>
      <c r="I152" s="30"/>
      <c r="J152" s="30"/>
      <c r="K152" s="30"/>
      <c r="L152" s="30"/>
      <c r="M152" s="30"/>
      <c r="N152" s="30"/>
      <c r="O152" s="30"/>
      <c r="P152" s="30"/>
      <c r="Q152" s="30"/>
      <c r="R152" s="30"/>
      <c r="S152" s="30"/>
      <c r="T152" s="30"/>
      <c r="U152" s="30"/>
      <c r="V152" s="30"/>
      <c r="W152" s="30"/>
    </row>
    <row r="153" spans="1:23" s="26" customFormat="1" ht="13.5">
      <c r="A153" s="30"/>
      <c r="B153" s="30"/>
      <c r="C153" s="30"/>
      <c r="D153" s="30"/>
      <c r="E153" s="30"/>
      <c r="F153" s="30"/>
      <c r="G153" s="30"/>
      <c r="H153" s="30"/>
      <c r="I153" s="30"/>
      <c r="J153" s="30"/>
      <c r="K153" s="30"/>
      <c r="L153" s="30"/>
      <c r="M153" s="30"/>
      <c r="N153" s="30"/>
      <c r="O153" s="30"/>
      <c r="P153" s="30"/>
      <c r="Q153" s="30"/>
      <c r="R153" s="30"/>
      <c r="S153" s="30"/>
      <c r="T153" s="30"/>
      <c r="U153" s="30"/>
      <c r="V153" s="30"/>
      <c r="W153" s="30"/>
    </row>
    <row r="154" spans="1:23" s="26" customFormat="1" ht="13.5">
      <c r="A154" s="30"/>
      <c r="B154" s="30"/>
      <c r="C154" s="30"/>
      <c r="D154" s="30"/>
      <c r="E154" s="30"/>
      <c r="F154" s="30"/>
      <c r="G154" s="30"/>
      <c r="H154" s="30"/>
      <c r="I154" s="30"/>
      <c r="J154" s="30"/>
      <c r="K154" s="30"/>
      <c r="L154" s="30"/>
      <c r="M154" s="30"/>
      <c r="N154" s="30"/>
      <c r="O154" s="30"/>
      <c r="P154" s="30"/>
      <c r="Q154" s="30"/>
      <c r="R154" s="30"/>
      <c r="S154" s="30"/>
      <c r="T154" s="30"/>
      <c r="U154" s="30"/>
      <c r="V154" s="30"/>
      <c r="W154" s="30"/>
    </row>
    <row r="155" spans="1:23" s="26" customFormat="1" ht="13.5">
      <c r="A155" s="30"/>
      <c r="B155" s="30"/>
      <c r="C155" s="30"/>
      <c r="D155" s="30"/>
      <c r="E155" s="30"/>
      <c r="F155" s="30"/>
      <c r="G155" s="30"/>
      <c r="H155" s="30"/>
      <c r="I155" s="30"/>
      <c r="J155" s="30"/>
      <c r="K155" s="30"/>
      <c r="L155" s="30"/>
      <c r="M155" s="30"/>
      <c r="N155" s="30"/>
      <c r="O155" s="30"/>
      <c r="P155" s="30"/>
      <c r="Q155" s="30"/>
      <c r="R155" s="30"/>
      <c r="S155" s="30"/>
      <c r="T155" s="30"/>
      <c r="U155" s="30"/>
      <c r="V155" s="30"/>
      <c r="W155" s="30"/>
    </row>
    <row r="156" spans="1:23" s="26" customFormat="1" ht="13.5">
      <c r="A156" s="30"/>
      <c r="B156" s="30"/>
      <c r="C156" s="30"/>
      <c r="D156" s="30"/>
      <c r="E156" s="30"/>
      <c r="F156" s="30"/>
      <c r="G156" s="30"/>
      <c r="H156" s="30"/>
      <c r="I156" s="30"/>
      <c r="J156" s="30"/>
      <c r="K156" s="30"/>
      <c r="L156" s="30"/>
      <c r="M156" s="30"/>
      <c r="N156" s="30"/>
      <c r="O156" s="30"/>
      <c r="P156" s="30"/>
      <c r="Q156" s="30"/>
      <c r="R156" s="30"/>
      <c r="S156" s="30"/>
      <c r="T156" s="30"/>
      <c r="U156" s="30"/>
      <c r="V156" s="30"/>
      <c r="W156" s="30"/>
    </row>
    <row r="157" spans="1:23" s="26" customFormat="1" ht="13.5">
      <c r="A157" s="30"/>
      <c r="B157" s="30"/>
      <c r="C157" s="30"/>
      <c r="D157" s="30"/>
      <c r="E157" s="30"/>
      <c r="F157" s="30"/>
      <c r="G157" s="30"/>
      <c r="H157" s="30"/>
      <c r="I157" s="30"/>
      <c r="J157" s="30"/>
      <c r="K157" s="30"/>
      <c r="L157" s="30"/>
      <c r="M157" s="30"/>
      <c r="N157" s="30"/>
      <c r="O157" s="30"/>
      <c r="P157" s="30"/>
      <c r="Q157" s="30"/>
      <c r="R157" s="30"/>
      <c r="S157" s="30"/>
      <c r="T157" s="30"/>
      <c r="U157" s="30"/>
      <c r="V157" s="30"/>
      <c r="W157" s="30"/>
    </row>
    <row r="158" spans="1:23" s="26" customFormat="1" ht="13.5">
      <c r="A158" s="30"/>
      <c r="B158" s="30"/>
      <c r="C158" s="30"/>
      <c r="D158" s="30"/>
      <c r="E158" s="30"/>
      <c r="F158" s="30"/>
      <c r="G158" s="30"/>
      <c r="H158" s="30"/>
      <c r="I158" s="30"/>
      <c r="J158" s="30"/>
      <c r="K158" s="30"/>
      <c r="L158" s="30"/>
      <c r="M158" s="30"/>
      <c r="N158" s="30"/>
      <c r="O158" s="30"/>
      <c r="P158" s="30"/>
      <c r="Q158" s="30"/>
      <c r="R158" s="30"/>
      <c r="S158" s="30"/>
      <c r="T158" s="30"/>
      <c r="U158" s="30"/>
      <c r="V158" s="30"/>
      <c r="W158" s="30"/>
    </row>
    <row r="159" spans="1:23" s="26" customFormat="1" ht="13.5">
      <c r="A159" s="30"/>
      <c r="B159" s="30"/>
      <c r="C159" s="30"/>
      <c r="D159" s="30"/>
      <c r="E159" s="30"/>
      <c r="F159" s="30"/>
      <c r="G159" s="30"/>
      <c r="H159" s="30"/>
      <c r="I159" s="30"/>
      <c r="J159" s="30"/>
      <c r="K159" s="30"/>
      <c r="L159" s="30"/>
      <c r="M159" s="30"/>
      <c r="N159" s="30"/>
      <c r="O159" s="30"/>
      <c r="P159" s="30"/>
      <c r="Q159" s="30"/>
      <c r="R159" s="30"/>
      <c r="S159" s="30"/>
      <c r="T159" s="30"/>
      <c r="U159" s="30"/>
      <c r="V159" s="30"/>
      <c r="W159" s="30"/>
    </row>
    <row r="160" spans="1:23" s="26" customFormat="1" ht="13.5">
      <c r="A160" s="30"/>
      <c r="B160" s="30"/>
      <c r="C160" s="30"/>
      <c r="D160" s="30"/>
      <c r="E160" s="30"/>
      <c r="F160" s="30"/>
      <c r="G160" s="30"/>
      <c r="H160" s="30"/>
      <c r="I160" s="30"/>
      <c r="J160" s="30"/>
      <c r="K160" s="30"/>
      <c r="L160" s="30"/>
      <c r="M160" s="30"/>
      <c r="N160" s="30"/>
      <c r="O160" s="30"/>
      <c r="P160" s="30"/>
      <c r="Q160" s="30"/>
      <c r="R160" s="30"/>
      <c r="S160" s="30"/>
      <c r="T160" s="30"/>
      <c r="U160" s="30"/>
      <c r="V160" s="30"/>
      <c r="W160" s="30"/>
    </row>
    <row r="161" spans="1:23" s="26" customFormat="1" ht="13.5">
      <c r="A161" s="30"/>
      <c r="B161" s="30"/>
      <c r="C161" s="30"/>
      <c r="D161" s="30"/>
      <c r="E161" s="30"/>
      <c r="F161" s="30"/>
      <c r="G161" s="30"/>
      <c r="H161" s="30"/>
      <c r="I161" s="30"/>
      <c r="J161" s="30"/>
      <c r="K161" s="30"/>
      <c r="L161" s="30"/>
      <c r="M161" s="30"/>
      <c r="N161" s="30"/>
      <c r="O161" s="30"/>
      <c r="P161" s="30"/>
      <c r="Q161" s="30"/>
      <c r="R161" s="30"/>
      <c r="S161" s="30"/>
      <c r="T161" s="30"/>
      <c r="U161" s="30"/>
      <c r="V161" s="30"/>
      <c r="W161" s="30"/>
    </row>
    <row r="162" spans="1:23" s="26" customFormat="1" ht="13.5">
      <c r="A162" s="30"/>
      <c r="B162" s="30"/>
      <c r="C162" s="30"/>
      <c r="D162" s="30"/>
      <c r="E162" s="30"/>
      <c r="F162" s="30"/>
      <c r="G162" s="30"/>
      <c r="H162" s="30"/>
      <c r="I162" s="30"/>
      <c r="J162" s="30"/>
      <c r="K162" s="30"/>
      <c r="L162" s="30"/>
      <c r="M162" s="30"/>
      <c r="N162" s="30"/>
      <c r="O162" s="30"/>
      <c r="P162" s="30"/>
      <c r="Q162" s="30"/>
      <c r="R162" s="30"/>
      <c r="S162" s="30"/>
      <c r="T162" s="30"/>
      <c r="U162" s="30"/>
      <c r="V162" s="30"/>
      <c r="W162" s="30"/>
    </row>
    <row r="163" spans="1:23" s="26" customFormat="1" ht="13.5">
      <c r="A163" s="30"/>
      <c r="B163" s="30"/>
      <c r="C163" s="30"/>
      <c r="D163" s="30"/>
      <c r="E163" s="30"/>
      <c r="F163" s="30"/>
      <c r="G163" s="30"/>
      <c r="H163" s="30"/>
      <c r="I163" s="30"/>
      <c r="J163" s="30"/>
      <c r="K163" s="30"/>
      <c r="L163" s="30"/>
      <c r="M163" s="30"/>
      <c r="N163" s="30"/>
      <c r="O163" s="30"/>
      <c r="P163" s="30"/>
      <c r="Q163" s="30"/>
      <c r="R163" s="30"/>
      <c r="S163" s="30"/>
      <c r="T163" s="30"/>
      <c r="U163" s="30"/>
      <c r="V163" s="30"/>
      <c r="W163" s="30"/>
    </row>
    <row r="164" spans="1:23" s="26" customFormat="1" ht="13.5">
      <c r="A164" s="30"/>
      <c r="B164" s="30"/>
      <c r="C164" s="30"/>
      <c r="D164" s="30"/>
      <c r="E164" s="30"/>
      <c r="F164" s="30"/>
      <c r="G164" s="30"/>
      <c r="H164" s="30"/>
      <c r="I164" s="30"/>
      <c r="J164" s="30"/>
      <c r="K164" s="30"/>
      <c r="L164" s="30"/>
      <c r="M164" s="30"/>
      <c r="N164" s="30"/>
      <c r="O164" s="30"/>
      <c r="P164" s="30"/>
      <c r="Q164" s="30"/>
      <c r="R164" s="30"/>
      <c r="S164" s="30"/>
      <c r="T164" s="30"/>
      <c r="U164" s="30"/>
      <c r="V164" s="30"/>
      <c r="W164" s="30"/>
    </row>
    <row r="165" spans="1:23" s="26" customFormat="1" ht="13.5">
      <c r="A165" s="30"/>
      <c r="B165" s="30"/>
      <c r="C165" s="30"/>
      <c r="D165" s="30"/>
      <c r="E165" s="30"/>
      <c r="F165" s="30"/>
      <c r="G165" s="30"/>
      <c r="H165" s="30"/>
      <c r="I165" s="30"/>
      <c r="J165" s="30"/>
      <c r="K165" s="30"/>
      <c r="L165" s="30"/>
      <c r="M165" s="30"/>
      <c r="N165" s="30"/>
      <c r="O165" s="30"/>
      <c r="P165" s="30"/>
      <c r="Q165" s="30"/>
      <c r="R165" s="30"/>
      <c r="S165" s="30"/>
      <c r="T165" s="30"/>
      <c r="U165" s="30"/>
      <c r="V165" s="30"/>
      <c r="W165" s="30"/>
    </row>
    <row r="166" spans="1:23" s="26" customFormat="1" ht="13.5">
      <c r="A166" s="30"/>
      <c r="B166" s="30"/>
      <c r="C166" s="30"/>
      <c r="D166" s="30"/>
      <c r="E166" s="30"/>
      <c r="F166" s="30"/>
      <c r="G166" s="30"/>
      <c r="H166" s="30"/>
      <c r="I166" s="30"/>
      <c r="J166" s="30"/>
      <c r="K166" s="30"/>
      <c r="L166" s="30"/>
      <c r="M166" s="30"/>
      <c r="N166" s="30"/>
      <c r="O166" s="30"/>
      <c r="P166" s="30"/>
      <c r="Q166" s="30"/>
      <c r="R166" s="30"/>
      <c r="S166" s="30"/>
      <c r="T166" s="30"/>
      <c r="U166" s="30"/>
      <c r="V166" s="30"/>
      <c r="W166" s="30"/>
    </row>
    <row r="167" spans="1:23" s="26" customFormat="1" ht="13.5">
      <c r="A167" s="30"/>
      <c r="B167" s="30"/>
      <c r="C167" s="30"/>
      <c r="D167" s="30"/>
      <c r="E167" s="30"/>
      <c r="F167" s="30"/>
      <c r="G167" s="30"/>
      <c r="H167" s="30"/>
      <c r="I167" s="30"/>
      <c r="J167" s="30"/>
      <c r="K167" s="30"/>
      <c r="L167" s="30"/>
      <c r="M167" s="30"/>
      <c r="N167" s="30"/>
      <c r="O167" s="30"/>
      <c r="P167" s="30"/>
      <c r="Q167" s="30"/>
      <c r="R167" s="30"/>
      <c r="S167" s="30"/>
      <c r="T167" s="30"/>
      <c r="U167" s="30"/>
      <c r="V167" s="30"/>
      <c r="W167" s="30"/>
    </row>
    <row r="168" spans="1:23" s="26" customFormat="1" ht="13.5">
      <c r="A168" s="30"/>
      <c r="B168" s="30"/>
      <c r="C168" s="30"/>
      <c r="D168" s="30"/>
      <c r="E168" s="30"/>
      <c r="F168" s="30"/>
      <c r="G168" s="30"/>
      <c r="H168" s="30"/>
      <c r="I168" s="30"/>
      <c r="J168" s="30"/>
      <c r="K168" s="30"/>
      <c r="L168" s="30"/>
      <c r="M168" s="30"/>
      <c r="N168" s="30"/>
      <c r="O168" s="30"/>
      <c r="P168" s="30"/>
      <c r="Q168" s="30"/>
      <c r="R168" s="30"/>
      <c r="S168" s="30"/>
      <c r="T168" s="30"/>
      <c r="U168" s="30"/>
      <c r="V168" s="30"/>
      <c r="W168" s="30"/>
    </row>
    <row r="169" spans="1:23" s="26" customFormat="1" ht="13.5">
      <c r="A169" s="30"/>
      <c r="B169" s="30"/>
      <c r="C169" s="30"/>
      <c r="D169" s="30"/>
      <c r="E169" s="30"/>
      <c r="F169" s="30"/>
      <c r="G169" s="30"/>
      <c r="H169" s="30"/>
      <c r="I169" s="30"/>
      <c r="J169" s="30"/>
      <c r="K169" s="30"/>
      <c r="L169" s="30"/>
      <c r="M169" s="30"/>
      <c r="N169" s="30"/>
      <c r="O169" s="30"/>
      <c r="P169" s="30"/>
      <c r="Q169" s="30"/>
      <c r="R169" s="30"/>
      <c r="S169" s="30"/>
      <c r="T169" s="30"/>
      <c r="U169" s="30"/>
      <c r="V169" s="30"/>
      <c r="W169" s="30"/>
    </row>
    <row r="170" spans="1:23" s="26" customFormat="1" ht="13.5">
      <c r="A170" s="30"/>
      <c r="B170" s="30"/>
      <c r="C170" s="30"/>
      <c r="D170" s="30"/>
      <c r="E170" s="30"/>
      <c r="F170" s="30"/>
      <c r="G170" s="30"/>
      <c r="H170" s="30"/>
      <c r="I170" s="30"/>
      <c r="J170" s="30"/>
      <c r="K170" s="30"/>
      <c r="L170" s="30"/>
      <c r="M170" s="30"/>
      <c r="N170" s="30"/>
      <c r="O170" s="30"/>
      <c r="P170" s="30"/>
      <c r="Q170" s="30"/>
      <c r="R170" s="30"/>
      <c r="S170" s="30"/>
      <c r="T170" s="30"/>
      <c r="U170" s="30"/>
      <c r="V170" s="30"/>
      <c r="W170" s="30"/>
    </row>
    <row r="171" spans="1:23" s="26" customFormat="1" ht="13.5">
      <c r="A171" s="30"/>
      <c r="B171" s="30"/>
      <c r="C171" s="30"/>
      <c r="D171" s="30"/>
      <c r="E171" s="30"/>
      <c r="F171" s="30"/>
      <c r="G171" s="30"/>
      <c r="H171" s="30"/>
      <c r="I171" s="30"/>
      <c r="J171" s="30"/>
      <c r="K171" s="30"/>
      <c r="L171" s="30"/>
      <c r="M171" s="30"/>
      <c r="N171" s="30"/>
      <c r="O171" s="30"/>
      <c r="P171" s="30"/>
      <c r="Q171" s="30"/>
      <c r="R171" s="30"/>
      <c r="S171" s="30"/>
      <c r="T171" s="30"/>
      <c r="U171" s="30"/>
      <c r="V171" s="30"/>
      <c r="W171" s="30"/>
    </row>
    <row r="172" spans="1:23" s="26" customFormat="1" ht="13.5">
      <c r="A172" s="30"/>
      <c r="B172" s="30"/>
      <c r="C172" s="30"/>
      <c r="D172" s="30"/>
      <c r="E172" s="30"/>
      <c r="F172" s="30"/>
      <c r="G172" s="30"/>
      <c r="H172" s="30"/>
      <c r="I172" s="30"/>
      <c r="J172" s="30"/>
      <c r="K172" s="30"/>
      <c r="L172" s="30"/>
      <c r="M172" s="30"/>
      <c r="N172" s="30"/>
      <c r="O172" s="30"/>
      <c r="P172" s="30"/>
      <c r="Q172" s="30"/>
      <c r="R172" s="30"/>
      <c r="S172" s="30"/>
      <c r="T172" s="30"/>
      <c r="U172" s="30"/>
      <c r="V172" s="30"/>
      <c r="W172" s="30"/>
    </row>
    <row r="173" spans="1:23" s="26" customFormat="1" ht="13.5">
      <c r="A173" s="30"/>
      <c r="B173" s="30"/>
      <c r="C173" s="30"/>
      <c r="D173" s="30"/>
      <c r="E173" s="30"/>
      <c r="F173" s="30"/>
      <c r="G173" s="30"/>
      <c r="H173" s="30"/>
      <c r="I173" s="30"/>
      <c r="J173" s="30"/>
      <c r="K173" s="30"/>
      <c r="L173" s="30"/>
      <c r="M173" s="30"/>
      <c r="N173" s="30"/>
      <c r="O173" s="30"/>
      <c r="P173" s="30"/>
      <c r="Q173" s="30"/>
      <c r="R173" s="30"/>
      <c r="S173" s="30"/>
      <c r="T173" s="30"/>
      <c r="U173" s="30"/>
      <c r="V173" s="30"/>
      <c r="W173" s="30"/>
    </row>
    <row r="174" spans="1:23" s="26" customFormat="1" ht="13.5">
      <c r="A174" s="30"/>
      <c r="B174" s="30"/>
      <c r="C174" s="30"/>
      <c r="D174" s="30"/>
      <c r="E174" s="30"/>
      <c r="F174" s="30"/>
      <c r="G174" s="30"/>
      <c r="H174" s="30"/>
      <c r="I174" s="30"/>
      <c r="J174" s="30"/>
      <c r="K174" s="30"/>
      <c r="L174" s="30"/>
      <c r="M174" s="30"/>
      <c r="N174" s="30"/>
      <c r="O174" s="30"/>
      <c r="P174" s="30"/>
      <c r="Q174" s="30"/>
      <c r="R174" s="30"/>
      <c r="S174" s="30"/>
      <c r="T174" s="30"/>
      <c r="U174" s="30"/>
      <c r="V174" s="30"/>
      <c r="W174" s="30"/>
    </row>
    <row r="175" spans="1:23" s="26" customFormat="1" ht="13.5">
      <c r="A175" s="30"/>
      <c r="B175" s="30"/>
      <c r="C175" s="30"/>
      <c r="D175" s="30"/>
      <c r="E175" s="30"/>
      <c r="F175" s="30"/>
      <c r="G175" s="30"/>
      <c r="H175" s="30"/>
      <c r="I175" s="30"/>
      <c r="J175" s="30"/>
      <c r="K175" s="30"/>
      <c r="L175" s="30"/>
      <c r="M175" s="30"/>
      <c r="N175" s="30"/>
      <c r="O175" s="30"/>
      <c r="P175" s="30"/>
      <c r="Q175" s="30"/>
      <c r="R175" s="30"/>
      <c r="S175" s="30"/>
      <c r="T175" s="30"/>
      <c r="U175" s="30"/>
      <c r="V175" s="30"/>
      <c r="W175" s="30"/>
    </row>
    <row r="176" spans="1:23" s="26" customFormat="1" ht="13.5">
      <c r="A176" s="30"/>
      <c r="B176" s="30"/>
      <c r="C176" s="30"/>
      <c r="D176" s="30"/>
      <c r="E176" s="30"/>
      <c r="F176" s="30"/>
      <c r="G176" s="30"/>
      <c r="H176" s="30"/>
      <c r="I176" s="30"/>
      <c r="J176" s="30"/>
      <c r="K176" s="30"/>
      <c r="L176" s="30"/>
      <c r="M176" s="30"/>
      <c r="N176" s="30"/>
      <c r="O176" s="30"/>
      <c r="P176" s="30"/>
      <c r="Q176" s="30"/>
      <c r="R176" s="30"/>
      <c r="S176" s="30"/>
      <c r="T176" s="30"/>
      <c r="U176" s="30"/>
      <c r="V176" s="30"/>
      <c r="W176" s="30"/>
    </row>
    <row r="177" spans="1:23" s="26" customFormat="1" ht="13.5">
      <c r="A177" s="30"/>
      <c r="B177" s="30"/>
      <c r="C177" s="30"/>
      <c r="D177" s="30"/>
      <c r="E177" s="30"/>
      <c r="F177" s="30"/>
      <c r="G177" s="30"/>
      <c r="H177" s="30"/>
      <c r="I177" s="30"/>
      <c r="J177" s="30"/>
      <c r="K177" s="30"/>
      <c r="L177" s="30"/>
      <c r="M177" s="30"/>
      <c r="N177" s="30"/>
      <c r="O177" s="30"/>
      <c r="P177" s="30"/>
      <c r="Q177" s="30"/>
      <c r="R177" s="30"/>
      <c r="S177" s="30"/>
      <c r="T177" s="30"/>
      <c r="U177" s="30"/>
      <c r="V177" s="30"/>
      <c r="W177" s="30"/>
    </row>
    <row r="178" spans="1:23" s="26" customFormat="1" ht="13.5">
      <c r="A178" s="30"/>
      <c r="B178" s="30"/>
      <c r="C178" s="30"/>
      <c r="D178" s="30"/>
      <c r="E178" s="30"/>
      <c r="F178" s="30"/>
      <c r="G178" s="30"/>
      <c r="H178" s="30"/>
      <c r="I178" s="30"/>
      <c r="J178" s="30"/>
      <c r="K178" s="30"/>
      <c r="L178" s="30"/>
      <c r="M178" s="30"/>
      <c r="N178" s="30"/>
      <c r="O178" s="30"/>
      <c r="P178" s="30"/>
      <c r="Q178" s="30"/>
      <c r="R178" s="30"/>
      <c r="S178" s="30"/>
      <c r="T178" s="30"/>
      <c r="U178" s="30"/>
      <c r="V178" s="30"/>
      <c r="W178" s="30"/>
    </row>
    <row r="179" spans="1:23" s="26" customFormat="1" ht="13.5">
      <c r="A179" s="30"/>
      <c r="B179" s="30"/>
      <c r="C179" s="30"/>
      <c r="D179" s="30"/>
      <c r="E179" s="30"/>
      <c r="F179" s="30"/>
      <c r="G179" s="30"/>
      <c r="H179" s="30"/>
      <c r="I179" s="30"/>
      <c r="J179" s="30"/>
      <c r="K179" s="30"/>
      <c r="L179" s="30"/>
      <c r="M179" s="30"/>
      <c r="N179" s="30"/>
      <c r="O179" s="30"/>
      <c r="P179" s="30"/>
      <c r="Q179" s="30"/>
      <c r="R179" s="30"/>
      <c r="S179" s="30"/>
      <c r="T179" s="30"/>
      <c r="U179" s="30"/>
      <c r="V179" s="30"/>
      <c r="W179" s="30"/>
    </row>
    <row r="180" spans="1:23" s="26" customFormat="1" ht="13.5">
      <c r="A180" s="30"/>
      <c r="B180" s="30"/>
      <c r="C180" s="30"/>
      <c r="D180" s="30"/>
      <c r="E180" s="30"/>
      <c r="F180" s="30"/>
      <c r="G180" s="30"/>
      <c r="H180" s="30"/>
      <c r="I180" s="30"/>
      <c r="J180" s="30"/>
      <c r="K180" s="30"/>
      <c r="L180" s="30"/>
      <c r="M180" s="30"/>
      <c r="N180" s="30"/>
      <c r="O180" s="30"/>
      <c r="P180" s="30"/>
      <c r="Q180" s="30"/>
      <c r="R180" s="30"/>
      <c r="S180" s="30"/>
      <c r="T180" s="30"/>
      <c r="U180" s="30"/>
      <c r="V180" s="30"/>
      <c r="W180" s="30"/>
    </row>
    <row r="181" spans="1:23" s="26" customFormat="1" ht="13.5">
      <c r="A181" s="30"/>
      <c r="B181" s="30"/>
      <c r="C181" s="30"/>
      <c r="D181" s="30"/>
      <c r="E181" s="30"/>
      <c r="F181" s="30"/>
      <c r="G181" s="30"/>
      <c r="H181" s="30"/>
      <c r="I181" s="30"/>
      <c r="J181" s="30"/>
      <c r="K181" s="30"/>
      <c r="L181" s="30"/>
      <c r="M181" s="30"/>
      <c r="N181" s="30"/>
      <c r="O181" s="30"/>
      <c r="P181" s="30"/>
      <c r="Q181" s="30"/>
      <c r="R181" s="30"/>
      <c r="S181" s="30"/>
      <c r="T181" s="30"/>
      <c r="U181" s="30"/>
      <c r="V181" s="30"/>
      <c r="W181" s="30"/>
    </row>
    <row r="182" spans="1:23" s="26" customFormat="1" ht="13.5">
      <c r="A182" s="30"/>
      <c r="B182" s="30"/>
      <c r="C182" s="30"/>
      <c r="D182" s="30"/>
      <c r="E182" s="30"/>
      <c r="F182" s="30"/>
      <c r="G182" s="30"/>
      <c r="H182" s="30"/>
      <c r="I182" s="30"/>
      <c r="J182" s="30"/>
      <c r="K182" s="30"/>
      <c r="L182" s="30"/>
      <c r="M182" s="30"/>
      <c r="N182" s="30"/>
      <c r="O182" s="30"/>
      <c r="P182" s="30"/>
      <c r="Q182" s="30"/>
      <c r="R182" s="30"/>
      <c r="S182" s="30"/>
      <c r="T182" s="30"/>
      <c r="U182" s="30"/>
      <c r="V182" s="30"/>
      <c r="W182" s="30"/>
    </row>
    <row r="183" spans="1:23" s="26" customFormat="1" ht="13.5">
      <c r="A183" s="30"/>
      <c r="B183" s="30"/>
      <c r="C183" s="30"/>
      <c r="D183" s="30"/>
      <c r="E183" s="30"/>
      <c r="F183" s="30"/>
      <c r="G183" s="30"/>
      <c r="H183" s="30"/>
      <c r="I183" s="30"/>
      <c r="J183" s="30"/>
      <c r="K183" s="30"/>
      <c r="L183" s="30"/>
      <c r="M183" s="30"/>
      <c r="N183" s="30"/>
      <c r="O183" s="30"/>
      <c r="P183" s="30"/>
      <c r="Q183" s="30"/>
      <c r="R183" s="30"/>
      <c r="S183" s="30"/>
      <c r="T183" s="30"/>
      <c r="U183" s="30"/>
      <c r="V183" s="30"/>
      <c r="W183" s="30"/>
    </row>
    <row r="184" spans="1:23" s="26" customFormat="1" ht="13.5">
      <c r="A184" s="30"/>
      <c r="B184" s="30"/>
      <c r="C184" s="30"/>
      <c r="D184" s="30"/>
      <c r="E184" s="30"/>
      <c r="F184" s="30"/>
      <c r="G184" s="30"/>
      <c r="H184" s="30"/>
      <c r="I184" s="30"/>
      <c r="J184" s="30"/>
      <c r="K184" s="30"/>
      <c r="L184" s="30"/>
      <c r="M184" s="30"/>
      <c r="N184" s="30"/>
      <c r="O184" s="30"/>
      <c r="P184" s="30"/>
      <c r="Q184" s="30"/>
      <c r="R184" s="30"/>
      <c r="S184" s="30"/>
      <c r="T184" s="30"/>
      <c r="U184" s="30"/>
      <c r="V184" s="30"/>
      <c r="W184" s="30"/>
    </row>
    <row r="185" spans="1:23" s="26" customFormat="1" ht="13.5">
      <c r="A185" s="30"/>
      <c r="B185" s="30"/>
      <c r="C185" s="30"/>
      <c r="D185" s="30"/>
      <c r="E185" s="30"/>
      <c r="F185" s="30"/>
      <c r="G185" s="30"/>
      <c r="H185" s="30"/>
      <c r="I185" s="30"/>
      <c r="J185" s="30"/>
      <c r="K185" s="30"/>
      <c r="L185" s="30"/>
      <c r="M185" s="30"/>
      <c r="N185" s="30"/>
      <c r="O185" s="30"/>
      <c r="P185" s="30"/>
      <c r="Q185" s="30"/>
      <c r="R185" s="30"/>
      <c r="S185" s="30"/>
      <c r="T185" s="30"/>
      <c r="U185" s="30"/>
      <c r="V185" s="30"/>
      <c r="W185" s="30"/>
    </row>
    <row r="186" spans="1:23" s="26" customFormat="1" ht="13.5">
      <c r="A186" s="30"/>
      <c r="B186" s="30"/>
      <c r="C186" s="30"/>
      <c r="D186" s="30"/>
      <c r="E186" s="30"/>
      <c r="F186" s="30"/>
      <c r="G186" s="30"/>
      <c r="H186" s="30"/>
      <c r="I186" s="30"/>
      <c r="J186" s="30"/>
      <c r="K186" s="30"/>
      <c r="L186" s="30"/>
      <c r="M186" s="30"/>
      <c r="N186" s="30"/>
      <c r="O186" s="30"/>
      <c r="P186" s="30"/>
      <c r="Q186" s="30"/>
      <c r="R186" s="30"/>
      <c r="S186" s="30"/>
      <c r="T186" s="30"/>
      <c r="U186" s="30"/>
      <c r="V186" s="30"/>
      <c r="W186" s="30"/>
    </row>
    <row r="187" spans="1:23" s="26" customFormat="1" ht="13.5">
      <c r="A187" s="30"/>
      <c r="B187" s="30"/>
      <c r="C187" s="30"/>
      <c r="D187" s="30"/>
      <c r="E187" s="30"/>
      <c r="F187" s="30"/>
      <c r="G187" s="30"/>
      <c r="H187" s="30"/>
      <c r="I187" s="30"/>
      <c r="J187" s="30"/>
      <c r="K187" s="30"/>
      <c r="L187" s="30"/>
      <c r="M187" s="30"/>
      <c r="N187" s="30"/>
      <c r="O187" s="30"/>
      <c r="P187" s="30"/>
      <c r="Q187" s="30"/>
      <c r="R187" s="30"/>
      <c r="S187" s="30"/>
      <c r="T187" s="30"/>
      <c r="U187" s="30"/>
      <c r="V187" s="30"/>
      <c r="W187" s="30"/>
    </row>
    <row r="188" spans="1:23" s="26" customFormat="1" ht="13.5">
      <c r="A188" s="30"/>
      <c r="B188" s="30"/>
      <c r="C188" s="30"/>
      <c r="D188" s="30"/>
      <c r="E188" s="30"/>
      <c r="F188" s="30"/>
      <c r="G188" s="30"/>
      <c r="H188" s="30"/>
      <c r="I188" s="30"/>
      <c r="J188" s="30"/>
      <c r="K188" s="30"/>
      <c r="L188" s="30"/>
      <c r="M188" s="30"/>
      <c r="N188" s="30"/>
      <c r="O188" s="30"/>
      <c r="P188" s="30"/>
      <c r="Q188" s="30"/>
      <c r="R188" s="30"/>
      <c r="S188" s="30"/>
      <c r="T188" s="30"/>
      <c r="U188" s="30"/>
      <c r="V188" s="30"/>
      <c r="W188" s="30"/>
    </row>
    <row r="189" spans="1:23" s="26" customFormat="1" ht="13.5">
      <c r="A189" s="30"/>
      <c r="B189" s="30"/>
      <c r="C189" s="30"/>
      <c r="D189" s="30"/>
      <c r="E189" s="30"/>
      <c r="F189" s="30"/>
      <c r="G189" s="30"/>
      <c r="H189" s="30"/>
      <c r="I189" s="30"/>
      <c r="J189" s="30"/>
      <c r="K189" s="30"/>
      <c r="L189" s="30"/>
      <c r="M189" s="30"/>
      <c r="N189" s="30"/>
      <c r="O189" s="30"/>
      <c r="P189" s="30"/>
      <c r="Q189" s="30"/>
      <c r="R189" s="30"/>
      <c r="S189" s="30"/>
      <c r="T189" s="30"/>
      <c r="U189" s="30"/>
      <c r="V189" s="30"/>
      <c r="W189" s="30"/>
    </row>
    <row r="190" spans="1:23" s="26" customFormat="1" ht="13.5">
      <c r="A190" s="30"/>
      <c r="B190" s="30"/>
      <c r="C190" s="30"/>
      <c r="D190" s="30"/>
      <c r="E190" s="30"/>
      <c r="F190" s="30"/>
      <c r="G190" s="30"/>
      <c r="H190" s="30"/>
      <c r="I190" s="30"/>
      <c r="J190" s="30"/>
      <c r="K190" s="30"/>
      <c r="L190" s="30"/>
      <c r="M190" s="30"/>
      <c r="N190" s="30"/>
      <c r="O190" s="30"/>
      <c r="P190" s="30"/>
      <c r="Q190" s="30"/>
      <c r="R190" s="30"/>
      <c r="S190" s="30"/>
      <c r="T190" s="30"/>
      <c r="U190" s="30"/>
      <c r="V190" s="30"/>
      <c r="W190" s="30"/>
    </row>
    <row r="191" spans="1:23" s="26" customFormat="1" ht="13.5">
      <c r="A191" s="30"/>
      <c r="B191" s="30"/>
      <c r="C191" s="30"/>
      <c r="D191" s="30"/>
      <c r="E191" s="30"/>
      <c r="F191" s="30"/>
      <c r="G191" s="30"/>
      <c r="H191" s="30"/>
      <c r="I191" s="30"/>
      <c r="J191" s="30"/>
      <c r="K191" s="30"/>
      <c r="L191" s="30"/>
      <c r="M191" s="30"/>
      <c r="N191" s="30"/>
      <c r="O191" s="30"/>
      <c r="P191" s="30"/>
      <c r="Q191" s="30"/>
      <c r="R191" s="30"/>
      <c r="S191" s="30"/>
      <c r="T191" s="30"/>
      <c r="U191" s="30"/>
      <c r="V191" s="30"/>
      <c r="W191" s="30"/>
    </row>
    <row r="192" spans="1:23" s="26" customFormat="1" ht="13.5">
      <c r="A192" s="30"/>
      <c r="B192" s="30"/>
      <c r="C192" s="30"/>
      <c r="D192" s="30"/>
      <c r="E192" s="30"/>
      <c r="F192" s="30"/>
      <c r="G192" s="30"/>
      <c r="H192" s="30"/>
      <c r="I192" s="30"/>
      <c r="J192" s="30"/>
      <c r="K192" s="30"/>
      <c r="L192" s="30"/>
      <c r="M192" s="30"/>
      <c r="N192" s="30"/>
      <c r="O192" s="30"/>
      <c r="P192" s="30"/>
      <c r="Q192" s="30"/>
      <c r="R192" s="30"/>
      <c r="S192" s="30"/>
      <c r="T192" s="30"/>
      <c r="U192" s="30"/>
      <c r="V192" s="30"/>
      <c r="W192" s="30"/>
    </row>
    <row r="193" spans="1:23" s="26" customFormat="1" ht="13.5">
      <c r="A193" s="30"/>
      <c r="B193" s="30"/>
      <c r="C193" s="30"/>
      <c r="D193" s="30"/>
      <c r="E193" s="30"/>
      <c r="F193" s="30"/>
      <c r="G193" s="30"/>
      <c r="H193" s="30"/>
      <c r="I193" s="30"/>
      <c r="J193" s="30"/>
      <c r="K193" s="30"/>
      <c r="L193" s="30"/>
      <c r="M193" s="30"/>
      <c r="N193" s="30"/>
      <c r="O193" s="30"/>
      <c r="P193" s="30"/>
      <c r="Q193" s="30"/>
      <c r="R193" s="30"/>
      <c r="S193" s="30"/>
      <c r="T193" s="30"/>
      <c r="U193" s="30"/>
      <c r="V193" s="30"/>
      <c r="W193" s="30"/>
    </row>
    <row r="194" spans="1:23" s="26" customFormat="1" ht="13.5">
      <c r="A194" s="30"/>
      <c r="B194" s="30"/>
      <c r="C194" s="30"/>
      <c r="D194" s="30"/>
      <c r="E194" s="30"/>
      <c r="F194" s="30"/>
      <c r="G194" s="30"/>
      <c r="H194" s="30"/>
      <c r="I194" s="30"/>
      <c r="J194" s="30"/>
      <c r="K194" s="30"/>
      <c r="L194" s="30"/>
      <c r="M194" s="30"/>
      <c r="N194" s="30"/>
      <c r="O194" s="30"/>
      <c r="P194" s="30"/>
      <c r="Q194" s="30"/>
      <c r="R194" s="30"/>
      <c r="S194" s="30"/>
      <c r="T194" s="30"/>
      <c r="U194" s="30"/>
      <c r="V194" s="30"/>
      <c r="W194" s="30"/>
    </row>
    <row r="195" spans="1:23" s="26" customFormat="1" ht="13.5">
      <c r="A195" s="30"/>
      <c r="B195" s="30"/>
      <c r="C195" s="30"/>
      <c r="D195" s="30"/>
      <c r="E195" s="30"/>
      <c r="F195" s="30"/>
      <c r="G195" s="30"/>
      <c r="H195" s="30"/>
      <c r="I195" s="30"/>
      <c r="J195" s="30"/>
      <c r="K195" s="30"/>
      <c r="L195" s="30"/>
      <c r="M195" s="30"/>
      <c r="N195" s="30"/>
      <c r="O195" s="30"/>
      <c r="P195" s="30"/>
      <c r="Q195" s="30"/>
      <c r="R195" s="30"/>
      <c r="S195" s="30"/>
      <c r="T195" s="30"/>
      <c r="U195" s="30"/>
      <c r="V195" s="30"/>
      <c r="W195" s="30"/>
    </row>
    <row r="196" spans="1:23" s="26" customFormat="1" ht="13.5">
      <c r="A196" s="30"/>
      <c r="B196" s="30"/>
      <c r="C196" s="30"/>
      <c r="D196" s="30"/>
      <c r="E196" s="30"/>
      <c r="F196" s="30"/>
      <c r="G196" s="30"/>
      <c r="H196" s="30"/>
      <c r="I196" s="30"/>
      <c r="J196" s="30"/>
      <c r="K196" s="30"/>
      <c r="L196" s="30"/>
      <c r="M196" s="30"/>
      <c r="N196" s="30"/>
      <c r="O196" s="30"/>
      <c r="P196" s="30"/>
      <c r="Q196" s="30"/>
      <c r="R196" s="30"/>
      <c r="S196" s="30"/>
      <c r="T196" s="30"/>
      <c r="U196" s="30"/>
      <c r="V196" s="30"/>
      <c r="W196" s="30"/>
    </row>
    <row r="197" spans="1:23" s="26" customFormat="1" ht="13.5">
      <c r="A197" s="30"/>
      <c r="B197" s="30"/>
      <c r="C197" s="30"/>
      <c r="D197" s="30"/>
      <c r="E197" s="30"/>
      <c r="F197" s="30"/>
      <c r="G197" s="30"/>
      <c r="H197" s="30"/>
      <c r="I197" s="30"/>
      <c r="J197" s="30"/>
      <c r="K197" s="30"/>
      <c r="L197" s="30"/>
      <c r="M197" s="30"/>
      <c r="N197" s="30"/>
      <c r="O197" s="30"/>
      <c r="P197" s="30"/>
      <c r="Q197" s="30"/>
      <c r="R197" s="30"/>
      <c r="S197" s="30"/>
      <c r="T197" s="30"/>
      <c r="U197" s="30"/>
      <c r="V197" s="30"/>
      <c r="W197" s="30"/>
    </row>
    <row r="198" spans="1:23" s="26" customFormat="1" ht="13.5">
      <c r="A198" s="30"/>
      <c r="B198" s="30"/>
      <c r="C198" s="30"/>
      <c r="D198" s="30"/>
      <c r="E198" s="30"/>
      <c r="F198" s="30"/>
      <c r="G198" s="30"/>
      <c r="H198" s="30"/>
      <c r="I198" s="30"/>
      <c r="J198" s="30"/>
      <c r="K198" s="30"/>
      <c r="L198" s="30"/>
      <c r="M198" s="30"/>
      <c r="N198" s="30"/>
      <c r="O198" s="30"/>
      <c r="P198" s="30"/>
      <c r="Q198" s="30"/>
      <c r="R198" s="30"/>
      <c r="S198" s="30"/>
      <c r="T198" s="30"/>
      <c r="U198" s="30"/>
      <c r="V198" s="30"/>
      <c r="W198" s="30"/>
    </row>
    <row r="199" spans="1:23" s="26" customFormat="1" ht="13.5">
      <c r="A199" s="30"/>
      <c r="B199" s="30"/>
      <c r="C199" s="30"/>
      <c r="D199" s="30"/>
      <c r="E199" s="30"/>
      <c r="F199" s="30"/>
      <c r="G199" s="30"/>
      <c r="H199" s="30"/>
      <c r="I199" s="30"/>
      <c r="J199" s="30"/>
      <c r="K199" s="30"/>
      <c r="L199" s="30"/>
      <c r="M199" s="30"/>
      <c r="N199" s="30"/>
      <c r="O199" s="30"/>
      <c r="P199" s="30"/>
      <c r="Q199" s="30"/>
      <c r="R199" s="30"/>
      <c r="S199" s="30"/>
      <c r="T199" s="30"/>
      <c r="U199" s="30"/>
      <c r="V199" s="30"/>
      <c r="W199" s="30"/>
    </row>
    <row r="200" spans="1:23" s="26" customFormat="1" ht="13.5">
      <c r="A200" s="30"/>
      <c r="B200" s="30"/>
      <c r="C200" s="30"/>
      <c r="D200" s="30"/>
      <c r="E200" s="30"/>
      <c r="F200" s="30"/>
      <c r="G200" s="30"/>
      <c r="H200" s="30"/>
      <c r="I200" s="30"/>
      <c r="J200" s="30"/>
      <c r="K200" s="30"/>
      <c r="L200" s="30"/>
      <c r="M200" s="30"/>
      <c r="N200" s="30"/>
      <c r="O200" s="30"/>
      <c r="P200" s="30"/>
      <c r="Q200" s="30"/>
      <c r="R200" s="30"/>
      <c r="S200" s="30"/>
      <c r="T200" s="30"/>
      <c r="U200" s="30"/>
      <c r="V200" s="30"/>
      <c r="W200" s="30"/>
    </row>
    <row r="201" spans="1:23" s="26" customFormat="1" ht="13.5">
      <c r="A201" s="30"/>
      <c r="B201" s="30"/>
      <c r="C201" s="30"/>
      <c r="D201" s="30"/>
      <c r="E201" s="30"/>
      <c r="F201" s="30"/>
      <c r="G201" s="30"/>
      <c r="H201" s="30"/>
      <c r="I201" s="30"/>
      <c r="J201" s="30"/>
      <c r="K201" s="30"/>
      <c r="L201" s="30"/>
      <c r="M201" s="30"/>
      <c r="N201" s="30"/>
      <c r="O201" s="30"/>
      <c r="P201" s="30"/>
      <c r="Q201" s="30"/>
      <c r="R201" s="30"/>
      <c r="S201" s="30"/>
      <c r="T201" s="30"/>
      <c r="U201" s="30"/>
      <c r="V201" s="30"/>
      <c r="W201" s="30"/>
    </row>
    <row r="202" spans="1:23" s="26" customFormat="1" ht="13.5">
      <c r="A202" s="30"/>
      <c r="B202" s="30"/>
      <c r="C202" s="30"/>
      <c r="D202" s="30"/>
      <c r="E202" s="30"/>
      <c r="F202" s="30"/>
      <c r="G202" s="30"/>
      <c r="H202" s="30"/>
      <c r="I202" s="30"/>
      <c r="J202" s="30"/>
      <c r="K202" s="30"/>
      <c r="L202" s="30"/>
      <c r="M202" s="30"/>
      <c r="N202" s="30"/>
      <c r="O202" s="30"/>
      <c r="P202" s="30"/>
      <c r="Q202" s="30"/>
      <c r="R202" s="30"/>
      <c r="S202" s="30"/>
      <c r="T202" s="30"/>
      <c r="U202" s="30"/>
      <c r="V202" s="30"/>
      <c r="W202" s="30"/>
    </row>
    <row r="203" spans="1:23" s="26" customFormat="1" ht="13.5">
      <c r="A203" s="30"/>
      <c r="B203" s="30"/>
      <c r="C203" s="30"/>
      <c r="D203" s="30"/>
      <c r="E203" s="30"/>
      <c r="F203" s="30"/>
      <c r="G203" s="30"/>
      <c r="H203" s="30"/>
      <c r="I203" s="30"/>
      <c r="J203" s="30"/>
      <c r="K203" s="30"/>
      <c r="L203" s="30"/>
      <c r="M203" s="30"/>
      <c r="N203" s="30"/>
      <c r="O203" s="30"/>
      <c r="P203" s="30"/>
      <c r="Q203" s="30"/>
      <c r="R203" s="30"/>
      <c r="S203" s="30"/>
      <c r="T203" s="30"/>
      <c r="U203" s="30"/>
      <c r="V203" s="30"/>
      <c r="W203" s="30"/>
    </row>
    <row r="204" spans="1:23" s="26" customFormat="1" ht="13.5">
      <c r="A204" s="30"/>
      <c r="B204" s="30"/>
      <c r="C204" s="30"/>
      <c r="D204" s="30"/>
      <c r="E204" s="30"/>
      <c r="F204" s="30"/>
      <c r="G204" s="30"/>
      <c r="H204" s="30"/>
      <c r="I204" s="30"/>
      <c r="J204" s="30"/>
      <c r="K204" s="30"/>
      <c r="L204" s="30"/>
      <c r="M204" s="30"/>
      <c r="N204" s="30"/>
      <c r="O204" s="30"/>
      <c r="P204" s="30"/>
      <c r="Q204" s="30"/>
      <c r="R204" s="30"/>
      <c r="S204" s="30"/>
      <c r="T204" s="30"/>
      <c r="U204" s="30"/>
      <c r="V204" s="30"/>
      <c r="W204" s="30"/>
    </row>
    <row r="205" spans="1:23" s="26" customFormat="1" ht="13.5">
      <c r="A205" s="30"/>
      <c r="B205" s="30"/>
      <c r="C205" s="30"/>
      <c r="D205" s="30"/>
      <c r="E205" s="30"/>
      <c r="F205" s="30"/>
      <c r="G205" s="30"/>
      <c r="H205" s="30"/>
      <c r="I205" s="30"/>
      <c r="J205" s="30"/>
      <c r="K205" s="30"/>
      <c r="L205" s="30"/>
      <c r="M205" s="30"/>
      <c r="N205" s="30"/>
      <c r="O205" s="30"/>
      <c r="P205" s="30"/>
      <c r="Q205" s="30"/>
      <c r="R205" s="30"/>
      <c r="S205" s="30"/>
      <c r="T205" s="30"/>
      <c r="U205" s="30"/>
      <c r="V205" s="30"/>
      <c r="W205" s="30"/>
    </row>
    <row r="206" spans="1:23" s="26" customFormat="1" ht="13.5">
      <c r="A206" s="30"/>
      <c r="B206" s="30"/>
      <c r="C206" s="30"/>
      <c r="D206" s="30"/>
      <c r="E206" s="30"/>
      <c r="F206" s="30"/>
      <c r="G206" s="30"/>
      <c r="H206" s="30"/>
      <c r="I206" s="30"/>
      <c r="J206" s="30"/>
      <c r="K206" s="30"/>
      <c r="L206" s="30"/>
      <c r="M206" s="30"/>
      <c r="N206" s="30"/>
      <c r="O206" s="30"/>
      <c r="P206" s="30"/>
      <c r="Q206" s="30"/>
      <c r="R206" s="30"/>
      <c r="S206" s="30"/>
      <c r="T206" s="30"/>
      <c r="U206" s="30"/>
      <c r="V206" s="30"/>
      <c r="W206" s="30"/>
    </row>
    <row r="207" spans="1:23" s="26" customFormat="1" ht="13.5">
      <c r="A207" s="30"/>
      <c r="B207" s="30"/>
      <c r="C207" s="30"/>
      <c r="D207" s="30"/>
      <c r="E207" s="30"/>
      <c r="F207" s="30"/>
      <c r="G207" s="30"/>
      <c r="H207" s="30"/>
      <c r="I207" s="30"/>
      <c r="J207" s="30"/>
      <c r="K207" s="30"/>
      <c r="L207" s="30"/>
      <c r="M207" s="30"/>
      <c r="N207" s="30"/>
      <c r="O207" s="30"/>
      <c r="P207" s="30"/>
      <c r="Q207" s="30"/>
      <c r="R207" s="30"/>
      <c r="S207" s="30"/>
      <c r="T207" s="30"/>
      <c r="U207" s="30"/>
      <c r="V207" s="30"/>
      <c r="W207" s="30"/>
    </row>
    <row r="208" spans="1:23" s="26" customFormat="1" ht="13.5">
      <c r="A208" s="30"/>
      <c r="B208" s="30"/>
      <c r="C208" s="30"/>
      <c r="D208" s="30"/>
      <c r="E208" s="30"/>
      <c r="F208" s="30"/>
      <c r="G208" s="30"/>
      <c r="H208" s="30"/>
      <c r="I208" s="30"/>
      <c r="J208" s="30"/>
      <c r="K208" s="30"/>
      <c r="L208" s="30"/>
      <c r="M208" s="30"/>
      <c r="N208" s="30"/>
      <c r="O208" s="30"/>
      <c r="P208" s="30"/>
      <c r="Q208" s="30"/>
      <c r="R208" s="30"/>
      <c r="S208" s="30"/>
      <c r="T208" s="30"/>
      <c r="U208" s="30"/>
      <c r="V208" s="30"/>
      <c r="W208" s="30"/>
    </row>
    <row r="209" spans="1:23" s="26" customFormat="1" ht="13.5">
      <c r="A209" s="30"/>
      <c r="B209" s="30"/>
      <c r="C209" s="30"/>
      <c r="D209" s="30"/>
      <c r="E209" s="30"/>
      <c r="F209" s="30"/>
      <c r="G209" s="30"/>
      <c r="H209" s="30"/>
      <c r="I209" s="30"/>
      <c r="J209" s="30"/>
      <c r="K209" s="30"/>
      <c r="L209" s="30"/>
      <c r="M209" s="30"/>
      <c r="N209" s="30"/>
      <c r="O209" s="30"/>
      <c r="P209" s="30"/>
      <c r="Q209" s="30"/>
      <c r="R209" s="30"/>
      <c r="S209" s="30"/>
      <c r="T209" s="30"/>
      <c r="U209" s="30"/>
      <c r="V209" s="30"/>
      <c r="W209" s="30"/>
    </row>
    <row r="210" spans="1:23" s="26" customFormat="1" ht="13.5">
      <c r="A210" s="30"/>
      <c r="B210" s="30"/>
      <c r="C210" s="30"/>
      <c r="D210" s="30"/>
      <c r="E210" s="30"/>
      <c r="F210" s="30"/>
      <c r="G210" s="30"/>
      <c r="H210" s="30"/>
      <c r="I210" s="30"/>
      <c r="J210" s="30"/>
      <c r="K210" s="30"/>
      <c r="L210" s="30"/>
      <c r="M210" s="30"/>
      <c r="N210" s="30"/>
      <c r="O210" s="30"/>
      <c r="P210" s="30"/>
      <c r="Q210" s="30"/>
      <c r="R210" s="30"/>
      <c r="S210" s="30"/>
      <c r="T210" s="30"/>
      <c r="U210" s="30"/>
      <c r="V210" s="30"/>
      <c r="W210" s="30"/>
    </row>
    <row r="211" spans="1:23" s="26" customFormat="1" ht="13.5">
      <c r="A211" s="30"/>
      <c r="B211" s="30"/>
      <c r="C211" s="30"/>
      <c r="D211" s="30"/>
      <c r="E211" s="30"/>
      <c r="F211" s="30"/>
      <c r="G211" s="30"/>
      <c r="H211" s="30"/>
      <c r="I211" s="30"/>
      <c r="J211" s="30"/>
      <c r="K211" s="30"/>
      <c r="L211" s="30"/>
      <c r="M211" s="30"/>
      <c r="N211" s="30"/>
      <c r="O211" s="30"/>
      <c r="P211" s="30"/>
      <c r="Q211" s="30"/>
      <c r="R211" s="30"/>
      <c r="S211" s="30"/>
      <c r="T211" s="30"/>
      <c r="U211" s="30"/>
      <c r="V211" s="30"/>
      <c r="W211" s="30"/>
    </row>
    <row r="212" spans="1:23" s="26" customFormat="1" ht="13.5">
      <c r="A212" s="30"/>
      <c r="B212" s="30"/>
      <c r="C212" s="30"/>
      <c r="D212" s="30"/>
      <c r="E212" s="30"/>
      <c r="F212" s="30"/>
      <c r="G212" s="30"/>
      <c r="H212" s="30"/>
      <c r="I212" s="30"/>
      <c r="J212" s="30"/>
      <c r="K212" s="30"/>
      <c r="L212" s="30"/>
      <c r="M212" s="30"/>
      <c r="N212" s="30"/>
      <c r="O212" s="30"/>
      <c r="P212" s="30"/>
      <c r="Q212" s="30"/>
      <c r="R212" s="30"/>
      <c r="S212" s="30"/>
      <c r="T212" s="30"/>
      <c r="U212" s="30"/>
      <c r="V212" s="30"/>
      <c r="W212" s="30"/>
    </row>
    <row r="213" spans="1:23" s="26" customFormat="1" ht="13.5">
      <c r="A213" s="30"/>
      <c r="B213" s="30"/>
      <c r="C213" s="30"/>
      <c r="D213" s="30"/>
      <c r="E213" s="30"/>
      <c r="F213" s="30"/>
      <c r="G213" s="30"/>
      <c r="H213" s="30"/>
      <c r="I213" s="30"/>
      <c r="J213" s="30"/>
      <c r="K213" s="30"/>
      <c r="L213" s="30"/>
      <c r="M213" s="30"/>
      <c r="N213" s="30"/>
      <c r="O213" s="30"/>
      <c r="P213" s="30"/>
      <c r="Q213" s="30"/>
      <c r="R213" s="30"/>
      <c r="S213" s="30"/>
      <c r="T213" s="30"/>
      <c r="U213" s="30"/>
      <c r="V213" s="30"/>
      <c r="W213" s="30"/>
    </row>
    <row r="214" spans="1:23" s="26" customFormat="1" ht="13.5">
      <c r="A214" s="30"/>
      <c r="B214" s="30"/>
      <c r="C214" s="30"/>
      <c r="D214" s="30"/>
      <c r="E214" s="30"/>
      <c r="F214" s="30"/>
      <c r="G214" s="30"/>
      <c r="H214" s="30"/>
      <c r="I214" s="30"/>
      <c r="J214" s="30"/>
      <c r="K214" s="30"/>
      <c r="L214" s="30"/>
      <c r="M214" s="30"/>
      <c r="N214" s="30"/>
      <c r="O214" s="30"/>
      <c r="P214" s="30"/>
      <c r="Q214" s="30"/>
      <c r="R214" s="30"/>
      <c r="S214" s="30"/>
      <c r="T214" s="30"/>
      <c r="U214" s="30"/>
      <c r="V214" s="30"/>
      <c r="W214" s="30"/>
    </row>
    <row r="215" spans="1:23" s="26" customFormat="1" ht="13.5">
      <c r="A215" s="30"/>
      <c r="B215" s="30"/>
      <c r="C215" s="30"/>
      <c r="D215" s="30"/>
      <c r="E215" s="30"/>
      <c r="F215" s="30"/>
      <c r="G215" s="30"/>
      <c r="H215" s="30"/>
      <c r="I215" s="30"/>
      <c r="J215" s="30"/>
      <c r="K215" s="30"/>
      <c r="L215" s="30"/>
      <c r="M215" s="30"/>
      <c r="N215" s="30"/>
      <c r="O215" s="30"/>
      <c r="P215" s="30"/>
      <c r="Q215" s="30"/>
      <c r="R215" s="30"/>
      <c r="S215" s="30"/>
      <c r="T215" s="30"/>
      <c r="U215" s="30"/>
      <c r="V215" s="30"/>
      <c r="W215" s="30"/>
    </row>
    <row r="216" spans="1:23" s="26" customFormat="1" ht="13.5">
      <c r="A216" s="30"/>
      <c r="B216" s="30"/>
      <c r="C216" s="30"/>
      <c r="D216" s="30"/>
      <c r="E216" s="30"/>
      <c r="F216" s="30"/>
      <c r="G216" s="30"/>
      <c r="H216" s="30"/>
      <c r="I216" s="30"/>
      <c r="J216" s="30"/>
      <c r="K216" s="30"/>
      <c r="L216" s="30"/>
      <c r="M216" s="30"/>
      <c r="N216" s="30"/>
      <c r="O216" s="30"/>
      <c r="P216" s="30"/>
      <c r="Q216" s="30"/>
      <c r="R216" s="30"/>
      <c r="S216" s="30"/>
      <c r="T216" s="30"/>
      <c r="U216" s="30"/>
      <c r="V216" s="30"/>
      <c r="W216" s="30"/>
    </row>
    <row r="217" spans="1:23" s="26" customFormat="1" ht="13.5">
      <c r="A217" s="30"/>
      <c r="B217" s="30"/>
      <c r="C217" s="30"/>
      <c r="D217" s="30"/>
      <c r="E217" s="30"/>
      <c r="F217" s="30"/>
      <c r="G217" s="30"/>
      <c r="H217" s="30"/>
      <c r="I217" s="30"/>
      <c r="J217" s="30"/>
      <c r="K217" s="30"/>
      <c r="L217" s="30"/>
      <c r="M217" s="30"/>
      <c r="N217" s="30"/>
      <c r="O217" s="30"/>
      <c r="P217" s="30"/>
      <c r="Q217" s="30"/>
      <c r="R217" s="30"/>
      <c r="S217" s="30"/>
      <c r="T217" s="30"/>
      <c r="U217" s="30"/>
      <c r="V217" s="30"/>
      <c r="W217" s="30"/>
    </row>
    <row r="218" spans="1:23" s="26" customFormat="1" ht="13.5">
      <c r="A218" s="30"/>
      <c r="B218" s="30"/>
      <c r="C218" s="30"/>
      <c r="D218" s="30"/>
      <c r="E218" s="30"/>
      <c r="F218" s="30"/>
      <c r="G218" s="30"/>
      <c r="H218" s="30"/>
      <c r="I218" s="30"/>
      <c r="J218" s="30"/>
      <c r="K218" s="30"/>
      <c r="L218" s="30"/>
      <c r="M218" s="30"/>
      <c r="N218" s="30"/>
      <c r="O218" s="30"/>
      <c r="P218" s="30"/>
      <c r="Q218" s="30"/>
      <c r="R218" s="30"/>
      <c r="S218" s="30"/>
      <c r="T218" s="30"/>
      <c r="U218" s="30"/>
      <c r="V218" s="30"/>
      <c r="W218" s="30"/>
    </row>
    <row r="219" spans="1:23" s="26" customFormat="1" ht="13.5">
      <c r="A219" s="30"/>
      <c r="B219" s="30"/>
      <c r="C219" s="30"/>
      <c r="D219" s="30"/>
      <c r="E219" s="30"/>
      <c r="F219" s="30"/>
      <c r="G219" s="30"/>
      <c r="H219" s="30"/>
      <c r="I219" s="30"/>
      <c r="J219" s="30"/>
      <c r="K219" s="30"/>
      <c r="L219" s="30"/>
      <c r="M219" s="30"/>
      <c r="N219" s="30"/>
      <c r="O219" s="30"/>
      <c r="P219" s="30"/>
      <c r="Q219" s="30"/>
      <c r="R219" s="30"/>
      <c r="S219" s="30"/>
      <c r="T219" s="30"/>
      <c r="U219" s="30"/>
      <c r="V219" s="30"/>
      <c r="W219" s="30"/>
    </row>
    <row r="220" spans="1:23" s="26" customFormat="1" ht="13.5">
      <c r="A220" s="30"/>
      <c r="B220" s="30"/>
      <c r="C220" s="30"/>
      <c r="D220" s="30"/>
      <c r="E220" s="30"/>
      <c r="F220" s="30"/>
      <c r="G220" s="30"/>
      <c r="H220" s="30"/>
      <c r="I220" s="30"/>
      <c r="J220" s="30"/>
      <c r="K220" s="30"/>
      <c r="L220" s="30"/>
      <c r="M220" s="30"/>
      <c r="N220" s="30"/>
      <c r="O220" s="30"/>
      <c r="P220" s="30"/>
      <c r="Q220" s="30"/>
      <c r="R220" s="30"/>
      <c r="S220" s="30"/>
      <c r="T220" s="30"/>
      <c r="U220" s="30"/>
      <c r="V220" s="30"/>
      <c r="W220" s="30"/>
    </row>
    <row r="221" spans="1:23" s="26" customFormat="1" ht="13.5">
      <c r="A221" s="30"/>
      <c r="B221" s="30"/>
      <c r="C221" s="30"/>
      <c r="D221" s="30"/>
      <c r="E221" s="30"/>
      <c r="F221" s="30"/>
      <c r="G221" s="30"/>
      <c r="H221" s="30"/>
      <c r="I221" s="30"/>
      <c r="J221" s="30"/>
      <c r="K221" s="30"/>
      <c r="L221" s="30"/>
      <c r="M221" s="30"/>
      <c r="N221" s="30"/>
      <c r="O221" s="30"/>
      <c r="P221" s="30"/>
      <c r="Q221" s="30"/>
      <c r="R221" s="30"/>
      <c r="S221" s="30"/>
      <c r="T221" s="30"/>
      <c r="U221" s="30"/>
      <c r="V221" s="30"/>
      <c r="W221" s="30"/>
    </row>
    <row r="222" spans="1:23" s="26" customFormat="1" ht="13.5">
      <c r="A222" s="30"/>
      <c r="B222" s="30"/>
      <c r="C222" s="30"/>
      <c r="D222" s="30"/>
      <c r="E222" s="30"/>
      <c r="F222" s="30"/>
      <c r="G222" s="30"/>
      <c r="H222" s="30"/>
      <c r="I222" s="30"/>
      <c r="J222" s="30"/>
      <c r="K222" s="30"/>
      <c r="L222" s="30"/>
      <c r="M222" s="30"/>
      <c r="N222" s="30"/>
      <c r="O222" s="30"/>
      <c r="P222" s="30"/>
      <c r="Q222" s="30"/>
      <c r="R222" s="30"/>
      <c r="S222" s="30"/>
      <c r="T222" s="30"/>
      <c r="U222" s="30"/>
      <c r="V222" s="30"/>
      <c r="W222" s="30"/>
    </row>
    <row r="223" spans="1:23" s="26" customFormat="1" ht="13.5">
      <c r="A223" s="30"/>
      <c r="B223" s="30"/>
      <c r="C223" s="30"/>
      <c r="D223" s="30"/>
      <c r="E223" s="30"/>
      <c r="F223" s="30"/>
      <c r="G223" s="30"/>
      <c r="H223" s="30"/>
      <c r="I223" s="30"/>
      <c r="J223" s="30"/>
      <c r="K223" s="30"/>
      <c r="L223" s="30"/>
      <c r="M223" s="30"/>
      <c r="N223" s="30"/>
      <c r="O223" s="30"/>
      <c r="P223" s="30"/>
      <c r="Q223" s="30"/>
      <c r="R223" s="30"/>
      <c r="S223" s="30"/>
      <c r="T223" s="30"/>
      <c r="U223" s="30"/>
      <c r="V223" s="30"/>
      <c r="W223" s="30"/>
    </row>
    <row r="224" spans="1:23" s="26" customFormat="1" ht="13.5">
      <c r="A224" s="30"/>
      <c r="B224" s="30"/>
      <c r="C224" s="30"/>
      <c r="D224" s="30"/>
      <c r="E224" s="30"/>
      <c r="F224" s="30"/>
      <c r="G224" s="30"/>
      <c r="H224" s="30"/>
      <c r="I224" s="30"/>
      <c r="J224" s="30"/>
      <c r="K224" s="30"/>
      <c r="L224" s="30"/>
      <c r="M224" s="30"/>
      <c r="N224" s="30"/>
      <c r="O224" s="30"/>
      <c r="P224" s="30"/>
      <c r="Q224" s="30"/>
      <c r="R224" s="30"/>
      <c r="S224" s="30"/>
      <c r="T224" s="30"/>
      <c r="U224" s="30"/>
      <c r="V224" s="30"/>
      <c r="W224" s="30"/>
    </row>
    <row r="225" spans="1:23" s="26" customFormat="1" ht="13.5">
      <c r="A225" s="30"/>
      <c r="B225" s="30"/>
      <c r="C225" s="30"/>
      <c r="D225" s="30"/>
      <c r="E225" s="30"/>
      <c r="F225" s="30"/>
      <c r="G225" s="30"/>
      <c r="H225" s="30"/>
      <c r="I225" s="30"/>
      <c r="J225" s="30"/>
      <c r="K225" s="30"/>
      <c r="L225" s="30"/>
      <c r="M225" s="30"/>
      <c r="N225" s="30"/>
      <c r="O225" s="30"/>
      <c r="P225" s="30"/>
      <c r="Q225" s="30"/>
      <c r="R225" s="30"/>
      <c r="S225" s="30"/>
      <c r="T225" s="30"/>
      <c r="U225" s="30"/>
      <c r="V225" s="30"/>
      <c r="W225" s="30"/>
    </row>
    <row r="226" spans="1:23" s="26" customFormat="1" ht="13.5">
      <c r="A226" s="30"/>
      <c r="B226" s="30"/>
      <c r="C226" s="30"/>
      <c r="D226" s="30"/>
      <c r="E226" s="30"/>
      <c r="F226" s="30"/>
      <c r="G226" s="30"/>
      <c r="H226" s="30"/>
      <c r="I226" s="30"/>
      <c r="J226" s="30"/>
      <c r="K226" s="30"/>
      <c r="L226" s="30"/>
      <c r="M226" s="30"/>
      <c r="N226" s="30"/>
      <c r="O226" s="30"/>
      <c r="P226" s="30"/>
      <c r="Q226" s="30"/>
      <c r="R226" s="30"/>
      <c r="S226" s="30"/>
      <c r="T226" s="30"/>
      <c r="U226" s="30"/>
      <c r="V226" s="30"/>
      <c r="W226" s="30"/>
    </row>
    <row r="227" spans="1:23" s="26" customFormat="1" ht="13.5">
      <c r="A227" s="30"/>
      <c r="B227" s="30"/>
      <c r="C227" s="30"/>
      <c r="D227" s="30"/>
      <c r="E227" s="30"/>
      <c r="F227" s="30"/>
      <c r="G227" s="30"/>
      <c r="H227" s="30"/>
      <c r="I227" s="30"/>
      <c r="J227" s="30"/>
      <c r="K227" s="30"/>
      <c r="L227" s="30"/>
      <c r="M227" s="30"/>
      <c r="N227" s="30"/>
      <c r="O227" s="30"/>
      <c r="P227" s="30"/>
      <c r="Q227" s="30"/>
      <c r="R227" s="30"/>
      <c r="S227" s="30"/>
      <c r="T227" s="30"/>
      <c r="U227" s="30"/>
      <c r="V227" s="30"/>
      <c r="W227" s="30"/>
    </row>
    <row r="228" spans="1:23" s="26" customFormat="1" ht="13.5">
      <c r="A228" s="30"/>
      <c r="B228" s="30"/>
      <c r="C228" s="30"/>
      <c r="D228" s="30"/>
      <c r="E228" s="30"/>
      <c r="F228" s="30"/>
      <c r="G228" s="30"/>
      <c r="H228" s="30"/>
      <c r="I228" s="30"/>
      <c r="J228" s="30"/>
      <c r="K228" s="30"/>
      <c r="L228" s="30"/>
      <c r="M228" s="30"/>
      <c r="N228" s="30"/>
      <c r="O228" s="30"/>
      <c r="P228" s="30"/>
      <c r="Q228" s="30"/>
      <c r="R228" s="30"/>
      <c r="S228" s="30"/>
      <c r="T228" s="30"/>
      <c r="U228" s="30"/>
      <c r="V228" s="30"/>
      <c r="W228" s="30"/>
    </row>
    <row r="229" spans="1:23" s="26" customFormat="1" ht="13.5">
      <c r="A229" s="30"/>
      <c r="B229" s="30"/>
      <c r="C229" s="30"/>
      <c r="D229" s="30"/>
      <c r="E229" s="30"/>
      <c r="F229" s="30"/>
      <c r="G229" s="30"/>
      <c r="H229" s="30"/>
      <c r="I229" s="30"/>
      <c r="J229" s="30"/>
      <c r="K229" s="30"/>
      <c r="L229" s="30"/>
      <c r="M229" s="30"/>
      <c r="N229" s="30"/>
      <c r="O229" s="30"/>
      <c r="P229" s="30"/>
      <c r="Q229" s="30"/>
      <c r="R229" s="30"/>
      <c r="S229" s="30"/>
      <c r="T229" s="30"/>
      <c r="U229" s="30"/>
      <c r="V229" s="30"/>
      <c r="W229" s="30"/>
    </row>
    <row r="230" spans="1:23" s="26" customFormat="1" ht="13.5">
      <c r="A230" s="30"/>
      <c r="B230" s="30"/>
      <c r="C230" s="30"/>
      <c r="D230" s="30"/>
      <c r="E230" s="30"/>
      <c r="F230" s="30"/>
      <c r="G230" s="30"/>
      <c r="H230" s="30"/>
      <c r="I230" s="30"/>
      <c r="J230" s="30"/>
      <c r="K230" s="30"/>
      <c r="L230" s="30"/>
      <c r="M230" s="30"/>
      <c r="N230" s="30"/>
      <c r="O230" s="30"/>
      <c r="P230" s="30"/>
      <c r="Q230" s="30"/>
      <c r="R230" s="30"/>
      <c r="S230" s="30"/>
      <c r="T230" s="30"/>
      <c r="U230" s="30"/>
      <c r="V230" s="30"/>
      <c r="W230" s="30"/>
    </row>
    <row r="231" spans="1:23" s="26" customFormat="1" ht="13.5">
      <c r="A231" s="30"/>
      <c r="B231" s="30"/>
      <c r="C231" s="30"/>
      <c r="D231" s="30"/>
      <c r="E231" s="30"/>
      <c r="F231" s="30"/>
      <c r="G231" s="30"/>
      <c r="H231" s="30"/>
      <c r="I231" s="30"/>
      <c r="J231" s="30"/>
      <c r="K231" s="30"/>
      <c r="L231" s="30"/>
      <c r="M231" s="30"/>
      <c r="N231" s="30"/>
      <c r="O231" s="30"/>
      <c r="P231" s="30"/>
      <c r="Q231" s="30"/>
      <c r="R231" s="30"/>
      <c r="S231" s="30"/>
      <c r="T231" s="30"/>
      <c r="U231" s="30"/>
      <c r="V231" s="30"/>
      <c r="W231" s="30"/>
    </row>
    <row r="232" spans="1:23" s="26" customFormat="1" ht="13.5">
      <c r="A232" s="30"/>
      <c r="B232" s="30"/>
      <c r="C232" s="30"/>
      <c r="D232" s="30"/>
      <c r="E232" s="30"/>
      <c r="F232" s="30"/>
      <c r="G232" s="30"/>
      <c r="H232" s="30"/>
      <c r="I232" s="30"/>
      <c r="J232" s="30"/>
      <c r="K232" s="30"/>
      <c r="L232" s="30"/>
      <c r="M232" s="30"/>
      <c r="N232" s="30"/>
      <c r="O232" s="30"/>
      <c r="P232" s="30"/>
      <c r="Q232" s="30"/>
      <c r="R232" s="30"/>
      <c r="S232" s="30"/>
      <c r="T232" s="30"/>
      <c r="U232" s="30"/>
      <c r="V232" s="30"/>
      <c r="W232" s="30"/>
    </row>
    <row r="233" spans="1:23" s="26" customFormat="1" ht="13.5">
      <c r="A233" s="30"/>
      <c r="B233" s="30"/>
      <c r="C233" s="30"/>
      <c r="D233" s="30"/>
      <c r="E233" s="30"/>
      <c r="F233" s="30"/>
      <c r="G233" s="30"/>
      <c r="H233" s="30"/>
      <c r="I233" s="30"/>
      <c r="J233" s="30"/>
      <c r="K233" s="30"/>
      <c r="L233" s="30"/>
      <c r="M233" s="30"/>
      <c r="N233" s="30"/>
      <c r="O233" s="30"/>
      <c r="P233" s="30"/>
      <c r="Q233" s="30"/>
      <c r="R233" s="30"/>
      <c r="S233" s="30"/>
      <c r="T233" s="30"/>
      <c r="U233" s="30"/>
      <c r="V233" s="30"/>
      <c r="W233" s="30"/>
    </row>
    <row r="234" spans="1:23" s="26" customFormat="1" ht="13.5">
      <c r="A234" s="30"/>
      <c r="B234" s="30"/>
      <c r="C234" s="30"/>
      <c r="D234" s="30"/>
      <c r="E234" s="30"/>
      <c r="F234" s="30"/>
      <c r="G234" s="30"/>
      <c r="H234" s="30"/>
      <c r="I234" s="30"/>
      <c r="J234" s="30"/>
      <c r="K234" s="30"/>
      <c r="L234" s="30"/>
      <c r="M234" s="30"/>
      <c r="N234" s="30"/>
      <c r="O234" s="30"/>
      <c r="P234" s="30"/>
      <c r="Q234" s="30"/>
      <c r="R234" s="30"/>
      <c r="S234" s="30"/>
      <c r="T234" s="30"/>
      <c r="U234" s="30"/>
      <c r="V234" s="30"/>
      <c r="W234" s="30"/>
    </row>
    <row r="235" spans="1:23" s="26" customFormat="1" ht="13.5">
      <c r="A235" s="30"/>
      <c r="B235" s="30"/>
      <c r="C235" s="30"/>
      <c r="D235" s="30"/>
      <c r="E235" s="30"/>
      <c r="F235" s="30"/>
      <c r="G235" s="30"/>
      <c r="H235" s="30"/>
      <c r="I235" s="30"/>
      <c r="J235" s="30"/>
      <c r="K235" s="30"/>
      <c r="L235" s="30"/>
      <c r="M235" s="30"/>
      <c r="N235" s="30"/>
      <c r="O235" s="30"/>
      <c r="P235" s="30"/>
      <c r="Q235" s="30"/>
      <c r="R235" s="30"/>
      <c r="S235" s="30"/>
      <c r="T235" s="30"/>
      <c r="U235" s="30"/>
      <c r="V235" s="30"/>
      <c r="W235" s="30"/>
    </row>
    <row r="236" spans="1:23" s="26" customFormat="1" ht="13.5">
      <c r="A236" s="30"/>
      <c r="B236" s="30"/>
      <c r="C236" s="30"/>
      <c r="D236" s="30"/>
      <c r="E236" s="30"/>
      <c r="F236" s="30"/>
      <c r="G236" s="30"/>
      <c r="H236" s="30"/>
      <c r="I236" s="30"/>
      <c r="J236" s="30"/>
      <c r="K236" s="30"/>
      <c r="L236" s="30"/>
      <c r="M236" s="30"/>
      <c r="N236" s="30"/>
      <c r="O236" s="30"/>
      <c r="P236" s="30"/>
      <c r="Q236" s="30"/>
      <c r="R236" s="30"/>
      <c r="S236" s="30"/>
      <c r="T236" s="30"/>
      <c r="U236" s="30"/>
      <c r="V236" s="30"/>
      <c r="W236" s="30"/>
    </row>
    <row r="237" spans="1:23" s="26" customFormat="1" ht="13.5">
      <c r="A237" s="30"/>
      <c r="B237" s="30"/>
      <c r="C237" s="30"/>
      <c r="D237" s="30"/>
      <c r="E237" s="30"/>
      <c r="F237" s="30"/>
      <c r="G237" s="30"/>
      <c r="H237" s="30"/>
      <c r="I237" s="30"/>
      <c r="J237" s="30"/>
      <c r="K237" s="30"/>
      <c r="L237" s="30"/>
      <c r="M237" s="30"/>
      <c r="N237" s="30"/>
      <c r="O237" s="30"/>
      <c r="P237" s="30"/>
      <c r="Q237" s="30"/>
      <c r="R237" s="30"/>
      <c r="S237" s="30"/>
      <c r="T237" s="30"/>
      <c r="U237" s="30"/>
      <c r="V237" s="30"/>
      <c r="W237" s="30"/>
    </row>
    <row r="238" spans="1:23" s="26" customFormat="1" ht="13.5">
      <c r="A238" s="30"/>
      <c r="B238" s="30"/>
      <c r="C238" s="30"/>
      <c r="D238" s="30"/>
      <c r="E238" s="30"/>
      <c r="F238" s="30"/>
      <c r="G238" s="30"/>
      <c r="H238" s="30"/>
      <c r="I238" s="30"/>
      <c r="J238" s="30"/>
      <c r="K238" s="30"/>
      <c r="L238" s="30"/>
      <c r="M238" s="30"/>
      <c r="N238" s="30"/>
      <c r="O238" s="30"/>
      <c r="P238" s="30"/>
      <c r="Q238" s="30"/>
      <c r="R238" s="30"/>
      <c r="S238" s="30"/>
      <c r="T238" s="30"/>
      <c r="U238" s="30"/>
      <c r="V238" s="30"/>
      <c r="W238" s="30"/>
    </row>
    <row r="239" spans="1:23" s="26" customFormat="1" ht="13.5">
      <c r="A239" s="30"/>
      <c r="B239" s="30"/>
      <c r="C239" s="30"/>
      <c r="D239" s="30"/>
      <c r="E239" s="30"/>
      <c r="F239" s="30"/>
      <c r="G239" s="30"/>
      <c r="H239" s="30"/>
      <c r="I239" s="30"/>
      <c r="J239" s="30"/>
      <c r="K239" s="30"/>
      <c r="L239" s="30"/>
      <c r="M239" s="30"/>
      <c r="N239" s="30"/>
      <c r="O239" s="30"/>
      <c r="P239" s="30"/>
      <c r="Q239" s="30"/>
      <c r="R239" s="30"/>
      <c r="S239" s="30"/>
      <c r="T239" s="30"/>
      <c r="U239" s="30"/>
      <c r="V239" s="30"/>
      <c r="W239" s="30"/>
    </row>
    <row r="240" spans="1:23" s="26" customFormat="1" ht="13.5">
      <c r="A240" s="30"/>
      <c r="B240" s="30"/>
      <c r="C240" s="30"/>
      <c r="D240" s="30"/>
      <c r="E240" s="30"/>
      <c r="F240" s="30"/>
      <c r="G240" s="30"/>
      <c r="H240" s="30"/>
      <c r="I240" s="30"/>
      <c r="J240" s="30"/>
      <c r="K240" s="30"/>
      <c r="L240" s="30"/>
      <c r="M240" s="30"/>
      <c r="N240" s="30"/>
      <c r="O240" s="30"/>
      <c r="P240" s="30"/>
      <c r="Q240" s="30"/>
      <c r="R240" s="30"/>
      <c r="S240" s="30"/>
      <c r="T240" s="30"/>
      <c r="U240" s="30"/>
      <c r="V240" s="30"/>
      <c r="W240" s="30"/>
    </row>
    <row r="241" spans="1:23" s="26" customFormat="1" ht="13.5">
      <c r="A241" s="30"/>
      <c r="B241" s="30"/>
      <c r="C241" s="30"/>
      <c r="D241" s="30"/>
      <c r="E241" s="30"/>
      <c r="F241" s="30"/>
      <c r="G241" s="30"/>
      <c r="H241" s="30"/>
      <c r="I241" s="30"/>
      <c r="J241" s="30"/>
      <c r="K241" s="30"/>
      <c r="L241" s="30"/>
      <c r="M241" s="30"/>
      <c r="N241" s="30"/>
      <c r="O241" s="30"/>
      <c r="P241" s="30"/>
      <c r="Q241" s="30"/>
      <c r="R241" s="30"/>
      <c r="S241" s="30"/>
      <c r="T241" s="30"/>
      <c r="U241" s="30"/>
      <c r="V241" s="30"/>
      <c r="W241" s="30"/>
    </row>
    <row r="242" spans="1:23" s="26" customFormat="1" ht="13.5">
      <c r="A242" s="30"/>
      <c r="B242" s="30"/>
      <c r="C242" s="30"/>
      <c r="D242" s="30"/>
      <c r="E242" s="30"/>
      <c r="F242" s="30"/>
      <c r="G242" s="30"/>
      <c r="H242" s="30"/>
      <c r="I242" s="30"/>
      <c r="J242" s="30"/>
      <c r="K242" s="30"/>
      <c r="L242" s="30"/>
      <c r="M242" s="30"/>
      <c r="N242" s="30"/>
      <c r="O242" s="30"/>
      <c r="P242" s="30"/>
      <c r="Q242" s="30"/>
      <c r="R242" s="30"/>
      <c r="S242" s="30"/>
      <c r="T242" s="30"/>
      <c r="U242" s="30"/>
      <c r="V242" s="30"/>
      <c r="W242" s="30"/>
    </row>
    <row r="243" spans="1:23" s="26" customFormat="1" ht="13.5">
      <c r="A243" s="30"/>
      <c r="B243" s="30"/>
      <c r="C243" s="30"/>
      <c r="D243" s="30"/>
      <c r="E243" s="30"/>
      <c r="F243" s="30"/>
      <c r="G243" s="30"/>
      <c r="H243" s="30"/>
      <c r="I243" s="30"/>
      <c r="J243" s="30"/>
      <c r="K243" s="30"/>
      <c r="L243" s="30"/>
      <c r="M243" s="30"/>
      <c r="N243" s="30"/>
      <c r="O243" s="30"/>
      <c r="P243" s="30"/>
      <c r="Q243" s="30"/>
      <c r="R243" s="30"/>
      <c r="S243" s="30"/>
      <c r="T243" s="30"/>
      <c r="U243" s="30"/>
      <c r="V243" s="30"/>
      <c r="W243" s="30"/>
    </row>
    <row r="244" spans="1:23" s="26" customFormat="1" ht="13.5">
      <c r="A244" s="30"/>
      <c r="B244" s="30"/>
      <c r="C244" s="30"/>
      <c r="D244" s="30"/>
      <c r="E244" s="30"/>
      <c r="F244" s="30"/>
      <c r="G244" s="30"/>
      <c r="H244" s="30"/>
      <c r="I244" s="30"/>
      <c r="J244" s="30"/>
      <c r="K244" s="30"/>
      <c r="L244" s="30"/>
      <c r="M244" s="30"/>
      <c r="N244" s="30"/>
      <c r="O244" s="30"/>
      <c r="P244" s="30"/>
      <c r="Q244" s="30"/>
      <c r="R244" s="30"/>
      <c r="S244" s="30"/>
      <c r="T244" s="30"/>
      <c r="U244" s="30"/>
      <c r="V244" s="30"/>
      <c r="W244" s="30"/>
    </row>
    <row r="245" spans="1:23" s="26" customFormat="1" ht="13.5">
      <c r="A245" s="30"/>
      <c r="B245" s="30"/>
      <c r="C245" s="30"/>
      <c r="D245" s="30"/>
      <c r="E245" s="30"/>
      <c r="F245" s="30"/>
      <c r="G245" s="30"/>
      <c r="H245" s="30"/>
      <c r="I245" s="30"/>
      <c r="J245" s="30"/>
      <c r="K245" s="30"/>
      <c r="L245" s="30"/>
      <c r="M245" s="30"/>
      <c r="N245" s="30"/>
      <c r="O245" s="30"/>
      <c r="P245" s="30"/>
      <c r="Q245" s="30"/>
      <c r="R245" s="30"/>
      <c r="S245" s="30"/>
      <c r="T245" s="30"/>
      <c r="U245" s="30"/>
      <c r="V245" s="30"/>
      <c r="W245" s="30"/>
    </row>
    <row r="246" spans="1:23" s="26" customFormat="1" ht="13.5">
      <c r="A246" s="30"/>
      <c r="B246" s="30"/>
      <c r="C246" s="30"/>
      <c r="D246" s="30"/>
      <c r="E246" s="30"/>
      <c r="F246" s="30"/>
      <c r="G246" s="30"/>
      <c r="H246" s="30"/>
      <c r="I246" s="30"/>
      <c r="J246" s="30"/>
      <c r="K246" s="30"/>
      <c r="L246" s="30"/>
      <c r="M246" s="30"/>
      <c r="N246" s="30"/>
      <c r="O246" s="30"/>
      <c r="P246" s="30"/>
      <c r="Q246" s="30"/>
      <c r="R246" s="30"/>
      <c r="S246" s="30"/>
      <c r="T246" s="30"/>
      <c r="U246" s="30"/>
      <c r="V246" s="30"/>
      <c r="W246" s="30"/>
    </row>
    <row r="247" spans="1:23" s="26" customFormat="1" ht="13.5">
      <c r="A247" s="30"/>
      <c r="B247" s="30"/>
      <c r="C247" s="30"/>
      <c r="D247" s="30"/>
      <c r="E247" s="30"/>
      <c r="F247" s="30"/>
      <c r="G247" s="30"/>
      <c r="H247" s="30"/>
      <c r="I247" s="30"/>
      <c r="J247" s="30"/>
      <c r="K247" s="30"/>
      <c r="L247" s="30"/>
      <c r="M247" s="30"/>
      <c r="N247" s="30"/>
      <c r="O247" s="30"/>
      <c r="P247" s="30"/>
      <c r="Q247" s="30"/>
      <c r="R247" s="30"/>
      <c r="S247" s="30"/>
      <c r="T247" s="30"/>
      <c r="U247" s="30"/>
      <c r="V247" s="30"/>
      <c r="W247" s="30"/>
    </row>
    <row r="248" spans="1:23" s="26" customFormat="1" ht="13.5">
      <c r="A248" s="30"/>
      <c r="B248" s="30"/>
      <c r="C248" s="30"/>
      <c r="D248" s="30"/>
      <c r="E248" s="30"/>
      <c r="F248" s="30"/>
      <c r="G248" s="30"/>
      <c r="H248" s="30"/>
      <c r="I248" s="30"/>
      <c r="J248" s="30"/>
      <c r="K248" s="30"/>
      <c r="L248" s="30"/>
      <c r="M248" s="30"/>
      <c r="N248" s="30"/>
      <c r="O248" s="30"/>
      <c r="P248" s="30"/>
      <c r="Q248" s="30"/>
      <c r="R248" s="30"/>
      <c r="S248" s="30"/>
      <c r="T248" s="30"/>
      <c r="U248" s="30"/>
      <c r="V248" s="30"/>
      <c r="W248" s="30"/>
    </row>
    <row r="249" spans="1:23" s="26" customFormat="1" ht="13.5">
      <c r="A249" s="30"/>
      <c r="B249" s="30"/>
      <c r="C249" s="30"/>
      <c r="D249" s="30"/>
      <c r="E249" s="30"/>
      <c r="F249" s="30"/>
      <c r="G249" s="30"/>
      <c r="H249" s="30"/>
      <c r="I249" s="30"/>
      <c r="J249" s="30"/>
      <c r="K249" s="30"/>
      <c r="L249" s="30"/>
      <c r="M249" s="30"/>
      <c r="N249" s="30"/>
      <c r="O249" s="30"/>
      <c r="P249" s="30"/>
      <c r="Q249" s="30"/>
      <c r="R249" s="30"/>
      <c r="S249" s="30"/>
      <c r="T249" s="30"/>
      <c r="U249" s="30"/>
      <c r="V249" s="30"/>
      <c r="W249" s="30"/>
    </row>
    <row r="250" spans="1:23" s="26" customFormat="1" ht="13.5">
      <c r="A250" s="30"/>
      <c r="B250" s="30"/>
      <c r="C250" s="30"/>
      <c r="D250" s="30"/>
      <c r="E250" s="30"/>
      <c r="F250" s="30"/>
      <c r="G250" s="30"/>
      <c r="H250" s="30"/>
      <c r="I250" s="30"/>
      <c r="J250" s="30"/>
      <c r="K250" s="30"/>
      <c r="L250" s="30"/>
      <c r="M250" s="30"/>
      <c r="N250" s="30"/>
      <c r="O250" s="30"/>
      <c r="P250" s="30"/>
      <c r="Q250" s="30"/>
      <c r="R250" s="30"/>
      <c r="S250" s="30"/>
      <c r="T250" s="30"/>
      <c r="U250" s="30"/>
      <c r="V250" s="30"/>
      <c r="W250" s="30"/>
    </row>
    <row r="251" spans="1:23" s="26" customFormat="1" ht="13.5">
      <c r="A251" s="30"/>
      <c r="B251" s="30"/>
      <c r="C251" s="30"/>
      <c r="D251" s="30"/>
      <c r="E251" s="30"/>
      <c r="F251" s="30"/>
      <c r="G251" s="30"/>
      <c r="H251" s="30"/>
      <c r="I251" s="30"/>
      <c r="J251" s="30"/>
      <c r="K251" s="30"/>
      <c r="L251" s="30"/>
      <c r="M251" s="30"/>
      <c r="N251" s="30"/>
      <c r="O251" s="30"/>
      <c r="P251" s="30"/>
      <c r="Q251" s="30"/>
      <c r="R251" s="30"/>
      <c r="S251" s="30"/>
      <c r="T251" s="30"/>
      <c r="U251" s="30"/>
      <c r="V251" s="30"/>
      <c r="W251" s="30"/>
    </row>
    <row r="252" spans="1:23" s="26" customFormat="1" ht="13.5">
      <c r="A252" s="30"/>
      <c r="B252" s="30"/>
      <c r="C252" s="30"/>
      <c r="D252" s="30"/>
      <c r="E252" s="30"/>
      <c r="F252" s="30"/>
      <c r="G252" s="30"/>
      <c r="H252" s="30"/>
      <c r="I252" s="30"/>
      <c r="J252" s="30"/>
      <c r="K252" s="30"/>
      <c r="L252" s="30"/>
      <c r="M252" s="30"/>
      <c r="N252" s="30"/>
      <c r="O252" s="30"/>
      <c r="P252" s="30"/>
      <c r="Q252" s="30"/>
      <c r="R252" s="30"/>
      <c r="S252" s="30"/>
      <c r="T252" s="30"/>
      <c r="U252" s="30"/>
      <c r="V252" s="30"/>
      <c r="W252" s="30"/>
    </row>
    <row r="253" spans="1:23" s="26" customFormat="1" ht="13.5">
      <c r="A253" s="30"/>
      <c r="B253" s="30"/>
      <c r="C253" s="30"/>
      <c r="D253" s="30"/>
      <c r="E253" s="30"/>
      <c r="F253" s="30"/>
      <c r="G253" s="30"/>
      <c r="H253" s="30"/>
      <c r="I253" s="30"/>
      <c r="J253" s="30"/>
      <c r="K253" s="30"/>
      <c r="L253" s="30"/>
      <c r="M253" s="30"/>
      <c r="N253" s="30"/>
      <c r="O253" s="30"/>
      <c r="P253" s="30"/>
      <c r="Q253" s="30"/>
      <c r="R253" s="30"/>
      <c r="S253" s="30"/>
      <c r="T253" s="30"/>
      <c r="U253" s="30"/>
      <c r="V253" s="30"/>
      <c r="W253" s="30"/>
    </row>
    <row r="254" spans="1:23" s="26" customFormat="1" ht="13.5">
      <c r="A254" s="30"/>
      <c r="B254" s="30"/>
      <c r="C254" s="30"/>
      <c r="D254" s="30"/>
      <c r="E254" s="30"/>
      <c r="F254" s="30"/>
      <c r="G254" s="30"/>
      <c r="H254" s="30"/>
      <c r="I254" s="30"/>
      <c r="J254" s="30"/>
      <c r="K254" s="30"/>
      <c r="L254" s="30"/>
      <c r="M254" s="30"/>
      <c r="N254" s="30"/>
      <c r="O254" s="30"/>
      <c r="P254" s="30"/>
      <c r="Q254" s="30"/>
      <c r="R254" s="30"/>
      <c r="S254" s="30"/>
      <c r="T254" s="30"/>
      <c r="U254" s="30"/>
      <c r="V254" s="30"/>
      <c r="W254" s="30"/>
    </row>
    <row r="255" spans="1:23" s="26" customFormat="1" ht="13.5">
      <c r="A255" s="30"/>
      <c r="B255" s="30"/>
      <c r="C255" s="30"/>
      <c r="D255" s="30"/>
      <c r="E255" s="30"/>
      <c r="F255" s="30"/>
      <c r="G255" s="30"/>
      <c r="H255" s="30"/>
      <c r="I255" s="30"/>
      <c r="J255" s="30"/>
      <c r="K255" s="30"/>
      <c r="L255" s="30"/>
      <c r="M255" s="30"/>
      <c r="N255" s="30"/>
      <c r="O255" s="30"/>
      <c r="P255" s="30"/>
      <c r="Q255" s="30"/>
      <c r="R255" s="30"/>
      <c r="S255" s="30"/>
      <c r="T255" s="30"/>
      <c r="U255" s="30"/>
      <c r="V255" s="30"/>
      <c r="W255" s="30"/>
    </row>
    <row r="256" spans="1:23" s="26" customFormat="1" ht="13.5">
      <c r="A256" s="30"/>
      <c r="B256" s="30"/>
      <c r="C256" s="30"/>
      <c r="D256" s="30"/>
      <c r="E256" s="30"/>
      <c r="F256" s="30"/>
      <c r="G256" s="30"/>
      <c r="H256" s="30"/>
      <c r="I256" s="30"/>
      <c r="J256" s="30"/>
      <c r="K256" s="30"/>
      <c r="L256" s="30"/>
      <c r="M256" s="30"/>
      <c r="N256" s="30"/>
      <c r="O256" s="30"/>
      <c r="P256" s="30"/>
      <c r="Q256" s="30"/>
      <c r="R256" s="30"/>
      <c r="S256" s="30"/>
      <c r="T256" s="30"/>
      <c r="U256" s="30"/>
      <c r="V256" s="30"/>
      <c r="W256" s="30"/>
    </row>
    <row r="257" spans="1:23" s="26" customFormat="1" ht="13.5">
      <c r="A257" s="30"/>
      <c r="B257" s="30"/>
      <c r="C257" s="30"/>
      <c r="D257" s="30"/>
      <c r="E257" s="30"/>
      <c r="F257" s="30"/>
      <c r="G257" s="30"/>
      <c r="H257" s="30"/>
      <c r="I257" s="30"/>
      <c r="J257" s="30"/>
      <c r="K257" s="30"/>
      <c r="L257" s="30"/>
      <c r="M257" s="30"/>
      <c r="N257" s="30"/>
      <c r="O257" s="30"/>
      <c r="P257" s="30"/>
      <c r="Q257" s="30"/>
      <c r="R257" s="30"/>
      <c r="S257" s="30"/>
      <c r="T257" s="30"/>
      <c r="U257" s="30"/>
      <c r="V257" s="30"/>
      <c r="W257" s="30"/>
    </row>
    <row r="258" spans="1:23" s="26" customFormat="1" ht="13.5">
      <c r="A258" s="30"/>
      <c r="B258" s="30"/>
      <c r="C258" s="30"/>
      <c r="D258" s="30"/>
      <c r="E258" s="30"/>
      <c r="F258" s="30"/>
      <c r="G258" s="30"/>
      <c r="H258" s="30"/>
      <c r="I258" s="30"/>
      <c r="J258" s="30"/>
      <c r="K258" s="30"/>
      <c r="L258" s="30"/>
      <c r="M258" s="30"/>
      <c r="N258" s="30"/>
      <c r="O258" s="30"/>
      <c r="P258" s="30"/>
      <c r="Q258" s="30"/>
      <c r="R258" s="30"/>
      <c r="S258" s="30"/>
      <c r="T258" s="30"/>
      <c r="U258" s="30"/>
      <c r="V258" s="30"/>
      <c r="W258" s="30"/>
    </row>
    <row r="259" spans="1:23" s="26" customFormat="1" ht="13.5">
      <c r="A259" s="30"/>
      <c r="B259" s="30"/>
      <c r="C259" s="30"/>
      <c r="D259" s="30"/>
      <c r="E259" s="30"/>
      <c r="F259" s="30"/>
      <c r="G259" s="30"/>
      <c r="H259" s="30"/>
      <c r="I259" s="30"/>
      <c r="J259" s="30"/>
      <c r="K259" s="30"/>
      <c r="L259" s="30"/>
      <c r="M259" s="30"/>
      <c r="N259" s="30"/>
      <c r="O259" s="30"/>
      <c r="P259" s="30"/>
      <c r="Q259" s="30"/>
      <c r="R259" s="30"/>
      <c r="S259" s="30"/>
      <c r="T259" s="30"/>
      <c r="U259" s="30"/>
      <c r="V259" s="30"/>
      <c r="W259" s="30"/>
    </row>
    <row r="260" spans="1:23" s="26" customFormat="1" ht="13.5">
      <c r="A260" s="30"/>
      <c r="B260" s="30"/>
      <c r="C260" s="30"/>
      <c r="D260" s="30"/>
      <c r="E260" s="30"/>
      <c r="F260" s="30"/>
      <c r="G260" s="30"/>
      <c r="H260" s="30"/>
      <c r="I260" s="30"/>
      <c r="J260" s="30"/>
      <c r="K260" s="30"/>
      <c r="L260" s="30"/>
      <c r="M260" s="30"/>
      <c r="N260" s="30"/>
      <c r="O260" s="30"/>
      <c r="P260" s="30"/>
      <c r="Q260" s="30"/>
      <c r="R260" s="30"/>
      <c r="S260" s="30"/>
      <c r="T260" s="30"/>
      <c r="U260" s="30"/>
      <c r="V260" s="30"/>
      <c r="W260" s="30"/>
    </row>
    <row r="261" spans="1:23" s="26" customFormat="1" ht="13.5">
      <c r="A261" s="30"/>
      <c r="B261" s="30"/>
      <c r="C261" s="30"/>
      <c r="D261" s="30"/>
      <c r="E261" s="30"/>
      <c r="F261" s="30"/>
      <c r="G261" s="30"/>
      <c r="H261" s="30"/>
      <c r="I261" s="30"/>
      <c r="J261" s="30"/>
      <c r="K261" s="30"/>
      <c r="L261" s="30"/>
      <c r="M261" s="30"/>
      <c r="N261" s="30"/>
      <c r="O261" s="30"/>
      <c r="P261" s="30"/>
      <c r="Q261" s="30"/>
      <c r="R261" s="30"/>
      <c r="S261" s="30"/>
      <c r="T261" s="30"/>
      <c r="U261" s="30"/>
      <c r="V261" s="30"/>
      <c r="W261" s="30"/>
    </row>
    <row r="262" spans="1:23" s="26" customFormat="1" ht="13.5">
      <c r="A262" s="30"/>
      <c r="B262" s="30"/>
      <c r="C262" s="30"/>
      <c r="D262" s="30"/>
      <c r="E262" s="30"/>
      <c r="F262" s="30"/>
      <c r="G262" s="30"/>
      <c r="H262" s="30"/>
      <c r="I262" s="30"/>
      <c r="J262" s="30"/>
      <c r="K262" s="30"/>
      <c r="L262" s="30"/>
      <c r="M262" s="30"/>
      <c r="N262" s="30"/>
      <c r="O262" s="30"/>
      <c r="P262" s="30"/>
      <c r="Q262" s="30"/>
      <c r="R262" s="30"/>
      <c r="S262" s="30"/>
      <c r="T262" s="30"/>
      <c r="U262" s="30"/>
      <c r="V262" s="30"/>
      <c r="W262" s="30"/>
    </row>
    <row r="263" spans="1:23" s="26" customFormat="1" ht="13.5">
      <c r="A263" s="30"/>
      <c r="B263" s="30"/>
      <c r="C263" s="30"/>
      <c r="D263" s="30"/>
      <c r="E263" s="30"/>
      <c r="F263" s="30"/>
      <c r="G263" s="30"/>
      <c r="H263" s="30"/>
      <c r="I263" s="30"/>
      <c r="J263" s="30"/>
      <c r="K263" s="30"/>
      <c r="L263" s="30"/>
      <c r="M263" s="30"/>
      <c r="N263" s="30"/>
      <c r="O263" s="30"/>
      <c r="P263" s="30"/>
      <c r="Q263" s="30"/>
      <c r="R263" s="30"/>
      <c r="S263" s="30"/>
      <c r="T263" s="30"/>
      <c r="U263" s="30"/>
      <c r="V263" s="30"/>
      <c r="W263" s="30"/>
    </row>
    <row r="264" spans="1:23" s="26" customFormat="1" ht="13.5">
      <c r="A264" s="30"/>
      <c r="B264" s="30"/>
      <c r="C264" s="30"/>
      <c r="D264" s="30"/>
      <c r="E264" s="30"/>
      <c r="F264" s="30"/>
      <c r="G264" s="30"/>
      <c r="H264" s="30"/>
      <c r="I264" s="30"/>
      <c r="J264" s="30"/>
      <c r="K264" s="30"/>
      <c r="L264" s="30"/>
      <c r="M264" s="30"/>
      <c r="N264" s="30"/>
      <c r="O264" s="30"/>
      <c r="P264" s="30"/>
      <c r="Q264" s="30"/>
      <c r="R264" s="30"/>
      <c r="S264" s="30"/>
      <c r="T264" s="30"/>
      <c r="U264" s="30"/>
      <c r="V264" s="30"/>
      <c r="W264" s="30"/>
    </row>
    <row r="265" spans="1:23" s="26" customFormat="1" ht="13.5">
      <c r="A265" s="30"/>
      <c r="B265" s="30"/>
      <c r="C265" s="30"/>
      <c r="D265" s="30"/>
      <c r="E265" s="30"/>
      <c r="F265" s="30"/>
      <c r="G265" s="30"/>
      <c r="H265" s="30"/>
      <c r="I265" s="30"/>
      <c r="J265" s="30"/>
      <c r="K265" s="30"/>
      <c r="L265" s="30"/>
      <c r="M265" s="30"/>
      <c r="N265" s="30"/>
      <c r="O265" s="30"/>
      <c r="P265" s="30"/>
      <c r="Q265" s="30"/>
      <c r="R265" s="30"/>
      <c r="S265" s="30"/>
      <c r="T265" s="30"/>
      <c r="U265" s="30"/>
      <c r="V265" s="30"/>
      <c r="W265" s="30"/>
    </row>
    <row r="266" spans="1:23" s="26" customFormat="1" ht="13.5">
      <c r="A266" s="30"/>
      <c r="B266" s="30"/>
      <c r="C266" s="30"/>
      <c r="D266" s="30"/>
      <c r="E266" s="30"/>
      <c r="F266" s="30"/>
      <c r="G266" s="30"/>
      <c r="H266" s="30"/>
      <c r="I266" s="30"/>
      <c r="J266" s="30"/>
      <c r="K266" s="30"/>
      <c r="L266" s="30"/>
      <c r="M266" s="30"/>
      <c r="N266" s="30"/>
      <c r="O266" s="30"/>
      <c r="P266" s="30"/>
      <c r="Q266" s="30"/>
      <c r="R266" s="30"/>
      <c r="S266" s="30"/>
      <c r="T266" s="30"/>
      <c r="U266" s="30"/>
      <c r="V266" s="30"/>
      <c r="W266" s="30"/>
    </row>
    <row r="267" spans="1:23" s="26" customFormat="1" ht="13.5">
      <c r="A267" s="30"/>
      <c r="B267" s="30"/>
      <c r="C267" s="30"/>
      <c r="D267" s="30"/>
      <c r="E267" s="30"/>
      <c r="F267" s="30"/>
      <c r="G267" s="30"/>
      <c r="H267" s="30"/>
      <c r="I267" s="30"/>
      <c r="J267" s="30"/>
      <c r="K267" s="30"/>
      <c r="L267" s="30"/>
      <c r="M267" s="30"/>
      <c r="N267" s="30"/>
      <c r="O267" s="30"/>
      <c r="P267" s="30"/>
      <c r="Q267" s="30"/>
      <c r="R267" s="30"/>
      <c r="S267" s="30"/>
      <c r="T267" s="30"/>
      <c r="U267" s="30"/>
      <c r="V267" s="30"/>
      <c r="W267" s="30"/>
    </row>
    <row r="268" spans="1:23" s="26" customFormat="1" ht="13.5">
      <c r="A268" s="30"/>
      <c r="B268" s="30"/>
      <c r="C268" s="30"/>
      <c r="D268" s="30"/>
      <c r="E268" s="30"/>
      <c r="F268" s="30"/>
      <c r="G268" s="30"/>
      <c r="H268" s="30"/>
      <c r="I268" s="30"/>
      <c r="J268" s="30"/>
      <c r="K268" s="30"/>
      <c r="L268" s="30"/>
      <c r="M268" s="30"/>
      <c r="N268" s="30"/>
      <c r="O268" s="30"/>
      <c r="P268" s="30"/>
      <c r="Q268" s="30"/>
      <c r="R268" s="30"/>
      <c r="S268" s="30"/>
      <c r="T268" s="30"/>
      <c r="U268" s="30"/>
      <c r="V268" s="30"/>
      <c r="W268" s="30"/>
    </row>
    <row r="269" spans="1:23" s="26" customFormat="1" ht="13.5">
      <c r="A269" s="30"/>
      <c r="B269" s="30"/>
      <c r="C269" s="30"/>
      <c r="D269" s="30"/>
      <c r="E269" s="30"/>
      <c r="F269" s="30"/>
      <c r="G269" s="30"/>
      <c r="H269" s="30"/>
      <c r="I269" s="30"/>
      <c r="J269" s="30"/>
      <c r="K269" s="30"/>
      <c r="L269" s="30"/>
      <c r="M269" s="30"/>
      <c r="N269" s="30"/>
      <c r="O269" s="30"/>
      <c r="P269" s="30"/>
      <c r="Q269" s="30"/>
      <c r="R269" s="30"/>
      <c r="S269" s="30"/>
      <c r="T269" s="30"/>
      <c r="U269" s="30"/>
      <c r="V269" s="30"/>
      <c r="W269" s="30"/>
    </row>
    <row r="270" spans="1:23" s="26" customFormat="1" ht="13.5">
      <c r="A270" s="30"/>
      <c r="B270" s="30"/>
      <c r="C270" s="30"/>
      <c r="D270" s="30"/>
      <c r="E270" s="30"/>
      <c r="F270" s="30"/>
      <c r="G270" s="30"/>
      <c r="H270" s="30"/>
      <c r="I270" s="30"/>
      <c r="J270" s="30"/>
      <c r="K270" s="30"/>
      <c r="L270" s="30"/>
      <c r="M270" s="30"/>
      <c r="N270" s="30"/>
      <c r="O270" s="30"/>
      <c r="P270" s="30"/>
      <c r="Q270" s="30"/>
      <c r="R270" s="30"/>
      <c r="S270" s="30"/>
      <c r="T270" s="30"/>
      <c r="U270" s="30"/>
      <c r="V270" s="30"/>
      <c r="W270" s="30"/>
    </row>
    <row r="271" spans="1:23" s="26" customFormat="1" ht="13.5">
      <c r="A271" s="30"/>
      <c r="B271" s="30"/>
      <c r="C271" s="30"/>
      <c r="D271" s="30"/>
      <c r="E271" s="30"/>
      <c r="F271" s="30"/>
      <c r="G271" s="30"/>
      <c r="H271" s="30"/>
      <c r="I271" s="30"/>
      <c r="J271" s="30"/>
      <c r="K271" s="30"/>
      <c r="L271" s="30"/>
      <c r="M271" s="30"/>
      <c r="N271" s="30"/>
      <c r="O271" s="30"/>
      <c r="P271" s="30"/>
      <c r="Q271" s="30"/>
      <c r="R271" s="30"/>
      <c r="S271" s="30"/>
      <c r="T271" s="30"/>
      <c r="U271" s="30"/>
      <c r="V271" s="30"/>
      <c r="W271" s="30"/>
    </row>
    <row r="272" spans="1:23" s="26" customFormat="1" ht="13.5">
      <c r="A272" s="30"/>
      <c r="B272" s="30"/>
      <c r="C272" s="30"/>
      <c r="D272" s="30"/>
      <c r="E272" s="30"/>
      <c r="F272" s="30"/>
      <c r="G272" s="30"/>
      <c r="H272" s="30"/>
      <c r="I272" s="30"/>
      <c r="J272" s="30"/>
      <c r="K272" s="30"/>
      <c r="L272" s="30"/>
      <c r="M272" s="30"/>
      <c r="N272" s="30"/>
      <c r="O272" s="30"/>
      <c r="P272" s="30"/>
      <c r="Q272" s="30"/>
      <c r="R272" s="30"/>
      <c r="S272" s="30"/>
      <c r="T272" s="30"/>
      <c r="U272" s="30"/>
      <c r="V272" s="30"/>
      <c r="W272" s="30"/>
    </row>
    <row r="273" spans="1:23" s="26" customFormat="1" ht="13.5">
      <c r="A273" s="30"/>
      <c r="B273" s="30"/>
      <c r="C273" s="30"/>
      <c r="D273" s="30"/>
      <c r="E273" s="30"/>
      <c r="F273" s="30"/>
      <c r="G273" s="30"/>
      <c r="H273" s="30"/>
      <c r="I273" s="30"/>
      <c r="J273" s="30"/>
      <c r="K273" s="30"/>
      <c r="L273" s="30"/>
      <c r="M273" s="30"/>
      <c r="N273" s="30"/>
      <c r="O273" s="30"/>
      <c r="P273" s="30"/>
      <c r="Q273" s="30"/>
      <c r="R273" s="30"/>
      <c r="S273" s="30"/>
      <c r="T273" s="30"/>
      <c r="U273" s="30"/>
      <c r="V273" s="30"/>
      <c r="W273" s="30"/>
    </row>
    <row r="274" spans="1:23" s="26" customFormat="1" ht="13.5">
      <c r="A274" s="30"/>
      <c r="B274" s="30"/>
      <c r="C274" s="30"/>
      <c r="D274" s="30"/>
      <c r="E274" s="30"/>
      <c r="F274" s="30"/>
      <c r="G274" s="30"/>
      <c r="H274" s="30"/>
      <c r="I274" s="30"/>
      <c r="J274" s="30"/>
      <c r="K274" s="30"/>
      <c r="L274" s="30"/>
      <c r="M274" s="30"/>
      <c r="N274" s="30"/>
      <c r="O274" s="30"/>
      <c r="P274" s="30"/>
      <c r="Q274" s="30"/>
      <c r="R274" s="30"/>
      <c r="S274" s="30"/>
      <c r="T274" s="30"/>
      <c r="U274" s="30"/>
      <c r="V274" s="30"/>
      <c r="W274" s="30"/>
    </row>
    <row r="275" spans="1:23" s="26" customFormat="1" ht="13.5">
      <c r="A275" s="30"/>
      <c r="B275" s="30"/>
      <c r="C275" s="30"/>
      <c r="D275" s="30"/>
      <c r="E275" s="30"/>
      <c r="F275" s="30"/>
      <c r="G275" s="30"/>
      <c r="H275" s="30"/>
      <c r="I275" s="30"/>
      <c r="J275" s="30"/>
      <c r="K275" s="30"/>
      <c r="L275" s="30"/>
      <c r="M275" s="30"/>
      <c r="N275" s="30"/>
      <c r="O275" s="30"/>
      <c r="P275" s="30"/>
      <c r="Q275" s="30"/>
      <c r="R275" s="30"/>
      <c r="S275" s="30"/>
      <c r="T275" s="30"/>
      <c r="U275" s="30"/>
      <c r="V275" s="30"/>
      <c r="W275" s="30"/>
    </row>
    <row r="276" spans="1:23" s="26" customFormat="1" ht="13.5">
      <c r="A276" s="30"/>
      <c r="B276" s="30"/>
      <c r="C276" s="30"/>
      <c r="D276" s="30"/>
      <c r="E276" s="30"/>
      <c r="F276" s="30"/>
      <c r="G276" s="30"/>
      <c r="H276" s="30"/>
      <c r="I276" s="30"/>
      <c r="J276" s="30"/>
      <c r="K276" s="30"/>
      <c r="L276" s="30"/>
      <c r="M276" s="30"/>
      <c r="N276" s="30"/>
      <c r="O276" s="30"/>
      <c r="P276" s="30"/>
      <c r="Q276" s="30"/>
      <c r="R276" s="30"/>
      <c r="S276" s="30"/>
      <c r="T276" s="30"/>
      <c r="U276" s="30"/>
      <c r="V276" s="30"/>
      <c r="W276" s="30"/>
    </row>
    <row r="277" spans="1:23" s="26" customFormat="1" ht="13.5">
      <c r="A277" s="30"/>
      <c r="B277" s="30"/>
      <c r="C277" s="30"/>
      <c r="D277" s="30"/>
      <c r="E277" s="30"/>
      <c r="F277" s="30"/>
      <c r="G277" s="30"/>
      <c r="H277" s="30"/>
      <c r="I277" s="30"/>
      <c r="J277" s="30"/>
      <c r="K277" s="30"/>
      <c r="L277" s="30"/>
      <c r="M277" s="30"/>
      <c r="N277" s="30"/>
      <c r="O277" s="30"/>
      <c r="P277" s="30"/>
      <c r="Q277" s="30"/>
      <c r="R277" s="30"/>
      <c r="S277" s="30"/>
      <c r="T277" s="30"/>
      <c r="U277" s="30"/>
      <c r="V277" s="30"/>
      <c r="W277" s="30"/>
    </row>
    <row r="278" spans="1:23" s="26" customFormat="1" ht="13.5">
      <c r="A278" s="30"/>
      <c r="B278" s="30"/>
      <c r="C278" s="30"/>
      <c r="D278" s="30"/>
      <c r="E278" s="30"/>
      <c r="F278" s="30"/>
      <c r="G278" s="30"/>
      <c r="H278" s="30"/>
      <c r="I278" s="30"/>
      <c r="J278" s="30"/>
      <c r="K278" s="30"/>
      <c r="L278" s="30"/>
      <c r="M278" s="30"/>
      <c r="N278" s="30"/>
      <c r="O278" s="30"/>
      <c r="P278" s="30"/>
      <c r="Q278" s="30"/>
      <c r="R278" s="30"/>
      <c r="S278" s="30"/>
      <c r="T278" s="30"/>
      <c r="U278" s="30"/>
      <c r="V278" s="30"/>
      <c r="W278" s="30"/>
    </row>
    <row r="279" spans="1:23" s="26" customFormat="1" ht="13.5">
      <c r="A279" s="30"/>
      <c r="B279" s="30"/>
      <c r="C279" s="30"/>
      <c r="D279" s="30"/>
      <c r="E279" s="30"/>
      <c r="F279" s="30"/>
      <c r="G279" s="30"/>
      <c r="H279" s="30"/>
      <c r="I279" s="30"/>
      <c r="J279" s="30"/>
      <c r="K279" s="30"/>
      <c r="L279" s="30"/>
      <c r="M279" s="30"/>
      <c r="N279" s="30"/>
      <c r="O279" s="30"/>
      <c r="P279" s="30"/>
      <c r="Q279" s="30"/>
      <c r="R279" s="30"/>
      <c r="S279" s="30"/>
      <c r="T279" s="30"/>
      <c r="U279" s="30"/>
      <c r="V279" s="30"/>
      <c r="W279" s="30"/>
    </row>
    <row r="280" spans="1:23" s="26" customFormat="1" ht="13.5">
      <c r="A280" s="30"/>
      <c r="B280" s="30"/>
      <c r="C280" s="30"/>
      <c r="D280" s="30"/>
      <c r="E280" s="30"/>
      <c r="F280" s="30"/>
      <c r="G280" s="30"/>
      <c r="H280" s="30"/>
      <c r="I280" s="30"/>
      <c r="J280" s="30"/>
      <c r="K280" s="30"/>
      <c r="L280" s="30"/>
      <c r="M280" s="30"/>
      <c r="N280" s="30"/>
      <c r="O280" s="30"/>
      <c r="P280" s="30"/>
      <c r="Q280" s="30"/>
      <c r="R280" s="30"/>
      <c r="S280" s="30"/>
      <c r="T280" s="30"/>
      <c r="U280" s="30"/>
      <c r="V280" s="30"/>
      <c r="W280" s="30"/>
    </row>
    <row r="281" spans="1:23" s="26" customFormat="1" ht="13.5">
      <c r="A281" s="30"/>
      <c r="B281" s="30"/>
      <c r="C281" s="30"/>
      <c r="D281" s="30"/>
      <c r="E281" s="30"/>
      <c r="F281" s="30"/>
      <c r="G281" s="30"/>
      <c r="H281" s="30"/>
      <c r="I281" s="30"/>
      <c r="J281" s="30"/>
      <c r="K281" s="30"/>
      <c r="L281" s="30"/>
      <c r="M281" s="30"/>
      <c r="N281" s="30"/>
      <c r="O281" s="30"/>
      <c r="P281" s="30"/>
      <c r="Q281" s="30"/>
      <c r="R281" s="30"/>
      <c r="S281" s="30"/>
      <c r="T281" s="30"/>
      <c r="U281" s="30"/>
      <c r="V281" s="30"/>
      <c r="W281" s="30"/>
    </row>
    <row r="282" spans="1:23" s="26" customFormat="1" ht="13.5">
      <c r="A282" s="30"/>
      <c r="B282" s="30"/>
      <c r="C282" s="30"/>
      <c r="D282" s="30"/>
      <c r="E282" s="30"/>
      <c r="F282" s="30"/>
      <c r="G282" s="30"/>
      <c r="H282" s="30"/>
      <c r="I282" s="30"/>
      <c r="J282" s="30"/>
      <c r="K282" s="30"/>
      <c r="L282" s="30"/>
      <c r="M282" s="30"/>
      <c r="N282" s="30"/>
      <c r="O282" s="30"/>
      <c r="P282" s="30"/>
      <c r="Q282" s="30"/>
      <c r="R282" s="30"/>
      <c r="S282" s="30"/>
      <c r="T282" s="30"/>
      <c r="U282" s="30"/>
      <c r="V282" s="30"/>
      <c r="W282" s="30"/>
    </row>
    <row r="283" spans="1:23" s="26" customFormat="1" ht="13.5">
      <c r="A283" s="30"/>
      <c r="B283" s="30"/>
      <c r="C283" s="30"/>
      <c r="D283" s="30"/>
      <c r="E283" s="30"/>
      <c r="F283" s="30"/>
      <c r="G283" s="30"/>
      <c r="H283" s="30"/>
      <c r="I283" s="30"/>
      <c r="J283" s="30"/>
      <c r="K283" s="30"/>
      <c r="L283" s="30"/>
      <c r="M283" s="30"/>
      <c r="N283" s="30"/>
      <c r="O283" s="30"/>
      <c r="P283" s="30"/>
      <c r="Q283" s="30"/>
      <c r="R283" s="30"/>
      <c r="S283" s="30"/>
      <c r="T283" s="30"/>
      <c r="U283" s="30"/>
      <c r="V283" s="30"/>
      <c r="W283" s="30"/>
    </row>
    <row r="284" spans="1:23" s="26" customFormat="1" ht="13.5">
      <c r="A284" s="30"/>
      <c r="B284" s="30"/>
      <c r="C284" s="30"/>
      <c r="D284" s="30"/>
      <c r="E284" s="30"/>
      <c r="F284" s="30"/>
      <c r="G284" s="30"/>
      <c r="H284" s="30"/>
      <c r="I284" s="30"/>
      <c r="J284" s="30"/>
      <c r="K284" s="30"/>
      <c r="L284" s="30"/>
      <c r="M284" s="30"/>
      <c r="N284" s="30"/>
      <c r="O284" s="30"/>
      <c r="P284" s="30"/>
      <c r="Q284" s="30"/>
      <c r="R284" s="30"/>
      <c r="S284" s="30"/>
      <c r="T284" s="30"/>
      <c r="U284" s="30"/>
      <c r="V284" s="30"/>
      <c r="W284" s="30"/>
    </row>
    <row r="285" spans="1:23" s="26" customFormat="1" ht="13.5">
      <c r="A285" s="30"/>
      <c r="B285" s="30"/>
      <c r="C285" s="30"/>
      <c r="D285" s="30"/>
      <c r="E285" s="30"/>
      <c r="F285" s="30"/>
      <c r="G285" s="30"/>
      <c r="H285" s="30"/>
      <c r="I285" s="30"/>
      <c r="J285" s="30"/>
      <c r="K285" s="30"/>
      <c r="L285" s="30"/>
      <c r="M285" s="30"/>
      <c r="N285" s="30"/>
      <c r="O285" s="30"/>
      <c r="P285" s="30"/>
      <c r="Q285" s="30"/>
      <c r="R285" s="30"/>
      <c r="S285" s="30"/>
      <c r="T285" s="30"/>
      <c r="U285" s="30"/>
      <c r="V285" s="30"/>
      <c r="W285" s="30"/>
    </row>
    <row r="286" spans="1:23" s="26" customFormat="1" ht="13.5">
      <c r="A286" s="30"/>
      <c r="B286" s="30"/>
      <c r="C286" s="30"/>
      <c r="D286" s="30"/>
      <c r="E286" s="30"/>
      <c r="F286" s="30"/>
      <c r="G286" s="30"/>
      <c r="H286" s="30"/>
      <c r="I286" s="30"/>
      <c r="J286" s="30"/>
      <c r="K286" s="30"/>
      <c r="L286" s="30"/>
      <c r="M286" s="30"/>
      <c r="N286" s="30"/>
      <c r="O286" s="30"/>
      <c r="P286" s="30"/>
      <c r="Q286" s="30"/>
      <c r="R286" s="30"/>
      <c r="S286" s="30"/>
      <c r="T286" s="30"/>
      <c r="U286" s="30"/>
      <c r="V286" s="30"/>
      <c r="W286" s="30"/>
    </row>
    <row r="287" spans="1:23" s="26" customFormat="1" ht="13.5">
      <c r="A287" s="30"/>
      <c r="B287" s="30"/>
      <c r="C287" s="30"/>
      <c r="D287" s="30"/>
      <c r="E287" s="30"/>
      <c r="F287" s="30"/>
      <c r="G287" s="30"/>
      <c r="H287" s="30"/>
      <c r="I287" s="30"/>
      <c r="J287" s="30"/>
      <c r="K287" s="30"/>
      <c r="L287" s="30"/>
      <c r="M287" s="30"/>
      <c r="N287" s="30"/>
      <c r="O287" s="30"/>
      <c r="P287" s="30"/>
      <c r="Q287" s="30"/>
      <c r="R287" s="30"/>
      <c r="S287" s="30"/>
      <c r="T287" s="30"/>
      <c r="U287" s="30"/>
      <c r="V287" s="30"/>
      <c r="W287" s="30"/>
    </row>
    <row r="288" spans="1:23" s="26" customFormat="1" ht="13.5">
      <c r="A288" s="30"/>
      <c r="B288" s="30"/>
      <c r="C288" s="30"/>
      <c r="D288" s="30"/>
      <c r="E288" s="30"/>
      <c r="F288" s="30"/>
      <c r="G288" s="30"/>
      <c r="H288" s="30"/>
      <c r="I288" s="30"/>
      <c r="J288" s="30"/>
      <c r="K288" s="30"/>
      <c r="L288" s="30"/>
      <c r="M288" s="30"/>
      <c r="N288" s="30"/>
      <c r="O288" s="30"/>
      <c r="P288" s="30"/>
      <c r="Q288" s="30"/>
      <c r="R288" s="30"/>
      <c r="S288" s="30"/>
      <c r="T288" s="30"/>
      <c r="U288" s="30"/>
      <c r="V288" s="30"/>
      <c r="W288" s="30"/>
    </row>
    <row r="289" spans="1:23" s="26" customFormat="1" ht="13.5">
      <c r="A289" s="30"/>
      <c r="B289" s="30"/>
      <c r="C289" s="30"/>
      <c r="D289" s="30"/>
      <c r="E289" s="30"/>
      <c r="F289" s="30"/>
      <c r="G289" s="30"/>
      <c r="H289" s="30"/>
      <c r="I289" s="30"/>
      <c r="J289" s="30"/>
      <c r="K289" s="30"/>
      <c r="L289" s="30"/>
      <c r="M289" s="30"/>
      <c r="N289" s="30"/>
      <c r="O289" s="30"/>
      <c r="P289" s="30"/>
      <c r="Q289" s="30"/>
      <c r="R289" s="30"/>
      <c r="S289" s="30"/>
      <c r="T289" s="30"/>
      <c r="U289" s="30"/>
      <c r="V289" s="30"/>
      <c r="W289" s="30"/>
    </row>
    <row r="290" spans="1:23" s="26" customFormat="1" ht="13.5">
      <c r="A290" s="30"/>
      <c r="B290" s="30"/>
      <c r="C290" s="30"/>
      <c r="D290" s="30"/>
      <c r="E290" s="30"/>
      <c r="F290" s="30"/>
      <c r="G290" s="30"/>
      <c r="H290" s="30"/>
      <c r="I290" s="30"/>
      <c r="J290" s="30"/>
      <c r="K290" s="30"/>
      <c r="L290" s="30"/>
      <c r="M290" s="30"/>
      <c r="N290" s="30"/>
      <c r="O290" s="30"/>
      <c r="P290" s="30"/>
      <c r="Q290" s="30"/>
      <c r="R290" s="30"/>
      <c r="S290" s="30"/>
      <c r="T290" s="30"/>
      <c r="U290" s="30"/>
      <c r="V290" s="30"/>
      <c r="W290" s="30"/>
    </row>
    <row r="291" spans="1:23" s="26" customFormat="1" ht="13.5">
      <c r="A291" s="30"/>
      <c r="B291" s="30"/>
      <c r="C291" s="30"/>
      <c r="D291" s="30"/>
      <c r="E291" s="30"/>
      <c r="F291" s="30"/>
      <c r="G291" s="30"/>
      <c r="H291" s="30"/>
      <c r="I291" s="30"/>
      <c r="J291" s="30"/>
      <c r="K291" s="30"/>
      <c r="L291" s="30"/>
      <c r="M291" s="30"/>
      <c r="N291" s="30"/>
      <c r="O291" s="30"/>
      <c r="P291" s="30"/>
      <c r="Q291" s="30"/>
      <c r="R291" s="30"/>
      <c r="S291" s="30"/>
      <c r="T291" s="30"/>
      <c r="U291" s="30"/>
      <c r="V291" s="30"/>
      <c r="W291" s="30"/>
    </row>
    <row r="292" spans="1:23" s="26" customFormat="1" ht="13.5">
      <c r="A292" s="30"/>
      <c r="B292" s="30"/>
      <c r="C292" s="30"/>
      <c r="D292" s="30"/>
      <c r="E292" s="30"/>
      <c r="F292" s="30"/>
      <c r="G292" s="30"/>
      <c r="H292" s="30"/>
      <c r="I292" s="30"/>
      <c r="J292" s="30"/>
      <c r="K292" s="30"/>
      <c r="L292" s="30"/>
      <c r="M292" s="30"/>
      <c r="N292" s="30"/>
      <c r="O292" s="30"/>
      <c r="P292" s="30"/>
      <c r="Q292" s="30"/>
      <c r="R292" s="30"/>
      <c r="S292" s="30"/>
      <c r="T292" s="30"/>
      <c r="U292" s="30"/>
      <c r="V292" s="30"/>
      <c r="W292" s="30"/>
    </row>
    <row r="293" spans="1:23" s="26" customFormat="1" ht="13.5">
      <c r="A293" s="30"/>
      <c r="B293" s="30"/>
      <c r="C293" s="30"/>
      <c r="D293" s="30"/>
      <c r="E293" s="30"/>
      <c r="F293" s="30"/>
      <c r="G293" s="30"/>
      <c r="H293" s="30"/>
      <c r="I293" s="30"/>
      <c r="J293" s="30"/>
      <c r="K293" s="30"/>
      <c r="L293" s="30"/>
      <c r="M293" s="30"/>
      <c r="N293" s="30"/>
      <c r="O293" s="30"/>
      <c r="P293" s="30"/>
      <c r="Q293" s="30"/>
      <c r="R293" s="30"/>
      <c r="S293" s="30"/>
      <c r="T293" s="30"/>
      <c r="U293" s="30"/>
      <c r="V293" s="30"/>
      <c r="W293" s="30"/>
    </row>
    <row r="294" spans="1:23" s="26" customFormat="1" ht="13.5">
      <c r="A294" s="30"/>
      <c r="B294" s="30"/>
      <c r="C294" s="30"/>
      <c r="D294" s="30"/>
      <c r="E294" s="30"/>
      <c r="F294" s="30"/>
      <c r="G294" s="30"/>
      <c r="H294" s="30"/>
      <c r="I294" s="30"/>
      <c r="J294" s="30"/>
      <c r="K294" s="30"/>
      <c r="L294" s="30"/>
      <c r="M294" s="30"/>
      <c r="N294" s="30"/>
      <c r="O294" s="30"/>
      <c r="P294" s="30"/>
      <c r="Q294" s="30"/>
      <c r="R294" s="30"/>
      <c r="S294" s="30"/>
      <c r="T294" s="30"/>
      <c r="U294" s="30"/>
      <c r="V294" s="30"/>
      <c r="W294" s="30"/>
    </row>
    <row r="295" spans="1:23" s="26" customFormat="1" ht="13.5">
      <c r="A295" s="30"/>
      <c r="B295" s="30"/>
      <c r="C295" s="30"/>
      <c r="D295" s="30"/>
      <c r="E295" s="30"/>
      <c r="F295" s="30"/>
      <c r="G295" s="30"/>
      <c r="H295" s="30"/>
      <c r="I295" s="30"/>
      <c r="J295" s="30"/>
      <c r="K295" s="30"/>
      <c r="L295" s="30"/>
      <c r="M295" s="30"/>
      <c r="N295" s="30"/>
      <c r="O295" s="30"/>
      <c r="P295" s="30"/>
      <c r="Q295" s="30"/>
      <c r="R295" s="30"/>
      <c r="S295" s="30"/>
      <c r="T295" s="30"/>
      <c r="U295" s="30"/>
      <c r="V295" s="30"/>
      <c r="W295" s="30"/>
    </row>
    <row r="296" spans="1:23" s="26" customFormat="1" ht="13.5">
      <c r="A296" s="30"/>
      <c r="B296" s="30"/>
      <c r="C296" s="30"/>
      <c r="D296" s="30"/>
      <c r="E296" s="30"/>
      <c r="F296" s="30"/>
      <c r="G296" s="30"/>
      <c r="H296" s="30"/>
      <c r="I296" s="30"/>
      <c r="J296" s="30"/>
      <c r="K296" s="30"/>
      <c r="L296" s="30"/>
      <c r="M296" s="30"/>
      <c r="N296" s="30"/>
      <c r="O296" s="30"/>
      <c r="P296" s="30"/>
      <c r="Q296" s="30"/>
      <c r="R296" s="30"/>
      <c r="S296" s="30"/>
      <c r="T296" s="30"/>
      <c r="U296" s="30"/>
      <c r="V296" s="30"/>
      <c r="W296" s="30"/>
    </row>
    <row r="297" spans="1:23" s="26" customFormat="1" ht="13.5">
      <c r="A297" s="30"/>
      <c r="B297" s="30"/>
      <c r="C297" s="30"/>
      <c r="D297" s="30"/>
      <c r="E297" s="30"/>
      <c r="F297" s="30"/>
      <c r="G297" s="30"/>
      <c r="H297" s="30"/>
      <c r="I297" s="30"/>
      <c r="J297" s="30"/>
      <c r="K297" s="30"/>
      <c r="L297" s="30"/>
      <c r="M297" s="30"/>
      <c r="N297" s="30"/>
      <c r="O297" s="30"/>
      <c r="P297" s="30"/>
      <c r="Q297" s="30"/>
      <c r="R297" s="30"/>
      <c r="S297" s="30"/>
      <c r="T297" s="30"/>
      <c r="U297" s="30"/>
      <c r="V297" s="30"/>
      <c r="W297" s="30"/>
    </row>
    <row r="298" spans="1:23" s="26" customFormat="1" ht="13.5">
      <c r="A298" s="30"/>
      <c r="B298" s="30"/>
      <c r="C298" s="30"/>
      <c r="D298" s="30"/>
      <c r="E298" s="30"/>
      <c r="F298" s="30"/>
      <c r="G298" s="30"/>
      <c r="H298" s="30"/>
      <c r="I298" s="30"/>
      <c r="J298" s="30"/>
      <c r="K298" s="30"/>
      <c r="L298" s="30"/>
      <c r="M298" s="30"/>
      <c r="N298" s="30"/>
      <c r="O298" s="30"/>
      <c r="P298" s="30"/>
      <c r="Q298" s="30"/>
      <c r="R298" s="30"/>
      <c r="S298" s="30"/>
      <c r="T298" s="30"/>
      <c r="U298" s="30"/>
      <c r="V298" s="30"/>
      <c r="W298" s="30"/>
    </row>
    <row r="299" spans="1:23" s="26" customFormat="1" ht="13.5">
      <c r="A299" s="30"/>
      <c r="B299" s="30"/>
      <c r="C299" s="30"/>
      <c r="D299" s="30"/>
      <c r="E299" s="30"/>
      <c r="F299" s="30"/>
      <c r="G299" s="30"/>
      <c r="H299" s="30"/>
      <c r="I299" s="30"/>
      <c r="J299" s="30"/>
      <c r="K299" s="30"/>
      <c r="L299" s="30"/>
      <c r="M299" s="30"/>
      <c r="N299" s="30"/>
      <c r="O299" s="30"/>
      <c r="P299" s="30"/>
      <c r="Q299" s="30"/>
      <c r="R299" s="30"/>
      <c r="S299" s="30"/>
      <c r="T299" s="30"/>
      <c r="U299" s="30"/>
      <c r="V299" s="30"/>
      <c r="W299" s="30"/>
    </row>
    <row r="300" spans="1:23" s="26" customFormat="1" ht="13.5">
      <c r="A300" s="30"/>
      <c r="B300" s="30"/>
      <c r="C300" s="30"/>
      <c r="D300" s="30"/>
      <c r="E300" s="30"/>
      <c r="F300" s="30"/>
      <c r="G300" s="30"/>
      <c r="H300" s="30"/>
      <c r="I300" s="30"/>
      <c r="J300" s="30"/>
      <c r="K300" s="30"/>
      <c r="L300" s="30"/>
      <c r="M300" s="30"/>
      <c r="N300" s="30"/>
      <c r="O300" s="30"/>
      <c r="P300" s="30"/>
      <c r="Q300" s="30"/>
      <c r="R300" s="30"/>
      <c r="S300" s="30"/>
      <c r="T300" s="30"/>
      <c r="U300" s="30"/>
      <c r="V300" s="30"/>
      <c r="W300" s="30"/>
    </row>
    <row r="301" spans="1:23" s="26" customFormat="1" ht="13.5">
      <c r="A301" s="30"/>
      <c r="B301" s="30"/>
      <c r="C301" s="30"/>
      <c r="D301" s="30"/>
      <c r="E301" s="30"/>
      <c r="F301" s="30"/>
      <c r="G301" s="30"/>
      <c r="H301" s="30"/>
      <c r="I301" s="30"/>
      <c r="J301" s="30"/>
      <c r="K301" s="30"/>
      <c r="L301" s="30"/>
      <c r="M301" s="30"/>
      <c r="N301" s="30"/>
      <c r="O301" s="30"/>
      <c r="P301" s="30"/>
      <c r="Q301" s="30"/>
      <c r="R301" s="30"/>
      <c r="S301" s="30"/>
      <c r="T301" s="30"/>
      <c r="U301" s="30"/>
      <c r="V301" s="30"/>
      <c r="W301" s="30"/>
    </row>
    <row r="302" spans="1:23" s="26" customFormat="1" ht="13.5">
      <c r="A302" s="30"/>
      <c r="B302" s="30"/>
      <c r="C302" s="30"/>
      <c r="D302" s="30"/>
      <c r="E302" s="30"/>
      <c r="F302" s="30"/>
      <c r="G302" s="30"/>
      <c r="H302" s="30"/>
      <c r="I302" s="30"/>
      <c r="J302" s="30"/>
      <c r="K302" s="30"/>
      <c r="L302" s="30"/>
      <c r="M302" s="30"/>
      <c r="N302" s="30"/>
      <c r="O302" s="30"/>
      <c r="P302" s="30"/>
      <c r="Q302" s="30"/>
      <c r="R302" s="30"/>
      <c r="S302" s="30"/>
      <c r="T302" s="30"/>
      <c r="U302" s="30"/>
      <c r="V302" s="30"/>
      <c r="W302" s="30"/>
    </row>
    <row r="303" spans="1:23" s="26" customFormat="1" ht="13.5">
      <c r="A303" s="30"/>
      <c r="B303" s="30"/>
      <c r="C303" s="30"/>
      <c r="D303" s="30"/>
      <c r="E303" s="30"/>
      <c r="F303" s="30"/>
      <c r="G303" s="30"/>
      <c r="H303" s="30"/>
      <c r="I303" s="30"/>
      <c r="J303" s="30"/>
      <c r="K303" s="30"/>
      <c r="L303" s="30"/>
      <c r="M303" s="30"/>
      <c r="N303" s="30"/>
      <c r="O303" s="30"/>
      <c r="P303" s="30"/>
      <c r="Q303" s="30"/>
      <c r="R303" s="30"/>
      <c r="S303" s="30"/>
      <c r="T303" s="30"/>
      <c r="U303" s="30"/>
      <c r="V303" s="30"/>
      <c r="W303" s="30"/>
    </row>
    <row r="304" spans="1:23" s="26" customFormat="1" ht="13.5">
      <c r="A304" s="30"/>
      <c r="B304" s="30"/>
      <c r="C304" s="30"/>
      <c r="D304" s="30"/>
      <c r="E304" s="30"/>
      <c r="F304" s="30"/>
      <c r="G304" s="30"/>
      <c r="H304" s="30"/>
      <c r="I304" s="30"/>
      <c r="J304" s="30"/>
      <c r="K304" s="30"/>
      <c r="L304" s="30"/>
      <c r="M304" s="30"/>
      <c r="N304" s="30"/>
      <c r="O304" s="30"/>
      <c r="P304" s="30"/>
      <c r="Q304" s="30"/>
      <c r="R304" s="30"/>
      <c r="S304" s="30"/>
      <c r="T304" s="30"/>
      <c r="U304" s="30"/>
      <c r="V304" s="30"/>
      <c r="W304" s="30"/>
    </row>
    <row r="305" spans="1:23" s="26" customFormat="1" ht="13.5">
      <c r="A305" s="30"/>
      <c r="B305" s="30"/>
      <c r="C305" s="30"/>
      <c r="D305" s="30"/>
      <c r="E305" s="30"/>
      <c r="F305" s="30"/>
      <c r="G305" s="30"/>
      <c r="H305" s="30"/>
      <c r="I305" s="30"/>
      <c r="J305" s="30"/>
      <c r="K305" s="30"/>
      <c r="L305" s="30"/>
      <c r="M305" s="30"/>
      <c r="N305" s="30"/>
      <c r="O305" s="30"/>
      <c r="P305" s="30"/>
      <c r="Q305" s="30"/>
      <c r="R305" s="30"/>
      <c r="S305" s="30"/>
      <c r="T305" s="30"/>
      <c r="U305" s="30"/>
      <c r="V305" s="30"/>
      <c r="W305" s="30"/>
    </row>
    <row r="306" spans="1:23" s="26" customFormat="1" ht="13.5">
      <c r="A306" s="30"/>
      <c r="B306" s="30"/>
      <c r="C306" s="30"/>
      <c r="D306" s="30"/>
      <c r="E306" s="30"/>
      <c r="F306" s="30"/>
      <c r="G306" s="30"/>
      <c r="H306" s="30"/>
      <c r="I306" s="30"/>
      <c r="J306" s="30"/>
      <c r="K306" s="30"/>
      <c r="L306" s="30"/>
      <c r="M306" s="30"/>
      <c r="N306" s="30"/>
      <c r="O306" s="30"/>
      <c r="P306" s="30"/>
      <c r="Q306" s="30"/>
      <c r="R306" s="30"/>
      <c r="S306" s="30"/>
      <c r="T306" s="30"/>
      <c r="U306" s="30"/>
      <c r="V306" s="30"/>
      <c r="W306" s="30"/>
    </row>
    <row r="307" spans="1:23" s="26" customFormat="1" ht="13.5">
      <c r="A307" s="30"/>
      <c r="B307" s="30"/>
      <c r="C307" s="30"/>
      <c r="D307" s="30"/>
      <c r="E307" s="30"/>
      <c r="F307" s="30"/>
      <c r="G307" s="30"/>
      <c r="H307" s="30"/>
      <c r="I307" s="30"/>
      <c r="J307" s="30"/>
      <c r="K307" s="30"/>
      <c r="L307" s="30"/>
      <c r="M307" s="30"/>
      <c r="N307" s="30"/>
      <c r="O307" s="30"/>
      <c r="P307" s="30"/>
      <c r="Q307" s="30"/>
      <c r="R307" s="30"/>
      <c r="S307" s="30"/>
      <c r="T307" s="30"/>
      <c r="U307" s="30"/>
      <c r="V307" s="30"/>
      <c r="W307" s="30"/>
    </row>
    <row r="308" spans="1:23" s="26" customFormat="1" ht="13.5">
      <c r="A308" s="30"/>
      <c r="B308" s="30"/>
      <c r="C308" s="30"/>
      <c r="D308" s="30"/>
      <c r="E308" s="30"/>
      <c r="F308" s="30"/>
      <c r="G308" s="30"/>
      <c r="H308" s="30"/>
      <c r="I308" s="30"/>
      <c r="J308" s="30"/>
      <c r="K308" s="30"/>
      <c r="L308" s="30"/>
      <c r="M308" s="30"/>
      <c r="N308" s="30"/>
      <c r="O308" s="30"/>
      <c r="P308" s="30"/>
      <c r="Q308" s="30"/>
      <c r="R308" s="30"/>
      <c r="S308" s="30"/>
      <c r="T308" s="30"/>
      <c r="U308" s="30"/>
      <c r="V308" s="30"/>
      <c r="W308" s="30"/>
    </row>
    <row r="309" spans="1:23" s="26" customFormat="1" ht="13.5">
      <c r="A309" s="30"/>
      <c r="B309" s="30"/>
      <c r="C309" s="30"/>
      <c r="D309" s="30"/>
      <c r="E309" s="30"/>
      <c r="F309" s="30"/>
      <c r="G309" s="30"/>
      <c r="H309" s="30"/>
      <c r="I309" s="30"/>
      <c r="J309" s="30"/>
      <c r="K309" s="30"/>
      <c r="L309" s="30"/>
      <c r="M309" s="30"/>
      <c r="N309" s="30"/>
      <c r="O309" s="30"/>
      <c r="P309" s="30"/>
      <c r="Q309" s="30"/>
      <c r="R309" s="30"/>
      <c r="S309" s="30"/>
      <c r="T309" s="30"/>
      <c r="U309" s="30"/>
      <c r="V309" s="30"/>
      <c r="W309" s="30"/>
    </row>
    <row r="310" spans="1:23" s="26" customFormat="1" ht="13.5">
      <c r="A310" s="30"/>
      <c r="B310" s="30"/>
      <c r="C310" s="30"/>
      <c r="D310" s="30"/>
      <c r="E310" s="30"/>
      <c r="F310" s="30"/>
      <c r="G310" s="30"/>
      <c r="H310" s="30"/>
      <c r="I310" s="30"/>
      <c r="J310" s="30"/>
      <c r="K310" s="30"/>
      <c r="L310" s="30"/>
      <c r="M310" s="30"/>
      <c r="N310" s="30"/>
      <c r="O310" s="30"/>
      <c r="P310" s="30"/>
      <c r="Q310" s="30"/>
      <c r="R310" s="30"/>
      <c r="S310" s="30"/>
      <c r="T310" s="30"/>
      <c r="U310" s="30"/>
      <c r="V310" s="30"/>
      <c r="W310" s="30"/>
    </row>
    <row r="311" spans="1:23" s="26" customFormat="1" ht="13.5">
      <c r="A311" s="30"/>
      <c r="B311" s="30"/>
      <c r="C311" s="30"/>
      <c r="D311" s="30"/>
      <c r="E311" s="30"/>
      <c r="F311" s="30"/>
      <c r="G311" s="30"/>
      <c r="H311" s="30"/>
      <c r="I311" s="30"/>
      <c r="J311" s="30"/>
      <c r="K311" s="30"/>
      <c r="L311" s="30"/>
      <c r="M311" s="30"/>
      <c r="N311" s="30"/>
      <c r="O311" s="30"/>
      <c r="P311" s="30"/>
      <c r="Q311" s="30"/>
      <c r="R311" s="30"/>
      <c r="S311" s="30"/>
      <c r="T311" s="30"/>
      <c r="U311" s="30"/>
      <c r="V311" s="30"/>
      <c r="W311" s="30"/>
    </row>
    <row r="312" spans="1:23" s="26" customFormat="1" ht="13.5">
      <c r="A312" s="30"/>
      <c r="B312" s="30"/>
      <c r="C312" s="30"/>
      <c r="D312" s="30"/>
      <c r="E312" s="30"/>
      <c r="F312" s="30"/>
      <c r="G312" s="30"/>
      <c r="H312" s="30"/>
      <c r="I312" s="30"/>
      <c r="J312" s="30"/>
      <c r="K312" s="30"/>
      <c r="L312" s="30"/>
      <c r="M312" s="30"/>
      <c r="N312" s="30"/>
      <c r="O312" s="30"/>
      <c r="P312" s="30"/>
      <c r="Q312" s="30"/>
      <c r="R312" s="30"/>
      <c r="S312" s="30"/>
      <c r="T312" s="30"/>
      <c r="U312" s="30"/>
      <c r="V312" s="30"/>
      <c r="W312" s="30"/>
    </row>
    <row r="313" spans="1:23" s="26" customFormat="1" ht="13.5">
      <c r="A313" s="30"/>
      <c r="B313" s="30"/>
      <c r="C313" s="30"/>
      <c r="D313" s="30"/>
      <c r="E313" s="30"/>
      <c r="F313" s="30"/>
      <c r="G313" s="30"/>
      <c r="H313" s="30"/>
      <c r="I313" s="30"/>
      <c r="J313" s="30"/>
      <c r="K313" s="30"/>
      <c r="L313" s="30"/>
      <c r="M313" s="30"/>
      <c r="N313" s="30"/>
      <c r="O313" s="30"/>
      <c r="P313" s="30"/>
      <c r="Q313" s="30"/>
      <c r="R313" s="30"/>
      <c r="S313" s="30"/>
      <c r="T313" s="30"/>
      <c r="U313" s="30"/>
      <c r="V313" s="30"/>
      <c r="W313" s="30"/>
    </row>
    <row r="314" spans="1:23" s="26" customFormat="1" ht="13.5">
      <c r="A314" s="30"/>
      <c r="B314" s="30"/>
      <c r="C314" s="30"/>
      <c r="D314" s="30"/>
      <c r="E314" s="30"/>
      <c r="F314" s="30"/>
      <c r="G314" s="30"/>
      <c r="H314" s="30"/>
      <c r="I314" s="30"/>
      <c r="J314" s="30"/>
      <c r="K314" s="30"/>
      <c r="L314" s="30"/>
      <c r="M314" s="30"/>
      <c r="N314" s="30"/>
      <c r="O314" s="30"/>
      <c r="P314" s="30"/>
      <c r="Q314" s="30"/>
      <c r="R314" s="30"/>
      <c r="S314" s="30"/>
      <c r="T314" s="30"/>
      <c r="U314" s="30"/>
      <c r="V314" s="30"/>
      <c r="W314" s="30"/>
    </row>
    <row r="315" spans="1:23" s="26" customFormat="1" ht="13.5">
      <c r="A315" s="30"/>
      <c r="B315" s="30"/>
      <c r="C315" s="30"/>
      <c r="D315" s="30"/>
      <c r="E315" s="30"/>
      <c r="F315" s="30"/>
      <c r="G315" s="30"/>
      <c r="H315" s="30"/>
      <c r="I315" s="30"/>
      <c r="J315" s="30"/>
      <c r="K315" s="30"/>
      <c r="L315" s="30"/>
      <c r="M315" s="30"/>
      <c r="N315" s="30"/>
      <c r="O315" s="30"/>
      <c r="P315" s="30"/>
      <c r="Q315" s="30"/>
      <c r="R315" s="30"/>
      <c r="S315" s="30"/>
      <c r="T315" s="30"/>
      <c r="U315" s="30"/>
      <c r="V315" s="30"/>
      <c r="W315" s="30"/>
    </row>
    <row r="316" spans="1:23" s="26" customFormat="1" ht="13.5">
      <c r="A316" s="30"/>
      <c r="B316" s="30"/>
      <c r="C316" s="30"/>
      <c r="D316" s="30"/>
      <c r="E316" s="30"/>
      <c r="F316" s="30"/>
      <c r="G316" s="30"/>
      <c r="H316" s="30"/>
      <c r="I316" s="30"/>
      <c r="J316" s="30"/>
      <c r="K316" s="30"/>
      <c r="L316" s="30"/>
      <c r="M316" s="30"/>
      <c r="N316" s="30"/>
      <c r="O316" s="30"/>
      <c r="P316" s="30"/>
      <c r="Q316" s="30"/>
      <c r="R316" s="30"/>
      <c r="S316" s="30"/>
      <c r="T316" s="30"/>
      <c r="U316" s="30"/>
      <c r="V316" s="30"/>
      <c r="W316" s="30"/>
    </row>
    <row r="317" spans="1:23" s="26" customFormat="1" ht="13.5">
      <c r="A317" s="30"/>
      <c r="B317" s="30"/>
      <c r="C317" s="30"/>
      <c r="D317" s="30"/>
      <c r="E317" s="30"/>
      <c r="F317" s="30"/>
      <c r="G317" s="30"/>
      <c r="H317" s="30"/>
      <c r="I317" s="30"/>
      <c r="J317" s="30"/>
      <c r="K317" s="30"/>
      <c r="L317" s="30"/>
      <c r="M317" s="30"/>
      <c r="N317" s="30"/>
      <c r="O317" s="30"/>
      <c r="P317" s="30"/>
      <c r="Q317" s="30"/>
      <c r="R317" s="30"/>
      <c r="S317" s="30"/>
      <c r="T317" s="30"/>
      <c r="U317" s="30"/>
      <c r="V317" s="30"/>
      <c r="W317" s="30"/>
    </row>
    <row r="318" spans="1:23" s="26" customFormat="1" ht="13.5">
      <c r="A318" s="30"/>
      <c r="B318" s="30"/>
      <c r="C318" s="30"/>
      <c r="D318" s="30"/>
      <c r="E318" s="30"/>
      <c r="F318" s="30"/>
      <c r="G318" s="30"/>
      <c r="H318" s="30"/>
      <c r="I318" s="30"/>
      <c r="J318" s="30"/>
      <c r="K318" s="30"/>
      <c r="L318" s="30"/>
      <c r="M318" s="30"/>
      <c r="N318" s="30"/>
      <c r="O318" s="30"/>
      <c r="P318" s="30"/>
      <c r="Q318" s="30"/>
      <c r="R318" s="30"/>
      <c r="S318" s="30"/>
      <c r="T318" s="30"/>
      <c r="U318" s="30"/>
      <c r="V318" s="30"/>
      <c r="W318" s="30"/>
    </row>
    <row r="319" spans="1:23" s="26" customFormat="1" ht="13.5">
      <c r="A319" s="30"/>
      <c r="B319" s="30"/>
      <c r="C319" s="30"/>
      <c r="D319" s="30"/>
      <c r="E319" s="30"/>
      <c r="F319" s="30"/>
      <c r="G319" s="30"/>
      <c r="H319" s="30"/>
      <c r="I319" s="30"/>
      <c r="J319" s="30"/>
      <c r="K319" s="30"/>
      <c r="L319" s="30"/>
      <c r="M319" s="30"/>
      <c r="N319" s="30"/>
      <c r="O319" s="30"/>
      <c r="P319" s="30"/>
      <c r="Q319" s="30"/>
      <c r="R319" s="30"/>
      <c r="S319" s="30"/>
      <c r="T319" s="30"/>
      <c r="U319" s="30"/>
      <c r="V319" s="30"/>
      <c r="W319" s="30"/>
    </row>
    <row r="320" spans="1:23" s="26" customFormat="1" ht="13.5">
      <c r="A320" s="30"/>
      <c r="B320" s="30"/>
      <c r="C320" s="30"/>
      <c r="D320" s="30"/>
      <c r="E320" s="30"/>
      <c r="F320" s="30"/>
      <c r="G320" s="30"/>
      <c r="H320" s="30"/>
      <c r="I320" s="30"/>
      <c r="J320" s="30"/>
      <c r="K320" s="30"/>
      <c r="L320" s="30"/>
      <c r="M320" s="30"/>
      <c r="N320" s="30"/>
      <c r="O320" s="30"/>
      <c r="P320" s="30"/>
      <c r="Q320" s="30"/>
      <c r="R320" s="30"/>
      <c r="S320" s="30"/>
      <c r="T320" s="30"/>
      <c r="U320" s="30"/>
      <c r="V320" s="30"/>
      <c r="W320" s="30"/>
    </row>
    <row r="321" spans="1:23" s="26" customFormat="1" ht="13.5">
      <c r="A321" s="30"/>
      <c r="B321" s="30"/>
      <c r="C321" s="30"/>
      <c r="D321" s="30"/>
      <c r="E321" s="30"/>
      <c r="F321" s="30"/>
      <c r="G321" s="30"/>
      <c r="H321" s="30"/>
      <c r="I321" s="30"/>
      <c r="J321" s="30"/>
      <c r="K321" s="30"/>
      <c r="L321" s="30"/>
      <c r="M321" s="30"/>
      <c r="N321" s="30"/>
      <c r="O321" s="30"/>
      <c r="P321" s="30"/>
      <c r="Q321" s="30"/>
      <c r="R321" s="30"/>
      <c r="S321" s="30"/>
      <c r="T321" s="30"/>
      <c r="U321" s="30"/>
      <c r="V321" s="30"/>
      <c r="W321" s="30"/>
    </row>
    <row r="322" spans="1:23" s="26" customFormat="1" ht="13.5">
      <c r="A322" s="30"/>
      <c r="B322" s="30"/>
      <c r="C322" s="30"/>
      <c r="D322" s="30"/>
      <c r="E322" s="30"/>
      <c r="F322" s="30"/>
      <c r="G322" s="30"/>
      <c r="H322" s="30"/>
      <c r="I322" s="30"/>
      <c r="J322" s="30"/>
      <c r="K322" s="30"/>
      <c r="L322" s="30"/>
      <c r="M322" s="30"/>
      <c r="N322" s="30"/>
      <c r="O322" s="30"/>
      <c r="P322" s="30"/>
      <c r="Q322" s="30"/>
      <c r="R322" s="30"/>
      <c r="S322" s="30"/>
      <c r="T322" s="30"/>
      <c r="U322" s="30"/>
      <c r="V322" s="30"/>
      <c r="W322" s="30"/>
    </row>
    <row r="323" spans="1:23" s="26" customFormat="1" ht="13.5">
      <c r="A323" s="30"/>
      <c r="B323" s="30"/>
      <c r="C323" s="30"/>
      <c r="D323" s="30"/>
      <c r="E323" s="30"/>
      <c r="F323" s="30"/>
      <c r="G323" s="30"/>
      <c r="H323" s="30"/>
      <c r="I323" s="30"/>
      <c r="J323" s="30"/>
      <c r="K323" s="30"/>
      <c r="L323" s="30"/>
      <c r="M323" s="30"/>
      <c r="N323" s="30"/>
      <c r="O323" s="30"/>
      <c r="P323" s="30"/>
      <c r="Q323" s="30"/>
      <c r="R323" s="30"/>
      <c r="S323" s="30"/>
      <c r="T323" s="30"/>
      <c r="U323" s="30"/>
      <c r="V323" s="30"/>
      <c r="W323" s="30"/>
    </row>
    <row r="324" spans="1:23" s="26" customFormat="1" ht="13.5">
      <c r="A324" s="30"/>
      <c r="B324" s="30"/>
      <c r="C324" s="30"/>
      <c r="D324" s="30"/>
      <c r="E324" s="30"/>
      <c r="F324" s="30"/>
      <c r="G324" s="30"/>
      <c r="H324" s="30"/>
      <c r="I324" s="30"/>
      <c r="J324" s="30"/>
      <c r="K324" s="30"/>
      <c r="L324" s="30"/>
      <c r="M324" s="30"/>
      <c r="N324" s="30"/>
      <c r="O324" s="30"/>
      <c r="P324" s="30"/>
      <c r="Q324" s="30"/>
      <c r="R324" s="30"/>
      <c r="S324" s="30"/>
      <c r="T324" s="30"/>
      <c r="U324" s="30"/>
      <c r="V324" s="30"/>
      <c r="W324" s="30"/>
    </row>
    <row r="325" spans="1:23" s="26" customFormat="1" ht="13.5">
      <c r="A325" s="30"/>
      <c r="B325" s="30"/>
      <c r="C325" s="30"/>
      <c r="D325" s="30"/>
      <c r="E325" s="30"/>
      <c r="F325" s="30"/>
      <c r="G325" s="30"/>
      <c r="H325" s="30"/>
      <c r="I325" s="30"/>
      <c r="J325" s="30"/>
      <c r="K325" s="30"/>
      <c r="L325" s="30"/>
      <c r="M325" s="30"/>
      <c r="N325" s="30"/>
      <c r="O325" s="30"/>
      <c r="P325" s="30"/>
      <c r="Q325" s="30"/>
      <c r="R325" s="30"/>
      <c r="S325" s="30"/>
      <c r="T325" s="30"/>
      <c r="U325" s="30"/>
      <c r="V325" s="30"/>
      <c r="W325" s="30"/>
    </row>
    <row r="326" spans="1:23" s="26" customFormat="1" ht="13.5">
      <c r="A326" s="30"/>
      <c r="B326" s="30"/>
      <c r="C326" s="30"/>
      <c r="D326" s="30"/>
      <c r="E326" s="30"/>
      <c r="F326" s="30"/>
      <c r="G326" s="30"/>
      <c r="H326" s="30"/>
      <c r="I326" s="30"/>
      <c r="J326" s="30"/>
      <c r="K326" s="30"/>
      <c r="L326" s="30"/>
      <c r="M326" s="30"/>
      <c r="N326" s="30"/>
      <c r="O326" s="30"/>
      <c r="P326" s="30"/>
      <c r="Q326" s="30"/>
      <c r="R326" s="30"/>
      <c r="S326" s="30"/>
      <c r="T326" s="30"/>
      <c r="U326" s="30"/>
      <c r="V326" s="30"/>
      <c r="W326" s="30"/>
    </row>
    <row r="327" spans="1:23" s="26" customFormat="1" ht="13.5">
      <c r="A327" s="30"/>
      <c r="B327" s="30"/>
      <c r="C327" s="30"/>
      <c r="D327" s="30"/>
      <c r="E327" s="30"/>
      <c r="F327" s="30"/>
      <c r="G327" s="30"/>
      <c r="H327" s="30"/>
      <c r="I327" s="30"/>
      <c r="J327" s="30"/>
      <c r="K327" s="30"/>
      <c r="L327" s="30"/>
      <c r="M327" s="30"/>
      <c r="N327" s="30"/>
      <c r="O327" s="30"/>
      <c r="P327" s="30"/>
      <c r="Q327" s="30"/>
      <c r="R327" s="30"/>
      <c r="S327" s="30"/>
      <c r="T327" s="30"/>
      <c r="U327" s="30"/>
      <c r="V327" s="30"/>
      <c r="W327" s="30"/>
    </row>
    <row r="328" spans="1:23" s="26" customFormat="1" ht="13.5">
      <c r="A328" s="30"/>
      <c r="B328" s="30"/>
      <c r="C328" s="30"/>
      <c r="D328" s="30"/>
      <c r="E328" s="30"/>
      <c r="F328" s="30"/>
      <c r="G328" s="30"/>
      <c r="H328" s="30"/>
      <c r="I328" s="30"/>
      <c r="J328" s="30"/>
      <c r="K328" s="30"/>
      <c r="L328" s="30"/>
      <c r="M328" s="30"/>
      <c r="N328" s="30"/>
      <c r="O328" s="30"/>
      <c r="P328" s="30"/>
      <c r="Q328" s="30"/>
      <c r="R328" s="30"/>
      <c r="S328" s="30"/>
      <c r="T328" s="30"/>
      <c r="U328" s="30"/>
      <c r="V328" s="30"/>
      <c r="W328" s="30"/>
    </row>
    <row r="329" spans="1:23" s="26" customFormat="1" ht="13.5">
      <c r="A329" s="30"/>
      <c r="B329" s="30"/>
      <c r="C329" s="30"/>
      <c r="D329" s="30"/>
      <c r="E329" s="30"/>
      <c r="F329" s="30"/>
      <c r="G329" s="30"/>
      <c r="H329" s="30"/>
      <c r="I329" s="30"/>
      <c r="J329" s="30"/>
      <c r="K329" s="30"/>
      <c r="L329" s="30"/>
      <c r="M329" s="30"/>
      <c r="N329" s="30"/>
      <c r="O329" s="30"/>
      <c r="P329" s="30"/>
      <c r="Q329" s="30"/>
      <c r="R329" s="30"/>
      <c r="S329" s="30"/>
      <c r="T329" s="30"/>
      <c r="U329" s="30"/>
      <c r="V329" s="30"/>
      <c r="W329" s="30"/>
    </row>
    <row r="330" spans="1:23" s="26" customFormat="1" ht="13.5">
      <c r="A330" s="30"/>
      <c r="B330" s="30"/>
      <c r="C330" s="30"/>
      <c r="D330" s="30"/>
      <c r="E330" s="30"/>
      <c r="F330" s="30"/>
      <c r="G330" s="30"/>
      <c r="H330" s="30"/>
      <c r="I330" s="30"/>
      <c r="J330" s="30"/>
      <c r="K330" s="30"/>
      <c r="L330" s="30"/>
      <c r="M330" s="30"/>
      <c r="N330" s="30"/>
      <c r="O330" s="30"/>
      <c r="P330" s="30"/>
      <c r="Q330" s="30"/>
      <c r="R330" s="30"/>
      <c r="S330" s="30"/>
      <c r="T330" s="30"/>
      <c r="U330" s="30"/>
      <c r="V330" s="30"/>
      <c r="W330" s="30"/>
    </row>
    <row r="331" spans="1:23" s="26" customFormat="1" ht="13.5">
      <c r="A331" s="30"/>
      <c r="B331" s="30"/>
      <c r="C331" s="30"/>
      <c r="D331" s="30"/>
      <c r="E331" s="30"/>
      <c r="F331" s="30"/>
      <c r="G331" s="30"/>
      <c r="H331" s="30"/>
      <c r="I331" s="30"/>
      <c r="J331" s="30"/>
      <c r="K331" s="30"/>
      <c r="L331" s="30"/>
      <c r="M331" s="30"/>
      <c r="N331" s="30"/>
      <c r="O331" s="30"/>
      <c r="P331" s="30"/>
      <c r="Q331" s="30"/>
      <c r="R331" s="30"/>
      <c r="S331" s="30"/>
      <c r="T331" s="30"/>
      <c r="U331" s="30"/>
      <c r="V331" s="30"/>
      <c r="W331" s="30"/>
    </row>
    <row r="332" spans="1:23" s="26" customFormat="1" ht="13.5">
      <c r="A332" s="30"/>
      <c r="B332" s="30"/>
      <c r="C332" s="30"/>
      <c r="D332" s="30"/>
      <c r="E332" s="30"/>
      <c r="F332" s="30"/>
      <c r="G332" s="30"/>
      <c r="H332" s="30"/>
      <c r="I332" s="30"/>
      <c r="J332" s="30"/>
      <c r="K332" s="30"/>
      <c r="L332" s="30"/>
      <c r="M332" s="30"/>
      <c r="N332" s="30"/>
      <c r="O332" s="30"/>
      <c r="P332" s="30"/>
      <c r="Q332" s="30"/>
      <c r="R332" s="30"/>
      <c r="S332" s="30"/>
      <c r="T332" s="30"/>
      <c r="U332" s="30"/>
      <c r="V332" s="30"/>
      <c r="W332" s="30"/>
    </row>
    <row r="333" spans="1:23" s="26" customFormat="1" ht="13.5">
      <c r="A333" s="30"/>
      <c r="B333" s="30"/>
      <c r="C333" s="30"/>
      <c r="D333" s="30"/>
      <c r="E333" s="30"/>
      <c r="F333" s="30"/>
      <c r="G333" s="30"/>
      <c r="H333" s="30"/>
      <c r="I333" s="30"/>
      <c r="J333" s="30"/>
      <c r="K333" s="30"/>
      <c r="L333" s="30"/>
      <c r="M333" s="30"/>
      <c r="N333" s="30"/>
      <c r="O333" s="30"/>
      <c r="P333" s="30"/>
      <c r="Q333" s="30"/>
      <c r="R333" s="30"/>
      <c r="S333" s="30"/>
      <c r="T333" s="30"/>
      <c r="U333" s="30"/>
      <c r="V333" s="30"/>
      <c r="W333" s="30"/>
    </row>
    <row r="334" spans="1:23" s="26" customFormat="1" ht="13.5">
      <c r="A334" s="30"/>
      <c r="B334" s="30"/>
      <c r="C334" s="30"/>
      <c r="D334" s="30"/>
      <c r="E334" s="30"/>
      <c r="F334" s="30"/>
      <c r="G334" s="30"/>
      <c r="H334" s="30"/>
      <c r="I334" s="30"/>
      <c r="J334" s="30"/>
      <c r="K334" s="30"/>
      <c r="L334" s="30"/>
      <c r="M334" s="30"/>
      <c r="N334" s="30"/>
      <c r="O334" s="30"/>
      <c r="P334" s="30"/>
      <c r="Q334" s="30"/>
      <c r="R334" s="30"/>
      <c r="S334" s="30"/>
      <c r="T334" s="30"/>
      <c r="U334" s="30"/>
      <c r="V334" s="30"/>
      <c r="W334" s="30"/>
    </row>
    <row r="335" spans="1:23" s="26" customFormat="1" ht="13.5">
      <c r="A335" s="30"/>
      <c r="B335" s="30"/>
      <c r="C335" s="30"/>
      <c r="D335" s="30"/>
      <c r="E335" s="30"/>
      <c r="F335" s="30"/>
      <c r="G335" s="30"/>
      <c r="H335" s="30"/>
      <c r="I335" s="30"/>
      <c r="J335" s="30"/>
      <c r="K335" s="30"/>
      <c r="L335" s="30"/>
      <c r="M335" s="30"/>
      <c r="N335" s="30"/>
      <c r="O335" s="30"/>
      <c r="P335" s="30"/>
      <c r="Q335" s="30"/>
      <c r="R335" s="30"/>
      <c r="S335" s="30"/>
      <c r="T335" s="30"/>
      <c r="U335" s="30"/>
      <c r="V335" s="30"/>
      <c r="W335" s="30"/>
    </row>
    <row r="336" spans="1:23" s="26" customFormat="1" ht="13.5">
      <c r="A336" s="30"/>
      <c r="B336" s="30"/>
      <c r="C336" s="30"/>
      <c r="D336" s="30"/>
      <c r="E336" s="30"/>
      <c r="F336" s="30"/>
      <c r="G336" s="30"/>
      <c r="H336" s="30"/>
      <c r="I336" s="30"/>
      <c r="J336" s="30"/>
      <c r="K336" s="30"/>
      <c r="L336" s="30"/>
      <c r="M336" s="30"/>
      <c r="N336" s="30"/>
      <c r="O336" s="30"/>
      <c r="P336" s="30"/>
      <c r="Q336" s="30"/>
      <c r="R336" s="30"/>
      <c r="S336" s="30"/>
      <c r="T336" s="30"/>
      <c r="U336" s="30"/>
      <c r="V336" s="30"/>
      <c r="W336" s="30"/>
    </row>
    <row r="337" spans="1:23" s="26" customFormat="1" ht="13.5">
      <c r="A337" s="30"/>
      <c r="B337" s="30"/>
      <c r="C337" s="30"/>
      <c r="D337" s="30"/>
      <c r="E337" s="30"/>
      <c r="F337" s="30"/>
      <c r="G337" s="30"/>
      <c r="H337" s="30"/>
      <c r="I337" s="30"/>
      <c r="J337" s="30"/>
      <c r="K337" s="30"/>
      <c r="L337" s="30"/>
      <c r="M337" s="30"/>
      <c r="N337" s="30"/>
      <c r="O337" s="30"/>
      <c r="P337" s="30"/>
      <c r="Q337" s="30"/>
      <c r="R337" s="30"/>
      <c r="S337" s="30"/>
      <c r="T337" s="30"/>
      <c r="U337" s="30"/>
      <c r="V337" s="30"/>
      <c r="W337" s="30"/>
    </row>
    <row r="338" spans="1:23" s="26" customFormat="1" ht="13.5">
      <c r="A338" s="30"/>
      <c r="B338" s="30"/>
      <c r="C338" s="30"/>
      <c r="D338" s="30"/>
      <c r="E338" s="30"/>
      <c r="F338" s="30"/>
      <c r="G338" s="30"/>
      <c r="H338" s="30"/>
      <c r="I338" s="30"/>
      <c r="J338" s="30"/>
      <c r="K338" s="30"/>
      <c r="L338" s="30"/>
      <c r="M338" s="30"/>
      <c r="N338" s="30"/>
      <c r="O338" s="30"/>
      <c r="P338" s="30"/>
      <c r="Q338" s="30"/>
      <c r="R338" s="30"/>
      <c r="S338" s="30"/>
      <c r="T338" s="30"/>
      <c r="U338" s="30"/>
      <c r="V338" s="30"/>
      <c r="W338" s="30"/>
    </row>
    <row r="339" spans="1:23" s="26" customFormat="1" ht="13.5">
      <c r="A339" s="30"/>
      <c r="B339" s="30"/>
      <c r="C339" s="30"/>
      <c r="D339" s="30"/>
      <c r="E339" s="30"/>
      <c r="F339" s="30"/>
      <c r="G339" s="30"/>
      <c r="H339" s="30"/>
      <c r="I339" s="30"/>
      <c r="J339" s="30"/>
      <c r="K339" s="30"/>
      <c r="L339" s="30"/>
      <c r="M339" s="30"/>
      <c r="N339" s="30"/>
      <c r="O339" s="30"/>
      <c r="P339" s="30"/>
      <c r="Q339" s="30"/>
      <c r="R339" s="30"/>
      <c r="S339" s="30"/>
      <c r="T339" s="30"/>
      <c r="U339" s="30"/>
      <c r="V339" s="30"/>
      <c r="W339" s="30"/>
    </row>
    <row r="340" spans="1:23" s="26" customFormat="1" ht="13.5">
      <c r="A340" s="30"/>
      <c r="B340" s="30"/>
      <c r="C340" s="30"/>
      <c r="D340" s="30"/>
      <c r="E340" s="30"/>
      <c r="F340" s="30"/>
      <c r="G340" s="30"/>
      <c r="H340" s="30"/>
      <c r="I340" s="30"/>
      <c r="J340" s="30"/>
      <c r="K340" s="30"/>
      <c r="L340" s="30"/>
      <c r="M340" s="30"/>
      <c r="N340" s="30"/>
      <c r="O340" s="30"/>
      <c r="P340" s="30"/>
      <c r="Q340" s="30"/>
      <c r="R340" s="30"/>
      <c r="S340" s="30"/>
      <c r="T340" s="30"/>
      <c r="U340" s="30"/>
      <c r="V340" s="30"/>
      <c r="W340" s="30"/>
    </row>
    <row r="341" spans="1:23" s="26" customFormat="1" ht="13.5">
      <c r="A341" s="30"/>
      <c r="B341" s="30"/>
      <c r="C341" s="30"/>
      <c r="D341" s="30"/>
      <c r="E341" s="30"/>
      <c r="F341" s="30"/>
      <c r="G341" s="30"/>
      <c r="H341" s="30"/>
      <c r="I341" s="30"/>
      <c r="J341" s="30"/>
      <c r="K341" s="30"/>
      <c r="L341" s="30"/>
      <c r="M341" s="30"/>
      <c r="N341" s="30"/>
      <c r="O341" s="30"/>
      <c r="P341" s="30"/>
      <c r="Q341" s="30"/>
      <c r="R341" s="30"/>
      <c r="S341" s="30"/>
      <c r="T341" s="30"/>
      <c r="U341" s="30"/>
      <c r="V341" s="30"/>
      <c r="W341" s="30"/>
    </row>
    <row r="342" spans="1:23" s="26" customFormat="1" ht="13.5">
      <c r="A342" s="30"/>
      <c r="B342" s="30"/>
      <c r="C342" s="30"/>
      <c r="D342" s="30"/>
      <c r="E342" s="30"/>
      <c r="F342" s="30"/>
      <c r="G342" s="30"/>
      <c r="H342" s="30"/>
      <c r="I342" s="30"/>
      <c r="J342" s="30"/>
      <c r="K342" s="30"/>
      <c r="L342" s="30"/>
      <c r="M342" s="30"/>
      <c r="N342" s="30"/>
      <c r="O342" s="30"/>
      <c r="P342" s="30"/>
      <c r="Q342" s="30"/>
      <c r="R342" s="30"/>
      <c r="S342" s="30"/>
      <c r="T342" s="30"/>
      <c r="U342" s="30"/>
      <c r="V342" s="30"/>
      <c r="W342" s="30"/>
    </row>
    <row r="343" spans="1:23" s="26" customFormat="1" ht="13.5">
      <c r="A343" s="30"/>
      <c r="B343" s="30"/>
      <c r="C343" s="30"/>
      <c r="D343" s="30"/>
      <c r="E343" s="30"/>
      <c r="F343" s="30"/>
      <c r="G343" s="30"/>
      <c r="H343" s="30"/>
      <c r="I343" s="30"/>
      <c r="J343" s="30"/>
      <c r="K343" s="30"/>
      <c r="L343" s="30"/>
      <c r="M343" s="30"/>
      <c r="N343" s="30"/>
      <c r="O343" s="30"/>
      <c r="P343" s="30"/>
      <c r="Q343" s="30"/>
      <c r="R343" s="30"/>
      <c r="S343" s="30"/>
      <c r="T343" s="30"/>
      <c r="U343" s="30"/>
      <c r="V343" s="30"/>
      <c r="W343" s="30"/>
    </row>
    <row r="344" spans="1:23" s="26" customFormat="1" ht="13.5">
      <c r="A344" s="30"/>
      <c r="B344" s="30"/>
      <c r="C344" s="30"/>
      <c r="D344" s="30"/>
      <c r="E344" s="30"/>
      <c r="F344" s="30"/>
      <c r="G344" s="30"/>
      <c r="H344" s="30"/>
      <c r="I344" s="30"/>
      <c r="J344" s="30"/>
      <c r="K344" s="30"/>
      <c r="L344" s="30"/>
      <c r="M344" s="30"/>
      <c r="N344" s="30"/>
      <c r="O344" s="30"/>
      <c r="P344" s="30"/>
      <c r="Q344" s="30"/>
      <c r="R344" s="30"/>
      <c r="S344" s="30"/>
      <c r="T344" s="30"/>
      <c r="U344" s="30"/>
      <c r="V344" s="30"/>
      <c r="W344" s="30"/>
    </row>
    <row r="345" spans="1:23" s="26" customFormat="1" ht="13.5">
      <c r="A345" s="30"/>
      <c r="B345" s="30"/>
      <c r="C345" s="30"/>
      <c r="D345" s="30"/>
      <c r="E345" s="30"/>
      <c r="F345" s="30"/>
      <c r="G345" s="30"/>
      <c r="H345" s="30"/>
      <c r="I345" s="30"/>
      <c r="J345" s="30"/>
      <c r="K345" s="30"/>
      <c r="L345" s="30"/>
      <c r="M345" s="30"/>
      <c r="N345" s="30"/>
      <c r="O345" s="30"/>
      <c r="P345" s="30"/>
      <c r="Q345" s="30"/>
      <c r="R345" s="30"/>
      <c r="S345" s="30"/>
      <c r="T345" s="30"/>
      <c r="U345" s="30"/>
      <c r="V345" s="30"/>
      <c r="W345" s="30"/>
    </row>
    <row r="346" spans="1:23" s="26" customFormat="1" ht="13.5">
      <c r="A346" s="30"/>
      <c r="B346" s="30"/>
      <c r="C346" s="30"/>
      <c r="D346" s="30"/>
      <c r="E346" s="30"/>
      <c r="F346" s="30"/>
      <c r="G346" s="30"/>
      <c r="H346" s="30"/>
      <c r="I346" s="30"/>
      <c r="J346" s="30"/>
      <c r="K346" s="30"/>
      <c r="L346" s="30"/>
      <c r="M346" s="30"/>
      <c r="N346" s="30"/>
      <c r="O346" s="30"/>
      <c r="P346" s="30"/>
      <c r="Q346" s="30"/>
      <c r="R346" s="30"/>
      <c r="S346" s="30"/>
      <c r="T346" s="30"/>
      <c r="U346" s="30"/>
      <c r="V346" s="30"/>
      <c r="W346" s="30"/>
    </row>
    <row r="347" spans="1:23" s="26" customFormat="1" ht="13.5">
      <c r="A347" s="30"/>
      <c r="B347" s="30"/>
      <c r="C347" s="30"/>
      <c r="D347" s="30"/>
      <c r="E347" s="30"/>
      <c r="F347" s="30"/>
      <c r="G347" s="30"/>
      <c r="H347" s="30"/>
      <c r="I347" s="30"/>
      <c r="J347" s="30"/>
      <c r="K347" s="30"/>
      <c r="L347" s="30"/>
      <c r="M347" s="30"/>
      <c r="N347" s="30"/>
      <c r="O347" s="30"/>
      <c r="P347" s="30"/>
      <c r="Q347" s="30"/>
      <c r="R347" s="30"/>
      <c r="S347" s="30"/>
      <c r="T347" s="30"/>
      <c r="U347" s="30"/>
      <c r="V347" s="30"/>
      <c r="W347" s="30"/>
    </row>
    <row r="348" spans="1:23" s="26" customFormat="1" ht="13.5">
      <c r="A348" s="30"/>
      <c r="B348" s="30"/>
      <c r="C348" s="30"/>
      <c r="D348" s="30"/>
      <c r="E348" s="30"/>
      <c r="F348" s="30"/>
      <c r="G348" s="30"/>
      <c r="H348" s="30"/>
      <c r="I348" s="30"/>
      <c r="J348" s="30"/>
      <c r="K348" s="30"/>
      <c r="L348" s="30"/>
      <c r="M348" s="30"/>
      <c r="N348" s="30"/>
      <c r="O348" s="30"/>
      <c r="P348" s="30"/>
      <c r="Q348" s="30"/>
      <c r="R348" s="30"/>
      <c r="S348" s="30"/>
      <c r="T348" s="30"/>
      <c r="U348" s="30"/>
      <c r="V348" s="30"/>
      <c r="W348" s="30"/>
    </row>
    <row r="349" spans="1:23" s="26" customFormat="1" ht="13.5">
      <c r="A349" s="30"/>
      <c r="B349" s="30"/>
      <c r="C349" s="30"/>
      <c r="D349" s="30"/>
      <c r="E349" s="30"/>
      <c r="F349" s="30"/>
      <c r="G349" s="30"/>
      <c r="H349" s="30"/>
      <c r="I349" s="30"/>
      <c r="J349" s="30"/>
      <c r="K349" s="30"/>
      <c r="L349" s="30"/>
      <c r="M349" s="30"/>
      <c r="N349" s="30"/>
      <c r="O349" s="30"/>
      <c r="P349" s="30"/>
      <c r="Q349" s="30"/>
      <c r="R349" s="30"/>
      <c r="S349" s="30"/>
      <c r="T349" s="30"/>
      <c r="U349" s="30"/>
      <c r="V349" s="30"/>
      <c r="W349" s="30"/>
    </row>
    <row r="350" spans="1:23" s="26" customFormat="1" ht="13.5">
      <c r="A350" s="30"/>
      <c r="B350" s="30"/>
      <c r="C350" s="30"/>
      <c r="D350" s="30"/>
      <c r="E350" s="30"/>
      <c r="F350" s="30"/>
      <c r="G350" s="30"/>
      <c r="H350" s="30"/>
      <c r="I350" s="30"/>
      <c r="J350" s="30"/>
      <c r="K350" s="30"/>
      <c r="L350" s="30"/>
      <c r="M350" s="30"/>
      <c r="N350" s="30"/>
      <c r="O350" s="30"/>
      <c r="P350" s="30"/>
      <c r="Q350" s="30"/>
      <c r="R350" s="30"/>
      <c r="S350" s="30"/>
      <c r="T350" s="30"/>
      <c r="U350" s="30"/>
      <c r="V350" s="30"/>
      <c r="W350" s="30"/>
    </row>
    <row r="351" spans="1:23" s="26" customFormat="1" ht="13.5">
      <c r="A351" s="30"/>
      <c r="B351" s="30"/>
      <c r="C351" s="30"/>
      <c r="D351" s="30"/>
      <c r="E351" s="30"/>
      <c r="F351" s="30"/>
      <c r="G351" s="30"/>
      <c r="H351" s="30"/>
      <c r="I351" s="30"/>
      <c r="J351" s="30"/>
      <c r="K351" s="30"/>
      <c r="L351" s="30"/>
      <c r="M351" s="30"/>
      <c r="N351" s="30"/>
      <c r="O351" s="30"/>
      <c r="P351" s="30"/>
      <c r="Q351" s="30"/>
      <c r="R351" s="30"/>
      <c r="S351" s="30"/>
      <c r="T351" s="30"/>
      <c r="U351" s="30"/>
      <c r="V351" s="30"/>
      <c r="W351" s="30"/>
    </row>
    <row r="352" spans="1:23" s="26" customFormat="1" ht="13.5">
      <c r="A352" s="30"/>
      <c r="B352" s="30"/>
      <c r="C352" s="30"/>
      <c r="D352" s="30"/>
      <c r="E352" s="30"/>
      <c r="F352" s="30"/>
      <c r="G352" s="30"/>
      <c r="H352" s="30"/>
      <c r="I352" s="30"/>
      <c r="J352" s="30"/>
      <c r="K352" s="30"/>
      <c r="L352" s="30"/>
      <c r="M352" s="30"/>
      <c r="N352" s="30"/>
      <c r="O352" s="30"/>
      <c r="P352" s="30"/>
      <c r="Q352" s="30"/>
      <c r="R352" s="30"/>
      <c r="S352" s="30"/>
      <c r="T352" s="30"/>
      <c r="U352" s="30"/>
      <c r="V352" s="30"/>
      <c r="W352" s="30"/>
    </row>
    <row r="353" spans="1:23" s="26" customFormat="1" ht="13.5">
      <c r="A353" s="30"/>
      <c r="B353" s="30"/>
      <c r="C353" s="30"/>
      <c r="D353" s="30"/>
      <c r="E353" s="30"/>
      <c r="F353" s="30"/>
      <c r="G353" s="30"/>
      <c r="H353" s="30"/>
      <c r="I353" s="30"/>
      <c r="J353" s="30"/>
      <c r="K353" s="30"/>
      <c r="L353" s="30"/>
      <c r="M353" s="30"/>
      <c r="N353" s="30"/>
      <c r="O353" s="30"/>
      <c r="P353" s="30"/>
      <c r="Q353" s="30"/>
      <c r="R353" s="30"/>
      <c r="S353" s="30"/>
      <c r="T353" s="30"/>
      <c r="U353" s="30"/>
      <c r="V353" s="30"/>
      <c r="W353" s="30"/>
    </row>
    <row r="354" spans="1:23" s="26" customFormat="1" ht="13.5">
      <c r="A354" s="30"/>
      <c r="B354" s="30"/>
      <c r="C354" s="30"/>
      <c r="D354" s="30"/>
      <c r="E354" s="30"/>
      <c r="F354" s="30"/>
      <c r="G354" s="30"/>
      <c r="H354" s="30"/>
      <c r="I354" s="30"/>
      <c r="J354" s="30"/>
      <c r="K354" s="30"/>
      <c r="L354" s="30"/>
      <c r="M354" s="30"/>
      <c r="N354" s="30"/>
      <c r="O354" s="30"/>
      <c r="P354" s="30"/>
      <c r="Q354" s="30"/>
      <c r="R354" s="30"/>
      <c r="S354" s="30"/>
      <c r="T354" s="30"/>
      <c r="U354" s="30"/>
      <c r="V354" s="30"/>
      <c r="W354" s="30"/>
    </row>
    <row r="355" spans="1:23" s="26" customFormat="1" ht="13.5">
      <c r="A355" s="30"/>
      <c r="B355" s="30"/>
      <c r="C355" s="30"/>
      <c r="D355" s="30"/>
      <c r="E355" s="30"/>
      <c r="F355" s="30"/>
      <c r="G355" s="30"/>
      <c r="H355" s="30"/>
      <c r="I355" s="30"/>
      <c r="J355" s="30"/>
      <c r="K355" s="30"/>
      <c r="L355" s="30"/>
      <c r="M355" s="30"/>
      <c r="N355" s="30"/>
      <c r="O355" s="30"/>
      <c r="P355" s="30"/>
      <c r="Q355" s="30"/>
      <c r="R355" s="30"/>
      <c r="S355" s="30"/>
      <c r="T355" s="30"/>
      <c r="U355" s="30"/>
      <c r="V355" s="30"/>
      <c r="W355" s="30"/>
    </row>
    <row r="356" spans="1:23" s="26" customFormat="1" ht="13.5">
      <c r="A356" s="30"/>
      <c r="B356" s="30"/>
      <c r="C356" s="30"/>
      <c r="D356" s="30"/>
      <c r="E356" s="30"/>
      <c r="F356" s="30"/>
      <c r="G356" s="30"/>
      <c r="H356" s="30"/>
      <c r="I356" s="30"/>
      <c r="J356" s="30"/>
      <c r="K356" s="30"/>
      <c r="L356" s="30"/>
      <c r="M356" s="30"/>
      <c r="N356" s="30"/>
      <c r="O356" s="30"/>
      <c r="P356" s="30"/>
      <c r="Q356" s="30"/>
      <c r="R356" s="30"/>
      <c r="S356" s="30"/>
      <c r="T356" s="30"/>
      <c r="U356" s="30"/>
      <c r="V356" s="30"/>
      <c r="W356" s="30"/>
    </row>
    <row r="357" spans="1:23" s="26" customFormat="1" ht="13.5">
      <c r="A357" s="30"/>
      <c r="B357" s="30"/>
      <c r="C357" s="30"/>
      <c r="D357" s="30"/>
      <c r="E357" s="30"/>
      <c r="F357" s="30"/>
      <c r="G357" s="30"/>
      <c r="H357" s="30"/>
      <c r="I357" s="30"/>
      <c r="J357" s="30"/>
      <c r="K357" s="30"/>
      <c r="L357" s="30"/>
      <c r="M357" s="30"/>
      <c r="N357" s="30"/>
      <c r="O357" s="30"/>
      <c r="P357" s="30"/>
      <c r="Q357" s="30"/>
      <c r="R357" s="30"/>
      <c r="S357" s="30"/>
      <c r="T357" s="30"/>
      <c r="U357" s="30"/>
      <c r="V357" s="30"/>
      <c r="W357" s="30"/>
    </row>
    <row r="358" spans="1:23" s="26" customFormat="1" ht="13.5">
      <c r="A358" s="30"/>
      <c r="B358" s="30"/>
      <c r="C358" s="30"/>
      <c r="D358" s="30"/>
      <c r="E358" s="30"/>
      <c r="F358" s="30"/>
      <c r="G358" s="30"/>
      <c r="H358" s="30"/>
      <c r="I358" s="30"/>
      <c r="J358" s="30"/>
      <c r="K358" s="30"/>
      <c r="L358" s="30"/>
      <c r="M358" s="30"/>
      <c r="N358" s="30"/>
      <c r="O358" s="30"/>
      <c r="P358" s="30"/>
      <c r="Q358" s="30"/>
      <c r="R358" s="30"/>
      <c r="S358" s="30"/>
      <c r="T358" s="30"/>
      <c r="U358" s="30"/>
      <c r="V358" s="30"/>
      <c r="W358" s="30"/>
    </row>
    <row r="359" spans="1:23" s="26" customFormat="1" ht="13.5">
      <c r="A359" s="30"/>
      <c r="B359" s="30"/>
      <c r="C359" s="30"/>
      <c r="D359" s="30"/>
      <c r="E359" s="30"/>
      <c r="F359" s="30"/>
      <c r="G359" s="30"/>
      <c r="H359" s="30"/>
      <c r="I359" s="30"/>
      <c r="J359" s="30"/>
      <c r="K359" s="30"/>
      <c r="L359" s="30"/>
      <c r="M359" s="30"/>
      <c r="N359" s="30"/>
      <c r="O359" s="30"/>
      <c r="P359" s="30"/>
      <c r="Q359" s="30"/>
      <c r="R359" s="30"/>
      <c r="S359" s="30"/>
      <c r="T359" s="30"/>
      <c r="U359" s="30"/>
      <c r="V359" s="30"/>
      <c r="W359" s="30"/>
    </row>
    <row r="360" spans="1:23" s="26" customFormat="1" ht="13.5">
      <c r="A360" s="30"/>
      <c r="B360" s="30"/>
      <c r="C360" s="30"/>
      <c r="D360" s="30"/>
      <c r="E360" s="30"/>
      <c r="F360" s="30"/>
      <c r="G360" s="30"/>
      <c r="H360" s="30"/>
      <c r="I360" s="30"/>
      <c r="J360" s="30"/>
      <c r="K360" s="30"/>
      <c r="L360" s="30"/>
      <c r="M360" s="30"/>
      <c r="N360" s="30"/>
      <c r="O360" s="30"/>
      <c r="P360" s="30"/>
      <c r="Q360" s="30"/>
      <c r="R360" s="30"/>
      <c r="S360" s="30"/>
      <c r="T360" s="30"/>
      <c r="U360" s="30"/>
      <c r="V360" s="30"/>
      <c r="W360" s="30"/>
    </row>
    <row r="361" spans="1:23" s="26" customFormat="1" ht="13.5">
      <c r="A361" s="30"/>
      <c r="B361" s="30"/>
      <c r="C361" s="30"/>
      <c r="D361" s="30"/>
      <c r="E361" s="30"/>
      <c r="F361" s="30"/>
      <c r="G361" s="30"/>
      <c r="H361" s="30"/>
      <c r="I361" s="30"/>
      <c r="J361" s="30"/>
      <c r="K361" s="30"/>
      <c r="L361" s="30"/>
      <c r="M361" s="30"/>
      <c r="N361" s="30"/>
      <c r="O361" s="30"/>
      <c r="P361" s="30"/>
      <c r="Q361" s="30"/>
      <c r="R361" s="30"/>
      <c r="S361" s="30"/>
      <c r="T361" s="30"/>
      <c r="U361" s="30"/>
      <c r="V361" s="30"/>
      <c r="W361" s="30"/>
    </row>
    <row r="362" spans="1:23" s="26" customFormat="1" ht="13.5">
      <c r="A362" s="30"/>
      <c r="B362" s="30"/>
      <c r="C362" s="30"/>
      <c r="D362" s="30"/>
      <c r="E362" s="30"/>
      <c r="F362" s="30"/>
      <c r="G362" s="30"/>
      <c r="H362" s="30"/>
      <c r="I362" s="30"/>
      <c r="J362" s="30"/>
      <c r="K362" s="30"/>
      <c r="L362" s="30"/>
      <c r="M362" s="30"/>
      <c r="N362" s="30"/>
      <c r="O362" s="30"/>
      <c r="P362" s="30"/>
      <c r="Q362" s="30"/>
      <c r="R362" s="30"/>
      <c r="S362" s="30"/>
      <c r="T362" s="30"/>
      <c r="U362" s="30"/>
      <c r="V362" s="30"/>
      <c r="W362" s="30"/>
    </row>
    <row r="363" spans="1:23" s="26" customFormat="1" ht="13.5">
      <c r="A363" s="30"/>
      <c r="B363" s="30"/>
      <c r="C363" s="30"/>
      <c r="D363" s="30"/>
      <c r="E363" s="30"/>
      <c r="F363" s="30"/>
      <c r="G363" s="30"/>
      <c r="H363" s="30"/>
      <c r="I363" s="30"/>
      <c r="J363" s="30"/>
      <c r="K363" s="30"/>
      <c r="L363" s="30"/>
      <c r="M363" s="30"/>
      <c r="N363" s="30"/>
      <c r="O363" s="30"/>
      <c r="P363" s="30"/>
      <c r="Q363" s="30"/>
      <c r="R363" s="30"/>
      <c r="S363" s="30"/>
      <c r="T363" s="30"/>
      <c r="U363" s="30"/>
      <c r="V363" s="30"/>
      <c r="W363" s="30"/>
    </row>
    <row r="364" spans="1:23" s="26" customFormat="1" ht="13.5">
      <c r="A364" s="30"/>
      <c r="B364" s="30"/>
      <c r="C364" s="30"/>
      <c r="D364" s="30"/>
      <c r="E364" s="30"/>
      <c r="F364" s="30"/>
      <c r="G364" s="30"/>
      <c r="H364" s="30"/>
      <c r="I364" s="30"/>
      <c r="J364" s="30"/>
      <c r="K364" s="30"/>
      <c r="L364" s="30"/>
      <c r="M364" s="30"/>
      <c r="N364" s="30"/>
      <c r="O364" s="30"/>
      <c r="P364" s="30"/>
      <c r="Q364" s="30"/>
      <c r="R364" s="30"/>
      <c r="S364" s="30"/>
      <c r="T364" s="30"/>
      <c r="U364" s="30"/>
      <c r="V364" s="30"/>
      <c r="W364" s="30"/>
    </row>
    <row r="365" spans="1:23" s="26" customFormat="1" ht="13.5">
      <c r="A365" s="30"/>
      <c r="B365" s="30"/>
      <c r="C365" s="30"/>
      <c r="D365" s="30"/>
      <c r="E365" s="30"/>
      <c r="F365" s="30"/>
      <c r="G365" s="30"/>
      <c r="H365" s="30"/>
      <c r="I365" s="30"/>
      <c r="J365" s="30"/>
      <c r="K365" s="30"/>
      <c r="L365" s="30"/>
      <c r="M365" s="30"/>
      <c r="N365" s="30"/>
      <c r="O365" s="30"/>
      <c r="P365" s="30"/>
      <c r="Q365" s="30"/>
      <c r="R365" s="30"/>
      <c r="S365" s="30"/>
      <c r="T365" s="30"/>
      <c r="U365" s="30"/>
      <c r="V365" s="30"/>
      <c r="W365" s="30"/>
    </row>
    <row r="366" spans="1:23" s="26" customFormat="1" ht="13.5">
      <c r="A366" s="30"/>
      <c r="B366" s="30"/>
      <c r="C366" s="30"/>
      <c r="D366" s="30"/>
      <c r="E366" s="30"/>
      <c r="F366" s="30"/>
      <c r="G366" s="30"/>
      <c r="H366" s="30"/>
      <c r="I366" s="30"/>
      <c r="J366" s="30"/>
      <c r="K366" s="30"/>
      <c r="L366" s="30"/>
      <c r="M366" s="30"/>
      <c r="N366" s="30"/>
      <c r="O366" s="30"/>
      <c r="P366" s="30"/>
      <c r="Q366" s="30"/>
      <c r="R366" s="30"/>
      <c r="S366" s="30"/>
      <c r="T366" s="30"/>
      <c r="U366" s="30"/>
      <c r="V366" s="30"/>
      <c r="W366" s="30"/>
    </row>
    <row r="367" spans="1:23" s="26" customFormat="1" ht="13.5">
      <c r="A367" s="30"/>
      <c r="B367" s="30"/>
      <c r="C367" s="30"/>
      <c r="D367" s="30"/>
      <c r="E367" s="30"/>
      <c r="F367" s="30"/>
      <c r="G367" s="30"/>
      <c r="H367" s="30"/>
      <c r="I367" s="30"/>
      <c r="J367" s="30"/>
      <c r="K367" s="30"/>
      <c r="L367" s="30"/>
      <c r="M367" s="30"/>
      <c r="N367" s="30"/>
      <c r="O367" s="30"/>
      <c r="P367" s="30"/>
      <c r="Q367" s="30"/>
      <c r="R367" s="30"/>
      <c r="S367" s="30"/>
      <c r="T367" s="30"/>
      <c r="U367" s="30"/>
      <c r="V367" s="30"/>
      <c r="W367" s="30"/>
    </row>
    <row r="368" spans="1:23" s="26" customFormat="1" ht="13.5">
      <c r="A368" s="30"/>
      <c r="B368" s="30"/>
      <c r="C368" s="30"/>
      <c r="D368" s="30"/>
      <c r="E368" s="30"/>
      <c r="F368" s="30"/>
      <c r="G368" s="30"/>
      <c r="H368" s="30"/>
      <c r="I368" s="30"/>
      <c r="J368" s="30"/>
      <c r="K368" s="30"/>
      <c r="L368" s="30"/>
      <c r="M368" s="30"/>
      <c r="N368" s="30"/>
      <c r="O368" s="30"/>
      <c r="P368" s="30"/>
      <c r="Q368" s="30"/>
      <c r="R368" s="30"/>
      <c r="S368" s="30"/>
      <c r="T368" s="30"/>
      <c r="U368" s="30"/>
      <c r="V368" s="30"/>
      <c r="W368" s="30"/>
    </row>
    <row r="369" spans="1:23" s="26" customFormat="1" ht="13.5">
      <c r="A369" s="30"/>
      <c r="B369" s="30"/>
      <c r="C369" s="30"/>
      <c r="D369" s="30"/>
      <c r="E369" s="30"/>
      <c r="F369" s="30"/>
      <c r="G369" s="30"/>
      <c r="H369" s="30"/>
      <c r="I369" s="30"/>
      <c r="J369" s="30"/>
      <c r="K369" s="30"/>
      <c r="L369" s="30"/>
      <c r="M369" s="30"/>
      <c r="N369" s="30"/>
      <c r="O369" s="30"/>
      <c r="P369" s="30"/>
      <c r="Q369" s="30"/>
      <c r="R369" s="30"/>
      <c r="S369" s="30"/>
      <c r="T369" s="30"/>
      <c r="U369" s="30"/>
      <c r="V369" s="30"/>
      <c r="W369" s="30"/>
    </row>
    <row r="370" spans="1:23" s="26" customFormat="1" ht="13.5">
      <c r="A370" s="30"/>
      <c r="B370" s="30"/>
      <c r="C370" s="30"/>
      <c r="D370" s="30"/>
      <c r="E370" s="30"/>
      <c r="F370" s="30"/>
      <c r="G370" s="30"/>
      <c r="H370" s="30"/>
      <c r="I370" s="30"/>
      <c r="J370" s="30"/>
      <c r="K370" s="30"/>
      <c r="L370" s="30"/>
      <c r="M370" s="30"/>
      <c r="N370" s="30"/>
      <c r="O370" s="30"/>
      <c r="P370" s="30"/>
      <c r="Q370" s="30"/>
      <c r="R370" s="30"/>
      <c r="S370" s="30"/>
      <c r="T370" s="30"/>
      <c r="U370" s="30"/>
      <c r="V370" s="30"/>
      <c r="W370" s="30"/>
    </row>
    <row r="371" spans="1:23" s="26" customFormat="1" ht="13.5">
      <c r="A371" s="30"/>
      <c r="B371" s="30"/>
      <c r="C371" s="30"/>
      <c r="D371" s="30"/>
      <c r="E371" s="30"/>
      <c r="F371" s="30"/>
      <c r="G371" s="30"/>
      <c r="H371" s="30"/>
      <c r="I371" s="30"/>
      <c r="J371" s="30"/>
      <c r="K371" s="30"/>
      <c r="L371" s="30"/>
      <c r="M371" s="30"/>
      <c r="N371" s="30"/>
      <c r="O371" s="30"/>
      <c r="P371" s="30"/>
      <c r="Q371" s="30"/>
      <c r="R371" s="30"/>
      <c r="S371" s="30"/>
      <c r="T371" s="30"/>
      <c r="U371" s="30"/>
      <c r="V371" s="30"/>
      <c r="W371" s="30"/>
    </row>
    <row r="372" spans="1:23" s="26" customFormat="1" ht="13.5">
      <c r="A372" s="30"/>
      <c r="B372" s="30"/>
      <c r="C372" s="30"/>
      <c r="D372" s="30"/>
      <c r="E372" s="30"/>
      <c r="F372" s="30"/>
      <c r="G372" s="30"/>
      <c r="H372" s="30"/>
      <c r="I372" s="30"/>
      <c r="J372" s="30"/>
      <c r="K372" s="30"/>
      <c r="L372" s="30"/>
      <c r="M372" s="30"/>
      <c r="N372" s="30"/>
      <c r="O372" s="30"/>
      <c r="P372" s="30"/>
      <c r="Q372" s="30"/>
      <c r="R372" s="30"/>
      <c r="S372" s="30"/>
      <c r="T372" s="30"/>
      <c r="U372" s="30"/>
      <c r="V372" s="30"/>
      <c r="W372" s="30"/>
    </row>
    <row r="373" spans="1:23" s="26" customFormat="1" ht="13.5">
      <c r="A373" s="30"/>
      <c r="B373" s="30"/>
      <c r="C373" s="30"/>
      <c r="D373" s="30"/>
      <c r="E373" s="30"/>
      <c r="F373" s="30"/>
      <c r="G373" s="30"/>
      <c r="H373" s="30"/>
      <c r="I373" s="30"/>
      <c r="J373" s="30"/>
      <c r="K373" s="30"/>
      <c r="L373" s="30"/>
      <c r="M373" s="30"/>
      <c r="N373" s="30"/>
      <c r="O373" s="30"/>
      <c r="P373" s="30"/>
      <c r="Q373" s="30"/>
      <c r="R373" s="30"/>
      <c r="S373" s="30"/>
      <c r="T373" s="30"/>
      <c r="U373" s="30"/>
      <c r="V373" s="30"/>
      <c r="W373" s="30"/>
    </row>
    <row r="374" spans="1:23" s="26" customFormat="1" ht="13.5">
      <c r="A374" s="30"/>
      <c r="B374" s="30"/>
      <c r="C374" s="30"/>
      <c r="D374" s="30"/>
      <c r="E374" s="30"/>
      <c r="F374" s="30"/>
      <c r="G374" s="30"/>
      <c r="H374" s="30"/>
      <c r="I374" s="30"/>
      <c r="J374" s="30"/>
      <c r="K374" s="30"/>
      <c r="L374" s="30"/>
      <c r="M374" s="30"/>
      <c r="N374" s="30"/>
      <c r="O374" s="30"/>
      <c r="P374" s="30"/>
      <c r="Q374" s="30"/>
      <c r="R374" s="30"/>
      <c r="S374" s="30"/>
      <c r="T374" s="30"/>
      <c r="U374" s="30"/>
      <c r="V374" s="30"/>
      <c r="W374" s="30"/>
    </row>
    <row r="375" spans="1:23" s="26" customFormat="1" ht="13.5">
      <c r="A375" s="30"/>
      <c r="B375" s="30"/>
      <c r="C375" s="30"/>
      <c r="D375" s="30"/>
      <c r="E375" s="30"/>
      <c r="F375" s="30"/>
      <c r="G375" s="30"/>
      <c r="H375" s="30"/>
      <c r="I375" s="30"/>
      <c r="J375" s="30"/>
      <c r="K375" s="30"/>
      <c r="L375" s="30"/>
      <c r="M375" s="30"/>
      <c r="N375" s="30"/>
      <c r="O375" s="30"/>
      <c r="P375" s="30"/>
      <c r="Q375" s="30"/>
      <c r="R375" s="30"/>
      <c r="S375" s="30"/>
      <c r="T375" s="30"/>
      <c r="U375" s="30"/>
      <c r="V375" s="30"/>
      <c r="W375" s="30"/>
    </row>
    <row r="376" spans="1:23" s="26" customFormat="1" ht="13.5">
      <c r="A376" s="30"/>
      <c r="B376" s="30"/>
      <c r="C376" s="30"/>
      <c r="D376" s="30"/>
      <c r="E376" s="30"/>
      <c r="F376" s="30"/>
      <c r="G376" s="30"/>
      <c r="H376" s="30"/>
      <c r="I376" s="30"/>
      <c r="J376" s="30"/>
      <c r="K376" s="30"/>
      <c r="L376" s="30"/>
      <c r="M376" s="30"/>
      <c r="N376" s="30"/>
      <c r="O376" s="30"/>
      <c r="P376" s="30"/>
      <c r="Q376" s="30"/>
      <c r="R376" s="30"/>
      <c r="S376" s="30"/>
      <c r="T376" s="30"/>
      <c r="U376" s="30"/>
      <c r="V376" s="30"/>
      <c r="W376" s="30"/>
    </row>
    <row r="377" spans="1:23" s="26" customFormat="1" ht="13.5">
      <c r="A377" s="30"/>
      <c r="B377" s="30"/>
      <c r="C377" s="30"/>
      <c r="D377" s="30"/>
      <c r="E377" s="30"/>
      <c r="F377" s="30"/>
      <c r="G377" s="30"/>
      <c r="H377" s="30"/>
      <c r="I377" s="30"/>
      <c r="J377" s="30"/>
      <c r="K377" s="30"/>
      <c r="L377" s="30"/>
      <c r="M377" s="30"/>
      <c r="N377" s="30"/>
      <c r="O377" s="30"/>
      <c r="P377" s="30"/>
      <c r="Q377" s="30"/>
      <c r="R377" s="30"/>
      <c r="S377" s="30"/>
      <c r="T377" s="30"/>
      <c r="U377" s="30"/>
      <c r="V377" s="30"/>
      <c r="W377" s="30"/>
    </row>
    <row r="378" spans="1:23" s="26" customFormat="1" ht="13.5">
      <c r="A378" s="30"/>
      <c r="B378" s="30"/>
      <c r="C378" s="30"/>
      <c r="D378" s="30"/>
      <c r="E378" s="30"/>
      <c r="F378" s="30"/>
      <c r="G378" s="30"/>
      <c r="H378" s="30"/>
      <c r="I378" s="30"/>
      <c r="J378" s="30"/>
      <c r="K378" s="30"/>
      <c r="L378" s="30"/>
      <c r="M378" s="30"/>
      <c r="N378" s="30"/>
      <c r="O378" s="30"/>
      <c r="P378" s="30"/>
      <c r="Q378" s="30"/>
      <c r="R378" s="30"/>
      <c r="S378" s="30"/>
      <c r="T378" s="30"/>
      <c r="U378" s="30"/>
      <c r="V378" s="30"/>
      <c r="W378" s="30"/>
    </row>
    <row r="379" spans="1:23" s="26" customFormat="1" ht="13.5">
      <c r="A379" s="30"/>
      <c r="B379" s="30"/>
      <c r="C379" s="30"/>
      <c r="D379" s="30"/>
      <c r="E379" s="30"/>
      <c r="F379" s="30"/>
      <c r="G379" s="30"/>
      <c r="H379" s="30"/>
      <c r="I379" s="30"/>
      <c r="J379" s="30"/>
      <c r="K379" s="30"/>
      <c r="L379" s="30"/>
      <c r="M379" s="30"/>
      <c r="N379" s="30"/>
      <c r="O379" s="30"/>
      <c r="P379" s="30"/>
      <c r="Q379" s="30"/>
      <c r="R379" s="30"/>
      <c r="S379" s="30"/>
      <c r="T379" s="30"/>
      <c r="U379" s="30"/>
      <c r="V379" s="30"/>
      <c r="W379" s="30"/>
    </row>
    <row r="380" spans="1:23" s="26" customFormat="1" ht="13.5">
      <c r="A380" s="30"/>
      <c r="B380" s="30"/>
      <c r="C380" s="30"/>
      <c r="D380" s="30"/>
      <c r="E380" s="30"/>
      <c r="F380" s="30"/>
      <c r="G380" s="30"/>
      <c r="H380" s="30"/>
      <c r="I380" s="30"/>
      <c r="J380" s="30"/>
      <c r="K380" s="30"/>
      <c r="L380" s="30"/>
      <c r="M380" s="30"/>
      <c r="N380" s="30"/>
      <c r="O380" s="30"/>
      <c r="P380" s="30"/>
      <c r="Q380" s="30"/>
      <c r="R380" s="30"/>
      <c r="S380" s="30"/>
      <c r="T380" s="30"/>
      <c r="U380" s="30"/>
      <c r="V380" s="30"/>
      <c r="W380" s="30"/>
    </row>
    <row r="381" spans="1:23" s="26" customFormat="1" ht="13.5">
      <c r="A381" s="30"/>
      <c r="B381" s="30"/>
      <c r="C381" s="30"/>
      <c r="D381" s="30"/>
      <c r="E381" s="30"/>
      <c r="F381" s="30"/>
      <c r="G381" s="30"/>
      <c r="H381" s="30"/>
      <c r="I381" s="30"/>
      <c r="J381" s="30"/>
      <c r="K381" s="30"/>
      <c r="L381" s="30"/>
      <c r="M381" s="30"/>
      <c r="N381" s="30"/>
      <c r="O381" s="30"/>
      <c r="P381" s="30"/>
      <c r="Q381" s="30"/>
      <c r="R381" s="30"/>
      <c r="S381" s="30"/>
      <c r="T381" s="30"/>
      <c r="U381" s="30"/>
      <c r="V381" s="30"/>
      <c r="W381" s="30"/>
    </row>
    <row r="382" spans="1:23" s="26" customFormat="1" ht="13.5">
      <c r="A382" s="30"/>
      <c r="B382" s="30"/>
      <c r="C382" s="30"/>
      <c r="D382" s="30"/>
      <c r="E382" s="30"/>
      <c r="F382" s="30"/>
      <c r="G382" s="30"/>
      <c r="H382" s="30"/>
      <c r="I382" s="30"/>
      <c r="J382" s="30"/>
      <c r="K382" s="30"/>
      <c r="L382" s="30"/>
      <c r="M382" s="30"/>
      <c r="N382" s="30"/>
      <c r="O382" s="30"/>
      <c r="P382" s="30"/>
      <c r="Q382" s="30"/>
      <c r="R382" s="30"/>
      <c r="S382" s="30"/>
      <c r="T382" s="30"/>
      <c r="U382" s="30"/>
      <c r="V382" s="30"/>
      <c r="W382" s="30"/>
    </row>
    <row r="383" spans="1:23" s="26" customFormat="1" ht="13.5">
      <c r="A383" s="30"/>
      <c r="B383" s="30"/>
      <c r="C383" s="30"/>
      <c r="D383" s="30"/>
      <c r="E383" s="30"/>
      <c r="F383" s="30"/>
      <c r="G383" s="30"/>
      <c r="H383" s="30"/>
      <c r="I383" s="30"/>
      <c r="J383" s="30"/>
      <c r="K383" s="30"/>
      <c r="L383" s="30"/>
      <c r="M383" s="30"/>
      <c r="N383" s="30"/>
      <c r="O383" s="30"/>
      <c r="P383" s="30"/>
      <c r="Q383" s="30"/>
      <c r="R383" s="30"/>
      <c r="S383" s="30"/>
      <c r="T383" s="30"/>
      <c r="U383" s="30"/>
      <c r="V383" s="30"/>
      <c r="W383" s="30"/>
    </row>
    <row r="384" spans="1:23" s="26" customFormat="1" ht="13.5">
      <c r="A384" s="30"/>
      <c r="B384" s="30"/>
      <c r="C384" s="30"/>
      <c r="D384" s="30"/>
      <c r="E384" s="30"/>
      <c r="F384" s="30"/>
      <c r="G384" s="30"/>
      <c r="H384" s="30"/>
      <c r="I384" s="30"/>
      <c r="J384" s="30"/>
      <c r="K384" s="30"/>
      <c r="L384" s="30"/>
      <c r="M384" s="30"/>
      <c r="N384" s="30"/>
      <c r="O384" s="30"/>
      <c r="P384" s="30"/>
      <c r="Q384" s="30"/>
      <c r="R384" s="30"/>
      <c r="S384" s="30"/>
      <c r="T384" s="30"/>
      <c r="U384" s="30"/>
      <c r="V384" s="30"/>
      <c r="W384" s="30"/>
    </row>
    <row r="385" spans="1:23" s="26" customFormat="1" ht="13.5">
      <c r="A385" s="30"/>
      <c r="B385" s="30"/>
      <c r="C385" s="30"/>
      <c r="D385" s="30"/>
      <c r="E385" s="30"/>
      <c r="F385" s="30"/>
      <c r="G385" s="30"/>
      <c r="H385" s="30"/>
      <c r="I385" s="30"/>
      <c r="J385" s="30"/>
      <c r="K385" s="30"/>
      <c r="L385" s="30"/>
      <c r="M385" s="30"/>
      <c r="N385" s="30"/>
      <c r="O385" s="30"/>
      <c r="P385" s="30"/>
      <c r="Q385" s="30"/>
      <c r="R385" s="30"/>
      <c r="S385" s="30"/>
      <c r="T385" s="30"/>
      <c r="U385" s="30"/>
      <c r="V385" s="30"/>
      <c r="W385" s="30"/>
    </row>
    <row r="386" spans="1:23" s="26" customFormat="1" ht="13.5">
      <c r="A386" s="30"/>
      <c r="B386" s="30"/>
      <c r="C386" s="30"/>
      <c r="D386" s="30"/>
      <c r="E386" s="30"/>
      <c r="F386" s="30"/>
      <c r="G386" s="30"/>
      <c r="H386" s="30"/>
      <c r="I386" s="30"/>
      <c r="J386" s="30"/>
      <c r="K386" s="30"/>
      <c r="L386" s="30"/>
      <c r="M386" s="30"/>
      <c r="N386" s="30"/>
      <c r="O386" s="30"/>
      <c r="P386" s="30"/>
      <c r="Q386" s="30"/>
      <c r="R386" s="30"/>
      <c r="S386" s="30"/>
      <c r="T386" s="30"/>
      <c r="U386" s="30"/>
      <c r="V386" s="30"/>
      <c r="W386" s="30"/>
    </row>
    <row r="387" spans="1:23" s="26" customFormat="1" ht="13.5">
      <c r="A387" s="30"/>
      <c r="B387" s="30"/>
      <c r="C387" s="30"/>
      <c r="D387" s="30"/>
      <c r="E387" s="30"/>
      <c r="F387" s="30"/>
      <c r="G387" s="30"/>
      <c r="H387" s="30"/>
      <c r="I387" s="30"/>
      <c r="J387" s="30"/>
      <c r="K387" s="30"/>
      <c r="L387" s="30"/>
      <c r="M387" s="30"/>
      <c r="N387" s="30"/>
      <c r="O387" s="30"/>
      <c r="P387" s="30"/>
      <c r="Q387" s="30"/>
      <c r="R387" s="30"/>
      <c r="S387" s="30"/>
      <c r="T387" s="30"/>
      <c r="U387" s="30"/>
      <c r="V387" s="30"/>
      <c r="W387" s="30"/>
    </row>
    <row r="388" spans="1:23" s="26" customFormat="1" ht="13.5">
      <c r="A388" s="30"/>
      <c r="B388" s="30"/>
      <c r="C388" s="30"/>
      <c r="D388" s="30"/>
      <c r="E388" s="30"/>
      <c r="F388" s="30"/>
      <c r="G388" s="30"/>
      <c r="H388" s="30"/>
      <c r="I388" s="30"/>
      <c r="J388" s="30"/>
      <c r="K388" s="30"/>
      <c r="L388" s="30"/>
      <c r="M388" s="30"/>
      <c r="N388" s="30"/>
      <c r="O388" s="30"/>
      <c r="P388" s="30"/>
      <c r="Q388" s="30"/>
      <c r="R388" s="30"/>
      <c r="S388" s="30"/>
      <c r="T388" s="30"/>
      <c r="U388" s="30"/>
      <c r="V388" s="30"/>
      <c r="W388" s="30"/>
    </row>
    <row r="389" spans="1:23" s="26" customFormat="1" ht="13.5">
      <c r="A389" s="30"/>
      <c r="B389" s="30"/>
      <c r="C389" s="30"/>
      <c r="D389" s="30"/>
      <c r="E389" s="30"/>
      <c r="F389" s="30"/>
      <c r="G389" s="30"/>
      <c r="H389" s="30"/>
      <c r="I389" s="30"/>
      <c r="J389" s="30"/>
      <c r="K389" s="30"/>
      <c r="L389" s="30"/>
      <c r="M389" s="30"/>
      <c r="N389" s="30"/>
      <c r="O389" s="30"/>
      <c r="P389" s="30"/>
      <c r="Q389" s="30"/>
      <c r="R389" s="30"/>
      <c r="S389" s="30"/>
      <c r="T389" s="30"/>
      <c r="U389" s="30"/>
      <c r="V389" s="30"/>
      <c r="W389" s="30"/>
    </row>
    <row r="390" spans="1:23" s="26" customFormat="1" ht="13.5">
      <c r="A390" s="30"/>
      <c r="B390" s="30"/>
      <c r="C390" s="30"/>
      <c r="D390" s="30"/>
      <c r="E390" s="30"/>
      <c r="F390" s="30"/>
      <c r="G390" s="30"/>
      <c r="H390" s="30"/>
      <c r="I390" s="30"/>
      <c r="J390" s="30"/>
      <c r="K390" s="30"/>
      <c r="L390" s="30"/>
      <c r="M390" s="30"/>
      <c r="N390" s="30"/>
      <c r="O390" s="30"/>
      <c r="P390" s="30"/>
      <c r="Q390" s="30"/>
      <c r="R390" s="30"/>
      <c r="S390" s="30"/>
      <c r="T390" s="30"/>
      <c r="U390" s="30"/>
      <c r="V390" s="30"/>
      <c r="W390" s="30"/>
    </row>
    <row r="391" spans="1:23" s="26" customFormat="1" ht="13.5">
      <c r="A391" s="30"/>
      <c r="B391" s="30"/>
      <c r="C391" s="30"/>
      <c r="D391" s="30"/>
      <c r="E391" s="30"/>
      <c r="F391" s="30"/>
      <c r="G391" s="30"/>
      <c r="H391" s="30"/>
      <c r="I391" s="30"/>
      <c r="J391" s="30"/>
      <c r="K391" s="30"/>
      <c r="L391" s="30"/>
      <c r="M391" s="30"/>
      <c r="N391" s="30"/>
      <c r="O391" s="30"/>
      <c r="P391" s="30"/>
      <c r="Q391" s="30"/>
      <c r="R391" s="30"/>
      <c r="S391" s="30"/>
      <c r="T391" s="30"/>
      <c r="U391" s="30"/>
      <c r="V391" s="30"/>
      <c r="W391" s="30"/>
    </row>
    <row r="392" spans="1:23" s="26" customFormat="1" ht="13.5">
      <c r="A392" s="30"/>
      <c r="B392" s="30"/>
      <c r="C392" s="30"/>
      <c r="D392" s="30"/>
      <c r="E392" s="30"/>
      <c r="F392" s="30"/>
      <c r="G392" s="30"/>
      <c r="H392" s="30"/>
      <c r="I392" s="30"/>
      <c r="J392" s="30"/>
      <c r="K392" s="30"/>
      <c r="L392" s="30"/>
      <c r="M392" s="30"/>
      <c r="N392" s="30"/>
      <c r="O392" s="30"/>
      <c r="P392" s="30"/>
      <c r="Q392" s="30"/>
      <c r="R392" s="30"/>
      <c r="S392" s="30"/>
      <c r="T392" s="30"/>
      <c r="U392" s="30"/>
      <c r="V392" s="30"/>
      <c r="W392" s="30"/>
    </row>
    <row r="393" spans="1:23" s="26" customFormat="1" ht="13.5">
      <c r="A393" s="30"/>
      <c r="B393" s="30"/>
      <c r="C393" s="30"/>
      <c r="D393" s="30"/>
      <c r="E393" s="30"/>
      <c r="F393" s="30"/>
      <c r="G393" s="30"/>
      <c r="H393" s="30"/>
      <c r="I393" s="30"/>
      <c r="J393" s="30"/>
      <c r="K393" s="30"/>
      <c r="L393" s="30"/>
      <c r="M393" s="30"/>
      <c r="N393" s="30"/>
      <c r="O393" s="30"/>
      <c r="P393" s="30"/>
      <c r="Q393" s="30"/>
      <c r="R393" s="30"/>
      <c r="S393" s="30"/>
      <c r="T393" s="30"/>
      <c r="U393" s="30"/>
      <c r="V393" s="30"/>
      <c r="W393" s="30"/>
    </row>
    <row r="394" spans="1:23" s="26" customFormat="1" ht="13.5">
      <c r="A394" s="30"/>
      <c r="B394" s="30"/>
      <c r="C394" s="30"/>
      <c r="D394" s="30"/>
      <c r="E394" s="30"/>
      <c r="F394" s="30"/>
      <c r="G394" s="30"/>
      <c r="H394" s="30"/>
      <c r="I394" s="30"/>
      <c r="J394" s="30"/>
      <c r="K394" s="30"/>
      <c r="L394" s="30"/>
      <c r="M394" s="30"/>
      <c r="N394" s="30"/>
      <c r="O394" s="30"/>
      <c r="P394" s="30"/>
      <c r="Q394" s="30"/>
      <c r="R394" s="30"/>
      <c r="S394" s="30"/>
      <c r="T394" s="30"/>
      <c r="U394" s="30"/>
      <c r="V394" s="30"/>
      <c r="W394" s="30"/>
    </row>
    <row r="395" spans="1:23" s="26" customFormat="1" ht="13.5">
      <c r="A395" s="30"/>
      <c r="B395" s="30"/>
      <c r="C395" s="30"/>
      <c r="D395" s="30"/>
      <c r="E395" s="30"/>
      <c r="F395" s="30"/>
      <c r="G395" s="30"/>
      <c r="H395" s="30"/>
      <c r="I395" s="30"/>
      <c r="J395" s="30"/>
      <c r="K395" s="30"/>
      <c r="L395" s="30"/>
      <c r="M395" s="30"/>
      <c r="N395" s="30"/>
      <c r="O395" s="30"/>
      <c r="P395" s="30"/>
      <c r="Q395" s="30"/>
      <c r="R395" s="30"/>
      <c r="S395" s="30"/>
      <c r="T395" s="30"/>
      <c r="U395" s="30"/>
      <c r="V395" s="30"/>
      <c r="W395" s="30"/>
    </row>
    <row r="396" spans="1:23" s="26" customFormat="1" ht="13.5">
      <c r="A396" s="30"/>
      <c r="B396" s="30"/>
      <c r="C396" s="30"/>
      <c r="D396" s="30"/>
      <c r="E396" s="30"/>
      <c r="F396" s="30"/>
      <c r="G396" s="30"/>
      <c r="H396" s="30"/>
      <c r="I396" s="30"/>
      <c r="J396" s="30"/>
      <c r="K396" s="30"/>
      <c r="L396" s="30"/>
      <c r="M396" s="30"/>
      <c r="N396" s="30"/>
      <c r="O396" s="30"/>
      <c r="P396" s="30"/>
      <c r="Q396" s="30"/>
      <c r="R396" s="30"/>
      <c r="S396" s="30"/>
      <c r="T396" s="30"/>
      <c r="U396" s="30"/>
      <c r="V396" s="30"/>
      <c r="W396" s="30"/>
    </row>
    <row r="397" spans="1:23" s="26" customFormat="1" ht="13.5">
      <c r="A397" s="30"/>
      <c r="B397" s="30"/>
      <c r="C397" s="30"/>
      <c r="D397" s="30"/>
      <c r="E397" s="30"/>
      <c r="F397" s="30"/>
      <c r="G397" s="30"/>
      <c r="H397" s="30"/>
      <c r="I397" s="30"/>
      <c r="J397" s="30"/>
      <c r="K397" s="30"/>
      <c r="L397" s="30"/>
      <c r="M397" s="30"/>
      <c r="N397" s="30"/>
      <c r="O397" s="30"/>
      <c r="P397" s="30"/>
      <c r="Q397" s="30"/>
      <c r="R397" s="30"/>
      <c r="S397" s="30"/>
      <c r="T397" s="30"/>
      <c r="U397" s="30"/>
      <c r="V397" s="30"/>
      <c r="W397" s="30"/>
    </row>
    <row r="398" spans="1:23" s="26" customFormat="1" ht="13.5">
      <c r="A398" s="30"/>
      <c r="B398" s="30"/>
      <c r="C398" s="30"/>
      <c r="D398" s="30"/>
      <c r="E398" s="30"/>
      <c r="F398" s="30"/>
      <c r="G398" s="30"/>
      <c r="H398" s="30"/>
      <c r="I398" s="30"/>
      <c r="J398" s="30"/>
      <c r="K398" s="30"/>
      <c r="L398" s="30"/>
      <c r="M398" s="30"/>
      <c r="N398" s="30"/>
      <c r="O398" s="30"/>
      <c r="P398" s="30"/>
      <c r="Q398" s="30"/>
      <c r="R398" s="30"/>
      <c r="S398" s="30"/>
      <c r="T398" s="30"/>
      <c r="U398" s="30"/>
      <c r="V398" s="30"/>
      <c r="W398" s="30"/>
    </row>
    <row r="399" spans="1:23" s="26" customFormat="1" ht="13.5">
      <c r="A399" s="30"/>
      <c r="B399" s="30"/>
      <c r="C399" s="30"/>
      <c r="D399" s="30"/>
      <c r="E399" s="30"/>
      <c r="F399" s="30"/>
      <c r="G399" s="30"/>
      <c r="H399" s="30"/>
      <c r="I399" s="30"/>
      <c r="J399" s="30"/>
      <c r="K399" s="30"/>
      <c r="L399" s="30"/>
      <c r="M399" s="30"/>
      <c r="N399" s="30"/>
      <c r="O399" s="30"/>
      <c r="P399" s="30"/>
      <c r="Q399" s="30"/>
      <c r="R399" s="30"/>
      <c r="S399" s="30"/>
      <c r="T399" s="30"/>
      <c r="U399" s="30"/>
      <c r="V399" s="30"/>
      <c r="W399" s="30"/>
    </row>
    <row r="400" spans="1:23" s="26" customFormat="1" ht="13.5">
      <c r="A400" s="30"/>
      <c r="B400" s="30"/>
      <c r="C400" s="30"/>
      <c r="D400" s="30"/>
      <c r="E400" s="30"/>
      <c r="F400" s="30"/>
      <c r="G400" s="30"/>
      <c r="H400" s="30"/>
      <c r="I400" s="30"/>
      <c r="J400" s="30"/>
      <c r="K400" s="30"/>
      <c r="L400" s="30"/>
      <c r="M400" s="30"/>
      <c r="N400" s="30"/>
      <c r="O400" s="30"/>
      <c r="P400" s="30"/>
      <c r="Q400" s="30"/>
      <c r="R400" s="30"/>
      <c r="S400" s="30"/>
      <c r="T400" s="30"/>
      <c r="U400" s="30"/>
      <c r="V400" s="30"/>
      <c r="W400" s="30"/>
    </row>
    <row r="401" spans="1:23" s="26" customFormat="1" ht="13.5">
      <c r="A401" s="30"/>
      <c r="B401" s="30"/>
      <c r="C401" s="30"/>
      <c r="D401" s="30"/>
      <c r="E401" s="30"/>
      <c r="F401" s="30"/>
      <c r="G401" s="30"/>
      <c r="H401" s="30"/>
      <c r="I401" s="30"/>
      <c r="J401" s="30"/>
      <c r="K401" s="30"/>
      <c r="L401" s="30"/>
      <c r="M401" s="30"/>
      <c r="N401" s="30"/>
      <c r="O401" s="30"/>
      <c r="P401" s="30"/>
      <c r="Q401" s="30"/>
      <c r="R401" s="30"/>
      <c r="S401" s="30"/>
      <c r="T401" s="30"/>
      <c r="U401" s="30"/>
      <c r="V401" s="30"/>
      <c r="W401" s="30"/>
    </row>
    <row r="402" spans="1:23" s="26" customFormat="1" ht="13.5">
      <c r="A402" s="30"/>
      <c r="B402" s="30"/>
      <c r="C402" s="30"/>
      <c r="D402" s="30"/>
      <c r="E402" s="30"/>
      <c r="F402" s="30"/>
      <c r="G402" s="30"/>
      <c r="H402" s="30"/>
      <c r="I402" s="30"/>
      <c r="J402" s="30"/>
      <c r="K402" s="30"/>
      <c r="L402" s="30"/>
      <c r="M402" s="30"/>
      <c r="N402" s="30"/>
      <c r="O402" s="30"/>
      <c r="P402" s="30"/>
      <c r="Q402" s="30"/>
      <c r="R402" s="30"/>
      <c r="S402" s="30"/>
      <c r="T402" s="30"/>
      <c r="U402" s="30"/>
      <c r="V402" s="30"/>
      <c r="W402" s="30"/>
    </row>
    <row r="403" spans="1:23" s="26" customFormat="1" ht="13.5">
      <c r="A403" s="30"/>
      <c r="B403" s="30"/>
      <c r="C403" s="30"/>
      <c r="D403" s="30"/>
      <c r="E403" s="30"/>
      <c r="F403" s="30"/>
      <c r="G403" s="30"/>
      <c r="H403" s="30"/>
      <c r="I403" s="30"/>
      <c r="J403" s="30"/>
      <c r="K403" s="30"/>
      <c r="L403" s="30"/>
      <c r="M403" s="30"/>
      <c r="N403" s="30"/>
      <c r="O403" s="30"/>
      <c r="P403" s="30"/>
      <c r="Q403" s="30"/>
      <c r="R403" s="30"/>
      <c r="S403" s="30"/>
      <c r="T403" s="30"/>
      <c r="U403" s="30"/>
      <c r="V403" s="30"/>
      <c r="W403" s="30"/>
    </row>
    <row r="404" spans="1:23" s="26" customFormat="1" ht="13.5">
      <c r="A404" s="30"/>
      <c r="B404" s="30"/>
      <c r="C404" s="30"/>
      <c r="D404" s="30"/>
      <c r="E404" s="30"/>
      <c r="F404" s="30"/>
      <c r="G404" s="30"/>
      <c r="H404" s="30"/>
      <c r="I404" s="30"/>
      <c r="J404" s="30"/>
      <c r="K404" s="30"/>
      <c r="L404" s="30"/>
      <c r="M404" s="30"/>
      <c r="N404" s="30"/>
      <c r="O404" s="30"/>
      <c r="P404" s="30"/>
      <c r="Q404" s="30"/>
      <c r="R404" s="30"/>
      <c r="S404" s="30"/>
      <c r="T404" s="30"/>
      <c r="U404" s="30"/>
      <c r="V404" s="30"/>
      <c r="W404" s="30"/>
    </row>
    <row r="405" spans="1:23" s="26" customFormat="1" ht="13.5">
      <c r="A405" s="30"/>
      <c r="B405" s="30"/>
      <c r="C405" s="30"/>
      <c r="D405" s="30"/>
      <c r="E405" s="30"/>
      <c r="F405" s="30"/>
      <c r="G405" s="30"/>
      <c r="H405" s="30"/>
      <c r="I405" s="30"/>
      <c r="J405" s="30"/>
      <c r="K405" s="30"/>
      <c r="L405" s="30"/>
      <c r="M405" s="30"/>
      <c r="N405" s="30"/>
      <c r="O405" s="30"/>
      <c r="P405" s="30"/>
      <c r="Q405" s="30"/>
      <c r="R405" s="30"/>
      <c r="S405" s="30"/>
      <c r="T405" s="30"/>
      <c r="U405" s="30"/>
      <c r="V405" s="30"/>
      <c r="W405" s="30"/>
    </row>
    <row r="406" spans="1:23" s="26" customFormat="1" ht="13.5">
      <c r="A406" s="30"/>
      <c r="B406" s="30"/>
      <c r="C406" s="30"/>
      <c r="D406" s="30"/>
      <c r="E406" s="30"/>
      <c r="F406" s="30"/>
      <c r="G406" s="30"/>
      <c r="H406" s="30"/>
      <c r="I406" s="30"/>
      <c r="J406" s="30"/>
      <c r="K406" s="30"/>
      <c r="L406" s="30"/>
      <c r="M406" s="30"/>
      <c r="N406" s="30"/>
      <c r="O406" s="30"/>
      <c r="P406" s="30"/>
      <c r="Q406" s="30"/>
      <c r="R406" s="30"/>
      <c r="S406" s="30"/>
      <c r="T406" s="30"/>
      <c r="U406" s="30"/>
      <c r="V406" s="30"/>
      <c r="W406" s="30"/>
    </row>
    <row r="407" spans="1:23" s="26" customFormat="1" ht="13.5">
      <c r="A407" s="30"/>
      <c r="B407" s="30"/>
      <c r="C407" s="30"/>
      <c r="D407" s="30"/>
      <c r="E407" s="30"/>
      <c r="F407" s="30"/>
      <c r="G407" s="30"/>
      <c r="H407" s="30"/>
      <c r="I407" s="30"/>
      <c r="J407" s="30"/>
      <c r="K407" s="30"/>
      <c r="L407" s="30"/>
      <c r="M407" s="30"/>
      <c r="N407" s="30"/>
      <c r="O407" s="30"/>
      <c r="P407" s="30"/>
      <c r="Q407" s="30"/>
      <c r="R407" s="30"/>
      <c r="S407" s="30"/>
      <c r="T407" s="30"/>
      <c r="U407" s="30"/>
      <c r="V407" s="30"/>
      <c r="W407" s="30"/>
    </row>
    <row r="408" spans="1:23" s="26" customFormat="1" ht="13.5">
      <c r="A408" s="30"/>
      <c r="B408" s="30"/>
      <c r="C408" s="30"/>
      <c r="D408" s="30"/>
      <c r="E408" s="30"/>
      <c r="F408" s="30"/>
      <c r="G408" s="30"/>
      <c r="H408" s="30"/>
      <c r="I408" s="30"/>
      <c r="J408" s="30"/>
      <c r="K408" s="30"/>
      <c r="L408" s="30"/>
      <c r="M408" s="30"/>
      <c r="N408" s="30"/>
      <c r="O408" s="30"/>
      <c r="P408" s="30"/>
      <c r="Q408" s="30"/>
      <c r="R408" s="30"/>
      <c r="S408" s="30"/>
      <c r="T408" s="30"/>
      <c r="U408" s="30"/>
      <c r="V408" s="30"/>
      <c r="W408" s="30"/>
    </row>
    <row r="409" spans="1:23" s="26" customFormat="1" ht="13.5">
      <c r="A409" s="30"/>
      <c r="B409" s="30"/>
      <c r="C409" s="30"/>
      <c r="D409" s="30"/>
      <c r="E409" s="30"/>
      <c r="F409" s="30"/>
      <c r="G409" s="30"/>
      <c r="H409" s="30"/>
      <c r="I409" s="30"/>
      <c r="J409" s="30"/>
      <c r="K409" s="30"/>
      <c r="L409" s="30"/>
      <c r="M409" s="30"/>
      <c r="N409" s="30"/>
      <c r="O409" s="30"/>
      <c r="P409" s="30"/>
      <c r="Q409" s="30"/>
      <c r="R409" s="30"/>
      <c r="S409" s="30"/>
      <c r="T409" s="30"/>
      <c r="U409" s="30"/>
      <c r="V409" s="30"/>
      <c r="W409" s="30"/>
    </row>
    <row r="410" spans="1:23" s="26" customFormat="1" ht="13.5">
      <c r="A410" s="30"/>
      <c r="B410" s="30"/>
      <c r="C410" s="30"/>
      <c r="D410" s="30"/>
      <c r="E410" s="30"/>
      <c r="F410" s="30"/>
      <c r="G410" s="30"/>
      <c r="H410" s="30"/>
      <c r="I410" s="30"/>
      <c r="J410" s="30"/>
      <c r="K410" s="30"/>
      <c r="L410" s="30"/>
      <c r="M410" s="30"/>
      <c r="N410" s="30"/>
      <c r="O410" s="30"/>
      <c r="P410" s="30"/>
      <c r="Q410" s="30"/>
      <c r="R410" s="30"/>
      <c r="S410" s="30"/>
      <c r="T410" s="30"/>
      <c r="U410" s="30"/>
      <c r="V410" s="30"/>
      <c r="W410" s="30"/>
    </row>
    <row r="411" spans="1:23" s="26" customFormat="1" ht="13.5">
      <c r="A411" s="30"/>
      <c r="B411" s="30"/>
      <c r="C411" s="30"/>
      <c r="D411" s="30"/>
      <c r="E411" s="30"/>
      <c r="F411" s="30"/>
      <c r="G411" s="30"/>
      <c r="H411" s="30"/>
      <c r="I411" s="30"/>
      <c r="J411" s="30"/>
      <c r="K411" s="30"/>
      <c r="L411" s="30"/>
      <c r="M411" s="30"/>
      <c r="N411" s="30"/>
      <c r="O411" s="30"/>
      <c r="P411" s="30"/>
      <c r="Q411" s="30"/>
      <c r="R411" s="30"/>
      <c r="S411" s="30"/>
      <c r="T411" s="30"/>
      <c r="U411" s="30"/>
      <c r="V411" s="30"/>
      <c r="W411" s="30"/>
    </row>
    <row r="412" spans="1:23" s="26" customFormat="1" ht="13.5">
      <c r="A412" s="30"/>
      <c r="B412" s="30"/>
      <c r="C412" s="30"/>
      <c r="D412" s="30"/>
      <c r="E412" s="30"/>
      <c r="F412" s="30"/>
      <c r="G412" s="30"/>
      <c r="H412" s="30"/>
      <c r="I412" s="30"/>
      <c r="J412" s="30"/>
      <c r="K412" s="30"/>
      <c r="L412" s="30"/>
      <c r="M412" s="30"/>
      <c r="N412" s="30"/>
      <c r="O412" s="30"/>
      <c r="P412" s="30"/>
      <c r="Q412" s="30"/>
      <c r="R412" s="30"/>
      <c r="S412" s="30"/>
      <c r="T412" s="30"/>
      <c r="U412" s="30"/>
      <c r="V412" s="30"/>
      <c r="W412" s="30"/>
    </row>
    <row r="413" spans="1:23" s="26" customFormat="1" ht="13.5">
      <c r="A413" s="30"/>
      <c r="B413" s="30"/>
      <c r="C413" s="30"/>
      <c r="D413" s="30"/>
      <c r="E413" s="30"/>
      <c r="F413" s="30"/>
      <c r="G413" s="30"/>
      <c r="H413" s="30"/>
      <c r="I413" s="30"/>
      <c r="J413" s="30"/>
      <c r="K413" s="30"/>
      <c r="L413" s="30"/>
      <c r="M413" s="30"/>
      <c r="N413" s="30"/>
      <c r="O413" s="30"/>
      <c r="P413" s="30"/>
      <c r="Q413" s="30"/>
      <c r="R413" s="30"/>
      <c r="S413" s="30"/>
      <c r="T413" s="30"/>
      <c r="U413" s="30"/>
      <c r="V413" s="30"/>
      <c r="W413" s="30"/>
    </row>
    <row r="414" spans="1:23" s="26" customFormat="1" ht="13.5">
      <c r="A414" s="30"/>
      <c r="B414" s="30"/>
      <c r="C414" s="30"/>
      <c r="D414" s="30"/>
      <c r="E414" s="30"/>
      <c r="F414" s="30"/>
      <c r="G414" s="30"/>
      <c r="H414" s="30"/>
      <c r="I414" s="30"/>
      <c r="J414" s="30"/>
      <c r="K414" s="30"/>
      <c r="L414" s="30"/>
      <c r="M414" s="30"/>
      <c r="N414" s="30"/>
      <c r="O414" s="30"/>
      <c r="P414" s="30"/>
      <c r="Q414" s="30"/>
      <c r="R414" s="30"/>
      <c r="S414" s="30"/>
      <c r="T414" s="30"/>
      <c r="U414" s="30"/>
      <c r="V414" s="30"/>
      <c r="W414" s="30"/>
    </row>
    <row r="415" spans="1:23" s="26" customFormat="1" ht="13.5">
      <c r="A415" s="30"/>
      <c r="B415" s="30"/>
      <c r="C415" s="30"/>
      <c r="D415" s="30"/>
      <c r="E415" s="30"/>
      <c r="F415" s="30"/>
      <c r="G415" s="30"/>
      <c r="H415" s="30"/>
      <c r="I415" s="30"/>
      <c r="J415" s="30"/>
      <c r="K415" s="30"/>
      <c r="L415" s="30"/>
      <c r="M415" s="30"/>
      <c r="N415" s="30"/>
      <c r="O415" s="30"/>
      <c r="P415" s="30"/>
      <c r="Q415" s="30"/>
      <c r="R415" s="30"/>
      <c r="S415" s="30"/>
      <c r="T415" s="30"/>
      <c r="U415" s="30"/>
      <c r="V415" s="30"/>
      <c r="W415" s="30"/>
    </row>
    <row r="416" spans="1:23" s="26" customFormat="1" ht="13.5">
      <c r="A416" s="30"/>
      <c r="B416" s="30"/>
      <c r="C416" s="30"/>
      <c r="D416" s="30"/>
      <c r="E416" s="30"/>
      <c r="F416" s="30"/>
      <c r="G416" s="30"/>
      <c r="H416" s="30"/>
      <c r="I416" s="30"/>
      <c r="J416" s="30"/>
      <c r="K416" s="30"/>
      <c r="L416" s="30"/>
      <c r="M416" s="30"/>
      <c r="N416" s="30"/>
      <c r="O416" s="30"/>
      <c r="P416" s="30"/>
      <c r="Q416" s="30"/>
      <c r="R416" s="30"/>
      <c r="S416" s="30"/>
      <c r="T416" s="30"/>
      <c r="U416" s="30"/>
      <c r="V416" s="30"/>
      <c r="W416" s="30"/>
    </row>
    <row r="417" spans="1:23" s="26" customFormat="1" ht="13.5">
      <c r="A417" s="30"/>
      <c r="B417" s="30"/>
      <c r="C417" s="30"/>
      <c r="D417" s="30"/>
      <c r="E417" s="30"/>
      <c r="F417" s="30"/>
      <c r="G417" s="30"/>
      <c r="H417" s="30"/>
      <c r="I417" s="30"/>
      <c r="J417" s="30"/>
      <c r="K417" s="30"/>
      <c r="L417" s="30"/>
      <c r="M417" s="30"/>
      <c r="N417" s="30"/>
      <c r="O417" s="30"/>
      <c r="P417" s="30"/>
      <c r="Q417" s="30"/>
      <c r="R417" s="30"/>
      <c r="S417" s="30"/>
      <c r="T417" s="30"/>
      <c r="U417" s="30"/>
      <c r="V417" s="30"/>
      <c r="W417" s="30"/>
    </row>
    <row r="418" spans="1:23" s="26" customFormat="1" ht="13.5">
      <c r="A418" s="30"/>
      <c r="B418" s="30"/>
      <c r="C418" s="30"/>
      <c r="D418" s="30"/>
      <c r="E418" s="30"/>
      <c r="F418" s="30"/>
      <c r="G418" s="30"/>
      <c r="H418" s="30"/>
      <c r="I418" s="30"/>
      <c r="J418" s="30"/>
      <c r="K418" s="30"/>
      <c r="L418" s="30"/>
      <c r="M418" s="30"/>
      <c r="N418" s="30"/>
      <c r="O418" s="30"/>
      <c r="P418" s="30"/>
      <c r="Q418" s="30"/>
      <c r="R418" s="30"/>
      <c r="S418" s="30"/>
      <c r="T418" s="30"/>
      <c r="U418" s="30"/>
      <c r="V418" s="30"/>
      <c r="W418" s="30"/>
    </row>
    <row r="419" spans="1:23" s="26" customFormat="1" ht="13.5">
      <c r="A419" s="30"/>
      <c r="B419" s="30"/>
      <c r="C419" s="30"/>
      <c r="D419" s="30"/>
      <c r="E419" s="30"/>
      <c r="F419" s="30"/>
      <c r="G419" s="30"/>
      <c r="H419" s="30"/>
      <c r="I419" s="30"/>
      <c r="J419" s="30"/>
      <c r="K419" s="30"/>
      <c r="L419" s="30"/>
      <c r="M419" s="30"/>
      <c r="N419" s="30"/>
      <c r="O419" s="30"/>
      <c r="P419" s="30"/>
      <c r="Q419" s="30"/>
      <c r="R419" s="30"/>
      <c r="S419" s="30"/>
      <c r="T419" s="30"/>
      <c r="U419" s="30"/>
      <c r="V419" s="30"/>
      <c r="W419" s="30"/>
    </row>
    <row r="420" spans="1:23" s="26" customFormat="1" ht="13.5">
      <c r="A420" s="30"/>
      <c r="B420" s="30"/>
      <c r="C420" s="30"/>
      <c r="D420" s="30"/>
      <c r="E420" s="30"/>
      <c r="F420" s="30"/>
      <c r="G420" s="30"/>
      <c r="H420" s="30"/>
      <c r="I420" s="30"/>
      <c r="J420" s="30"/>
      <c r="K420" s="30"/>
      <c r="L420" s="30"/>
      <c r="M420" s="30"/>
      <c r="N420" s="30"/>
      <c r="O420" s="30"/>
      <c r="P420" s="30"/>
      <c r="Q420" s="30"/>
      <c r="R420" s="30"/>
      <c r="S420" s="30"/>
      <c r="T420" s="30"/>
      <c r="U420" s="30"/>
      <c r="V420" s="30"/>
      <c r="W420" s="30"/>
    </row>
  </sheetData>
  <conditionalFormatting sqref="M23:R44 M18:R18 M10:R12">
    <cfRule type="cellIs" dxfId="48" priority="7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M11:N11 P39:Q39 M39:N39 P32:Q32 M32:N32 P25:Q25 M25:N25 P18:Q18 M18:N18 P11:Q11" xr:uid="{00000000-0002-0000-0400-000000000000}">
      <formula1>-999999999999999000</formula1>
      <formula2>999999999999999000</formula2>
    </dataValidation>
  </dataValidations>
  <pageMargins left="0" right="0" top="0.59055118110236227" bottom="0" header="0" footer="0"/>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AK425"/>
  <sheetViews>
    <sheetView showGridLines="0" zoomScale="170" zoomScaleNormal="170" zoomScaleSheetLayoutView="160" workbookViewId="0">
      <selection activeCell="O28" sqref="O28"/>
    </sheetView>
  </sheetViews>
  <sheetFormatPr baseColWidth="10" defaultRowHeight="13.5"/>
  <cols>
    <col min="1" max="1" width="0.140625" style="1" customWidth="1"/>
    <col min="2" max="13" width="2.7109375" style="1" customWidth="1"/>
    <col min="14" max="19" width="10.85546875" style="1" customWidth="1"/>
    <col min="20" max="20" width="2.7109375" style="237" customWidth="1"/>
    <col min="21" max="37" width="11.42578125" style="237"/>
    <col min="38" max="16384" width="11.42578125" style="1"/>
  </cols>
  <sheetData>
    <row r="1" spans="1:37" s="7" customFormat="1" ht="11.1" customHeight="1">
      <c r="A1" s="388" t="str">
        <f>EP_01!A1</f>
        <v>ESTADOS PRESUPUESTARIOS</v>
      </c>
      <c r="B1" s="210"/>
      <c r="C1" s="210"/>
      <c r="D1" s="210"/>
      <c r="E1" s="210"/>
      <c r="F1" s="210"/>
      <c r="G1" s="210"/>
      <c r="H1" s="210"/>
      <c r="I1" s="210"/>
      <c r="J1" s="210"/>
      <c r="K1" s="210"/>
      <c r="L1" s="210"/>
      <c r="M1" s="210"/>
      <c r="N1" s="210"/>
      <c r="O1" s="210"/>
      <c r="P1" s="210"/>
      <c r="Q1" s="210"/>
      <c r="R1" s="210"/>
      <c r="S1" s="210"/>
      <c r="T1" s="243"/>
      <c r="U1" s="239"/>
      <c r="V1" s="239"/>
      <c r="W1" s="239"/>
      <c r="X1" s="239"/>
      <c r="Y1" s="239"/>
      <c r="Z1" s="239"/>
      <c r="AA1" s="239"/>
      <c r="AB1" s="239"/>
      <c r="AC1" s="239"/>
      <c r="AD1" s="239"/>
      <c r="AE1" s="239"/>
      <c r="AF1" s="239"/>
      <c r="AG1" s="239"/>
      <c r="AH1" s="239"/>
      <c r="AI1" s="239"/>
      <c r="AJ1" s="239"/>
      <c r="AK1" s="239"/>
    </row>
    <row r="2" spans="1:37" s="7" customFormat="1" ht="11.1" customHeight="1">
      <c r="A2" s="388" t="str">
        <f>EP_01!A2</f>
        <v>HEROICO CUERPO DE BOMBEROS DEL DISTRITO FEDERAL</v>
      </c>
      <c r="B2" s="210"/>
      <c r="C2" s="210"/>
      <c r="D2" s="210"/>
      <c r="E2" s="210"/>
      <c r="F2" s="210"/>
      <c r="G2" s="210"/>
      <c r="H2" s="210"/>
      <c r="I2" s="210"/>
      <c r="J2" s="210"/>
      <c r="K2" s="210"/>
      <c r="L2" s="210"/>
      <c r="M2" s="210"/>
      <c r="N2" s="210"/>
      <c r="O2" s="210"/>
      <c r="P2" s="210"/>
      <c r="Q2" s="210"/>
      <c r="R2" s="210"/>
      <c r="S2" s="210"/>
      <c r="T2" s="243"/>
      <c r="U2" s="239"/>
      <c r="V2" s="239"/>
      <c r="W2" s="239"/>
      <c r="X2" s="239"/>
      <c r="Y2" s="239"/>
      <c r="Z2" s="239"/>
      <c r="AA2" s="239"/>
      <c r="AB2" s="239"/>
      <c r="AC2" s="239"/>
      <c r="AD2" s="239"/>
      <c r="AE2" s="239"/>
      <c r="AF2" s="239"/>
      <c r="AG2" s="239"/>
      <c r="AH2" s="239"/>
      <c r="AI2" s="239"/>
      <c r="AJ2" s="239"/>
      <c r="AK2" s="239"/>
    </row>
    <row r="3" spans="1:37" s="7" customFormat="1" ht="11.1" customHeight="1">
      <c r="A3" s="389" t="s">
        <v>41</v>
      </c>
      <c r="B3" s="210"/>
      <c r="C3" s="210"/>
      <c r="D3" s="210"/>
      <c r="E3" s="210"/>
      <c r="F3" s="210"/>
      <c r="G3" s="210"/>
      <c r="H3" s="210"/>
      <c r="I3" s="210"/>
      <c r="J3" s="210"/>
      <c r="K3" s="210"/>
      <c r="L3" s="210"/>
      <c r="M3" s="210"/>
      <c r="N3" s="210"/>
      <c r="O3" s="210"/>
      <c r="P3" s="210"/>
      <c r="Q3" s="210"/>
      <c r="R3" s="210"/>
      <c r="S3" s="210"/>
      <c r="T3" s="243"/>
      <c r="U3" s="239"/>
      <c r="V3" s="239"/>
      <c r="W3" s="239"/>
      <c r="X3" s="239"/>
      <c r="Y3" s="239"/>
      <c r="Z3" s="239"/>
      <c r="AA3" s="239"/>
      <c r="AB3" s="239"/>
      <c r="AC3" s="239"/>
      <c r="AD3" s="239"/>
      <c r="AE3" s="239"/>
      <c r="AF3" s="239"/>
      <c r="AG3" s="239"/>
      <c r="AH3" s="239"/>
      <c r="AI3" s="239"/>
      <c r="AJ3" s="239"/>
      <c r="AK3" s="239"/>
    </row>
    <row r="4" spans="1:37" s="7" customFormat="1" ht="11.1" customHeight="1">
      <c r="A4" s="389" t="s">
        <v>42</v>
      </c>
      <c r="B4" s="210"/>
      <c r="C4" s="210"/>
      <c r="D4" s="210"/>
      <c r="E4" s="210"/>
      <c r="F4" s="210"/>
      <c r="G4" s="210"/>
      <c r="H4" s="210"/>
      <c r="I4" s="210"/>
      <c r="J4" s="210"/>
      <c r="K4" s="210"/>
      <c r="L4" s="210"/>
      <c r="M4" s="210"/>
      <c r="N4" s="210"/>
      <c r="O4" s="210"/>
      <c r="P4" s="210"/>
      <c r="Q4" s="210"/>
      <c r="R4" s="210"/>
      <c r="S4" s="210"/>
      <c r="T4" s="243"/>
      <c r="U4" s="239"/>
      <c r="V4" s="239"/>
      <c r="W4" s="239"/>
      <c r="X4" s="239"/>
      <c r="Y4" s="239"/>
      <c r="Z4" s="239"/>
      <c r="AA4" s="239"/>
      <c r="AB4" s="239"/>
      <c r="AC4" s="239"/>
      <c r="AD4" s="239"/>
      <c r="AE4" s="239"/>
      <c r="AF4" s="239"/>
      <c r="AG4" s="239"/>
      <c r="AH4" s="239"/>
      <c r="AI4" s="239"/>
      <c r="AJ4" s="239"/>
      <c r="AK4" s="239"/>
    </row>
    <row r="5" spans="1:37" s="7" customFormat="1" ht="11.1" customHeight="1">
      <c r="A5" s="387" t="s">
        <v>338</v>
      </c>
      <c r="B5" s="210"/>
      <c r="C5" s="210"/>
      <c r="D5" s="210"/>
      <c r="E5" s="210"/>
      <c r="F5" s="210"/>
      <c r="G5" s="210"/>
      <c r="H5" s="210"/>
      <c r="I5" s="210"/>
      <c r="J5" s="210"/>
      <c r="K5" s="210"/>
      <c r="L5" s="210"/>
      <c r="M5" s="210"/>
      <c r="N5" s="210"/>
      <c r="O5" s="210"/>
      <c r="P5" s="210"/>
      <c r="Q5" s="210"/>
      <c r="R5" s="210"/>
      <c r="S5" s="210"/>
      <c r="T5" s="243"/>
      <c r="U5" s="239"/>
      <c r="V5" s="239"/>
      <c r="W5" s="239"/>
      <c r="X5" s="239"/>
      <c r="Y5" s="239"/>
      <c r="Z5" s="239"/>
      <c r="AA5" s="239"/>
      <c r="AB5" s="239"/>
      <c r="AC5" s="239"/>
      <c r="AD5" s="239"/>
      <c r="AE5" s="239"/>
      <c r="AF5" s="239"/>
      <c r="AG5" s="239"/>
      <c r="AH5" s="239"/>
      <c r="AI5" s="239"/>
      <c r="AJ5" s="239"/>
      <c r="AK5" s="239"/>
    </row>
    <row r="6" spans="1:37" s="7" customFormat="1" ht="11.1" customHeight="1">
      <c r="A6" s="211" t="s">
        <v>248</v>
      </c>
      <c r="B6" s="211"/>
      <c r="C6" s="210"/>
      <c r="D6" s="210"/>
      <c r="E6" s="210"/>
      <c r="F6" s="210"/>
      <c r="G6" s="210"/>
      <c r="H6" s="210"/>
      <c r="I6" s="210"/>
      <c r="J6" s="210"/>
      <c r="K6" s="210"/>
      <c r="L6" s="210"/>
      <c r="M6" s="210"/>
      <c r="N6" s="210"/>
      <c r="O6" s="210"/>
      <c r="P6" s="210"/>
      <c r="Q6" s="210"/>
      <c r="R6" s="210"/>
      <c r="S6" s="210"/>
      <c r="T6" s="243"/>
      <c r="U6" s="239"/>
      <c r="V6" s="239"/>
      <c r="W6" s="239"/>
      <c r="X6" s="239"/>
      <c r="Y6" s="239"/>
      <c r="Z6" s="239"/>
      <c r="AA6" s="239"/>
      <c r="AB6" s="239"/>
      <c r="AC6" s="239"/>
      <c r="AD6" s="239"/>
      <c r="AE6" s="239"/>
      <c r="AF6" s="239"/>
      <c r="AG6" s="239"/>
      <c r="AH6" s="239"/>
      <c r="AI6" s="239"/>
      <c r="AJ6" s="239"/>
      <c r="AK6" s="239"/>
    </row>
    <row r="7" spans="1:37" s="5" customFormat="1" ht="3.95" customHeight="1">
      <c r="A7" s="212"/>
      <c r="B7" s="212"/>
      <c r="C7" s="213"/>
      <c r="D7" s="213"/>
      <c r="E7" s="213"/>
      <c r="F7" s="213"/>
      <c r="G7" s="213"/>
      <c r="H7" s="213"/>
      <c r="I7" s="213"/>
      <c r="J7" s="213"/>
      <c r="K7" s="213"/>
      <c r="L7" s="213"/>
      <c r="M7" s="213"/>
      <c r="N7" s="213"/>
      <c r="O7" s="213"/>
      <c r="P7" s="213"/>
      <c r="Q7" s="213"/>
      <c r="R7" s="213"/>
      <c r="S7" s="213"/>
      <c r="T7" s="238"/>
      <c r="U7" s="238"/>
      <c r="V7" s="238"/>
      <c r="W7" s="238"/>
      <c r="X7" s="238"/>
      <c r="Y7" s="238"/>
      <c r="Z7" s="238"/>
      <c r="AA7" s="238"/>
      <c r="AB7" s="238"/>
      <c r="AC7" s="238"/>
      <c r="AD7" s="238"/>
      <c r="AE7" s="238"/>
      <c r="AF7" s="238"/>
      <c r="AG7" s="238"/>
      <c r="AH7" s="238"/>
      <c r="AI7" s="238"/>
      <c r="AJ7" s="238"/>
      <c r="AK7" s="238"/>
    </row>
    <row r="8" spans="1:37" s="5" customFormat="1" ht="11.1" customHeight="1">
      <c r="A8" s="214"/>
      <c r="B8" s="312"/>
      <c r="C8" s="313"/>
      <c r="D8" s="313"/>
      <c r="E8" s="313"/>
      <c r="F8" s="313"/>
      <c r="G8" s="313"/>
      <c r="H8" s="313"/>
      <c r="I8" s="313"/>
      <c r="J8" s="313"/>
      <c r="K8" s="313"/>
      <c r="L8" s="313"/>
      <c r="M8" s="313"/>
      <c r="N8" s="283" t="s">
        <v>147</v>
      </c>
      <c r="O8" s="283" t="s">
        <v>147</v>
      </c>
      <c r="P8" s="283" t="s">
        <v>147</v>
      </c>
      <c r="Q8" s="283" t="s">
        <v>147</v>
      </c>
      <c r="R8" s="283" t="s">
        <v>147</v>
      </c>
      <c r="S8" s="284"/>
      <c r="T8" s="240"/>
      <c r="U8" s="238"/>
      <c r="V8" s="238"/>
      <c r="W8" s="238"/>
      <c r="X8" s="238"/>
      <c r="Y8" s="238"/>
      <c r="Z8" s="238"/>
      <c r="AA8" s="238"/>
      <c r="AB8" s="238"/>
      <c r="AC8" s="238"/>
      <c r="AD8" s="238"/>
      <c r="AE8" s="238"/>
      <c r="AF8" s="238"/>
      <c r="AG8" s="238"/>
      <c r="AH8" s="238"/>
      <c r="AI8" s="238"/>
      <c r="AJ8" s="238"/>
      <c r="AK8" s="238"/>
    </row>
    <row r="9" spans="1:37" s="5" customFormat="1" ht="11.1" customHeight="1">
      <c r="A9" s="214"/>
      <c r="B9" s="217" t="s">
        <v>161</v>
      </c>
      <c r="C9" s="216"/>
      <c r="D9" s="216"/>
      <c r="E9" s="216"/>
      <c r="F9" s="216"/>
      <c r="G9" s="216"/>
      <c r="H9" s="216"/>
      <c r="I9" s="216"/>
      <c r="J9" s="216"/>
      <c r="K9" s="216"/>
      <c r="L9" s="216"/>
      <c r="M9" s="216"/>
      <c r="N9" s="283"/>
      <c r="O9" s="283" t="s">
        <v>225</v>
      </c>
      <c r="P9" s="283"/>
      <c r="Q9" s="283"/>
      <c r="R9" s="283"/>
      <c r="S9" s="284" t="s">
        <v>39</v>
      </c>
      <c r="T9" s="240"/>
      <c r="U9" s="238"/>
      <c r="V9" s="238"/>
      <c r="W9" s="238"/>
      <c r="X9" s="238"/>
      <c r="Y9" s="238"/>
      <c r="Z9" s="238"/>
      <c r="AA9" s="238"/>
      <c r="AB9" s="238"/>
      <c r="AC9" s="238"/>
      <c r="AD9" s="238"/>
      <c r="AE9" s="238"/>
      <c r="AF9" s="238"/>
      <c r="AG9" s="238"/>
      <c r="AH9" s="238"/>
      <c r="AI9" s="238"/>
      <c r="AJ9" s="238"/>
      <c r="AK9" s="238"/>
    </row>
    <row r="10" spans="1:37" s="5" customFormat="1" ht="11.1" customHeight="1">
      <c r="A10" s="214"/>
      <c r="B10" s="218"/>
      <c r="C10" s="314"/>
      <c r="D10" s="314"/>
      <c r="E10" s="314"/>
      <c r="F10" s="314"/>
      <c r="G10" s="314"/>
      <c r="H10" s="314"/>
      <c r="I10" s="314"/>
      <c r="J10" s="314"/>
      <c r="K10" s="314"/>
      <c r="L10" s="314"/>
      <c r="M10" s="314"/>
      <c r="N10" s="215" t="s">
        <v>34</v>
      </c>
      <c r="O10" s="283" t="s">
        <v>30</v>
      </c>
      <c r="P10" s="283" t="s">
        <v>31</v>
      </c>
      <c r="Q10" s="283" t="s">
        <v>32</v>
      </c>
      <c r="R10" s="283" t="s">
        <v>36</v>
      </c>
      <c r="S10" s="284"/>
      <c r="T10" s="240"/>
      <c r="U10" s="238"/>
      <c r="V10" s="238"/>
      <c r="W10" s="238"/>
      <c r="X10" s="238"/>
      <c r="Y10" s="238"/>
      <c r="Z10" s="238"/>
      <c r="AA10" s="238"/>
      <c r="AB10" s="238"/>
      <c r="AC10" s="238"/>
      <c r="AD10" s="238"/>
      <c r="AE10" s="238"/>
      <c r="AF10" s="238"/>
      <c r="AG10" s="238"/>
      <c r="AH10" s="238"/>
      <c r="AI10" s="238"/>
      <c r="AJ10" s="238"/>
      <c r="AK10" s="238"/>
    </row>
    <row r="11" spans="1:37" s="17" customFormat="1" ht="3.95" customHeight="1">
      <c r="A11" s="241"/>
      <c r="B11" s="315"/>
      <c r="C11" s="241"/>
      <c r="D11" s="241"/>
      <c r="E11" s="241"/>
      <c r="F11" s="241"/>
      <c r="G11" s="241"/>
      <c r="H11" s="241"/>
      <c r="I11" s="241"/>
      <c r="J11" s="241"/>
      <c r="K11" s="241"/>
      <c r="L11" s="241"/>
      <c r="M11" s="241"/>
      <c r="N11" s="224"/>
      <c r="O11" s="224"/>
      <c r="P11" s="224"/>
      <c r="Q11" s="224"/>
      <c r="R11" s="224"/>
      <c r="S11" s="224"/>
      <c r="T11" s="245"/>
      <c r="U11" s="245"/>
      <c r="V11" s="245"/>
      <c r="W11" s="245"/>
      <c r="X11" s="245"/>
      <c r="Y11" s="245"/>
      <c r="Z11" s="245"/>
      <c r="AA11" s="245"/>
      <c r="AB11" s="245"/>
      <c r="AC11" s="245"/>
      <c r="AD11" s="245"/>
      <c r="AE11" s="245"/>
      <c r="AF11" s="245"/>
      <c r="AG11" s="245"/>
      <c r="AH11" s="245"/>
      <c r="AI11" s="245"/>
      <c r="AJ11" s="245"/>
      <c r="AK11" s="245"/>
    </row>
    <row r="12" spans="1:37" s="17" customFormat="1" ht="6.95" customHeight="1">
      <c r="A12" s="241"/>
      <c r="B12" s="219" t="s">
        <v>44</v>
      </c>
      <c r="C12" s="220"/>
      <c r="D12" s="220"/>
      <c r="E12" s="220"/>
      <c r="F12" s="220"/>
      <c r="G12" s="220"/>
      <c r="H12" s="220"/>
      <c r="I12" s="220"/>
      <c r="J12" s="220"/>
      <c r="K12" s="220"/>
      <c r="L12" s="220"/>
      <c r="M12" s="220"/>
      <c r="N12" s="223">
        <f>SUM(N14:N20)</f>
        <v>938769361</v>
      </c>
      <c r="O12" s="223">
        <f>SUM(O14:O20)</f>
        <v>-12955003</v>
      </c>
      <c r="P12" s="223">
        <f>N12+O12</f>
        <v>925814358</v>
      </c>
      <c r="Q12" s="223">
        <f>SUM(Q14:Q20)</f>
        <v>782479950</v>
      </c>
      <c r="R12" s="223">
        <f>SUM(R14:R20)</f>
        <v>782479950</v>
      </c>
      <c r="S12" s="223">
        <f>P12-Q12</f>
        <v>143334408</v>
      </c>
      <c r="T12" s="245"/>
      <c r="U12" s="245"/>
      <c r="V12" s="245"/>
      <c r="W12" s="245"/>
      <c r="X12" s="245"/>
      <c r="Y12" s="245"/>
      <c r="Z12" s="245"/>
      <c r="AA12" s="245"/>
      <c r="AB12" s="245"/>
      <c r="AC12" s="245"/>
      <c r="AD12" s="245"/>
      <c r="AE12" s="245"/>
      <c r="AF12" s="245"/>
      <c r="AG12" s="245"/>
      <c r="AH12" s="245"/>
      <c r="AI12" s="245"/>
      <c r="AJ12" s="245"/>
      <c r="AK12" s="245"/>
    </row>
    <row r="13" spans="1:37" s="17" customFormat="1" ht="3.95" customHeight="1">
      <c r="A13" s="241"/>
      <c r="B13" s="220"/>
      <c r="C13" s="220"/>
      <c r="D13" s="220"/>
      <c r="E13" s="220"/>
      <c r="F13" s="220"/>
      <c r="G13" s="220"/>
      <c r="H13" s="220"/>
      <c r="I13" s="220"/>
      <c r="J13" s="220"/>
      <c r="K13" s="220"/>
      <c r="L13" s="220"/>
      <c r="M13" s="220"/>
      <c r="N13" s="224"/>
      <c r="O13" s="224"/>
      <c r="P13" s="224"/>
      <c r="Q13" s="224"/>
      <c r="R13" s="224"/>
      <c r="S13" s="224"/>
      <c r="T13" s="245"/>
      <c r="U13" s="245"/>
      <c r="V13" s="245"/>
      <c r="W13" s="245"/>
      <c r="X13" s="245"/>
      <c r="Y13" s="245"/>
      <c r="Z13" s="245"/>
      <c r="AA13" s="245"/>
      <c r="AB13" s="245"/>
      <c r="AC13" s="245"/>
      <c r="AD13" s="245"/>
      <c r="AE13" s="245"/>
      <c r="AF13" s="245"/>
      <c r="AG13" s="245"/>
      <c r="AH13" s="245"/>
      <c r="AI13" s="245"/>
      <c r="AJ13" s="245"/>
      <c r="AK13" s="245"/>
    </row>
    <row r="14" spans="1:37" s="17" customFormat="1" ht="6.95" customHeight="1">
      <c r="A14" s="241"/>
      <c r="B14" s="206"/>
      <c r="C14" s="203" t="s">
        <v>47</v>
      </c>
      <c r="D14" s="220"/>
      <c r="E14" s="220"/>
      <c r="F14" s="220"/>
      <c r="G14" s="220"/>
      <c r="H14" s="220"/>
      <c r="I14" s="220"/>
      <c r="J14" s="220"/>
      <c r="K14" s="220"/>
      <c r="L14" s="220"/>
      <c r="M14" s="220"/>
      <c r="N14" s="224">
        <f>SUM(Formato6A_LDF!AJ14+Formato6A_LDF!AJ96)</f>
        <v>232809793</v>
      </c>
      <c r="O14" s="224">
        <f>SUM(Formato6A_LDF!AK14+Formato6A_LDF!AK96)</f>
        <v>2593126</v>
      </c>
      <c r="P14" s="224">
        <f>N14+O14</f>
        <v>235402919</v>
      </c>
      <c r="Q14" s="224">
        <f>SUM(Formato6A_LDF!AM14+Formato6A_LDF!AM96)</f>
        <v>231736290</v>
      </c>
      <c r="R14" s="224">
        <f>SUM(Formato6A_LDF!AN14+Formato6A_LDF!AN96)</f>
        <v>231736290</v>
      </c>
      <c r="S14" s="224">
        <f t="shared" ref="S14:S19" si="0">P14-Q14</f>
        <v>3666629</v>
      </c>
      <c r="T14" s="245"/>
      <c r="U14" s="245"/>
      <c r="V14" s="245"/>
      <c r="W14" s="245"/>
      <c r="X14" s="245"/>
      <c r="Y14" s="245"/>
      <c r="Z14" s="245"/>
      <c r="AA14" s="245"/>
      <c r="AB14" s="245"/>
      <c r="AC14" s="245"/>
      <c r="AD14" s="245"/>
      <c r="AE14" s="245"/>
      <c r="AF14" s="245"/>
      <c r="AG14" s="245"/>
      <c r="AH14" s="245"/>
      <c r="AI14" s="245"/>
      <c r="AJ14" s="245"/>
      <c r="AK14" s="245"/>
    </row>
    <row r="15" spans="1:37" s="17" customFormat="1" ht="6.95" customHeight="1">
      <c r="A15" s="241"/>
      <c r="B15" s="206"/>
      <c r="C15" s="203" t="s">
        <v>48</v>
      </c>
      <c r="D15" s="220"/>
      <c r="E15" s="220"/>
      <c r="F15" s="220"/>
      <c r="G15" s="220"/>
      <c r="H15" s="220"/>
      <c r="I15" s="220"/>
      <c r="J15" s="220"/>
      <c r="K15" s="220"/>
      <c r="L15" s="220"/>
      <c r="M15" s="220"/>
      <c r="N15" s="224">
        <f>SUM(Formato6A_LDF!AJ15+Formato6A_LDF!AJ97)</f>
        <v>5607781</v>
      </c>
      <c r="O15" s="224">
        <f>SUM(Formato6A_LDF!AK15+Formato6A_LDF!AK97)</f>
        <v>1914001</v>
      </c>
      <c r="P15" s="224">
        <f t="shared" ref="P15:P20" si="1">N15+O15</f>
        <v>7521782</v>
      </c>
      <c r="Q15" s="224">
        <f>SUM(Formato6A_LDF!AM15+Formato6A_LDF!AM97)</f>
        <v>4838936</v>
      </c>
      <c r="R15" s="224">
        <f>SUM(Formato6A_LDF!AN15+Formato6A_LDF!AN97)</f>
        <v>4838936</v>
      </c>
      <c r="S15" s="224">
        <f t="shared" si="0"/>
        <v>2682846</v>
      </c>
      <c r="T15" s="245"/>
      <c r="U15" s="245"/>
      <c r="V15" s="245"/>
      <c r="W15" s="245"/>
      <c r="X15" s="245"/>
      <c r="Y15" s="245"/>
      <c r="Z15" s="245"/>
      <c r="AA15" s="245"/>
      <c r="AB15" s="245"/>
      <c r="AC15" s="245"/>
      <c r="AD15" s="245"/>
      <c r="AE15" s="245"/>
      <c r="AF15" s="245"/>
      <c r="AG15" s="245"/>
      <c r="AH15" s="245"/>
      <c r="AI15" s="245"/>
      <c r="AJ15" s="245"/>
      <c r="AK15" s="245"/>
    </row>
    <row r="16" spans="1:37" s="17" customFormat="1" ht="6.95" customHeight="1">
      <c r="A16" s="241"/>
      <c r="B16" s="206"/>
      <c r="C16" s="203" t="s">
        <v>49</v>
      </c>
      <c r="D16" s="220"/>
      <c r="E16" s="220"/>
      <c r="F16" s="220"/>
      <c r="G16" s="220"/>
      <c r="H16" s="220"/>
      <c r="I16" s="220"/>
      <c r="J16" s="220"/>
      <c r="K16" s="220"/>
      <c r="L16" s="220"/>
      <c r="M16" s="220"/>
      <c r="N16" s="224">
        <f>SUM(Formato6A_LDF!AJ16+Formato6A_LDF!AJ98)</f>
        <v>302787835</v>
      </c>
      <c r="O16" s="224">
        <f>SUM(Formato6A_LDF!AK16+Formato6A_LDF!AK98)</f>
        <v>-7594148</v>
      </c>
      <c r="P16" s="224">
        <f t="shared" si="1"/>
        <v>295193687</v>
      </c>
      <c r="Q16" s="224">
        <f>SUM(Formato6A_LDF!AM16+Formato6A_LDF!AM98)</f>
        <v>289959992</v>
      </c>
      <c r="R16" s="224">
        <f>SUM(Formato6A_LDF!AN16+Formato6A_LDF!AN98)</f>
        <v>289959992</v>
      </c>
      <c r="S16" s="224">
        <f t="shared" si="0"/>
        <v>5233695</v>
      </c>
      <c r="T16" s="245"/>
      <c r="U16" s="245"/>
      <c r="V16" s="245"/>
      <c r="W16" s="245"/>
      <c r="X16" s="245"/>
      <c r="Y16" s="245"/>
      <c r="Z16" s="245"/>
      <c r="AA16" s="245"/>
      <c r="AB16" s="245"/>
      <c r="AC16" s="245"/>
      <c r="AD16" s="245"/>
      <c r="AE16" s="245"/>
      <c r="AF16" s="245"/>
      <c r="AG16" s="245"/>
      <c r="AH16" s="245"/>
      <c r="AI16" s="245"/>
      <c r="AJ16" s="245"/>
      <c r="AK16" s="245"/>
    </row>
    <row r="17" spans="1:37" s="17" customFormat="1" ht="6.95" customHeight="1">
      <c r="A17" s="241"/>
      <c r="B17" s="206"/>
      <c r="C17" s="203" t="s">
        <v>50</v>
      </c>
      <c r="D17" s="220"/>
      <c r="E17" s="220"/>
      <c r="F17" s="220"/>
      <c r="G17" s="220"/>
      <c r="H17" s="220"/>
      <c r="I17" s="220"/>
      <c r="J17" s="220"/>
      <c r="K17" s="220"/>
      <c r="L17" s="220"/>
      <c r="M17" s="220"/>
      <c r="N17" s="224">
        <f>SUM(Formato6A_LDF!AJ17+Formato6A_LDF!AJ99)</f>
        <v>119400443</v>
      </c>
      <c r="O17" s="224">
        <f>SUM(Formato6A_LDF!AK17+Formato6A_LDF!AK99)</f>
        <v>5331517</v>
      </c>
      <c r="P17" s="224">
        <f t="shared" si="1"/>
        <v>124731960</v>
      </c>
      <c r="Q17" s="224">
        <f>SUM(Formato6A_LDF!AM17+Formato6A_LDF!AM99)</f>
        <v>83839173</v>
      </c>
      <c r="R17" s="224">
        <f>SUM(Formato6A_LDF!AN17+Formato6A_LDF!AN99)</f>
        <v>83839173</v>
      </c>
      <c r="S17" s="224">
        <f t="shared" si="0"/>
        <v>40892787</v>
      </c>
      <c r="T17" s="245"/>
      <c r="U17" s="245"/>
      <c r="V17" s="245"/>
      <c r="W17" s="245"/>
      <c r="X17" s="245"/>
      <c r="Y17" s="245"/>
      <c r="Z17" s="245"/>
      <c r="AA17" s="245"/>
      <c r="AB17" s="245"/>
      <c r="AC17" s="245"/>
      <c r="AD17" s="245"/>
      <c r="AE17" s="245"/>
      <c r="AF17" s="245"/>
      <c r="AG17" s="245"/>
      <c r="AH17" s="245"/>
      <c r="AI17" s="245"/>
      <c r="AJ17" s="245"/>
      <c r="AK17" s="245"/>
    </row>
    <row r="18" spans="1:37" s="17" customFormat="1" ht="6.95" customHeight="1">
      <c r="A18" s="241"/>
      <c r="B18" s="206"/>
      <c r="C18" s="203" t="s">
        <v>51</v>
      </c>
      <c r="D18" s="220"/>
      <c r="E18" s="220"/>
      <c r="F18" s="220"/>
      <c r="G18" s="220"/>
      <c r="H18" s="220"/>
      <c r="I18" s="220"/>
      <c r="J18" s="220"/>
      <c r="K18" s="220"/>
      <c r="L18" s="220"/>
      <c r="M18" s="220"/>
      <c r="N18" s="224">
        <f>SUM(Formato6A_LDF!AJ18+Formato6A_LDF!AJ100)</f>
        <v>161639734</v>
      </c>
      <c r="O18" s="224">
        <f>SUM(Formato6A_LDF!AK18+Formato6A_LDF!AK100)</f>
        <v>28453616</v>
      </c>
      <c r="P18" s="224">
        <f t="shared" si="1"/>
        <v>190093350</v>
      </c>
      <c r="Q18" s="224">
        <f>SUM(Formato6A_LDF!AM18+Formato6A_LDF!AM100)</f>
        <v>100614595</v>
      </c>
      <c r="R18" s="224">
        <f>SUM(Formato6A_LDF!AN18+Formato6A_LDF!AN100)</f>
        <v>100614595</v>
      </c>
      <c r="S18" s="224">
        <f t="shared" si="0"/>
        <v>89478755</v>
      </c>
      <c r="T18" s="245"/>
      <c r="U18" s="245"/>
      <c r="V18" s="245"/>
      <c r="W18" s="245"/>
      <c r="X18" s="245"/>
      <c r="Y18" s="245"/>
      <c r="Z18" s="245"/>
      <c r="AA18" s="245"/>
      <c r="AB18" s="245"/>
      <c r="AC18" s="245"/>
      <c r="AD18" s="245"/>
      <c r="AE18" s="245"/>
      <c r="AF18" s="245"/>
      <c r="AG18" s="245"/>
      <c r="AH18" s="245"/>
      <c r="AI18" s="245"/>
      <c r="AJ18" s="245"/>
      <c r="AK18" s="245"/>
    </row>
    <row r="19" spans="1:37" s="17" customFormat="1" ht="6.95" customHeight="1">
      <c r="A19" s="241"/>
      <c r="B19" s="206"/>
      <c r="C19" s="203" t="s">
        <v>52</v>
      </c>
      <c r="D19" s="220"/>
      <c r="E19" s="220"/>
      <c r="F19" s="220"/>
      <c r="G19" s="220"/>
      <c r="H19" s="220"/>
      <c r="I19" s="220"/>
      <c r="J19" s="220"/>
      <c r="K19" s="220"/>
      <c r="L19" s="220"/>
      <c r="M19" s="220"/>
      <c r="N19" s="224">
        <f>SUM(Formato6A_LDF!AJ19+Formato6A_LDF!AJ101)</f>
        <v>46000000</v>
      </c>
      <c r="O19" s="224">
        <f>SUM(Formato6A_LDF!AK19+Formato6A_LDF!AK101)</f>
        <v>-45992627</v>
      </c>
      <c r="P19" s="224">
        <f t="shared" si="1"/>
        <v>7373</v>
      </c>
      <c r="Q19" s="224">
        <f>SUM(Formato6A_LDF!AM19+Formato6A_LDF!AM101)</f>
        <v>0</v>
      </c>
      <c r="R19" s="224">
        <f>SUM(Formato6A_LDF!AN19+Formato6A_LDF!AN101)</f>
        <v>0</v>
      </c>
      <c r="S19" s="224">
        <f t="shared" si="0"/>
        <v>7373</v>
      </c>
      <c r="T19" s="245"/>
      <c r="U19" s="245"/>
      <c r="V19" s="245"/>
      <c r="W19" s="245"/>
      <c r="X19" s="245"/>
      <c r="Y19" s="245"/>
      <c r="Z19" s="245"/>
      <c r="AA19" s="245"/>
      <c r="AB19" s="245"/>
      <c r="AC19" s="245"/>
      <c r="AD19" s="245"/>
      <c r="AE19" s="245"/>
      <c r="AF19" s="245"/>
      <c r="AG19" s="245"/>
      <c r="AH19" s="245"/>
      <c r="AI19" s="245"/>
      <c r="AJ19" s="245"/>
      <c r="AK19" s="245"/>
    </row>
    <row r="20" spans="1:37" s="17" customFormat="1" ht="6.95" customHeight="1">
      <c r="A20" s="241"/>
      <c r="B20" s="206"/>
      <c r="C20" s="203" t="s">
        <v>53</v>
      </c>
      <c r="D20" s="220"/>
      <c r="E20" s="220"/>
      <c r="F20" s="220"/>
      <c r="G20" s="220"/>
      <c r="H20" s="220"/>
      <c r="I20" s="220"/>
      <c r="J20" s="220"/>
      <c r="K20" s="220"/>
      <c r="L20" s="220"/>
      <c r="M20" s="220"/>
      <c r="N20" s="224">
        <f>SUM(Formato6A_LDF!AJ20+Formato6A_LDF!AJ102)</f>
        <v>70523775</v>
      </c>
      <c r="O20" s="224">
        <f>SUM(Formato6A_LDF!AK20+Formato6A_LDF!AK102)</f>
        <v>2339512</v>
      </c>
      <c r="P20" s="224">
        <f t="shared" si="1"/>
        <v>72863287</v>
      </c>
      <c r="Q20" s="224">
        <f>SUM(Formato6A_LDF!AM20+Formato6A_LDF!AM102)</f>
        <v>71490964</v>
      </c>
      <c r="R20" s="224">
        <f>SUM(Formato6A_LDF!AN20+Formato6A_LDF!AN102)</f>
        <v>71490964</v>
      </c>
      <c r="S20" s="224">
        <f>P20-Q20</f>
        <v>1372323</v>
      </c>
      <c r="T20" s="245"/>
      <c r="U20" s="245"/>
      <c r="V20" s="245"/>
      <c r="W20" s="245"/>
      <c r="X20" s="245"/>
      <c r="Y20" s="245"/>
      <c r="Z20" s="245"/>
      <c r="AA20" s="245"/>
      <c r="AB20" s="245"/>
      <c r="AC20" s="245"/>
      <c r="AD20" s="245"/>
      <c r="AE20" s="245"/>
      <c r="AF20" s="245"/>
      <c r="AG20" s="245"/>
      <c r="AH20" s="245"/>
      <c r="AI20" s="245"/>
      <c r="AJ20" s="245"/>
      <c r="AK20" s="245"/>
    </row>
    <row r="21" spans="1:37" s="17" customFormat="1" ht="3.95" customHeight="1">
      <c r="A21" s="241"/>
      <c r="B21" s="206"/>
      <c r="C21" s="220"/>
      <c r="D21" s="220"/>
      <c r="E21" s="220"/>
      <c r="F21" s="220"/>
      <c r="G21" s="220"/>
      <c r="H21" s="220"/>
      <c r="I21" s="220"/>
      <c r="J21" s="220"/>
      <c r="K21" s="220"/>
      <c r="L21" s="220"/>
      <c r="M21" s="220"/>
      <c r="N21" s="224"/>
      <c r="O21" s="224"/>
      <c r="P21" s="224"/>
      <c r="Q21" s="224"/>
      <c r="R21" s="224"/>
      <c r="S21" s="224"/>
      <c r="T21" s="245"/>
      <c r="U21" s="245"/>
      <c r="V21" s="245"/>
      <c r="W21" s="245"/>
      <c r="X21" s="245"/>
      <c r="Y21" s="245"/>
      <c r="Z21" s="245"/>
      <c r="AA21" s="245"/>
      <c r="AB21" s="245"/>
      <c r="AC21" s="245"/>
      <c r="AD21" s="245"/>
      <c r="AE21" s="245"/>
      <c r="AF21" s="245"/>
      <c r="AG21" s="245"/>
      <c r="AH21" s="245"/>
      <c r="AI21" s="245"/>
      <c r="AJ21" s="245"/>
      <c r="AK21" s="245"/>
    </row>
    <row r="22" spans="1:37" s="17" customFormat="1" ht="6.95" customHeight="1">
      <c r="A22" s="241"/>
      <c r="B22" s="219" t="s">
        <v>45</v>
      </c>
      <c r="C22" s="220"/>
      <c r="D22" s="220"/>
      <c r="E22" s="220"/>
      <c r="F22" s="220"/>
      <c r="G22" s="220"/>
      <c r="H22" s="220"/>
      <c r="I22" s="220"/>
      <c r="J22" s="220"/>
      <c r="K22" s="220"/>
      <c r="L22" s="220"/>
      <c r="M22" s="220"/>
      <c r="N22" s="223">
        <f>SUM(N24:N32)</f>
        <v>122005641</v>
      </c>
      <c r="O22" s="223">
        <f>SUM(O24:O32)</f>
        <v>47314052</v>
      </c>
      <c r="P22" s="223">
        <f>N22+O22</f>
        <v>169319693</v>
      </c>
      <c r="Q22" s="223">
        <f>SUM(Q24:Q32)</f>
        <v>164206078</v>
      </c>
      <c r="R22" s="223">
        <f>SUM(R24:R32)</f>
        <v>164206078</v>
      </c>
      <c r="S22" s="223">
        <f>P22-Q22</f>
        <v>5113615</v>
      </c>
      <c r="T22" s="245"/>
      <c r="U22" s="245"/>
      <c r="V22" s="245"/>
      <c r="W22" s="245"/>
      <c r="X22" s="245"/>
      <c r="Y22" s="245"/>
      <c r="Z22" s="245"/>
      <c r="AA22" s="245"/>
      <c r="AB22" s="245"/>
      <c r="AC22" s="245"/>
      <c r="AD22" s="245"/>
      <c r="AE22" s="245"/>
      <c r="AF22" s="245"/>
      <c r="AG22" s="245"/>
      <c r="AH22" s="245"/>
      <c r="AI22" s="245"/>
      <c r="AJ22" s="245"/>
      <c r="AK22" s="245"/>
    </row>
    <row r="23" spans="1:37" s="17" customFormat="1" ht="3.95" customHeight="1">
      <c r="A23" s="241"/>
      <c r="B23" s="206"/>
      <c r="C23" s="220"/>
      <c r="D23" s="220"/>
      <c r="E23" s="220"/>
      <c r="F23" s="220"/>
      <c r="G23" s="220"/>
      <c r="H23" s="220"/>
      <c r="I23" s="220"/>
      <c r="J23" s="220"/>
      <c r="K23" s="220"/>
      <c r="L23" s="220"/>
      <c r="M23" s="220"/>
      <c r="N23" s="224"/>
      <c r="O23" s="224"/>
      <c r="P23" s="224"/>
      <c r="Q23" s="224"/>
      <c r="R23" s="224"/>
      <c r="S23" s="224"/>
      <c r="T23" s="245"/>
      <c r="U23" s="245"/>
      <c r="V23" s="245"/>
      <c r="W23" s="245"/>
      <c r="X23" s="245"/>
      <c r="Y23" s="245"/>
      <c r="Z23" s="245"/>
      <c r="AA23" s="245"/>
      <c r="AB23" s="245"/>
      <c r="AC23" s="245"/>
      <c r="AD23" s="245"/>
      <c r="AE23" s="245"/>
      <c r="AF23" s="245"/>
      <c r="AG23" s="245"/>
      <c r="AH23" s="245"/>
      <c r="AI23" s="245"/>
      <c r="AJ23" s="245"/>
      <c r="AK23" s="245"/>
    </row>
    <row r="24" spans="1:37" s="17" customFormat="1" ht="6.95" customHeight="1">
      <c r="A24" s="241"/>
      <c r="B24" s="206"/>
      <c r="C24" s="303" t="s">
        <v>251</v>
      </c>
      <c r="D24" s="220"/>
      <c r="E24" s="220"/>
      <c r="F24" s="220"/>
      <c r="G24" s="220"/>
      <c r="H24" s="220"/>
      <c r="I24" s="220"/>
      <c r="J24" s="220"/>
      <c r="K24" s="220"/>
      <c r="L24" s="220"/>
      <c r="M24" s="220"/>
      <c r="N24" s="224">
        <f>SUM(Formato6A_LDF!AJ22+Formato6A_LDF!AJ104)</f>
        <v>1136044</v>
      </c>
      <c r="O24" s="224">
        <f>SUM(Formato6A_LDF!AK22+Formato6A_LDF!AK104)</f>
        <v>2170297</v>
      </c>
      <c r="P24" s="224">
        <f t="shared" ref="P24:P32" si="2">N24+O24</f>
        <v>3306341</v>
      </c>
      <c r="Q24" s="224">
        <f>SUM(Formato6A_LDF!AM22+Formato6A_LDF!AM104)</f>
        <v>2972138</v>
      </c>
      <c r="R24" s="224">
        <f>SUM(Formato6A_LDF!AN22+Formato6A_LDF!AN104)</f>
        <v>2972138</v>
      </c>
      <c r="S24" s="224">
        <f t="shared" ref="S24:S32" si="3">P24-Q24</f>
        <v>334203</v>
      </c>
      <c r="T24" s="245"/>
      <c r="U24" s="245"/>
      <c r="V24" s="245"/>
      <c r="W24" s="245"/>
      <c r="X24" s="245"/>
      <c r="Y24" s="245"/>
      <c r="Z24" s="245"/>
      <c r="AA24" s="245"/>
      <c r="AB24" s="245"/>
      <c r="AC24" s="245"/>
      <c r="AD24" s="245"/>
      <c r="AE24" s="245"/>
      <c r="AF24" s="245"/>
      <c r="AG24" s="245"/>
      <c r="AH24" s="245"/>
      <c r="AI24" s="245"/>
      <c r="AJ24" s="245"/>
      <c r="AK24" s="245"/>
    </row>
    <row r="25" spans="1:37" s="17" customFormat="1" ht="6.95" customHeight="1">
      <c r="A25" s="241"/>
      <c r="B25" s="206"/>
      <c r="C25" s="303" t="s">
        <v>54</v>
      </c>
      <c r="D25" s="220"/>
      <c r="E25" s="220"/>
      <c r="F25" s="220"/>
      <c r="G25" s="220"/>
      <c r="H25" s="220"/>
      <c r="I25" s="220"/>
      <c r="J25" s="220"/>
      <c r="K25" s="220"/>
      <c r="L25" s="220"/>
      <c r="M25" s="220"/>
      <c r="N25" s="224">
        <f>SUM(Formato6A_LDF!AJ23+Formato6A_LDF!AJ105)</f>
        <v>24008207</v>
      </c>
      <c r="O25" s="224">
        <f>SUM(Formato6A_LDF!AK23+Formato6A_LDF!AK105)</f>
        <v>19640000</v>
      </c>
      <c r="P25" s="224">
        <f t="shared" si="2"/>
        <v>43648207</v>
      </c>
      <c r="Q25" s="224">
        <f>SUM(Formato6A_LDF!AM23+Formato6A_LDF!AM105)</f>
        <v>42348279</v>
      </c>
      <c r="R25" s="224">
        <f>SUM(Formato6A_LDF!AN23+Formato6A_LDF!AN105)</f>
        <v>42348279</v>
      </c>
      <c r="S25" s="224">
        <f t="shared" si="3"/>
        <v>1299928</v>
      </c>
      <c r="T25" s="245"/>
      <c r="U25" s="245"/>
      <c r="V25" s="245"/>
      <c r="W25" s="245"/>
      <c r="X25" s="245"/>
      <c r="Y25" s="245"/>
      <c r="Z25" s="245"/>
      <c r="AA25" s="245"/>
      <c r="AB25" s="245"/>
      <c r="AC25" s="245"/>
      <c r="AD25" s="245"/>
      <c r="AE25" s="245"/>
      <c r="AF25" s="245"/>
      <c r="AG25" s="245"/>
      <c r="AH25" s="245"/>
      <c r="AI25" s="245"/>
      <c r="AJ25" s="245"/>
      <c r="AK25" s="245"/>
    </row>
    <row r="26" spans="1:37" s="17" customFormat="1" ht="6.95" customHeight="1">
      <c r="A26" s="241"/>
      <c r="B26" s="206"/>
      <c r="C26" s="303" t="s">
        <v>55</v>
      </c>
      <c r="D26" s="220"/>
      <c r="E26" s="220"/>
      <c r="F26" s="220"/>
      <c r="G26" s="220"/>
      <c r="H26" s="220"/>
      <c r="I26" s="220"/>
      <c r="J26" s="220"/>
      <c r="K26" s="220"/>
      <c r="L26" s="220"/>
      <c r="M26" s="220"/>
      <c r="N26" s="224">
        <f>SUM(Formato6A_LDF!AJ24+Formato6A_LDF!AJ106)</f>
        <v>50000</v>
      </c>
      <c r="O26" s="224">
        <f>SUM(Formato6A_LDF!AK24+Formato6A_LDF!AK106)</f>
        <v>-45000</v>
      </c>
      <c r="P26" s="224">
        <f t="shared" si="2"/>
        <v>5000</v>
      </c>
      <c r="Q26" s="224">
        <f>SUM(Formato6A_LDF!AM24+Formato6A_LDF!AM106)</f>
        <v>0</v>
      </c>
      <c r="R26" s="224">
        <f>SUM(Formato6A_LDF!AN24+Formato6A_LDF!AN106)</f>
        <v>0</v>
      </c>
      <c r="S26" s="224">
        <f t="shared" si="3"/>
        <v>5000</v>
      </c>
      <c r="T26" s="245"/>
      <c r="U26" s="245"/>
      <c r="V26" s="245"/>
      <c r="W26" s="245"/>
      <c r="X26" s="245"/>
      <c r="Y26" s="245"/>
      <c r="Z26" s="245"/>
      <c r="AA26" s="245"/>
      <c r="AB26" s="245"/>
      <c r="AC26" s="245"/>
      <c r="AD26" s="245"/>
      <c r="AE26" s="245"/>
      <c r="AF26" s="245"/>
      <c r="AG26" s="245"/>
      <c r="AH26" s="245"/>
      <c r="AI26" s="245"/>
      <c r="AJ26" s="245"/>
      <c r="AK26" s="245"/>
    </row>
    <row r="27" spans="1:37" s="17" customFormat="1" ht="6.95" customHeight="1">
      <c r="A27" s="241"/>
      <c r="B27" s="206"/>
      <c r="C27" s="303" t="s">
        <v>56</v>
      </c>
      <c r="D27" s="220"/>
      <c r="E27" s="220"/>
      <c r="F27" s="220"/>
      <c r="G27" s="220"/>
      <c r="H27" s="220"/>
      <c r="I27" s="220"/>
      <c r="J27" s="220"/>
      <c r="K27" s="220"/>
      <c r="L27" s="220"/>
      <c r="M27" s="220"/>
      <c r="N27" s="224">
        <f>SUM(Formato6A_LDF!AJ25+Formato6A_LDF!AJ107)</f>
        <v>425000</v>
      </c>
      <c r="O27" s="224">
        <f>SUM(Formato6A_LDF!AK25+Formato6A_LDF!AK107)</f>
        <v>1290940</v>
      </c>
      <c r="P27" s="224">
        <f t="shared" si="2"/>
        <v>1715940</v>
      </c>
      <c r="Q27" s="224">
        <f>SUM(Formato6A_LDF!AM25+Formato6A_LDF!AM107)</f>
        <v>1454765</v>
      </c>
      <c r="R27" s="224">
        <f>SUM(Formato6A_LDF!AN25+Formato6A_LDF!AN107)</f>
        <v>1454765</v>
      </c>
      <c r="S27" s="224">
        <f t="shared" si="3"/>
        <v>261175</v>
      </c>
      <c r="T27" s="245"/>
      <c r="U27" s="245"/>
      <c r="V27" s="245"/>
      <c r="W27" s="245"/>
      <c r="X27" s="245"/>
      <c r="Y27" s="245"/>
      <c r="Z27" s="245"/>
      <c r="AA27" s="245"/>
      <c r="AB27" s="245"/>
      <c r="AC27" s="245"/>
      <c r="AD27" s="245"/>
      <c r="AE27" s="245"/>
      <c r="AF27" s="245"/>
      <c r="AG27" s="245"/>
      <c r="AH27" s="245"/>
      <c r="AI27" s="245"/>
      <c r="AJ27" s="245"/>
      <c r="AK27" s="245"/>
    </row>
    <row r="28" spans="1:37" s="17" customFormat="1" ht="6.95" customHeight="1">
      <c r="A28" s="241"/>
      <c r="B28" s="206"/>
      <c r="C28" s="303" t="s">
        <v>57</v>
      </c>
      <c r="D28" s="220"/>
      <c r="E28" s="220"/>
      <c r="F28" s="220"/>
      <c r="G28" s="220"/>
      <c r="H28" s="220"/>
      <c r="I28" s="220"/>
      <c r="J28" s="220"/>
      <c r="K28" s="220"/>
      <c r="L28" s="220"/>
      <c r="M28" s="220"/>
      <c r="N28" s="224">
        <f>SUM(Formato6A_LDF!AJ26+Formato6A_LDF!AJ108)</f>
        <v>150000</v>
      </c>
      <c r="O28" s="224">
        <f>SUM(Formato6A_LDF!AK26+Formato6A_LDF!AK108)</f>
        <v>267975</v>
      </c>
      <c r="P28" s="224">
        <f t="shared" si="2"/>
        <v>417975</v>
      </c>
      <c r="Q28" s="224">
        <f>SUM(Formato6A_LDF!AM26+Formato6A_LDF!AM108)</f>
        <v>227278</v>
      </c>
      <c r="R28" s="224">
        <f>SUM(Formato6A_LDF!AN26+Formato6A_LDF!AN108)</f>
        <v>227278</v>
      </c>
      <c r="S28" s="224">
        <f t="shared" si="3"/>
        <v>190697</v>
      </c>
      <c r="T28" s="245"/>
      <c r="U28" s="245"/>
      <c r="V28" s="245"/>
      <c r="W28" s="245"/>
      <c r="X28" s="245"/>
      <c r="Y28" s="245"/>
      <c r="Z28" s="245"/>
      <c r="AA28" s="245"/>
      <c r="AB28" s="245"/>
      <c r="AC28" s="245"/>
      <c r="AD28" s="245"/>
      <c r="AE28" s="245"/>
      <c r="AF28" s="245"/>
      <c r="AG28" s="245"/>
      <c r="AH28" s="245"/>
      <c r="AI28" s="245"/>
      <c r="AJ28" s="245"/>
      <c r="AK28" s="245"/>
    </row>
    <row r="29" spans="1:37" s="17" customFormat="1" ht="6.95" customHeight="1">
      <c r="A29" s="241"/>
      <c r="B29" s="206"/>
      <c r="C29" s="303" t="s">
        <v>58</v>
      </c>
      <c r="D29" s="220"/>
      <c r="E29" s="220"/>
      <c r="F29" s="220"/>
      <c r="G29" s="220"/>
      <c r="H29" s="220"/>
      <c r="I29" s="220"/>
      <c r="J29" s="220"/>
      <c r="K29" s="220"/>
      <c r="L29" s="220"/>
      <c r="M29" s="220"/>
      <c r="N29" s="224">
        <f>SUM(Formato6A_LDF!AJ27+Formato6A_LDF!AJ109)</f>
        <v>17000000</v>
      </c>
      <c r="O29" s="224">
        <f>SUM(Formato6A_LDF!AK27+Formato6A_LDF!AK109)</f>
        <v>17808000</v>
      </c>
      <c r="P29" s="224">
        <f t="shared" si="2"/>
        <v>34808000</v>
      </c>
      <c r="Q29" s="224">
        <f>SUM(Formato6A_LDF!AM27+Formato6A_LDF!AM109)</f>
        <v>32610511</v>
      </c>
      <c r="R29" s="224">
        <f>SUM(Formato6A_LDF!AN27+Formato6A_LDF!AN109)</f>
        <v>32610511</v>
      </c>
      <c r="S29" s="224">
        <f t="shared" si="3"/>
        <v>2197489</v>
      </c>
      <c r="T29" s="245"/>
      <c r="U29" s="245"/>
      <c r="V29" s="245"/>
      <c r="W29" s="245"/>
      <c r="X29" s="245"/>
      <c r="Y29" s="245"/>
      <c r="Z29" s="245"/>
      <c r="AA29" s="245"/>
      <c r="AB29" s="245"/>
      <c r="AC29" s="245"/>
      <c r="AD29" s="245"/>
      <c r="AE29" s="245"/>
      <c r="AF29" s="245"/>
      <c r="AG29" s="245"/>
      <c r="AH29" s="245"/>
      <c r="AI29" s="245"/>
      <c r="AJ29" s="245"/>
      <c r="AK29" s="245"/>
    </row>
    <row r="30" spans="1:37" s="17" customFormat="1" ht="6.95" customHeight="1">
      <c r="A30" s="241"/>
      <c r="B30" s="206"/>
      <c r="C30" s="303" t="s">
        <v>59</v>
      </c>
      <c r="D30" s="220"/>
      <c r="E30" s="220"/>
      <c r="F30" s="220"/>
      <c r="G30" s="220"/>
      <c r="H30" s="220"/>
      <c r="I30" s="220"/>
      <c r="J30" s="220"/>
      <c r="K30" s="220"/>
      <c r="L30" s="220"/>
      <c r="M30" s="220"/>
      <c r="N30" s="224">
        <f>SUM(Formato6A_LDF!AJ28+Formato6A_LDF!AJ110)</f>
        <v>77350000</v>
      </c>
      <c r="O30" s="224">
        <f>SUM(Formato6A_LDF!AK28+Formato6A_LDF!AK110)</f>
        <v>1201523</v>
      </c>
      <c r="P30" s="224">
        <f t="shared" si="2"/>
        <v>78551523</v>
      </c>
      <c r="Q30" s="224">
        <f>SUM(Formato6A_LDF!AM28+Formato6A_LDF!AM110)</f>
        <v>78446585</v>
      </c>
      <c r="R30" s="224">
        <f>SUM(Formato6A_LDF!AN28+Formato6A_LDF!AN110)</f>
        <v>78446585</v>
      </c>
      <c r="S30" s="224">
        <f t="shared" si="3"/>
        <v>104938</v>
      </c>
      <c r="T30" s="245"/>
      <c r="U30" s="245"/>
      <c r="V30" s="245"/>
      <c r="W30" s="245"/>
      <c r="X30" s="245"/>
      <c r="Y30" s="245"/>
      <c r="Z30" s="245"/>
      <c r="AA30" s="245"/>
      <c r="AB30" s="245"/>
      <c r="AC30" s="245"/>
      <c r="AD30" s="245"/>
      <c r="AE30" s="245"/>
      <c r="AF30" s="245"/>
      <c r="AG30" s="245"/>
      <c r="AH30" s="245"/>
      <c r="AI30" s="245"/>
      <c r="AJ30" s="245"/>
      <c r="AK30" s="245"/>
    </row>
    <row r="31" spans="1:37" s="17" customFormat="1" ht="6.95" customHeight="1">
      <c r="A31" s="241"/>
      <c r="B31" s="206"/>
      <c r="C31" s="303" t="s">
        <v>60</v>
      </c>
      <c r="D31" s="220"/>
      <c r="E31" s="220"/>
      <c r="F31" s="220"/>
      <c r="G31" s="220"/>
      <c r="H31" s="220"/>
      <c r="I31" s="220"/>
      <c r="J31" s="220"/>
      <c r="K31" s="220"/>
      <c r="L31" s="220"/>
      <c r="M31" s="220"/>
      <c r="N31" s="224">
        <f>SUM(Formato6A_LDF!AJ29+Formato6A_LDF!AJ111)</f>
        <v>0</v>
      </c>
      <c r="O31" s="224">
        <f>SUM(Formato6A_LDF!AK29+Formato6A_LDF!AK111)</f>
        <v>0</v>
      </c>
      <c r="P31" s="224">
        <f t="shared" si="2"/>
        <v>0</v>
      </c>
      <c r="Q31" s="224">
        <f>SUM(Formato6A_LDF!AM29+Formato6A_LDF!AM111)</f>
        <v>0</v>
      </c>
      <c r="R31" s="224">
        <f>SUM(Formato6A_LDF!AN29+Formato6A_LDF!AN111)</f>
        <v>0</v>
      </c>
      <c r="S31" s="224">
        <f t="shared" si="3"/>
        <v>0</v>
      </c>
      <c r="T31" s="245"/>
      <c r="U31" s="245"/>
      <c r="V31" s="245"/>
      <c r="W31" s="245"/>
      <c r="X31" s="245"/>
      <c r="Y31" s="245"/>
      <c r="Z31" s="245"/>
      <c r="AA31" s="245"/>
      <c r="AB31" s="245"/>
      <c r="AC31" s="245"/>
      <c r="AD31" s="245"/>
      <c r="AE31" s="245"/>
      <c r="AF31" s="245"/>
      <c r="AG31" s="245"/>
      <c r="AH31" s="245"/>
      <c r="AI31" s="245"/>
      <c r="AJ31" s="245"/>
      <c r="AK31" s="245"/>
    </row>
    <row r="32" spans="1:37" s="17" customFormat="1" ht="6.95" customHeight="1">
      <c r="A32" s="241"/>
      <c r="B32" s="206"/>
      <c r="C32" s="303" t="s">
        <v>61</v>
      </c>
      <c r="D32" s="220"/>
      <c r="E32" s="220"/>
      <c r="F32" s="220"/>
      <c r="G32" s="220"/>
      <c r="H32" s="220"/>
      <c r="I32" s="220"/>
      <c r="J32" s="220"/>
      <c r="K32" s="220"/>
      <c r="L32" s="220"/>
      <c r="M32" s="220"/>
      <c r="N32" s="224">
        <f>SUM(Formato6A_LDF!AJ30+Formato6A_LDF!AJ112)</f>
        <v>1886390</v>
      </c>
      <c r="O32" s="224">
        <f>SUM(Formato6A_LDF!AK30+Formato6A_LDF!AK112)</f>
        <v>4980317</v>
      </c>
      <c r="P32" s="224">
        <f t="shared" si="2"/>
        <v>6866707</v>
      </c>
      <c r="Q32" s="224">
        <f>SUM(Formato6A_LDF!AM30+Formato6A_LDF!AM112)</f>
        <v>6146522</v>
      </c>
      <c r="R32" s="224">
        <f>SUM(Formato6A_LDF!AN30+Formato6A_LDF!AN112)</f>
        <v>6146522</v>
      </c>
      <c r="S32" s="224">
        <f t="shared" si="3"/>
        <v>720185</v>
      </c>
      <c r="T32" s="245"/>
      <c r="U32" s="245"/>
      <c r="V32" s="245"/>
      <c r="W32" s="245"/>
      <c r="X32" s="245"/>
      <c r="Y32" s="245"/>
      <c r="Z32" s="245"/>
      <c r="AA32" s="245"/>
      <c r="AB32" s="245"/>
      <c r="AC32" s="245"/>
      <c r="AD32" s="245"/>
      <c r="AE32" s="245"/>
      <c r="AF32" s="245"/>
      <c r="AG32" s="245"/>
      <c r="AH32" s="245"/>
      <c r="AI32" s="245"/>
      <c r="AJ32" s="245"/>
      <c r="AK32" s="245"/>
    </row>
    <row r="33" spans="1:37" s="17" customFormat="1" ht="3.95" customHeight="1">
      <c r="A33" s="241"/>
      <c r="B33" s="206"/>
      <c r="C33" s="203"/>
      <c r="D33" s="220"/>
      <c r="E33" s="220"/>
      <c r="F33" s="220"/>
      <c r="G33" s="220"/>
      <c r="H33" s="220"/>
      <c r="I33" s="220"/>
      <c r="J33" s="220"/>
      <c r="K33" s="220"/>
      <c r="L33" s="220"/>
      <c r="M33" s="220"/>
      <c r="N33" s="224"/>
      <c r="O33" s="224"/>
      <c r="P33" s="224"/>
      <c r="Q33" s="224"/>
      <c r="R33" s="224"/>
      <c r="S33" s="224"/>
      <c r="T33" s="245"/>
      <c r="U33" s="245"/>
      <c r="V33" s="245"/>
      <c r="W33" s="245"/>
      <c r="X33" s="245"/>
      <c r="Y33" s="245"/>
      <c r="Z33" s="245"/>
      <c r="AA33" s="245"/>
      <c r="AB33" s="245"/>
      <c r="AC33" s="245"/>
      <c r="AD33" s="245"/>
      <c r="AE33" s="245"/>
      <c r="AF33" s="245"/>
      <c r="AG33" s="245"/>
      <c r="AH33" s="245"/>
      <c r="AI33" s="245"/>
      <c r="AJ33" s="245"/>
      <c r="AK33" s="245"/>
    </row>
    <row r="34" spans="1:37" s="17" customFormat="1" ht="6.95" customHeight="1">
      <c r="A34" s="241"/>
      <c r="B34" s="219" t="s">
        <v>46</v>
      </c>
      <c r="C34" s="203"/>
      <c r="D34" s="220"/>
      <c r="E34" s="220"/>
      <c r="F34" s="220"/>
      <c r="G34" s="220"/>
      <c r="H34" s="220"/>
      <c r="I34" s="220"/>
      <c r="J34" s="220"/>
      <c r="K34" s="220"/>
      <c r="L34" s="220"/>
      <c r="M34" s="220"/>
      <c r="N34" s="223">
        <f>SUM(N36:N44)</f>
        <v>89146201</v>
      </c>
      <c r="O34" s="223">
        <f>SUM(O36:O44)</f>
        <v>12513698</v>
      </c>
      <c r="P34" s="223">
        <f>N34+O34</f>
        <v>101659899</v>
      </c>
      <c r="Q34" s="223">
        <f>SUM(Q36:Q44)</f>
        <v>81665202</v>
      </c>
      <c r="R34" s="223">
        <f>SUM(R36:R44)</f>
        <v>81665202</v>
      </c>
      <c r="S34" s="223">
        <f>P34-Q34</f>
        <v>19994697</v>
      </c>
      <c r="T34" s="245"/>
      <c r="U34" s="245"/>
      <c r="V34" s="245"/>
      <c r="W34" s="245"/>
      <c r="X34" s="245"/>
      <c r="Y34" s="245"/>
      <c r="Z34" s="245"/>
      <c r="AA34" s="245"/>
      <c r="AB34" s="245"/>
      <c r="AC34" s="245"/>
      <c r="AD34" s="245"/>
      <c r="AE34" s="245"/>
      <c r="AF34" s="245"/>
      <c r="AG34" s="245"/>
      <c r="AH34" s="245"/>
      <c r="AI34" s="245"/>
      <c r="AJ34" s="245"/>
      <c r="AK34" s="245"/>
    </row>
    <row r="35" spans="1:37" s="17" customFormat="1" ht="3.95" customHeight="1">
      <c r="A35" s="241"/>
      <c r="B35" s="206"/>
      <c r="C35" s="203"/>
      <c r="D35" s="220"/>
      <c r="E35" s="220"/>
      <c r="F35" s="220"/>
      <c r="G35" s="220"/>
      <c r="H35" s="220"/>
      <c r="I35" s="220"/>
      <c r="J35" s="220"/>
      <c r="K35" s="220"/>
      <c r="L35" s="220"/>
      <c r="M35" s="220"/>
      <c r="N35" s="224"/>
      <c r="O35" s="224"/>
      <c r="P35" s="224"/>
      <c r="Q35" s="224"/>
      <c r="R35" s="224"/>
      <c r="S35" s="224"/>
      <c r="T35" s="245"/>
      <c r="U35" s="245"/>
      <c r="V35" s="245"/>
      <c r="W35" s="245"/>
      <c r="X35" s="245"/>
      <c r="Y35" s="245"/>
      <c r="Z35" s="245"/>
      <c r="AA35" s="245"/>
      <c r="AB35" s="245"/>
      <c r="AC35" s="245"/>
      <c r="AD35" s="245"/>
      <c r="AE35" s="245"/>
      <c r="AF35" s="245"/>
      <c r="AG35" s="245"/>
      <c r="AH35" s="245"/>
      <c r="AI35" s="245"/>
      <c r="AJ35" s="245"/>
      <c r="AK35" s="245"/>
    </row>
    <row r="36" spans="1:37" s="17" customFormat="1" ht="6.95" customHeight="1">
      <c r="A36" s="241"/>
      <c r="B36" s="206"/>
      <c r="C36" s="303" t="s">
        <v>62</v>
      </c>
      <c r="D36" s="220"/>
      <c r="E36" s="220"/>
      <c r="F36" s="220"/>
      <c r="G36" s="220"/>
      <c r="H36" s="220"/>
      <c r="I36" s="220"/>
      <c r="J36" s="220"/>
      <c r="K36" s="220"/>
      <c r="L36" s="220"/>
      <c r="M36" s="220"/>
      <c r="N36" s="224">
        <f>SUM(Formato6A_LDF!AJ32+Formato6A_LDF!AJ114)</f>
        <v>12573201</v>
      </c>
      <c r="O36" s="224">
        <f>SUM(Formato6A_LDF!AK32+Formato6A_LDF!AK114)</f>
        <v>3396260</v>
      </c>
      <c r="P36" s="224">
        <f t="shared" ref="P36:P44" si="4">N36+O36</f>
        <v>15969461</v>
      </c>
      <c r="Q36" s="224">
        <f>SUM(Formato6A_LDF!AM32+Formato6A_LDF!AM114)</f>
        <v>13261300</v>
      </c>
      <c r="R36" s="224">
        <f>SUM(Formato6A_LDF!AN32+Formato6A_LDF!AN114)</f>
        <v>13261300</v>
      </c>
      <c r="S36" s="224">
        <f>P36-Q36</f>
        <v>2708161</v>
      </c>
      <c r="T36" s="245"/>
      <c r="U36" s="245"/>
      <c r="V36" s="245"/>
      <c r="W36" s="245"/>
      <c r="X36" s="245"/>
      <c r="Y36" s="245"/>
      <c r="Z36" s="245"/>
      <c r="AA36" s="245"/>
      <c r="AB36" s="245"/>
      <c r="AC36" s="245"/>
      <c r="AD36" s="245"/>
      <c r="AE36" s="245"/>
      <c r="AF36" s="245"/>
      <c r="AG36" s="245"/>
      <c r="AH36" s="245"/>
      <c r="AI36" s="245"/>
      <c r="AJ36" s="245"/>
      <c r="AK36" s="245"/>
    </row>
    <row r="37" spans="1:37" s="17" customFormat="1" ht="6.95" customHeight="1">
      <c r="A37" s="241"/>
      <c r="B37" s="206"/>
      <c r="C37" s="303" t="s">
        <v>63</v>
      </c>
      <c r="D37" s="220"/>
      <c r="E37" s="220"/>
      <c r="F37" s="220"/>
      <c r="G37" s="220"/>
      <c r="H37" s="220"/>
      <c r="I37" s="220"/>
      <c r="J37" s="220"/>
      <c r="K37" s="220"/>
      <c r="L37" s="220"/>
      <c r="M37" s="220"/>
      <c r="N37" s="224">
        <f>SUM(Formato6A_LDF!AJ33+Formato6A_LDF!AJ115)</f>
        <v>915000</v>
      </c>
      <c r="O37" s="224">
        <f>SUM(Formato6A_LDF!AK33+Formato6A_LDF!AK115)</f>
        <v>36000</v>
      </c>
      <c r="P37" s="224">
        <f t="shared" si="4"/>
        <v>951000</v>
      </c>
      <c r="Q37" s="224">
        <f>SUM(Formato6A_LDF!AM33+Formato6A_LDF!AM115)</f>
        <v>457330</v>
      </c>
      <c r="R37" s="224">
        <f>SUM(Formato6A_LDF!AN33+Formato6A_LDF!AN115)</f>
        <v>457330</v>
      </c>
      <c r="S37" s="224">
        <f t="shared" ref="S37:S44" si="5">P37-Q37</f>
        <v>493670</v>
      </c>
      <c r="T37" s="245"/>
      <c r="U37" s="245"/>
      <c r="V37" s="245"/>
      <c r="W37" s="245"/>
      <c r="X37" s="245"/>
      <c r="Y37" s="245"/>
      <c r="Z37" s="245"/>
      <c r="AA37" s="245"/>
      <c r="AB37" s="245"/>
      <c r="AC37" s="245"/>
      <c r="AD37" s="245"/>
      <c r="AE37" s="245"/>
      <c r="AF37" s="245"/>
      <c r="AG37" s="245"/>
      <c r="AH37" s="245"/>
      <c r="AI37" s="245"/>
      <c r="AJ37" s="245"/>
      <c r="AK37" s="245"/>
    </row>
    <row r="38" spans="1:37" s="17" customFormat="1" ht="6.95" customHeight="1">
      <c r="A38" s="241"/>
      <c r="B38" s="206"/>
      <c r="C38" s="303" t="s">
        <v>64</v>
      </c>
      <c r="D38" s="220"/>
      <c r="E38" s="220"/>
      <c r="F38" s="220"/>
      <c r="G38" s="220"/>
      <c r="H38" s="220"/>
      <c r="I38" s="220"/>
      <c r="J38" s="220"/>
      <c r="K38" s="220"/>
      <c r="L38" s="220"/>
      <c r="M38" s="220"/>
      <c r="N38" s="224">
        <f>SUM(Formato6A_LDF!AJ34+Formato6A_LDF!AJ116)</f>
        <v>550000</v>
      </c>
      <c r="O38" s="224">
        <f>SUM(Formato6A_LDF!AK34+Formato6A_LDF!AK116)</f>
        <v>1421784</v>
      </c>
      <c r="P38" s="224">
        <f t="shared" si="4"/>
        <v>1971784</v>
      </c>
      <c r="Q38" s="224">
        <f>SUM(Formato6A_LDF!AM34+Formato6A_LDF!AM116)</f>
        <v>1398998</v>
      </c>
      <c r="R38" s="224">
        <f>SUM(Formato6A_LDF!AN34+Formato6A_LDF!AN116)</f>
        <v>1398998</v>
      </c>
      <c r="S38" s="224">
        <f t="shared" si="5"/>
        <v>572786</v>
      </c>
      <c r="T38" s="245"/>
      <c r="U38" s="245"/>
      <c r="V38" s="245"/>
      <c r="W38" s="245"/>
      <c r="X38" s="245"/>
      <c r="Y38" s="245"/>
      <c r="Z38" s="245"/>
      <c r="AA38" s="245"/>
      <c r="AB38" s="245"/>
      <c r="AC38" s="245"/>
      <c r="AD38" s="245"/>
      <c r="AE38" s="245"/>
      <c r="AF38" s="245"/>
      <c r="AG38" s="245"/>
      <c r="AH38" s="245"/>
      <c r="AI38" s="245"/>
      <c r="AJ38" s="245"/>
      <c r="AK38" s="245"/>
    </row>
    <row r="39" spans="1:37" s="17" customFormat="1" ht="6.95" customHeight="1">
      <c r="A39" s="241"/>
      <c r="B39" s="206"/>
      <c r="C39" s="303" t="s">
        <v>65</v>
      </c>
      <c r="D39" s="220"/>
      <c r="E39" s="220"/>
      <c r="F39" s="220"/>
      <c r="G39" s="220"/>
      <c r="H39" s="220"/>
      <c r="I39" s="220"/>
      <c r="J39" s="220"/>
      <c r="K39" s="220"/>
      <c r="L39" s="220"/>
      <c r="M39" s="220"/>
      <c r="N39" s="224">
        <f>SUM(Formato6A_LDF!AJ35+Formato6A_LDF!AJ117)</f>
        <v>13018000</v>
      </c>
      <c r="O39" s="224">
        <f>SUM(Formato6A_LDF!AK35+Formato6A_LDF!AK117)</f>
        <v>850000</v>
      </c>
      <c r="P39" s="224">
        <f t="shared" si="4"/>
        <v>13868000</v>
      </c>
      <c r="Q39" s="224">
        <f>SUM(Formato6A_LDF!AM35+Formato6A_LDF!AM117)</f>
        <v>12917146</v>
      </c>
      <c r="R39" s="224">
        <f>SUM(Formato6A_LDF!AN35+Formato6A_LDF!AN117)</f>
        <v>12917146</v>
      </c>
      <c r="S39" s="224">
        <f t="shared" si="5"/>
        <v>950854</v>
      </c>
      <c r="T39" s="245"/>
      <c r="U39" s="245"/>
      <c r="V39" s="245"/>
      <c r="W39" s="245"/>
      <c r="X39" s="245"/>
      <c r="Y39" s="245"/>
      <c r="Z39" s="245"/>
      <c r="AA39" s="245"/>
      <c r="AB39" s="245"/>
      <c r="AC39" s="245"/>
      <c r="AD39" s="245"/>
      <c r="AE39" s="245"/>
      <c r="AF39" s="245"/>
      <c r="AG39" s="245"/>
      <c r="AH39" s="245"/>
      <c r="AI39" s="245"/>
      <c r="AJ39" s="245"/>
      <c r="AK39" s="245"/>
    </row>
    <row r="40" spans="1:37" s="17" customFormat="1" ht="6.95" customHeight="1">
      <c r="A40" s="241"/>
      <c r="B40" s="206"/>
      <c r="C40" s="303" t="s">
        <v>66</v>
      </c>
      <c r="D40" s="220"/>
      <c r="E40" s="220"/>
      <c r="F40" s="220"/>
      <c r="G40" s="220"/>
      <c r="H40" s="220"/>
      <c r="I40" s="220"/>
      <c r="J40" s="220"/>
      <c r="K40" s="220"/>
      <c r="L40" s="220"/>
      <c r="M40" s="220"/>
      <c r="N40" s="224">
        <f>SUM(Formato6A_LDF!AJ36+Formato6A_LDF!AJ118)</f>
        <v>27480000</v>
      </c>
      <c r="O40" s="224">
        <f>SUM(Formato6A_LDF!AK36+Formato6A_LDF!AK118)</f>
        <v>3364084</v>
      </c>
      <c r="P40" s="224">
        <f t="shared" si="4"/>
        <v>30844084</v>
      </c>
      <c r="Q40" s="224">
        <f>SUM(Formato6A_LDF!AM36+Formato6A_LDF!AM118)</f>
        <v>25801539</v>
      </c>
      <c r="R40" s="224">
        <f>SUM(Formato6A_LDF!AN36+Formato6A_LDF!AN118)</f>
        <v>25801539</v>
      </c>
      <c r="S40" s="224">
        <f t="shared" si="5"/>
        <v>5042545</v>
      </c>
      <c r="T40" s="245"/>
      <c r="U40" s="245"/>
      <c r="V40" s="245"/>
      <c r="W40" s="245"/>
      <c r="X40" s="245"/>
      <c r="Y40" s="245"/>
      <c r="Z40" s="245"/>
      <c r="AA40" s="245"/>
      <c r="AB40" s="245"/>
      <c r="AC40" s="245"/>
      <c r="AD40" s="245"/>
      <c r="AE40" s="245"/>
      <c r="AF40" s="245"/>
      <c r="AG40" s="245"/>
      <c r="AH40" s="245"/>
      <c r="AI40" s="245"/>
      <c r="AJ40" s="245"/>
      <c r="AK40" s="245"/>
    </row>
    <row r="41" spans="1:37" s="17" customFormat="1" ht="6.95" customHeight="1">
      <c r="A41" s="241"/>
      <c r="B41" s="206"/>
      <c r="C41" s="303" t="s">
        <v>67</v>
      </c>
      <c r="D41" s="220"/>
      <c r="E41" s="220"/>
      <c r="F41" s="220"/>
      <c r="G41" s="220"/>
      <c r="H41" s="220"/>
      <c r="I41" s="220"/>
      <c r="J41" s="220"/>
      <c r="K41" s="220"/>
      <c r="L41" s="220"/>
      <c r="M41" s="220"/>
      <c r="N41" s="224">
        <f>SUM(Formato6A_LDF!AJ37+Formato6A_LDF!AJ119)</f>
        <v>0</v>
      </c>
      <c r="O41" s="224">
        <f>SUM(Formato6A_LDF!AK37+Formato6A_LDF!AK119)</f>
        <v>0</v>
      </c>
      <c r="P41" s="224">
        <f t="shared" si="4"/>
        <v>0</v>
      </c>
      <c r="Q41" s="224">
        <f>SUM(Formato6A_LDF!AM37+Formato6A_LDF!AM119)</f>
        <v>0</v>
      </c>
      <c r="R41" s="224">
        <f>SUM(Formato6A_LDF!AN37+Formato6A_LDF!AN119)</f>
        <v>0</v>
      </c>
      <c r="S41" s="224">
        <f t="shared" si="5"/>
        <v>0</v>
      </c>
      <c r="T41" s="245"/>
      <c r="U41" s="245"/>
      <c r="V41" s="245"/>
      <c r="W41" s="245"/>
      <c r="X41" s="245"/>
      <c r="Y41" s="245"/>
      <c r="Z41" s="245"/>
      <c r="AA41" s="245"/>
      <c r="AB41" s="245"/>
      <c r="AC41" s="245"/>
      <c r="AD41" s="245"/>
      <c r="AE41" s="245"/>
      <c r="AF41" s="245"/>
      <c r="AG41" s="245"/>
      <c r="AH41" s="245"/>
      <c r="AI41" s="245"/>
      <c r="AJ41" s="245"/>
      <c r="AK41" s="245"/>
    </row>
    <row r="42" spans="1:37" s="17" customFormat="1" ht="6.95" customHeight="1">
      <c r="A42" s="241"/>
      <c r="B42" s="206"/>
      <c r="C42" s="303" t="s">
        <v>68</v>
      </c>
      <c r="D42" s="220"/>
      <c r="E42" s="220"/>
      <c r="F42" s="220"/>
      <c r="G42" s="220"/>
      <c r="H42" s="220"/>
      <c r="I42" s="220"/>
      <c r="J42" s="220"/>
      <c r="K42" s="220"/>
      <c r="L42" s="220"/>
      <c r="M42" s="220"/>
      <c r="N42" s="224">
        <f>SUM(Formato6A_LDF!AJ38+Formato6A_LDF!AJ120)</f>
        <v>20000</v>
      </c>
      <c r="O42" s="224">
        <f>SUM(Formato6A_LDF!AK38+Formato6A_LDF!AK120)</f>
        <v>60000</v>
      </c>
      <c r="P42" s="224">
        <f t="shared" si="4"/>
        <v>80000</v>
      </c>
      <c r="Q42" s="224">
        <f>SUM(Formato6A_LDF!AM38+Formato6A_LDF!AM120)</f>
        <v>41822</v>
      </c>
      <c r="R42" s="224">
        <f>SUM(Formato6A_LDF!AN38+Formato6A_LDF!AN120)</f>
        <v>41822</v>
      </c>
      <c r="S42" s="224">
        <f t="shared" si="5"/>
        <v>38178</v>
      </c>
      <c r="T42" s="245"/>
      <c r="U42" s="245"/>
      <c r="V42" s="245"/>
      <c r="W42" s="245"/>
      <c r="X42" s="245"/>
      <c r="Y42" s="245"/>
      <c r="Z42" s="245"/>
      <c r="AA42" s="245"/>
      <c r="AB42" s="245"/>
      <c r="AC42" s="245"/>
      <c r="AD42" s="245"/>
      <c r="AE42" s="245"/>
      <c r="AF42" s="245"/>
      <c r="AG42" s="245"/>
      <c r="AH42" s="245"/>
      <c r="AI42" s="245"/>
      <c r="AJ42" s="245"/>
      <c r="AK42" s="245"/>
    </row>
    <row r="43" spans="1:37" s="17" customFormat="1" ht="6.95" customHeight="1">
      <c r="A43" s="241"/>
      <c r="B43" s="206"/>
      <c r="C43" s="303" t="s">
        <v>69</v>
      </c>
      <c r="D43" s="220"/>
      <c r="E43" s="220"/>
      <c r="F43" s="220"/>
      <c r="G43" s="220"/>
      <c r="H43" s="220"/>
      <c r="I43" s="220"/>
      <c r="J43" s="220"/>
      <c r="K43" s="220"/>
      <c r="L43" s="220"/>
      <c r="M43" s="220"/>
      <c r="N43" s="224">
        <f>SUM(Formato6A_LDF!AJ39+Formato6A_LDF!AJ121)</f>
        <v>50000</v>
      </c>
      <c r="O43" s="224">
        <f>SUM(Formato6A_LDF!AK39+Formato6A_LDF!AK121)</f>
        <v>-50000</v>
      </c>
      <c r="P43" s="224">
        <f t="shared" si="4"/>
        <v>0</v>
      </c>
      <c r="Q43" s="224">
        <f>SUM(Formato6A_LDF!AM39+Formato6A_LDF!AM121)</f>
        <v>0</v>
      </c>
      <c r="R43" s="224">
        <f>SUM(Formato6A_LDF!AN39+Formato6A_LDF!AN121)</f>
        <v>0</v>
      </c>
      <c r="S43" s="224">
        <f t="shared" si="5"/>
        <v>0</v>
      </c>
      <c r="T43" s="245"/>
      <c r="U43" s="245"/>
      <c r="V43" s="245"/>
      <c r="W43" s="245"/>
      <c r="X43" s="245"/>
      <c r="Y43" s="245"/>
      <c r="Z43" s="245"/>
      <c r="AA43" s="245"/>
      <c r="AB43" s="245"/>
      <c r="AC43" s="245"/>
      <c r="AD43" s="245"/>
      <c r="AE43" s="245"/>
      <c r="AF43" s="245"/>
      <c r="AG43" s="245"/>
      <c r="AH43" s="245"/>
      <c r="AI43" s="245"/>
      <c r="AJ43" s="245"/>
      <c r="AK43" s="245"/>
    </row>
    <row r="44" spans="1:37" s="17" customFormat="1" ht="6.95" customHeight="1">
      <c r="A44" s="241"/>
      <c r="B44" s="206"/>
      <c r="C44" s="303" t="s">
        <v>70</v>
      </c>
      <c r="D44" s="220"/>
      <c r="E44" s="220"/>
      <c r="F44" s="220"/>
      <c r="G44" s="220"/>
      <c r="H44" s="220"/>
      <c r="I44" s="220"/>
      <c r="J44" s="220"/>
      <c r="K44" s="220"/>
      <c r="L44" s="220"/>
      <c r="M44" s="220"/>
      <c r="N44" s="224">
        <f>SUM(Formato6A_LDF!AJ40+Formato6A_LDF!AJ122)</f>
        <v>34540000</v>
      </c>
      <c r="O44" s="224">
        <f>SUM(Formato6A_LDF!AK40+Formato6A_LDF!AK122)</f>
        <v>3435570</v>
      </c>
      <c r="P44" s="224">
        <f t="shared" si="4"/>
        <v>37975570</v>
      </c>
      <c r="Q44" s="224">
        <f>SUM(Formato6A_LDF!AM40+Formato6A_LDF!AM122)</f>
        <v>27787067</v>
      </c>
      <c r="R44" s="224">
        <f>SUM(Formato6A_LDF!AN40+Formato6A_LDF!AN122)</f>
        <v>27787067</v>
      </c>
      <c r="S44" s="224">
        <f t="shared" si="5"/>
        <v>10188503</v>
      </c>
      <c r="T44" s="245"/>
      <c r="U44" s="245"/>
      <c r="V44" s="245"/>
      <c r="W44" s="245"/>
      <c r="X44" s="245"/>
      <c r="Y44" s="245"/>
      <c r="Z44" s="245"/>
      <c r="AA44" s="245"/>
      <c r="AB44" s="245"/>
      <c r="AC44" s="245"/>
      <c r="AD44" s="245"/>
      <c r="AE44" s="245"/>
      <c r="AF44" s="245"/>
      <c r="AG44" s="245"/>
      <c r="AH44" s="245"/>
      <c r="AI44" s="245"/>
      <c r="AJ44" s="245"/>
      <c r="AK44" s="245"/>
    </row>
    <row r="45" spans="1:37" s="17" customFormat="1" ht="3.95" customHeight="1">
      <c r="A45" s="241"/>
      <c r="B45" s="206"/>
      <c r="C45" s="203"/>
      <c r="D45" s="220"/>
      <c r="E45" s="220"/>
      <c r="F45" s="220"/>
      <c r="G45" s="220"/>
      <c r="H45" s="220"/>
      <c r="I45" s="220"/>
      <c r="J45" s="220"/>
      <c r="K45" s="220"/>
      <c r="L45" s="220"/>
      <c r="M45" s="220"/>
      <c r="N45" s="224"/>
      <c r="O45" s="224"/>
      <c r="P45" s="224"/>
      <c r="Q45" s="224"/>
      <c r="R45" s="224"/>
      <c r="S45" s="224"/>
      <c r="T45" s="245"/>
      <c r="U45" s="245"/>
      <c r="V45" s="245"/>
      <c r="W45" s="245"/>
      <c r="X45" s="245"/>
      <c r="Y45" s="245"/>
      <c r="Z45" s="245"/>
      <c r="AA45" s="245"/>
      <c r="AB45" s="245"/>
      <c r="AC45" s="245"/>
      <c r="AD45" s="245"/>
      <c r="AE45" s="245"/>
      <c r="AF45" s="245"/>
      <c r="AG45" s="245"/>
      <c r="AH45" s="245"/>
      <c r="AI45" s="245"/>
      <c r="AJ45" s="245"/>
      <c r="AK45" s="245"/>
    </row>
    <row r="46" spans="1:37" s="17" customFormat="1" ht="6.95" customHeight="1">
      <c r="A46" s="241"/>
      <c r="B46" s="219" t="s">
        <v>252</v>
      </c>
      <c r="C46" s="220"/>
      <c r="D46" s="220"/>
      <c r="E46" s="220"/>
      <c r="F46" s="220"/>
      <c r="G46" s="220"/>
      <c r="H46" s="220"/>
      <c r="I46" s="220"/>
      <c r="J46" s="220"/>
      <c r="K46" s="220"/>
      <c r="L46" s="220"/>
      <c r="M46" s="220"/>
      <c r="N46" s="223">
        <f>SUM(N48:N56)</f>
        <v>100000</v>
      </c>
      <c r="O46" s="223">
        <f>SUM(O48:O56)</f>
        <v>29804</v>
      </c>
      <c r="P46" s="223">
        <f>N46+O46</f>
        <v>129804</v>
      </c>
      <c r="Q46" s="223">
        <f>SUM(Q48:Q56)</f>
        <v>129804</v>
      </c>
      <c r="R46" s="223">
        <f>SUM(R48:R56)</f>
        <v>129804</v>
      </c>
      <c r="S46" s="223">
        <f>P46-Q46</f>
        <v>0</v>
      </c>
      <c r="T46" s="245"/>
      <c r="U46" s="245"/>
      <c r="V46" s="245"/>
      <c r="W46" s="245"/>
      <c r="X46" s="245"/>
      <c r="Y46" s="245"/>
      <c r="Z46" s="245"/>
      <c r="AA46" s="245"/>
      <c r="AB46" s="245"/>
      <c r="AC46" s="245"/>
      <c r="AD46" s="245"/>
      <c r="AE46" s="245"/>
      <c r="AF46" s="245"/>
      <c r="AG46" s="245"/>
      <c r="AH46" s="245"/>
      <c r="AI46" s="245"/>
      <c r="AJ46" s="245"/>
      <c r="AK46" s="245"/>
    </row>
    <row r="47" spans="1:37" s="17" customFormat="1" ht="3.95" customHeight="1">
      <c r="A47" s="241"/>
      <c r="B47" s="206"/>
      <c r="C47" s="220"/>
      <c r="D47" s="220"/>
      <c r="E47" s="220"/>
      <c r="F47" s="220"/>
      <c r="G47" s="220"/>
      <c r="H47" s="220"/>
      <c r="I47" s="220"/>
      <c r="J47" s="220"/>
      <c r="K47" s="220"/>
      <c r="L47" s="220"/>
      <c r="M47" s="220"/>
      <c r="N47" s="224"/>
      <c r="O47" s="224"/>
      <c r="P47" s="224"/>
      <c r="Q47" s="224"/>
      <c r="R47" s="224"/>
      <c r="S47" s="224"/>
      <c r="T47" s="245"/>
      <c r="U47" s="245"/>
      <c r="V47" s="245"/>
      <c r="W47" s="245"/>
      <c r="X47" s="245"/>
      <c r="Y47" s="245"/>
      <c r="Z47" s="245"/>
      <c r="AA47" s="245"/>
      <c r="AB47" s="245"/>
      <c r="AC47" s="245"/>
      <c r="AD47" s="245"/>
      <c r="AE47" s="245"/>
      <c r="AF47" s="245"/>
      <c r="AG47" s="245"/>
      <c r="AH47" s="245"/>
      <c r="AI47" s="245"/>
      <c r="AJ47" s="245"/>
      <c r="AK47" s="245"/>
    </row>
    <row r="48" spans="1:37" s="17" customFormat="1" ht="6.95" customHeight="1">
      <c r="A48" s="241"/>
      <c r="B48" s="206"/>
      <c r="C48" s="303" t="s">
        <v>8</v>
      </c>
      <c r="D48" s="220"/>
      <c r="E48" s="220"/>
      <c r="F48" s="220"/>
      <c r="G48" s="220"/>
      <c r="H48" s="220"/>
      <c r="I48" s="220"/>
      <c r="J48" s="220"/>
      <c r="K48" s="220"/>
      <c r="L48" s="220"/>
      <c r="M48" s="220"/>
      <c r="N48" s="224">
        <f>SUM(Formato6A_LDF!AJ42+Formato6A_LDF!AJ124)</f>
        <v>0</v>
      </c>
      <c r="O48" s="224">
        <f>SUM(Formato6A_LDF!AK42+Formato6A_LDF!AK124)</f>
        <v>0</v>
      </c>
      <c r="P48" s="224">
        <f t="shared" ref="P48:P56" si="6">N48+O48</f>
        <v>0</v>
      </c>
      <c r="Q48" s="224">
        <f>SUM(Formato6A_LDF!AM42+Formato6A_LDF!AM124)</f>
        <v>0</v>
      </c>
      <c r="R48" s="224">
        <f>SUM(Formato6A_LDF!AN42+Formato6A_LDF!AN124)</f>
        <v>0</v>
      </c>
      <c r="S48" s="224">
        <f t="shared" ref="S48:S56" si="7">P48-Q48</f>
        <v>0</v>
      </c>
      <c r="T48" s="245"/>
      <c r="U48" s="245"/>
      <c r="V48" s="245"/>
      <c r="W48" s="245"/>
      <c r="X48" s="245"/>
      <c r="Y48" s="245"/>
      <c r="Z48" s="245"/>
      <c r="AA48" s="245"/>
      <c r="AB48" s="245"/>
      <c r="AC48" s="245"/>
      <c r="AD48" s="245"/>
      <c r="AE48" s="245"/>
      <c r="AF48" s="245"/>
      <c r="AG48" s="245"/>
      <c r="AH48" s="245"/>
      <c r="AI48" s="245"/>
      <c r="AJ48" s="245"/>
      <c r="AK48" s="245"/>
    </row>
    <row r="49" spans="1:37" s="17" customFormat="1" ht="6.95" customHeight="1">
      <c r="A49" s="241"/>
      <c r="B49" s="206"/>
      <c r="C49" s="303" t="s">
        <v>9</v>
      </c>
      <c r="D49" s="220"/>
      <c r="E49" s="220"/>
      <c r="F49" s="220"/>
      <c r="G49" s="220"/>
      <c r="H49" s="220"/>
      <c r="I49" s="220"/>
      <c r="J49" s="220"/>
      <c r="K49" s="220"/>
      <c r="L49" s="220"/>
      <c r="M49" s="220"/>
      <c r="N49" s="224">
        <f>SUM(Formato6A_LDF!AJ43+Formato6A_LDF!AJ125)</f>
        <v>0</v>
      </c>
      <c r="O49" s="224">
        <f>SUM(Formato6A_LDF!AK43+Formato6A_LDF!AK125)</f>
        <v>0</v>
      </c>
      <c r="P49" s="224">
        <f t="shared" si="6"/>
        <v>0</v>
      </c>
      <c r="Q49" s="224">
        <f>SUM(Formato6A_LDF!AM43+Formato6A_LDF!AM125)</f>
        <v>0</v>
      </c>
      <c r="R49" s="224">
        <f>SUM(Formato6A_LDF!AN43+Formato6A_LDF!AN125)</f>
        <v>0</v>
      </c>
      <c r="S49" s="224">
        <f t="shared" si="7"/>
        <v>0</v>
      </c>
      <c r="T49" s="245"/>
      <c r="U49" s="245"/>
      <c r="V49" s="245"/>
      <c r="W49" s="245"/>
      <c r="X49" s="245"/>
      <c r="Y49" s="245"/>
      <c r="Z49" s="245"/>
      <c r="AA49" s="245"/>
      <c r="AB49" s="245"/>
      <c r="AC49" s="245"/>
      <c r="AD49" s="245"/>
      <c r="AE49" s="245"/>
      <c r="AF49" s="245"/>
      <c r="AG49" s="245"/>
      <c r="AH49" s="245"/>
      <c r="AI49" s="245"/>
      <c r="AJ49" s="245"/>
      <c r="AK49" s="245"/>
    </row>
    <row r="50" spans="1:37" s="17" customFormat="1" ht="6.95" customHeight="1">
      <c r="A50" s="241"/>
      <c r="B50" s="206"/>
      <c r="C50" s="303" t="s">
        <v>10</v>
      </c>
      <c r="D50" s="220"/>
      <c r="E50" s="220"/>
      <c r="F50" s="220"/>
      <c r="G50" s="220"/>
      <c r="H50" s="220"/>
      <c r="I50" s="220"/>
      <c r="J50" s="220"/>
      <c r="K50" s="220"/>
      <c r="L50" s="220"/>
      <c r="M50" s="220"/>
      <c r="N50" s="224">
        <f>SUM(Formato6A_LDF!AJ44+Formato6A_LDF!AJ126)</f>
        <v>0</v>
      </c>
      <c r="O50" s="224">
        <f>SUM(Formato6A_LDF!AK44+Formato6A_LDF!AK126)</f>
        <v>0</v>
      </c>
      <c r="P50" s="224">
        <f t="shared" si="6"/>
        <v>0</v>
      </c>
      <c r="Q50" s="224">
        <f>SUM(Formato6A_LDF!AM44+Formato6A_LDF!AM126)</f>
        <v>0</v>
      </c>
      <c r="R50" s="224">
        <f>SUM(Formato6A_LDF!AN44+Formato6A_LDF!AN126)</f>
        <v>0</v>
      </c>
      <c r="S50" s="224">
        <f t="shared" si="7"/>
        <v>0</v>
      </c>
      <c r="T50" s="245"/>
      <c r="U50" s="245"/>
      <c r="V50" s="245"/>
      <c r="W50" s="245"/>
      <c r="X50" s="245"/>
      <c r="Y50" s="245"/>
      <c r="Z50" s="245"/>
      <c r="AA50" s="245"/>
      <c r="AB50" s="245"/>
      <c r="AC50" s="245"/>
      <c r="AD50" s="245"/>
      <c r="AE50" s="245"/>
      <c r="AF50" s="245"/>
      <c r="AG50" s="245"/>
      <c r="AH50" s="245"/>
      <c r="AI50" s="245"/>
      <c r="AJ50" s="245"/>
      <c r="AK50" s="245"/>
    </row>
    <row r="51" spans="1:37" s="17" customFormat="1" ht="6.95" customHeight="1">
      <c r="A51" s="241"/>
      <c r="B51" s="206"/>
      <c r="C51" s="303" t="s">
        <v>11</v>
      </c>
      <c r="D51" s="220"/>
      <c r="E51" s="220"/>
      <c r="F51" s="220"/>
      <c r="G51" s="220"/>
      <c r="H51" s="220"/>
      <c r="I51" s="220"/>
      <c r="J51" s="220"/>
      <c r="K51" s="220"/>
      <c r="L51" s="220"/>
      <c r="M51" s="220"/>
      <c r="N51" s="224">
        <f>SUM(Formato6A_LDF!AJ45+Formato6A_LDF!AJ127)</f>
        <v>100000</v>
      </c>
      <c r="O51" s="224">
        <f>SUM(Formato6A_LDF!AK45+Formato6A_LDF!AK127)</f>
        <v>29804</v>
      </c>
      <c r="P51" s="224">
        <f t="shared" si="6"/>
        <v>129804</v>
      </c>
      <c r="Q51" s="224">
        <f>SUM(Formato6A_LDF!AM45+Formato6A_LDF!AM127)</f>
        <v>129804</v>
      </c>
      <c r="R51" s="224">
        <f>SUM(Formato6A_LDF!AN45+Formato6A_LDF!AN127)</f>
        <v>129804</v>
      </c>
      <c r="S51" s="224">
        <f t="shared" si="7"/>
        <v>0</v>
      </c>
      <c r="T51" s="245"/>
      <c r="U51" s="245"/>
      <c r="V51" s="245"/>
      <c r="W51" s="245"/>
      <c r="X51" s="245"/>
      <c r="Y51" s="245"/>
      <c r="Z51" s="245"/>
      <c r="AA51" s="245"/>
      <c r="AB51" s="245"/>
      <c r="AC51" s="245"/>
      <c r="AD51" s="245"/>
      <c r="AE51" s="245"/>
      <c r="AF51" s="245"/>
      <c r="AG51" s="245"/>
      <c r="AH51" s="245"/>
      <c r="AI51" s="245"/>
      <c r="AJ51" s="245"/>
      <c r="AK51" s="245"/>
    </row>
    <row r="52" spans="1:37" s="17" customFormat="1" ht="6.95" customHeight="1">
      <c r="A52" s="241"/>
      <c r="B52" s="206"/>
      <c r="C52" s="303" t="s">
        <v>12</v>
      </c>
      <c r="D52" s="220"/>
      <c r="E52" s="220"/>
      <c r="F52" s="220"/>
      <c r="G52" s="220"/>
      <c r="H52" s="220"/>
      <c r="I52" s="220"/>
      <c r="J52" s="220"/>
      <c r="K52" s="220"/>
      <c r="L52" s="220"/>
      <c r="M52" s="220"/>
      <c r="N52" s="224">
        <f>SUM(Formato6A_LDF!AJ46+Formato6A_LDF!AJ128)</f>
        <v>0</v>
      </c>
      <c r="O52" s="224">
        <f>SUM(Formato6A_LDF!AK46+Formato6A_LDF!AK128)</f>
        <v>0</v>
      </c>
      <c r="P52" s="224">
        <f t="shared" si="6"/>
        <v>0</v>
      </c>
      <c r="Q52" s="224">
        <f>SUM(Formato6A_LDF!AM46+Formato6A_LDF!AM128)</f>
        <v>0</v>
      </c>
      <c r="R52" s="224">
        <f>SUM(Formato6A_LDF!AN46+Formato6A_LDF!AN128)</f>
        <v>0</v>
      </c>
      <c r="S52" s="224">
        <f t="shared" si="7"/>
        <v>0</v>
      </c>
      <c r="T52" s="245"/>
      <c r="U52" s="245"/>
      <c r="V52" s="245"/>
      <c r="W52" s="245"/>
      <c r="X52" s="245"/>
      <c r="Y52" s="245"/>
      <c r="Z52" s="245"/>
      <c r="AA52" s="245"/>
      <c r="AB52" s="245"/>
      <c r="AC52" s="245"/>
      <c r="AD52" s="245"/>
      <c r="AE52" s="245"/>
      <c r="AF52" s="245"/>
      <c r="AG52" s="245"/>
      <c r="AH52" s="245"/>
      <c r="AI52" s="245"/>
      <c r="AJ52" s="245"/>
      <c r="AK52" s="245"/>
    </row>
    <row r="53" spans="1:37" s="17" customFormat="1" ht="6.95" customHeight="1">
      <c r="A53" s="241"/>
      <c r="B53" s="206"/>
      <c r="C53" s="303" t="s">
        <v>71</v>
      </c>
      <c r="D53" s="220"/>
      <c r="E53" s="220"/>
      <c r="F53" s="220"/>
      <c r="G53" s="220"/>
      <c r="H53" s="220"/>
      <c r="I53" s="220"/>
      <c r="J53" s="220"/>
      <c r="K53" s="220"/>
      <c r="L53" s="220"/>
      <c r="M53" s="220"/>
      <c r="N53" s="224">
        <f>SUM(Formato6A_LDF!AJ47+Formato6A_LDF!AJ129)</f>
        <v>0</v>
      </c>
      <c r="O53" s="224">
        <f>SUM(Formato6A_LDF!AK47+Formato6A_LDF!AK129)</f>
        <v>0</v>
      </c>
      <c r="P53" s="224">
        <f t="shared" si="6"/>
        <v>0</v>
      </c>
      <c r="Q53" s="224">
        <f>SUM(Formato6A_LDF!AM47+Formato6A_LDF!AM129)</f>
        <v>0</v>
      </c>
      <c r="R53" s="224">
        <f>SUM(Formato6A_LDF!AN47+Formato6A_LDF!AN129)</f>
        <v>0</v>
      </c>
      <c r="S53" s="224">
        <f t="shared" si="7"/>
        <v>0</v>
      </c>
      <c r="T53" s="245"/>
      <c r="U53" s="245"/>
      <c r="V53" s="245"/>
      <c r="W53" s="245"/>
      <c r="X53" s="245"/>
      <c r="Y53" s="245"/>
      <c r="Z53" s="245"/>
      <c r="AA53" s="245"/>
      <c r="AB53" s="245"/>
      <c r="AC53" s="245"/>
      <c r="AD53" s="245"/>
      <c r="AE53" s="245"/>
      <c r="AF53" s="245"/>
      <c r="AG53" s="245"/>
      <c r="AH53" s="245"/>
      <c r="AI53" s="245"/>
      <c r="AJ53" s="245"/>
      <c r="AK53" s="245"/>
    </row>
    <row r="54" spans="1:37" s="17" customFormat="1" ht="6.95" customHeight="1">
      <c r="A54" s="241"/>
      <c r="B54" s="206"/>
      <c r="C54" s="303" t="s">
        <v>15</v>
      </c>
      <c r="D54" s="220"/>
      <c r="E54" s="220"/>
      <c r="F54" s="220"/>
      <c r="G54" s="220"/>
      <c r="H54" s="220"/>
      <c r="I54" s="220"/>
      <c r="J54" s="220"/>
      <c r="K54" s="220"/>
      <c r="L54" s="220"/>
      <c r="M54" s="220"/>
      <c r="N54" s="224">
        <f>SUM(Formato6A_LDF!AJ48+Formato6A_LDF!AJ130)</f>
        <v>0</v>
      </c>
      <c r="O54" s="224">
        <f>SUM(Formato6A_LDF!AK48+Formato6A_LDF!AK130)</f>
        <v>0</v>
      </c>
      <c r="P54" s="224">
        <f t="shared" si="6"/>
        <v>0</v>
      </c>
      <c r="Q54" s="224">
        <f>SUM(Formato6A_LDF!AM48+Formato6A_LDF!AM130)</f>
        <v>0</v>
      </c>
      <c r="R54" s="224">
        <f>SUM(Formato6A_LDF!AN48+Formato6A_LDF!AN130)</f>
        <v>0</v>
      </c>
      <c r="S54" s="224">
        <f t="shared" si="7"/>
        <v>0</v>
      </c>
      <c r="T54" s="245"/>
      <c r="U54" s="245"/>
      <c r="V54" s="245"/>
      <c r="W54" s="245"/>
      <c r="X54" s="245"/>
      <c r="Y54" s="245"/>
      <c r="Z54" s="245"/>
      <c r="AA54" s="245"/>
      <c r="AB54" s="245"/>
      <c r="AC54" s="245"/>
      <c r="AD54" s="245"/>
      <c r="AE54" s="245"/>
      <c r="AF54" s="245"/>
      <c r="AG54" s="245"/>
      <c r="AH54" s="245"/>
      <c r="AI54" s="245"/>
      <c r="AJ54" s="245"/>
      <c r="AK54" s="245"/>
    </row>
    <row r="55" spans="1:37" s="17" customFormat="1" ht="6.95" customHeight="1">
      <c r="A55" s="241"/>
      <c r="B55" s="206"/>
      <c r="C55" s="303" t="s">
        <v>16</v>
      </c>
      <c r="D55" s="220"/>
      <c r="E55" s="220"/>
      <c r="F55" s="220"/>
      <c r="G55" s="220"/>
      <c r="H55" s="220"/>
      <c r="I55" s="220"/>
      <c r="J55" s="220"/>
      <c r="K55" s="220"/>
      <c r="L55" s="220"/>
      <c r="M55" s="220"/>
      <c r="N55" s="224">
        <f>SUM(Formato6A_LDF!AJ49+Formato6A_LDF!AJ131)</f>
        <v>0</v>
      </c>
      <c r="O55" s="224">
        <f>SUM(Formato6A_LDF!AK49+Formato6A_LDF!AK131)</f>
        <v>0</v>
      </c>
      <c r="P55" s="224">
        <f t="shared" si="6"/>
        <v>0</v>
      </c>
      <c r="Q55" s="224">
        <f>SUM(Formato6A_LDF!AM49+Formato6A_LDF!AM131)</f>
        <v>0</v>
      </c>
      <c r="R55" s="224">
        <f>SUM(Formato6A_LDF!AN49+Formato6A_LDF!AN131)</f>
        <v>0</v>
      </c>
      <c r="S55" s="224">
        <f t="shared" si="7"/>
        <v>0</v>
      </c>
      <c r="T55" s="245"/>
      <c r="U55" s="245"/>
      <c r="V55" s="245"/>
      <c r="W55" s="245"/>
      <c r="X55" s="245"/>
      <c r="Y55" s="245"/>
      <c r="Z55" s="245"/>
      <c r="AA55" s="245"/>
      <c r="AB55" s="245"/>
      <c r="AC55" s="245"/>
      <c r="AD55" s="245"/>
      <c r="AE55" s="245"/>
      <c r="AF55" s="245"/>
      <c r="AG55" s="245"/>
      <c r="AH55" s="245"/>
      <c r="AI55" s="245"/>
      <c r="AJ55" s="245"/>
      <c r="AK55" s="245"/>
    </row>
    <row r="56" spans="1:37" s="17" customFormat="1" ht="6.95" customHeight="1">
      <c r="A56" s="241"/>
      <c r="B56" s="206"/>
      <c r="C56" s="303" t="s">
        <v>17</v>
      </c>
      <c r="D56" s="220"/>
      <c r="E56" s="220"/>
      <c r="F56" s="220"/>
      <c r="G56" s="220"/>
      <c r="H56" s="220"/>
      <c r="I56" s="220"/>
      <c r="J56" s="220"/>
      <c r="K56" s="220"/>
      <c r="L56" s="220"/>
      <c r="M56" s="220"/>
      <c r="N56" s="224">
        <f>SUM(Formato6A_LDF!AJ50+Formato6A_LDF!AJ132)</f>
        <v>0</v>
      </c>
      <c r="O56" s="224">
        <f>SUM(Formato6A_LDF!AK50+Formato6A_LDF!AK132)</f>
        <v>0</v>
      </c>
      <c r="P56" s="224">
        <f t="shared" si="6"/>
        <v>0</v>
      </c>
      <c r="Q56" s="224">
        <f>SUM(Formato6A_LDF!AM50+Formato6A_LDF!AM132)</f>
        <v>0</v>
      </c>
      <c r="R56" s="224">
        <f>SUM(Formato6A_LDF!AN50+Formato6A_LDF!AN132)</f>
        <v>0</v>
      </c>
      <c r="S56" s="224">
        <f t="shared" si="7"/>
        <v>0</v>
      </c>
      <c r="T56" s="245"/>
      <c r="U56" s="245"/>
      <c r="V56" s="245"/>
      <c r="W56" s="245"/>
      <c r="X56" s="245"/>
      <c r="Y56" s="245"/>
      <c r="Z56" s="245"/>
      <c r="AA56" s="245"/>
      <c r="AB56" s="245"/>
      <c r="AC56" s="245"/>
      <c r="AD56" s="245"/>
      <c r="AE56" s="245"/>
      <c r="AF56" s="245"/>
      <c r="AG56" s="245"/>
      <c r="AH56" s="245"/>
      <c r="AI56" s="245"/>
      <c r="AJ56" s="245"/>
      <c r="AK56" s="245"/>
    </row>
    <row r="57" spans="1:37" s="17" customFormat="1" ht="3.95" customHeight="1">
      <c r="A57" s="241"/>
      <c r="B57" s="206"/>
      <c r="C57" s="203"/>
      <c r="D57" s="220"/>
      <c r="E57" s="220"/>
      <c r="F57" s="220"/>
      <c r="G57" s="220"/>
      <c r="H57" s="220"/>
      <c r="I57" s="220"/>
      <c r="J57" s="220"/>
      <c r="K57" s="220"/>
      <c r="L57" s="220"/>
      <c r="M57" s="220"/>
      <c r="N57" s="224"/>
      <c r="O57" s="224"/>
      <c r="P57" s="224"/>
      <c r="Q57" s="224"/>
      <c r="R57" s="224"/>
      <c r="S57" s="224"/>
      <c r="T57" s="245"/>
      <c r="U57" s="245"/>
      <c r="V57" s="245"/>
      <c r="W57" s="245"/>
      <c r="X57" s="245"/>
      <c r="Y57" s="245"/>
      <c r="Z57" s="245"/>
      <c r="AA57" s="245"/>
      <c r="AB57" s="245"/>
      <c r="AC57" s="245"/>
      <c r="AD57" s="245"/>
      <c r="AE57" s="245"/>
      <c r="AF57" s="245"/>
      <c r="AG57" s="245"/>
      <c r="AH57" s="245"/>
      <c r="AI57" s="245"/>
      <c r="AJ57" s="245"/>
      <c r="AK57" s="245"/>
    </row>
    <row r="58" spans="1:37" s="17" customFormat="1" ht="6.95" customHeight="1">
      <c r="A58" s="241"/>
      <c r="B58" s="219" t="s">
        <v>43</v>
      </c>
      <c r="C58" s="203"/>
      <c r="D58" s="220"/>
      <c r="E58" s="220"/>
      <c r="F58" s="220"/>
      <c r="G58" s="220"/>
      <c r="H58" s="220"/>
      <c r="I58" s="220"/>
      <c r="J58" s="220"/>
      <c r="K58" s="220"/>
      <c r="L58" s="220"/>
      <c r="M58" s="220"/>
      <c r="N58" s="223">
        <f>SUM(N60:N68)</f>
        <v>25000000</v>
      </c>
      <c r="O58" s="223">
        <f>SUM(O60:O68)</f>
        <v>32491015</v>
      </c>
      <c r="P58" s="223">
        <f>N58+O58</f>
        <v>57491015</v>
      </c>
      <c r="Q58" s="223">
        <f>SUM(Q60:Q68)</f>
        <v>56984737</v>
      </c>
      <c r="R58" s="223">
        <f>SUM(R60:R68)</f>
        <v>56984737</v>
      </c>
      <c r="S58" s="223">
        <f>P58-Q58</f>
        <v>506278</v>
      </c>
      <c r="T58" s="245"/>
      <c r="U58" s="245"/>
      <c r="V58" s="245"/>
      <c r="W58" s="245"/>
      <c r="X58" s="245"/>
      <c r="Y58" s="245"/>
      <c r="Z58" s="245"/>
      <c r="AA58" s="245"/>
      <c r="AB58" s="245"/>
      <c r="AC58" s="245"/>
      <c r="AD58" s="245"/>
      <c r="AE58" s="245"/>
      <c r="AF58" s="245"/>
      <c r="AG58" s="245"/>
      <c r="AH58" s="245"/>
      <c r="AI58" s="245"/>
      <c r="AJ58" s="245"/>
      <c r="AK58" s="245"/>
    </row>
    <row r="59" spans="1:37" s="17" customFormat="1" ht="3.95" customHeight="1">
      <c r="A59" s="241"/>
      <c r="B59" s="206"/>
      <c r="C59" s="203"/>
      <c r="D59" s="220"/>
      <c r="E59" s="220"/>
      <c r="F59" s="220"/>
      <c r="G59" s="220"/>
      <c r="H59" s="220"/>
      <c r="I59" s="220"/>
      <c r="J59" s="220"/>
      <c r="K59" s="220"/>
      <c r="L59" s="220"/>
      <c r="M59" s="220"/>
      <c r="N59" s="224"/>
      <c r="O59" s="224"/>
      <c r="P59" s="224"/>
      <c r="Q59" s="224"/>
      <c r="R59" s="224"/>
      <c r="S59" s="224"/>
      <c r="T59" s="245"/>
      <c r="U59" s="245"/>
      <c r="V59" s="245"/>
      <c r="W59" s="245"/>
      <c r="X59" s="245"/>
      <c r="Y59" s="245"/>
      <c r="Z59" s="245"/>
      <c r="AA59" s="245"/>
      <c r="AB59" s="245"/>
      <c r="AC59" s="245"/>
      <c r="AD59" s="245"/>
      <c r="AE59" s="245"/>
      <c r="AF59" s="245"/>
      <c r="AG59" s="245"/>
      <c r="AH59" s="245"/>
      <c r="AI59" s="245"/>
      <c r="AJ59" s="245"/>
      <c r="AK59" s="245"/>
    </row>
    <row r="60" spans="1:37" s="17" customFormat="1" ht="6.95" customHeight="1">
      <c r="A60" s="241"/>
      <c r="B60" s="206"/>
      <c r="C60" s="303" t="s">
        <v>72</v>
      </c>
      <c r="D60" s="220"/>
      <c r="E60" s="220"/>
      <c r="F60" s="220"/>
      <c r="G60" s="220"/>
      <c r="H60" s="220"/>
      <c r="I60" s="220"/>
      <c r="J60" s="220"/>
      <c r="K60" s="220"/>
      <c r="L60" s="220"/>
      <c r="M60" s="220"/>
      <c r="N60" s="224">
        <f>SUM(Formato6A_LDF!AJ52+Formato6A_LDF!AJ134)</f>
        <v>0</v>
      </c>
      <c r="O60" s="224">
        <f>SUM(Formato6A_LDF!AK52+Formato6A_LDF!AK134)</f>
        <v>343849</v>
      </c>
      <c r="P60" s="224">
        <f t="shared" ref="P60:P68" si="8">N60+O60</f>
        <v>343849</v>
      </c>
      <c r="Q60" s="224">
        <f>SUM(Formato6A_LDF!AM52+Formato6A_LDF!AM134)</f>
        <v>326148</v>
      </c>
      <c r="R60" s="224">
        <f>SUM(Formato6A_LDF!AN52+Formato6A_LDF!AN134)</f>
        <v>326148</v>
      </c>
      <c r="S60" s="224">
        <f t="shared" ref="S60:S68" si="9">P60-Q60</f>
        <v>17701</v>
      </c>
      <c r="T60" s="245"/>
      <c r="U60" s="245"/>
      <c r="V60" s="245"/>
      <c r="W60" s="245"/>
      <c r="X60" s="245"/>
      <c r="Y60" s="245"/>
      <c r="Z60" s="245"/>
      <c r="AA60" s="245"/>
      <c r="AB60" s="245"/>
      <c r="AC60" s="245"/>
      <c r="AD60" s="245"/>
      <c r="AE60" s="245"/>
      <c r="AF60" s="245"/>
      <c r="AG60" s="245"/>
      <c r="AH60" s="245"/>
      <c r="AI60" s="245"/>
      <c r="AJ60" s="245"/>
      <c r="AK60" s="245"/>
    </row>
    <row r="61" spans="1:37" s="17" customFormat="1" ht="6.95" customHeight="1">
      <c r="A61" s="241"/>
      <c r="B61" s="206"/>
      <c r="C61" s="303" t="s">
        <v>73</v>
      </c>
      <c r="D61" s="220"/>
      <c r="E61" s="220"/>
      <c r="F61" s="220"/>
      <c r="G61" s="220"/>
      <c r="H61" s="220"/>
      <c r="I61" s="220"/>
      <c r="J61" s="220"/>
      <c r="K61" s="220"/>
      <c r="L61" s="220"/>
      <c r="M61" s="220"/>
      <c r="N61" s="224">
        <f>SUM(Formato6A_LDF!AJ53+Formato6A_LDF!AJ135)</f>
        <v>0</v>
      </c>
      <c r="O61" s="224">
        <f>SUM(Formato6A_LDF!AK53+Formato6A_LDF!AK135)</f>
        <v>0</v>
      </c>
      <c r="P61" s="224">
        <f t="shared" si="8"/>
        <v>0</v>
      </c>
      <c r="Q61" s="224">
        <f>SUM(Formato6A_LDF!AM53+Formato6A_LDF!AM135)</f>
        <v>0</v>
      </c>
      <c r="R61" s="224">
        <f>SUM(Formato6A_LDF!AN53+Formato6A_LDF!AN135)</f>
        <v>0</v>
      </c>
      <c r="S61" s="224">
        <f t="shared" si="9"/>
        <v>0</v>
      </c>
      <c r="T61" s="245"/>
      <c r="U61" s="245"/>
      <c r="V61" s="245"/>
      <c r="W61" s="245"/>
      <c r="X61" s="245"/>
      <c r="Y61" s="245"/>
      <c r="Z61" s="245"/>
      <c r="AA61" s="245"/>
      <c r="AB61" s="245"/>
      <c r="AC61" s="245"/>
      <c r="AD61" s="245"/>
      <c r="AE61" s="245"/>
      <c r="AF61" s="245"/>
      <c r="AG61" s="245"/>
      <c r="AH61" s="245"/>
      <c r="AI61" s="245"/>
      <c r="AJ61" s="245"/>
      <c r="AK61" s="245"/>
    </row>
    <row r="62" spans="1:37" s="17" customFormat="1" ht="6.95" customHeight="1">
      <c r="A62" s="241"/>
      <c r="B62" s="206"/>
      <c r="C62" s="303" t="s">
        <v>74</v>
      </c>
      <c r="D62" s="220"/>
      <c r="E62" s="220"/>
      <c r="F62" s="220"/>
      <c r="G62" s="220"/>
      <c r="H62" s="220"/>
      <c r="I62" s="220"/>
      <c r="J62" s="220"/>
      <c r="K62" s="220"/>
      <c r="L62" s="220"/>
      <c r="M62" s="220"/>
      <c r="N62" s="224">
        <f>SUM(Formato6A_LDF!AJ54+Formato6A_LDF!AJ136)</f>
        <v>0</v>
      </c>
      <c r="O62" s="224">
        <f>SUM(Formato6A_LDF!AK54+Formato6A_LDF!AK136)</f>
        <v>0</v>
      </c>
      <c r="P62" s="224">
        <f t="shared" si="8"/>
        <v>0</v>
      </c>
      <c r="Q62" s="224">
        <f>SUM(Formato6A_LDF!AM54+Formato6A_LDF!AM136)</f>
        <v>0</v>
      </c>
      <c r="R62" s="224">
        <f>SUM(Formato6A_LDF!AN54+Formato6A_LDF!AN136)</f>
        <v>0</v>
      </c>
      <c r="S62" s="224">
        <f t="shared" si="9"/>
        <v>0</v>
      </c>
      <c r="T62" s="245"/>
      <c r="U62" s="245"/>
      <c r="V62" s="245"/>
      <c r="W62" s="245"/>
      <c r="X62" s="245"/>
      <c r="Y62" s="245"/>
      <c r="Z62" s="245"/>
      <c r="AA62" s="245"/>
      <c r="AB62" s="245"/>
      <c r="AC62" s="245"/>
      <c r="AD62" s="245"/>
      <c r="AE62" s="245"/>
      <c r="AF62" s="245"/>
      <c r="AG62" s="245"/>
      <c r="AH62" s="245"/>
      <c r="AI62" s="245"/>
      <c r="AJ62" s="245"/>
      <c r="AK62" s="245"/>
    </row>
    <row r="63" spans="1:37" s="17" customFormat="1" ht="6.95" customHeight="1">
      <c r="A63" s="241"/>
      <c r="B63" s="206"/>
      <c r="C63" s="303" t="s">
        <v>75</v>
      </c>
      <c r="D63" s="220"/>
      <c r="E63" s="220"/>
      <c r="F63" s="220"/>
      <c r="G63" s="220"/>
      <c r="H63" s="220"/>
      <c r="I63" s="220"/>
      <c r="J63" s="220"/>
      <c r="K63" s="220"/>
      <c r="L63" s="220"/>
      <c r="M63" s="220"/>
      <c r="N63" s="224">
        <f>SUM(Formato6A_LDF!AJ55+Formato6A_LDF!AJ137)</f>
        <v>25000000</v>
      </c>
      <c r="O63" s="224">
        <f>SUM(Formato6A_LDF!AK55+Formato6A_LDF!AK137)</f>
        <v>29962272</v>
      </c>
      <c r="P63" s="224">
        <f t="shared" si="8"/>
        <v>54962272</v>
      </c>
      <c r="Q63" s="224">
        <f>SUM(Formato6A_LDF!AM55+Formato6A_LDF!AM137)</f>
        <v>54723696</v>
      </c>
      <c r="R63" s="224">
        <f>SUM(Formato6A_LDF!AN55+Formato6A_LDF!AN137)</f>
        <v>54723696</v>
      </c>
      <c r="S63" s="224">
        <f t="shared" si="9"/>
        <v>238576</v>
      </c>
      <c r="T63" s="245"/>
      <c r="U63" s="245"/>
      <c r="V63" s="245"/>
      <c r="W63" s="245"/>
      <c r="X63" s="245"/>
      <c r="Y63" s="245"/>
      <c r="Z63" s="245"/>
      <c r="AA63" s="245"/>
      <c r="AB63" s="245"/>
      <c r="AC63" s="245"/>
      <c r="AD63" s="245"/>
      <c r="AE63" s="245"/>
      <c r="AF63" s="245"/>
      <c r="AG63" s="245"/>
      <c r="AH63" s="245"/>
      <c r="AI63" s="245"/>
      <c r="AJ63" s="245"/>
      <c r="AK63" s="245"/>
    </row>
    <row r="64" spans="1:37" s="17" customFormat="1" ht="6.95" customHeight="1">
      <c r="A64" s="241"/>
      <c r="B64" s="206"/>
      <c r="C64" s="303" t="s">
        <v>76</v>
      </c>
      <c r="D64" s="220"/>
      <c r="E64" s="220"/>
      <c r="F64" s="220"/>
      <c r="G64" s="220"/>
      <c r="H64" s="220"/>
      <c r="I64" s="220"/>
      <c r="J64" s="220"/>
      <c r="K64" s="220"/>
      <c r="L64" s="220"/>
      <c r="M64" s="220"/>
      <c r="N64" s="224">
        <f>SUM(Formato6A_LDF!AJ56+Formato6A_LDF!AJ138)</f>
        <v>0</v>
      </c>
      <c r="O64" s="224">
        <f>SUM(Formato6A_LDF!AK56+Formato6A_LDF!AK138)</f>
        <v>0</v>
      </c>
      <c r="P64" s="224">
        <f t="shared" si="8"/>
        <v>0</v>
      </c>
      <c r="Q64" s="224">
        <f>SUM(Formato6A_LDF!AM56+Formato6A_LDF!AM138)</f>
        <v>0</v>
      </c>
      <c r="R64" s="224">
        <f>SUM(Formato6A_LDF!AN56+Formato6A_LDF!AN138)</f>
        <v>0</v>
      </c>
      <c r="S64" s="224">
        <f t="shared" si="9"/>
        <v>0</v>
      </c>
      <c r="T64" s="245"/>
      <c r="U64" s="245"/>
      <c r="V64" s="245"/>
      <c r="W64" s="245"/>
      <c r="X64" s="245"/>
      <c r="Y64" s="245"/>
      <c r="Z64" s="245"/>
      <c r="AA64" s="245"/>
      <c r="AB64" s="245"/>
      <c r="AC64" s="245"/>
      <c r="AD64" s="245"/>
      <c r="AE64" s="245"/>
      <c r="AF64" s="245"/>
      <c r="AG64" s="245"/>
      <c r="AH64" s="245"/>
      <c r="AI64" s="245"/>
      <c r="AJ64" s="245"/>
      <c r="AK64" s="245"/>
    </row>
    <row r="65" spans="1:37" s="17" customFormat="1" ht="6.95" customHeight="1">
      <c r="A65" s="241"/>
      <c r="B65" s="206"/>
      <c r="C65" s="303" t="s">
        <v>77</v>
      </c>
      <c r="D65" s="220"/>
      <c r="E65" s="220"/>
      <c r="F65" s="220"/>
      <c r="G65" s="220"/>
      <c r="H65" s="220"/>
      <c r="I65" s="220"/>
      <c r="J65" s="220"/>
      <c r="K65" s="220"/>
      <c r="L65" s="220"/>
      <c r="M65" s="220"/>
      <c r="N65" s="224">
        <f>SUM(Formato6A_LDF!AJ57+Formato6A_LDF!AJ139)</f>
        <v>0</v>
      </c>
      <c r="O65" s="224">
        <f>SUM(Formato6A_LDF!AK57+Formato6A_LDF!AK139)</f>
        <v>1933609</v>
      </c>
      <c r="P65" s="224">
        <f t="shared" si="8"/>
        <v>1933609</v>
      </c>
      <c r="Q65" s="224">
        <f>SUM(Formato6A_LDF!AM57+Formato6A_LDF!AM139)</f>
        <v>1933608</v>
      </c>
      <c r="R65" s="224">
        <f>SUM(Formato6A_LDF!AN57+Formato6A_LDF!AN139)</f>
        <v>1933608</v>
      </c>
      <c r="S65" s="224">
        <f t="shared" si="9"/>
        <v>1</v>
      </c>
      <c r="T65" s="245"/>
      <c r="U65" s="245"/>
      <c r="V65" s="245"/>
      <c r="W65" s="245"/>
      <c r="X65" s="245"/>
      <c r="Y65" s="245"/>
      <c r="Z65" s="245"/>
      <c r="AA65" s="245"/>
      <c r="AB65" s="245"/>
      <c r="AC65" s="245"/>
      <c r="AD65" s="245"/>
      <c r="AE65" s="245"/>
      <c r="AF65" s="245"/>
      <c r="AG65" s="245"/>
      <c r="AH65" s="245"/>
      <c r="AI65" s="245"/>
      <c r="AJ65" s="245"/>
      <c r="AK65" s="245"/>
    </row>
    <row r="66" spans="1:37" s="17" customFormat="1" ht="6.95" customHeight="1">
      <c r="A66" s="241"/>
      <c r="B66" s="206"/>
      <c r="C66" s="303" t="s">
        <v>78</v>
      </c>
      <c r="D66" s="220"/>
      <c r="E66" s="220"/>
      <c r="F66" s="220"/>
      <c r="G66" s="220"/>
      <c r="H66" s="220"/>
      <c r="I66" s="220"/>
      <c r="J66" s="220"/>
      <c r="K66" s="220"/>
      <c r="L66" s="220"/>
      <c r="M66" s="220"/>
      <c r="N66" s="224">
        <f>SUM(Formato6A_LDF!AJ58+Formato6A_LDF!AJ140)</f>
        <v>0</v>
      </c>
      <c r="O66" s="224">
        <f>SUM(Formato6A_LDF!AK58+Formato6A_LDF!AK140)</f>
        <v>0</v>
      </c>
      <c r="P66" s="224">
        <f t="shared" si="8"/>
        <v>0</v>
      </c>
      <c r="Q66" s="224">
        <f>SUM(Formato6A_LDF!AM58+Formato6A_LDF!AM140)</f>
        <v>0</v>
      </c>
      <c r="R66" s="224">
        <f>SUM(Formato6A_LDF!AN58+Formato6A_LDF!AN140)</f>
        <v>0</v>
      </c>
      <c r="S66" s="224">
        <f t="shared" si="9"/>
        <v>0</v>
      </c>
      <c r="T66" s="245"/>
      <c r="U66" s="245"/>
      <c r="V66" s="245"/>
      <c r="W66" s="245"/>
      <c r="X66" s="245"/>
      <c r="Y66" s="245"/>
      <c r="Z66" s="245"/>
      <c r="AA66" s="245"/>
      <c r="AB66" s="245"/>
      <c r="AC66" s="245"/>
      <c r="AD66" s="245"/>
      <c r="AE66" s="245"/>
      <c r="AF66" s="245"/>
      <c r="AG66" s="245"/>
      <c r="AH66" s="245"/>
      <c r="AI66" s="245"/>
      <c r="AJ66" s="245"/>
      <c r="AK66" s="245"/>
    </row>
    <row r="67" spans="1:37" s="17" customFormat="1" ht="6.95" customHeight="1">
      <c r="A67" s="241"/>
      <c r="B67" s="206"/>
      <c r="C67" s="303" t="s">
        <v>79</v>
      </c>
      <c r="D67" s="220"/>
      <c r="E67" s="220"/>
      <c r="F67" s="220"/>
      <c r="G67" s="220"/>
      <c r="H67" s="220"/>
      <c r="I67" s="220"/>
      <c r="J67" s="220"/>
      <c r="K67" s="220"/>
      <c r="L67" s="220"/>
      <c r="M67" s="220"/>
      <c r="N67" s="224">
        <f>SUM(Formato6A_LDF!AJ59+Formato6A_LDF!AJ141)</f>
        <v>0</v>
      </c>
      <c r="O67" s="224">
        <f>SUM(Formato6A_LDF!AK59+Formato6A_LDF!AK141)</f>
        <v>0</v>
      </c>
      <c r="P67" s="224">
        <f t="shared" si="8"/>
        <v>0</v>
      </c>
      <c r="Q67" s="224">
        <f>SUM(Formato6A_LDF!AM59+Formato6A_LDF!AM141)</f>
        <v>0</v>
      </c>
      <c r="R67" s="224">
        <f>SUM(Formato6A_LDF!AN59+Formato6A_LDF!AN141)</f>
        <v>0</v>
      </c>
      <c r="S67" s="224">
        <f t="shared" si="9"/>
        <v>0</v>
      </c>
      <c r="T67" s="245"/>
      <c r="U67" s="245"/>
      <c r="V67" s="245"/>
      <c r="W67" s="245"/>
      <c r="X67" s="245"/>
      <c r="Y67" s="245"/>
      <c r="Z67" s="245"/>
      <c r="AA67" s="245"/>
      <c r="AB67" s="245"/>
      <c r="AC67" s="245"/>
      <c r="AD67" s="245"/>
      <c r="AE67" s="245"/>
      <c r="AF67" s="245"/>
      <c r="AG67" s="245"/>
      <c r="AH67" s="245"/>
      <c r="AI67" s="245"/>
      <c r="AJ67" s="245"/>
      <c r="AK67" s="245"/>
    </row>
    <row r="68" spans="1:37" s="17" customFormat="1" ht="6.95" customHeight="1">
      <c r="A68" s="241"/>
      <c r="B68" s="206"/>
      <c r="C68" s="303" t="s">
        <v>19</v>
      </c>
      <c r="D68" s="220"/>
      <c r="E68" s="220"/>
      <c r="F68" s="220"/>
      <c r="G68" s="220"/>
      <c r="H68" s="220"/>
      <c r="I68" s="220"/>
      <c r="J68" s="220"/>
      <c r="K68" s="220"/>
      <c r="L68" s="220"/>
      <c r="M68" s="220"/>
      <c r="N68" s="224">
        <f>SUM(Formato6A_LDF!AJ60+Formato6A_LDF!AJ142)</f>
        <v>0</v>
      </c>
      <c r="O68" s="224">
        <f>SUM(Formato6A_LDF!AK60+Formato6A_LDF!AK142)</f>
        <v>251285</v>
      </c>
      <c r="P68" s="224">
        <f t="shared" si="8"/>
        <v>251285</v>
      </c>
      <c r="Q68" s="224">
        <f>SUM(Formato6A_LDF!AM60+Formato6A_LDF!AM142)</f>
        <v>1285</v>
      </c>
      <c r="R68" s="224">
        <f>SUM(Formato6A_LDF!AN60+Formato6A_LDF!AN142)</f>
        <v>1285</v>
      </c>
      <c r="S68" s="224">
        <f t="shared" si="9"/>
        <v>250000</v>
      </c>
      <c r="T68" s="245"/>
      <c r="U68" s="245"/>
      <c r="V68" s="245"/>
      <c r="W68" s="245"/>
      <c r="X68" s="245"/>
      <c r="Y68" s="245"/>
      <c r="Z68" s="245"/>
      <c r="AA68" s="245"/>
      <c r="AB68" s="245"/>
      <c r="AC68" s="245"/>
      <c r="AD68" s="245"/>
      <c r="AE68" s="245"/>
      <c r="AF68" s="245"/>
      <c r="AG68" s="245"/>
      <c r="AH68" s="245"/>
      <c r="AI68" s="245"/>
      <c r="AJ68" s="245"/>
      <c r="AK68" s="245"/>
    </row>
    <row r="69" spans="1:37" s="17" customFormat="1" ht="3.95" customHeight="1">
      <c r="A69" s="241"/>
      <c r="B69" s="206"/>
      <c r="C69" s="203"/>
      <c r="D69" s="220"/>
      <c r="E69" s="220"/>
      <c r="F69" s="220"/>
      <c r="G69" s="220"/>
      <c r="H69" s="220"/>
      <c r="I69" s="220"/>
      <c r="J69" s="220"/>
      <c r="K69" s="220"/>
      <c r="L69" s="220"/>
      <c r="M69" s="220"/>
      <c r="N69" s="224"/>
      <c r="O69" s="224"/>
      <c r="P69" s="224"/>
      <c r="Q69" s="224"/>
      <c r="R69" s="224"/>
      <c r="S69" s="224"/>
      <c r="T69" s="245"/>
      <c r="U69" s="245"/>
      <c r="V69" s="245"/>
      <c r="W69" s="245"/>
      <c r="X69" s="245"/>
      <c r="Y69" s="245"/>
      <c r="Z69" s="245"/>
      <c r="AA69" s="245"/>
      <c r="AB69" s="245"/>
      <c r="AC69" s="245"/>
      <c r="AD69" s="245"/>
      <c r="AE69" s="245"/>
      <c r="AF69" s="245"/>
      <c r="AG69" s="245"/>
      <c r="AH69" s="245"/>
      <c r="AI69" s="245"/>
      <c r="AJ69" s="245"/>
      <c r="AK69" s="245"/>
    </row>
    <row r="70" spans="1:37" s="17" customFormat="1" ht="6.95" customHeight="1">
      <c r="A70" s="241"/>
      <c r="B70" s="219" t="s">
        <v>27</v>
      </c>
      <c r="C70" s="203"/>
      <c r="D70" s="220"/>
      <c r="E70" s="220"/>
      <c r="F70" s="220"/>
      <c r="G70" s="220"/>
      <c r="H70" s="220"/>
      <c r="I70" s="220"/>
      <c r="J70" s="220"/>
      <c r="K70" s="220"/>
      <c r="L70" s="220"/>
      <c r="M70" s="220"/>
      <c r="N70" s="223">
        <f>SUM(N72:N74)</f>
        <v>0</v>
      </c>
      <c r="O70" s="223">
        <f>SUM(O72:O74)</f>
        <v>0</v>
      </c>
      <c r="P70" s="223">
        <f>N70+O70</f>
        <v>0</v>
      </c>
      <c r="Q70" s="223">
        <f>SUM(Q72:Q74)</f>
        <v>0</v>
      </c>
      <c r="R70" s="223">
        <f>SUM(R72:R74)</f>
        <v>0</v>
      </c>
      <c r="S70" s="223">
        <f>P70-Q70</f>
        <v>0</v>
      </c>
      <c r="T70" s="245"/>
      <c r="U70" s="245"/>
      <c r="V70" s="245"/>
      <c r="W70" s="245"/>
      <c r="X70" s="245"/>
      <c r="Y70" s="245"/>
      <c r="Z70" s="245"/>
      <c r="AA70" s="245"/>
      <c r="AB70" s="245"/>
      <c r="AC70" s="245"/>
      <c r="AD70" s="245"/>
      <c r="AE70" s="245"/>
      <c r="AF70" s="245"/>
      <c r="AG70" s="245"/>
      <c r="AH70" s="245"/>
      <c r="AI70" s="245"/>
      <c r="AJ70" s="245"/>
      <c r="AK70" s="245"/>
    </row>
    <row r="71" spans="1:37" s="17" customFormat="1" ht="3.95" customHeight="1">
      <c r="A71" s="241"/>
      <c r="B71" s="206"/>
      <c r="C71" s="203"/>
      <c r="D71" s="220"/>
      <c r="E71" s="220"/>
      <c r="F71" s="220"/>
      <c r="G71" s="220"/>
      <c r="H71" s="220"/>
      <c r="I71" s="220"/>
      <c r="J71" s="220"/>
      <c r="K71" s="220"/>
      <c r="L71" s="220"/>
      <c r="M71" s="220"/>
      <c r="N71" s="224"/>
      <c r="O71" s="224"/>
      <c r="P71" s="224"/>
      <c r="Q71" s="224"/>
      <c r="R71" s="224"/>
      <c r="S71" s="224"/>
      <c r="T71" s="245"/>
      <c r="U71" s="245"/>
      <c r="V71" s="245"/>
      <c r="W71" s="245"/>
      <c r="X71" s="245"/>
      <c r="Y71" s="245"/>
      <c r="Z71" s="245"/>
      <c r="AA71" s="245"/>
      <c r="AB71" s="245"/>
      <c r="AC71" s="245"/>
      <c r="AD71" s="245"/>
      <c r="AE71" s="245"/>
      <c r="AF71" s="245"/>
      <c r="AG71" s="245"/>
      <c r="AH71" s="245"/>
      <c r="AI71" s="245"/>
      <c r="AJ71" s="245"/>
      <c r="AK71" s="245"/>
    </row>
    <row r="72" spans="1:37" s="17" customFormat="1" ht="6.95" customHeight="1">
      <c r="A72" s="241"/>
      <c r="B72" s="206"/>
      <c r="C72" s="303" t="s">
        <v>80</v>
      </c>
      <c r="D72" s="220"/>
      <c r="E72" s="220"/>
      <c r="F72" s="220"/>
      <c r="G72" s="220"/>
      <c r="H72" s="220"/>
      <c r="I72" s="220"/>
      <c r="J72" s="220"/>
      <c r="K72" s="220"/>
      <c r="L72" s="220"/>
      <c r="M72" s="220"/>
      <c r="N72" s="224">
        <f>SUM(Formato6A_LDF!AJ62+Formato6A_LDF!AJ144)</f>
        <v>0</v>
      </c>
      <c r="O72" s="224">
        <f>SUM(Formato6A_LDF!AK62+Formato6A_LDF!AK144)</f>
        <v>0</v>
      </c>
      <c r="P72" s="224">
        <f>N72+O72</f>
        <v>0</v>
      </c>
      <c r="Q72" s="224">
        <f>SUM(Formato6A_LDF!AM62+Formato6A_LDF!AM144)</f>
        <v>0</v>
      </c>
      <c r="R72" s="224">
        <f>SUM(Formato6A_LDF!AN62+Formato6A_LDF!AN144)</f>
        <v>0</v>
      </c>
      <c r="S72" s="224">
        <f>P72-Q72</f>
        <v>0</v>
      </c>
      <c r="T72" s="245"/>
      <c r="U72" s="245"/>
      <c r="V72" s="245"/>
      <c r="W72" s="245"/>
      <c r="X72" s="245"/>
      <c r="Y72" s="245"/>
      <c r="Z72" s="245"/>
      <c r="AA72" s="245"/>
      <c r="AB72" s="245"/>
      <c r="AC72" s="245"/>
      <c r="AD72" s="245"/>
      <c r="AE72" s="245"/>
      <c r="AF72" s="245"/>
      <c r="AG72" s="245"/>
      <c r="AH72" s="245"/>
      <c r="AI72" s="245"/>
      <c r="AJ72" s="245"/>
      <c r="AK72" s="245"/>
    </row>
    <row r="73" spans="1:37" s="17" customFormat="1" ht="6.95" customHeight="1">
      <c r="A73" s="241"/>
      <c r="B73" s="206"/>
      <c r="C73" s="303" t="s">
        <v>81</v>
      </c>
      <c r="D73" s="220"/>
      <c r="E73" s="220"/>
      <c r="F73" s="220"/>
      <c r="G73" s="220"/>
      <c r="H73" s="220"/>
      <c r="I73" s="220"/>
      <c r="J73" s="220"/>
      <c r="K73" s="220"/>
      <c r="L73" s="220"/>
      <c r="M73" s="220"/>
      <c r="N73" s="224">
        <f>SUM(Formato6A_LDF!AJ63+Formato6A_LDF!AJ145)</f>
        <v>0</v>
      </c>
      <c r="O73" s="224">
        <f>SUM(Formato6A_LDF!AK63+Formato6A_LDF!AK145)</f>
        <v>0</v>
      </c>
      <c r="P73" s="224">
        <f>N73+O73</f>
        <v>0</v>
      </c>
      <c r="Q73" s="224">
        <f>SUM(Formato6A_LDF!AM63+Formato6A_LDF!AM145)</f>
        <v>0</v>
      </c>
      <c r="R73" s="224">
        <f>SUM(Formato6A_LDF!AN63+Formato6A_LDF!AN145)</f>
        <v>0</v>
      </c>
      <c r="S73" s="224">
        <f>P73-Q73</f>
        <v>0</v>
      </c>
      <c r="T73" s="245"/>
      <c r="U73" s="245"/>
      <c r="V73" s="245"/>
      <c r="W73" s="245"/>
      <c r="X73" s="245"/>
      <c r="Y73" s="245"/>
      <c r="Z73" s="245"/>
      <c r="AA73" s="245"/>
      <c r="AB73" s="245"/>
      <c r="AC73" s="245"/>
      <c r="AD73" s="245"/>
      <c r="AE73" s="245"/>
      <c r="AF73" s="245"/>
      <c r="AG73" s="245"/>
      <c r="AH73" s="245"/>
      <c r="AI73" s="245"/>
      <c r="AJ73" s="245"/>
      <c r="AK73" s="245"/>
    </row>
    <row r="74" spans="1:37" s="17" customFormat="1" ht="6.95" customHeight="1">
      <c r="A74" s="241"/>
      <c r="B74" s="222"/>
      <c r="C74" s="303" t="s">
        <v>82</v>
      </c>
      <c r="D74" s="220"/>
      <c r="E74" s="220"/>
      <c r="F74" s="220"/>
      <c r="G74" s="220"/>
      <c r="H74" s="220"/>
      <c r="I74" s="220"/>
      <c r="J74" s="220"/>
      <c r="K74" s="220"/>
      <c r="L74" s="220"/>
      <c r="M74" s="220"/>
      <c r="N74" s="224">
        <f>SUM(Formato6A_LDF!AJ64+Formato6A_LDF!AJ146)</f>
        <v>0</v>
      </c>
      <c r="O74" s="224">
        <f>SUM(Formato6A_LDF!AK64+Formato6A_LDF!AK146)</f>
        <v>0</v>
      </c>
      <c r="P74" s="224">
        <f>N74+O74</f>
        <v>0</v>
      </c>
      <c r="Q74" s="224">
        <f>SUM(Formato6A_LDF!AM64+Formato6A_LDF!AM146)</f>
        <v>0</v>
      </c>
      <c r="R74" s="224">
        <f>SUM(Formato6A_LDF!AN64+Formato6A_LDF!AN146)</f>
        <v>0</v>
      </c>
      <c r="S74" s="224">
        <f>P74-Q74</f>
        <v>0</v>
      </c>
      <c r="T74" s="245"/>
      <c r="U74" s="245"/>
      <c r="V74" s="245"/>
      <c r="W74" s="245"/>
      <c r="X74" s="245"/>
      <c r="Y74" s="245"/>
      <c r="Z74" s="245"/>
      <c r="AA74" s="245"/>
      <c r="AB74" s="245"/>
      <c r="AC74" s="245"/>
      <c r="AD74" s="245"/>
      <c r="AE74" s="245"/>
      <c r="AF74" s="245"/>
      <c r="AG74" s="245"/>
      <c r="AH74" s="245"/>
      <c r="AI74" s="245"/>
      <c r="AJ74" s="245"/>
      <c r="AK74" s="245"/>
    </row>
    <row r="75" spans="1:37" s="21" customFormat="1" ht="3.95" customHeight="1">
      <c r="A75" s="220"/>
      <c r="B75" s="220"/>
      <c r="C75" s="220"/>
      <c r="D75" s="220"/>
      <c r="E75" s="220"/>
      <c r="F75" s="220"/>
      <c r="G75" s="220"/>
      <c r="H75" s="220"/>
      <c r="I75" s="220"/>
      <c r="J75" s="220"/>
      <c r="K75" s="220"/>
      <c r="L75" s="220"/>
      <c r="M75" s="220"/>
      <c r="N75" s="224"/>
      <c r="O75" s="224"/>
      <c r="P75" s="224"/>
      <c r="Q75" s="224"/>
      <c r="R75" s="224"/>
      <c r="S75" s="224"/>
      <c r="T75" s="246"/>
      <c r="U75" s="246"/>
      <c r="V75" s="246"/>
      <c r="W75" s="246"/>
      <c r="X75" s="246"/>
      <c r="Y75" s="246"/>
      <c r="Z75" s="246"/>
      <c r="AA75" s="246"/>
      <c r="AB75" s="246"/>
      <c r="AC75" s="246"/>
      <c r="AD75" s="246"/>
      <c r="AE75" s="246"/>
      <c r="AF75" s="246"/>
      <c r="AG75" s="246"/>
      <c r="AH75" s="246"/>
      <c r="AI75" s="246"/>
      <c r="AJ75" s="246"/>
      <c r="AK75" s="246"/>
    </row>
    <row r="76" spans="1:37" s="17" customFormat="1" ht="6.95" customHeight="1">
      <c r="A76" s="241"/>
      <c r="B76" s="219" t="s">
        <v>253</v>
      </c>
      <c r="C76" s="220"/>
      <c r="D76" s="220"/>
      <c r="E76" s="220"/>
      <c r="F76" s="220"/>
      <c r="G76" s="220"/>
      <c r="H76" s="220"/>
      <c r="I76" s="220"/>
      <c r="J76" s="220"/>
      <c r="K76" s="220"/>
      <c r="L76" s="220"/>
      <c r="M76" s="220"/>
      <c r="N76" s="223">
        <f>SUM(N78:N84)</f>
        <v>0</v>
      </c>
      <c r="O76" s="223">
        <f>SUM(O78:O84)</f>
        <v>0</v>
      </c>
      <c r="P76" s="223">
        <f>N76+O76</f>
        <v>0</v>
      </c>
      <c r="Q76" s="223">
        <f>SUM(Q78:Q84)</f>
        <v>0</v>
      </c>
      <c r="R76" s="223">
        <f>SUM(R78:R84)</f>
        <v>0</v>
      </c>
      <c r="S76" s="223">
        <f>P76-Q76</f>
        <v>0</v>
      </c>
      <c r="T76" s="245"/>
      <c r="U76" s="245"/>
      <c r="V76" s="245"/>
      <c r="W76" s="245"/>
      <c r="X76" s="245"/>
      <c r="Y76" s="245"/>
      <c r="Z76" s="245"/>
      <c r="AA76" s="245"/>
      <c r="AB76" s="245"/>
      <c r="AC76" s="245"/>
      <c r="AD76" s="245"/>
      <c r="AE76" s="245"/>
      <c r="AF76" s="245"/>
      <c r="AG76" s="245"/>
      <c r="AH76" s="245"/>
      <c r="AI76" s="245"/>
      <c r="AJ76" s="245"/>
      <c r="AK76" s="245"/>
    </row>
    <row r="77" spans="1:37" s="17" customFormat="1" ht="3.95" customHeight="1">
      <c r="A77" s="241"/>
      <c r="B77" s="220"/>
      <c r="C77" s="220"/>
      <c r="D77" s="220"/>
      <c r="E77" s="220"/>
      <c r="F77" s="220"/>
      <c r="G77" s="220"/>
      <c r="H77" s="220"/>
      <c r="I77" s="220"/>
      <c r="J77" s="220"/>
      <c r="K77" s="220"/>
      <c r="L77" s="220"/>
      <c r="M77" s="220"/>
      <c r="N77" s="224"/>
      <c r="O77" s="224"/>
      <c r="P77" s="224"/>
      <c r="Q77" s="224"/>
      <c r="R77" s="224"/>
      <c r="S77" s="224"/>
      <c r="T77" s="245"/>
      <c r="U77" s="245"/>
      <c r="V77" s="245"/>
      <c r="W77" s="245"/>
      <c r="X77" s="245"/>
      <c r="Y77" s="245"/>
      <c r="Z77" s="245"/>
      <c r="AA77" s="245"/>
      <c r="AB77" s="245"/>
      <c r="AC77" s="245"/>
      <c r="AD77" s="245"/>
      <c r="AE77" s="245"/>
      <c r="AF77" s="245"/>
      <c r="AG77" s="245"/>
      <c r="AH77" s="245"/>
      <c r="AI77" s="245"/>
      <c r="AJ77" s="245"/>
      <c r="AK77" s="245"/>
    </row>
    <row r="78" spans="1:37" s="17" customFormat="1" ht="6.95" customHeight="1">
      <c r="A78" s="241"/>
      <c r="B78" s="206"/>
      <c r="C78" s="303" t="s">
        <v>162</v>
      </c>
      <c r="D78" s="220"/>
      <c r="E78" s="220"/>
      <c r="F78" s="220"/>
      <c r="G78" s="220"/>
      <c r="H78" s="220"/>
      <c r="I78" s="220"/>
      <c r="J78" s="220"/>
      <c r="K78" s="220"/>
      <c r="L78" s="220"/>
      <c r="M78" s="220"/>
      <c r="N78" s="224">
        <f>SUM(Formato6A_LDF!AJ66+Formato6A_LDF!AJ148)</f>
        <v>0</v>
      </c>
      <c r="O78" s="224">
        <f>SUM(Formato6A_LDF!AK66+Formato6A_LDF!AK148)</f>
        <v>0</v>
      </c>
      <c r="P78" s="224">
        <f t="shared" ref="P78:P84" si="10">N78+O78</f>
        <v>0</v>
      </c>
      <c r="Q78" s="224">
        <f>SUM(Formato6A_LDF!AM66+Formato6A_LDF!AM148)</f>
        <v>0</v>
      </c>
      <c r="R78" s="224">
        <f>SUM(Formato6A_LDF!AN66+Formato6A_LDF!AN148)</f>
        <v>0</v>
      </c>
      <c r="S78" s="224">
        <f t="shared" ref="S78:S84" si="11">P78-Q78</f>
        <v>0</v>
      </c>
      <c r="T78" s="245"/>
      <c r="U78" s="245"/>
      <c r="V78" s="245"/>
      <c r="W78" s="245"/>
      <c r="X78" s="245"/>
      <c r="Y78" s="245"/>
      <c r="Z78" s="245"/>
      <c r="AA78" s="245"/>
      <c r="AB78" s="245"/>
      <c r="AC78" s="245"/>
      <c r="AD78" s="245"/>
      <c r="AE78" s="245"/>
      <c r="AF78" s="245"/>
      <c r="AG78" s="245"/>
      <c r="AH78" s="245"/>
      <c r="AI78" s="245"/>
      <c r="AJ78" s="245"/>
      <c r="AK78" s="245"/>
    </row>
    <row r="79" spans="1:37" s="17" customFormat="1" ht="6.95" customHeight="1">
      <c r="A79" s="241"/>
      <c r="B79" s="206"/>
      <c r="C79" s="303" t="s">
        <v>83</v>
      </c>
      <c r="D79" s="220"/>
      <c r="E79" s="220"/>
      <c r="F79" s="220"/>
      <c r="G79" s="220"/>
      <c r="H79" s="220"/>
      <c r="I79" s="220"/>
      <c r="J79" s="220"/>
      <c r="K79" s="220"/>
      <c r="L79" s="220"/>
      <c r="M79" s="220"/>
      <c r="N79" s="224">
        <f>SUM(Formato6A_LDF!AJ67+Formato6A_LDF!AJ149)</f>
        <v>0</v>
      </c>
      <c r="O79" s="224">
        <f>SUM(Formato6A_LDF!AK67+Formato6A_LDF!AK149)</f>
        <v>0</v>
      </c>
      <c r="P79" s="224">
        <f t="shared" si="10"/>
        <v>0</v>
      </c>
      <c r="Q79" s="224">
        <f>SUM(Formato6A_LDF!AM67+Formato6A_LDF!AM149)</f>
        <v>0</v>
      </c>
      <c r="R79" s="224">
        <f>SUM(Formato6A_LDF!AN67+Formato6A_LDF!AN149)</f>
        <v>0</v>
      </c>
      <c r="S79" s="224">
        <f t="shared" si="11"/>
        <v>0</v>
      </c>
      <c r="T79" s="245"/>
      <c r="U79" s="245"/>
      <c r="V79" s="245"/>
      <c r="W79" s="245"/>
      <c r="X79" s="245"/>
      <c r="Y79" s="245"/>
      <c r="Z79" s="245"/>
      <c r="AA79" s="245"/>
      <c r="AB79" s="245"/>
      <c r="AC79" s="245"/>
      <c r="AD79" s="245"/>
      <c r="AE79" s="245"/>
      <c r="AF79" s="245"/>
      <c r="AG79" s="245"/>
      <c r="AH79" s="245"/>
      <c r="AI79" s="245"/>
      <c r="AJ79" s="245"/>
      <c r="AK79" s="245"/>
    </row>
    <row r="80" spans="1:37" s="17" customFormat="1" ht="6.95" customHeight="1">
      <c r="A80" s="241"/>
      <c r="B80" s="206"/>
      <c r="C80" s="303" t="s">
        <v>84</v>
      </c>
      <c r="D80" s="220"/>
      <c r="E80" s="220"/>
      <c r="F80" s="220"/>
      <c r="G80" s="220"/>
      <c r="H80" s="220"/>
      <c r="I80" s="220"/>
      <c r="J80" s="220"/>
      <c r="K80" s="220"/>
      <c r="L80" s="220"/>
      <c r="M80" s="220"/>
      <c r="N80" s="224">
        <f>SUM(Formato6A_LDF!AJ68+Formato6A_LDF!AJ150)</f>
        <v>0</v>
      </c>
      <c r="O80" s="224">
        <f>SUM(Formato6A_LDF!AK68+Formato6A_LDF!AK150)</f>
        <v>0</v>
      </c>
      <c r="P80" s="224">
        <f t="shared" si="10"/>
        <v>0</v>
      </c>
      <c r="Q80" s="224">
        <f>SUM(Formato6A_LDF!AM68+Formato6A_LDF!AM150)</f>
        <v>0</v>
      </c>
      <c r="R80" s="224">
        <f>SUM(Formato6A_LDF!AN68+Formato6A_LDF!AN150)</f>
        <v>0</v>
      </c>
      <c r="S80" s="224">
        <f t="shared" si="11"/>
        <v>0</v>
      </c>
      <c r="T80" s="245"/>
      <c r="U80" s="245"/>
      <c r="V80" s="245"/>
      <c r="W80" s="245"/>
      <c r="X80" s="245"/>
      <c r="Y80" s="245"/>
      <c r="Z80" s="245"/>
      <c r="AA80" s="245"/>
      <c r="AB80" s="245"/>
      <c r="AC80" s="245"/>
      <c r="AD80" s="245"/>
      <c r="AE80" s="245"/>
      <c r="AF80" s="245"/>
      <c r="AG80" s="245"/>
      <c r="AH80" s="245"/>
      <c r="AI80" s="245"/>
      <c r="AJ80" s="245"/>
      <c r="AK80" s="245"/>
    </row>
    <row r="81" spans="1:37" s="17" customFormat="1" ht="6.95" customHeight="1">
      <c r="A81" s="241"/>
      <c r="B81" s="206"/>
      <c r="C81" s="303" t="s">
        <v>85</v>
      </c>
      <c r="D81" s="220"/>
      <c r="E81" s="220"/>
      <c r="F81" s="220"/>
      <c r="G81" s="220"/>
      <c r="H81" s="220"/>
      <c r="I81" s="220"/>
      <c r="J81" s="220"/>
      <c r="K81" s="220"/>
      <c r="L81" s="220"/>
      <c r="M81" s="220"/>
      <c r="N81" s="224">
        <f>SUM(Formato6A_LDF!AJ69+Formato6A_LDF!AJ151)</f>
        <v>0</v>
      </c>
      <c r="O81" s="224">
        <f>SUM(Formato6A_LDF!AK69+Formato6A_LDF!AK151)</f>
        <v>0</v>
      </c>
      <c r="P81" s="224">
        <f t="shared" si="10"/>
        <v>0</v>
      </c>
      <c r="Q81" s="224">
        <f>SUM(Formato6A_LDF!AM69+Formato6A_LDF!AM151)</f>
        <v>0</v>
      </c>
      <c r="R81" s="224">
        <f>SUM(Formato6A_LDF!AN69+Formato6A_LDF!AN151)</f>
        <v>0</v>
      </c>
      <c r="S81" s="224">
        <f t="shared" si="11"/>
        <v>0</v>
      </c>
      <c r="T81" s="245"/>
      <c r="U81" s="245"/>
      <c r="V81" s="245"/>
      <c r="W81" s="245"/>
      <c r="X81" s="245"/>
      <c r="Y81" s="245"/>
      <c r="Z81" s="245"/>
      <c r="AA81" s="245"/>
      <c r="AB81" s="245"/>
      <c r="AC81" s="245"/>
      <c r="AD81" s="245"/>
      <c r="AE81" s="245"/>
      <c r="AF81" s="245"/>
      <c r="AG81" s="245"/>
      <c r="AH81" s="245"/>
      <c r="AI81" s="245"/>
      <c r="AJ81" s="245"/>
      <c r="AK81" s="245"/>
    </row>
    <row r="82" spans="1:37" s="17" customFormat="1" ht="6.95" customHeight="1">
      <c r="A82" s="241"/>
      <c r="B82" s="206"/>
      <c r="C82" s="303" t="s">
        <v>86</v>
      </c>
      <c r="D82" s="220"/>
      <c r="E82" s="220"/>
      <c r="F82" s="220"/>
      <c r="G82" s="220"/>
      <c r="H82" s="220"/>
      <c r="I82" s="220"/>
      <c r="J82" s="220"/>
      <c r="K82" s="220"/>
      <c r="L82" s="220"/>
      <c r="M82" s="220"/>
      <c r="N82" s="224">
        <f>SUM(Formato6A_LDF!AJ70+Formato6A_LDF!AJ152)</f>
        <v>0</v>
      </c>
      <c r="O82" s="224">
        <f>SUM(Formato6A_LDF!AK70+Formato6A_LDF!AK152)</f>
        <v>0</v>
      </c>
      <c r="P82" s="224">
        <f t="shared" si="10"/>
        <v>0</v>
      </c>
      <c r="Q82" s="224">
        <f>SUM(Formato6A_LDF!AM70+Formato6A_LDF!AM152)</f>
        <v>0</v>
      </c>
      <c r="R82" s="224">
        <f>SUM(Formato6A_LDF!AN70+Formato6A_LDF!AN152)</f>
        <v>0</v>
      </c>
      <c r="S82" s="224">
        <f t="shared" si="11"/>
        <v>0</v>
      </c>
      <c r="T82" s="245"/>
      <c r="U82" s="245"/>
      <c r="V82" s="245"/>
      <c r="W82" s="245"/>
      <c r="X82" s="245"/>
      <c r="Y82" s="245"/>
      <c r="Z82" s="245"/>
      <c r="AA82" s="245"/>
      <c r="AB82" s="245"/>
      <c r="AC82" s="245"/>
      <c r="AD82" s="245"/>
      <c r="AE82" s="245"/>
      <c r="AF82" s="245"/>
      <c r="AG82" s="245"/>
      <c r="AH82" s="245"/>
      <c r="AI82" s="245"/>
      <c r="AJ82" s="245"/>
      <c r="AK82" s="245"/>
    </row>
    <row r="83" spans="1:37" s="17" customFormat="1" ht="6.95" customHeight="1">
      <c r="A83" s="241"/>
      <c r="B83" s="206"/>
      <c r="C83" s="303" t="s">
        <v>87</v>
      </c>
      <c r="D83" s="220"/>
      <c r="E83" s="220"/>
      <c r="F83" s="220"/>
      <c r="G83" s="220"/>
      <c r="H83" s="220"/>
      <c r="I83" s="220"/>
      <c r="J83" s="220"/>
      <c r="K83" s="220"/>
      <c r="L83" s="220"/>
      <c r="M83" s="220"/>
      <c r="N83" s="224">
        <f>SUM(Formato6A_LDF!AJ72+Formato6A_LDF!AJ154)</f>
        <v>0</v>
      </c>
      <c r="O83" s="224">
        <f>SUM(Formato6A_LDF!AK72+Formato6A_LDF!AK154)</f>
        <v>0</v>
      </c>
      <c r="P83" s="224">
        <f t="shared" si="10"/>
        <v>0</v>
      </c>
      <c r="Q83" s="224">
        <f>SUM(Formato6A_LDF!AM72+Formato6A_LDF!AM154)</f>
        <v>0</v>
      </c>
      <c r="R83" s="224">
        <f>SUM(Formato6A_LDF!AN72+Formato6A_LDF!AN154)</f>
        <v>0</v>
      </c>
      <c r="S83" s="224">
        <f t="shared" si="11"/>
        <v>0</v>
      </c>
      <c r="T83" s="245"/>
      <c r="U83" s="245"/>
      <c r="V83" s="245"/>
      <c r="W83" s="245"/>
      <c r="X83" s="245"/>
      <c r="Y83" s="245"/>
      <c r="Z83" s="245"/>
      <c r="AA83" s="245"/>
      <c r="AB83" s="245"/>
      <c r="AC83" s="245"/>
      <c r="AD83" s="245"/>
      <c r="AE83" s="245"/>
      <c r="AF83" s="245"/>
      <c r="AG83" s="245"/>
      <c r="AH83" s="245"/>
      <c r="AI83" s="245"/>
      <c r="AJ83" s="245"/>
      <c r="AK83" s="245"/>
    </row>
    <row r="84" spans="1:37" s="17" customFormat="1" ht="6.95" customHeight="1">
      <c r="A84" s="241"/>
      <c r="B84" s="206"/>
      <c r="C84" s="303" t="s">
        <v>88</v>
      </c>
      <c r="D84" s="220"/>
      <c r="E84" s="220"/>
      <c r="F84" s="220"/>
      <c r="G84" s="220"/>
      <c r="H84" s="220"/>
      <c r="I84" s="220"/>
      <c r="J84" s="220"/>
      <c r="K84" s="220"/>
      <c r="L84" s="220"/>
      <c r="M84" s="220"/>
      <c r="N84" s="224">
        <f>SUM(Formato6A_LDF!AJ73+Formato6A_LDF!AJ155)</f>
        <v>0</v>
      </c>
      <c r="O84" s="224">
        <f>SUM(Formato6A_LDF!AK73+Formato6A_LDF!AK155)</f>
        <v>0</v>
      </c>
      <c r="P84" s="224">
        <f t="shared" si="10"/>
        <v>0</v>
      </c>
      <c r="Q84" s="224">
        <f>SUM(Formato6A_LDF!AM73+Formato6A_LDF!AM155)</f>
        <v>0</v>
      </c>
      <c r="R84" s="224">
        <f>SUM(Formato6A_LDF!AN73+Formato6A_LDF!AN155)</f>
        <v>0</v>
      </c>
      <c r="S84" s="224">
        <f t="shared" si="11"/>
        <v>0</v>
      </c>
      <c r="T84" s="245"/>
      <c r="U84" s="245"/>
      <c r="V84" s="245"/>
      <c r="W84" s="245"/>
      <c r="X84" s="245"/>
      <c r="Y84" s="245"/>
      <c r="Z84" s="245"/>
      <c r="AA84" s="245"/>
      <c r="AB84" s="245"/>
      <c r="AC84" s="245"/>
      <c r="AD84" s="245"/>
      <c r="AE84" s="245"/>
      <c r="AF84" s="245"/>
      <c r="AG84" s="245"/>
      <c r="AH84" s="245"/>
      <c r="AI84" s="245"/>
      <c r="AJ84" s="245"/>
      <c r="AK84" s="245"/>
    </row>
    <row r="85" spans="1:37" s="17" customFormat="1" ht="3.95" customHeight="1">
      <c r="A85" s="241"/>
      <c r="B85" s="206"/>
      <c r="C85" s="203"/>
      <c r="D85" s="220"/>
      <c r="E85" s="220"/>
      <c r="F85" s="220"/>
      <c r="G85" s="220"/>
      <c r="H85" s="220"/>
      <c r="I85" s="220"/>
      <c r="J85" s="220"/>
      <c r="K85" s="220"/>
      <c r="L85" s="220"/>
      <c r="M85" s="220"/>
      <c r="N85" s="224"/>
      <c r="O85" s="224"/>
      <c r="P85" s="224"/>
      <c r="Q85" s="224"/>
      <c r="R85" s="224"/>
      <c r="S85" s="224"/>
      <c r="T85" s="245"/>
      <c r="U85" s="245"/>
      <c r="V85" s="245"/>
      <c r="W85" s="245"/>
      <c r="X85" s="245"/>
      <c r="Y85" s="245"/>
      <c r="Z85" s="245"/>
      <c r="AA85" s="245"/>
      <c r="AB85" s="245"/>
      <c r="AC85" s="245"/>
      <c r="AD85" s="245"/>
      <c r="AE85" s="245"/>
      <c r="AF85" s="245"/>
      <c r="AG85" s="245"/>
      <c r="AH85" s="245"/>
      <c r="AI85" s="245"/>
      <c r="AJ85" s="245"/>
      <c r="AK85" s="245"/>
    </row>
    <row r="86" spans="1:37" s="17" customFormat="1" ht="6.95" customHeight="1">
      <c r="A86" s="241"/>
      <c r="B86" s="219" t="s">
        <v>4</v>
      </c>
      <c r="C86" s="203"/>
      <c r="D86" s="220"/>
      <c r="E86" s="220"/>
      <c r="F86" s="220"/>
      <c r="G86" s="220"/>
      <c r="H86" s="220"/>
      <c r="I86" s="220"/>
      <c r="J86" s="220"/>
      <c r="K86" s="220"/>
      <c r="L86" s="220"/>
      <c r="M86" s="220"/>
      <c r="N86" s="223">
        <f>SUM(N88:N90)</f>
        <v>0</v>
      </c>
      <c r="O86" s="223">
        <f>SUM(O88:O90)</f>
        <v>0</v>
      </c>
      <c r="P86" s="223">
        <f>N86+O86</f>
        <v>0</v>
      </c>
      <c r="Q86" s="223">
        <f>SUM(Q88:Q90)</f>
        <v>0</v>
      </c>
      <c r="R86" s="223">
        <f>SUM(R88:R90)</f>
        <v>0</v>
      </c>
      <c r="S86" s="223">
        <f>P86-Q86</f>
        <v>0</v>
      </c>
      <c r="T86" s="245"/>
      <c r="U86" s="245"/>
      <c r="V86" s="245"/>
      <c r="W86" s="245"/>
      <c r="X86" s="245"/>
      <c r="Y86" s="245"/>
      <c r="Z86" s="245"/>
      <c r="AA86" s="245"/>
      <c r="AB86" s="245"/>
      <c r="AC86" s="245"/>
      <c r="AD86" s="245"/>
      <c r="AE86" s="245"/>
      <c r="AF86" s="245"/>
      <c r="AG86" s="245"/>
      <c r="AH86" s="245"/>
      <c r="AI86" s="245"/>
      <c r="AJ86" s="245"/>
      <c r="AK86" s="245"/>
    </row>
    <row r="87" spans="1:37" s="17" customFormat="1" ht="3.95" customHeight="1">
      <c r="A87" s="241"/>
      <c r="B87" s="206"/>
      <c r="C87" s="203"/>
      <c r="D87" s="220"/>
      <c r="E87" s="220"/>
      <c r="F87" s="220"/>
      <c r="G87" s="220"/>
      <c r="H87" s="220"/>
      <c r="I87" s="220"/>
      <c r="J87" s="220"/>
      <c r="K87" s="220"/>
      <c r="L87" s="220"/>
      <c r="M87" s="220"/>
      <c r="N87" s="224"/>
      <c r="O87" s="224"/>
      <c r="P87" s="224"/>
      <c r="Q87" s="224"/>
      <c r="R87" s="224"/>
      <c r="S87" s="224"/>
      <c r="T87" s="245"/>
      <c r="U87" s="245"/>
      <c r="V87" s="245"/>
      <c r="W87" s="245"/>
      <c r="X87" s="245"/>
      <c r="Y87" s="245"/>
      <c r="Z87" s="245"/>
      <c r="AA87" s="245"/>
      <c r="AB87" s="245"/>
      <c r="AC87" s="245"/>
      <c r="AD87" s="245"/>
      <c r="AE87" s="245"/>
      <c r="AF87" s="245"/>
      <c r="AG87" s="245"/>
      <c r="AH87" s="245"/>
      <c r="AI87" s="245"/>
      <c r="AJ87" s="245"/>
      <c r="AK87" s="245"/>
    </row>
    <row r="88" spans="1:37" s="17" customFormat="1" ht="6.95" customHeight="1">
      <c r="A88" s="241"/>
      <c r="B88" s="206"/>
      <c r="C88" s="203" t="s">
        <v>5</v>
      </c>
      <c r="D88" s="220"/>
      <c r="E88" s="220"/>
      <c r="F88" s="220"/>
      <c r="G88" s="220"/>
      <c r="H88" s="220"/>
      <c r="I88" s="220"/>
      <c r="J88" s="220"/>
      <c r="K88" s="220"/>
      <c r="L88" s="220"/>
      <c r="M88" s="220"/>
      <c r="N88" s="224">
        <f>SUM(Formato6A_LDF!AJ75+Formato6A_LDF!AJ157)</f>
        <v>0</v>
      </c>
      <c r="O88" s="224">
        <f>SUM(Formato6A_LDF!AK75+Formato6A_LDF!AK157)</f>
        <v>0</v>
      </c>
      <c r="P88" s="224">
        <f>N88+O88</f>
        <v>0</v>
      </c>
      <c r="Q88" s="224">
        <f>SUM(Formato6A_LDF!AM75+Formato6A_LDF!AM157)</f>
        <v>0</v>
      </c>
      <c r="R88" s="224">
        <f>SUM(Formato6A_LDF!AN75+Formato6A_LDF!AN157)</f>
        <v>0</v>
      </c>
      <c r="S88" s="224">
        <f>P88-Q88</f>
        <v>0</v>
      </c>
      <c r="T88" s="245"/>
      <c r="U88" s="245"/>
      <c r="V88" s="245"/>
      <c r="W88" s="245"/>
      <c r="X88" s="245"/>
      <c r="Y88" s="245"/>
      <c r="Z88" s="245"/>
      <c r="AA88" s="245"/>
      <c r="AB88" s="245"/>
      <c r="AC88" s="245"/>
      <c r="AD88" s="245"/>
      <c r="AE88" s="245"/>
      <c r="AF88" s="245"/>
      <c r="AG88" s="245"/>
      <c r="AH88" s="245"/>
      <c r="AI88" s="245"/>
      <c r="AJ88" s="245"/>
      <c r="AK88" s="245"/>
    </row>
    <row r="89" spans="1:37" s="17" customFormat="1" ht="6.95" customHeight="1">
      <c r="A89" s="241"/>
      <c r="B89" s="206"/>
      <c r="C89" s="203" t="s">
        <v>1</v>
      </c>
      <c r="D89" s="220"/>
      <c r="E89" s="220"/>
      <c r="F89" s="220"/>
      <c r="G89" s="220"/>
      <c r="H89" s="220"/>
      <c r="I89" s="220"/>
      <c r="J89" s="220"/>
      <c r="K89" s="220"/>
      <c r="L89" s="220"/>
      <c r="M89" s="220"/>
      <c r="N89" s="224">
        <f>SUM(Formato6A_LDF!AJ76+Formato6A_LDF!AJ158)</f>
        <v>0</v>
      </c>
      <c r="O89" s="224">
        <f>SUM(Formato6A_LDF!AK76+Formato6A_LDF!AK158)</f>
        <v>0</v>
      </c>
      <c r="P89" s="224">
        <f>N89+O89</f>
        <v>0</v>
      </c>
      <c r="Q89" s="224">
        <f>SUM(Formato6A_LDF!AM76+Formato6A_LDF!AM158)</f>
        <v>0</v>
      </c>
      <c r="R89" s="224">
        <f>SUM(Formato6A_LDF!AN76+Formato6A_LDF!AN158)</f>
        <v>0</v>
      </c>
      <c r="S89" s="224">
        <f>P89-Q89</f>
        <v>0</v>
      </c>
      <c r="T89" s="245"/>
      <c r="U89" s="245"/>
      <c r="V89" s="245"/>
      <c r="W89" s="245"/>
      <c r="X89" s="245"/>
      <c r="Y89" s="245"/>
      <c r="Z89" s="245"/>
      <c r="AA89" s="245"/>
      <c r="AB89" s="245"/>
      <c r="AC89" s="245"/>
      <c r="AD89" s="245"/>
      <c r="AE89" s="245"/>
      <c r="AF89" s="245"/>
      <c r="AG89" s="245"/>
      <c r="AH89" s="245"/>
      <c r="AI89" s="245"/>
      <c r="AJ89" s="245"/>
      <c r="AK89" s="245"/>
    </row>
    <row r="90" spans="1:37" s="17" customFormat="1" ht="6.95" customHeight="1">
      <c r="A90" s="241"/>
      <c r="B90" s="222"/>
      <c r="C90" s="203" t="s">
        <v>6</v>
      </c>
      <c r="D90" s="220"/>
      <c r="E90" s="220"/>
      <c r="F90" s="220"/>
      <c r="G90" s="220"/>
      <c r="H90" s="220"/>
      <c r="I90" s="220"/>
      <c r="J90" s="220"/>
      <c r="K90" s="220"/>
      <c r="L90" s="220"/>
      <c r="M90" s="220"/>
      <c r="N90" s="224">
        <f>SUM(Formato6A_LDF!AJ77+Formato6A_LDF!AJ159)</f>
        <v>0</v>
      </c>
      <c r="O90" s="224">
        <f>SUM(Formato6A_LDF!AK77+Formato6A_LDF!AK159)</f>
        <v>0</v>
      </c>
      <c r="P90" s="224">
        <f>N90+O90</f>
        <v>0</v>
      </c>
      <c r="Q90" s="224">
        <f>SUM(Formato6A_LDF!AM77+Formato6A_LDF!AM159)</f>
        <v>0</v>
      </c>
      <c r="R90" s="224">
        <f>SUM(Formato6A_LDF!AN77+Formato6A_LDF!AN159)</f>
        <v>0</v>
      </c>
      <c r="S90" s="224">
        <f>P90-Q90</f>
        <v>0</v>
      </c>
      <c r="T90" s="245"/>
      <c r="U90" s="245"/>
      <c r="V90" s="245"/>
      <c r="W90" s="245"/>
      <c r="X90" s="245"/>
      <c r="Y90" s="245"/>
      <c r="Z90" s="245"/>
      <c r="AA90" s="245"/>
      <c r="AB90" s="245"/>
      <c r="AC90" s="245"/>
      <c r="AD90" s="245"/>
      <c r="AE90" s="245"/>
      <c r="AF90" s="245"/>
      <c r="AG90" s="245"/>
      <c r="AH90" s="245"/>
      <c r="AI90" s="245"/>
      <c r="AJ90" s="245"/>
      <c r="AK90" s="245"/>
    </row>
    <row r="91" spans="1:37" s="21" customFormat="1" ht="3.95" customHeight="1">
      <c r="A91" s="220"/>
      <c r="B91" s="220"/>
      <c r="C91" s="220"/>
      <c r="D91" s="220"/>
      <c r="E91" s="220"/>
      <c r="F91" s="220"/>
      <c r="G91" s="220"/>
      <c r="H91" s="220"/>
      <c r="I91" s="220"/>
      <c r="J91" s="220"/>
      <c r="K91" s="220"/>
      <c r="L91" s="220"/>
      <c r="M91" s="220"/>
      <c r="N91" s="224"/>
      <c r="O91" s="224"/>
      <c r="P91" s="224"/>
      <c r="Q91" s="224"/>
      <c r="R91" s="224"/>
      <c r="S91" s="224"/>
      <c r="T91" s="246"/>
      <c r="U91" s="246"/>
      <c r="V91" s="246"/>
      <c r="W91" s="246"/>
      <c r="X91" s="246"/>
      <c r="Y91" s="246"/>
      <c r="Z91" s="246"/>
      <c r="AA91" s="246"/>
      <c r="AB91" s="246"/>
      <c r="AC91" s="246"/>
      <c r="AD91" s="246"/>
      <c r="AE91" s="246"/>
      <c r="AF91" s="246"/>
      <c r="AG91" s="246"/>
      <c r="AH91" s="246"/>
      <c r="AI91" s="246"/>
      <c r="AJ91" s="246"/>
      <c r="AK91" s="246"/>
    </row>
    <row r="92" spans="1:37" s="17" customFormat="1" ht="6.95" customHeight="1">
      <c r="A92" s="241"/>
      <c r="B92" s="219" t="s">
        <v>91</v>
      </c>
      <c r="C92" s="220"/>
      <c r="D92" s="220"/>
      <c r="E92" s="220"/>
      <c r="F92" s="220"/>
      <c r="G92" s="220"/>
      <c r="H92" s="220"/>
      <c r="I92" s="220"/>
      <c r="J92" s="220"/>
      <c r="K92" s="220"/>
      <c r="L92" s="220"/>
      <c r="M92" s="220"/>
      <c r="N92" s="223">
        <f>SUM(N94:N100)</f>
        <v>0</v>
      </c>
      <c r="O92" s="223">
        <f>SUM(O94:O100)</f>
        <v>0</v>
      </c>
      <c r="P92" s="223">
        <f>N92+O92</f>
        <v>0</v>
      </c>
      <c r="Q92" s="223">
        <f>SUM(Q94:Q100)</f>
        <v>0</v>
      </c>
      <c r="R92" s="223">
        <f>SUM(R94:R100)</f>
        <v>0</v>
      </c>
      <c r="S92" s="223">
        <f>P92-Q92</f>
        <v>0</v>
      </c>
      <c r="T92" s="245"/>
      <c r="U92" s="245"/>
      <c r="V92" s="245"/>
      <c r="W92" s="245"/>
      <c r="X92" s="245"/>
      <c r="Y92" s="245"/>
      <c r="Z92" s="245"/>
      <c r="AA92" s="245"/>
      <c r="AB92" s="245"/>
      <c r="AC92" s="245"/>
      <c r="AD92" s="245"/>
      <c r="AE92" s="245"/>
      <c r="AF92" s="245"/>
      <c r="AG92" s="245"/>
      <c r="AH92" s="245"/>
      <c r="AI92" s="245"/>
      <c r="AJ92" s="245"/>
      <c r="AK92" s="245"/>
    </row>
    <row r="93" spans="1:37" s="17" customFormat="1" ht="3.95" customHeight="1">
      <c r="A93" s="241"/>
      <c r="B93" s="220"/>
      <c r="C93" s="220"/>
      <c r="D93" s="220"/>
      <c r="E93" s="220"/>
      <c r="F93" s="220"/>
      <c r="G93" s="220"/>
      <c r="H93" s="220"/>
      <c r="I93" s="220"/>
      <c r="J93" s="220"/>
      <c r="K93" s="220"/>
      <c r="L93" s="220"/>
      <c r="M93" s="220"/>
      <c r="N93" s="224"/>
      <c r="O93" s="224"/>
      <c r="P93" s="224"/>
      <c r="Q93" s="224"/>
      <c r="R93" s="224"/>
      <c r="S93" s="224"/>
      <c r="T93" s="245"/>
      <c r="U93" s="245"/>
      <c r="V93" s="245"/>
      <c r="W93" s="245"/>
      <c r="X93" s="245"/>
      <c r="Y93" s="245"/>
      <c r="Z93" s="245"/>
      <c r="AA93" s="245"/>
      <c r="AB93" s="245"/>
      <c r="AC93" s="245"/>
      <c r="AD93" s="245"/>
      <c r="AE93" s="245"/>
      <c r="AF93" s="245"/>
      <c r="AG93" s="245"/>
      <c r="AH93" s="245"/>
      <c r="AI93" s="245"/>
      <c r="AJ93" s="245"/>
      <c r="AK93" s="245"/>
    </row>
    <row r="94" spans="1:37" s="17" customFormat="1" ht="6.95" customHeight="1">
      <c r="A94" s="241"/>
      <c r="B94" s="206"/>
      <c r="C94" s="303" t="s">
        <v>89</v>
      </c>
      <c r="D94" s="220"/>
      <c r="E94" s="220"/>
      <c r="F94" s="220"/>
      <c r="G94" s="220"/>
      <c r="H94" s="220"/>
      <c r="I94" s="220"/>
      <c r="J94" s="220"/>
      <c r="K94" s="220"/>
      <c r="L94" s="220"/>
      <c r="M94" s="220"/>
      <c r="N94" s="224">
        <f>SUM(Formato6A_LDF!AJ79+Formato6A_LDF!AJ161)</f>
        <v>0</v>
      </c>
      <c r="O94" s="224">
        <f>SUM(Formato6A_LDF!AK79+Formato6A_LDF!AK161)</f>
        <v>0</v>
      </c>
      <c r="P94" s="224">
        <f t="shared" ref="P94:P100" si="12">N94+O94</f>
        <v>0</v>
      </c>
      <c r="Q94" s="224">
        <f>SUM(Formato6A_LDF!AM79+Formato6A_LDF!AM161)</f>
        <v>0</v>
      </c>
      <c r="R94" s="224">
        <f>SUM(Formato6A_LDF!AN79+Formato6A_LDF!AN161)</f>
        <v>0</v>
      </c>
      <c r="S94" s="224">
        <f t="shared" ref="S94:S100" si="13">P94-Q94</f>
        <v>0</v>
      </c>
      <c r="T94" s="245"/>
      <c r="U94" s="245"/>
      <c r="V94" s="245"/>
      <c r="W94" s="245"/>
      <c r="X94" s="245"/>
      <c r="Y94" s="245"/>
      <c r="Z94" s="245"/>
      <c r="AA94" s="245"/>
      <c r="AB94" s="245"/>
      <c r="AC94" s="245"/>
      <c r="AD94" s="245"/>
      <c r="AE94" s="245"/>
      <c r="AF94" s="245"/>
      <c r="AG94" s="245"/>
      <c r="AH94" s="245"/>
      <c r="AI94" s="245"/>
      <c r="AJ94" s="245"/>
      <c r="AK94" s="245"/>
    </row>
    <row r="95" spans="1:37" s="17" customFormat="1" ht="6.95" customHeight="1">
      <c r="A95" s="241"/>
      <c r="B95" s="206"/>
      <c r="C95" s="303" t="s">
        <v>22</v>
      </c>
      <c r="D95" s="220"/>
      <c r="E95" s="220"/>
      <c r="F95" s="220"/>
      <c r="G95" s="220"/>
      <c r="H95" s="220"/>
      <c r="I95" s="220"/>
      <c r="J95" s="220"/>
      <c r="K95" s="220"/>
      <c r="L95" s="220"/>
      <c r="M95" s="220"/>
      <c r="N95" s="224">
        <f>SUM(Formato6A_LDF!AJ80+Formato6A_LDF!AJ162)</f>
        <v>0</v>
      </c>
      <c r="O95" s="224">
        <f>SUM(Formato6A_LDF!AK80+Formato6A_LDF!AK162)</f>
        <v>0</v>
      </c>
      <c r="P95" s="224">
        <f t="shared" si="12"/>
        <v>0</v>
      </c>
      <c r="Q95" s="224">
        <f>SUM(Formato6A_LDF!AM80+Formato6A_LDF!AM162)</f>
        <v>0</v>
      </c>
      <c r="R95" s="224">
        <f>SUM(Formato6A_LDF!AN80+Formato6A_LDF!AN162)</f>
        <v>0</v>
      </c>
      <c r="S95" s="224">
        <f t="shared" si="13"/>
        <v>0</v>
      </c>
      <c r="T95" s="245"/>
      <c r="U95" s="245"/>
      <c r="V95" s="245"/>
      <c r="W95" s="245"/>
      <c r="X95" s="245"/>
      <c r="Y95" s="245"/>
      <c r="Z95" s="245"/>
      <c r="AA95" s="245"/>
      <c r="AB95" s="245"/>
      <c r="AC95" s="245"/>
      <c r="AD95" s="245"/>
      <c r="AE95" s="245"/>
      <c r="AF95" s="245"/>
      <c r="AG95" s="245"/>
      <c r="AH95" s="245"/>
      <c r="AI95" s="245"/>
      <c r="AJ95" s="245"/>
      <c r="AK95" s="245"/>
    </row>
    <row r="96" spans="1:37" s="17" customFormat="1" ht="6.95" customHeight="1">
      <c r="A96" s="241"/>
      <c r="B96" s="206"/>
      <c r="C96" s="303" t="s">
        <v>23</v>
      </c>
      <c r="D96" s="220"/>
      <c r="E96" s="220"/>
      <c r="F96" s="220"/>
      <c r="G96" s="220"/>
      <c r="H96" s="220"/>
      <c r="I96" s="220"/>
      <c r="J96" s="220"/>
      <c r="K96" s="220"/>
      <c r="L96" s="220"/>
      <c r="M96" s="220"/>
      <c r="N96" s="224">
        <f>SUM(Formato6A_LDF!AJ81+Formato6A_LDF!AJ163)</f>
        <v>0</v>
      </c>
      <c r="O96" s="224">
        <f>SUM(Formato6A_LDF!AK81+Formato6A_LDF!AK163)</f>
        <v>0</v>
      </c>
      <c r="P96" s="224">
        <f t="shared" si="12"/>
        <v>0</v>
      </c>
      <c r="Q96" s="224">
        <f>SUM(Formato6A_LDF!AM81+Formato6A_LDF!AM163)</f>
        <v>0</v>
      </c>
      <c r="R96" s="224">
        <f>SUM(Formato6A_LDF!AN81+Formato6A_LDF!AN163)</f>
        <v>0</v>
      </c>
      <c r="S96" s="224">
        <f t="shared" si="13"/>
        <v>0</v>
      </c>
      <c r="T96" s="245"/>
      <c r="U96" s="245"/>
      <c r="V96" s="245"/>
      <c r="W96" s="245"/>
      <c r="X96" s="245"/>
      <c r="Y96" s="245"/>
      <c r="Z96" s="245"/>
      <c r="AA96" s="245"/>
      <c r="AB96" s="245"/>
      <c r="AC96" s="245"/>
      <c r="AD96" s="245"/>
      <c r="AE96" s="245"/>
      <c r="AF96" s="245"/>
      <c r="AG96" s="245"/>
      <c r="AH96" s="245"/>
      <c r="AI96" s="245"/>
      <c r="AJ96" s="245"/>
      <c r="AK96" s="245"/>
    </row>
    <row r="97" spans="1:37" s="17" customFormat="1" ht="6.95" customHeight="1">
      <c r="A97" s="241"/>
      <c r="B97" s="206"/>
      <c r="C97" s="303" t="s">
        <v>24</v>
      </c>
      <c r="D97" s="220"/>
      <c r="E97" s="220"/>
      <c r="F97" s="220"/>
      <c r="G97" s="220"/>
      <c r="H97" s="220"/>
      <c r="I97" s="220"/>
      <c r="J97" s="220"/>
      <c r="K97" s="220"/>
      <c r="L97" s="220"/>
      <c r="M97" s="220"/>
      <c r="N97" s="224">
        <f>SUM(Formato6A_LDF!AJ82+Formato6A_LDF!AJ164)</f>
        <v>0</v>
      </c>
      <c r="O97" s="224">
        <f>SUM(Formato6A_LDF!AK82+Formato6A_LDF!AK164)</f>
        <v>0</v>
      </c>
      <c r="P97" s="224">
        <f t="shared" si="12"/>
        <v>0</v>
      </c>
      <c r="Q97" s="224">
        <f>SUM(Formato6A_LDF!AM82+Formato6A_LDF!AM164)</f>
        <v>0</v>
      </c>
      <c r="R97" s="224">
        <f>SUM(Formato6A_LDF!AN82+Formato6A_LDF!AN164)</f>
        <v>0</v>
      </c>
      <c r="S97" s="224">
        <f t="shared" si="13"/>
        <v>0</v>
      </c>
      <c r="T97" s="245"/>
      <c r="U97" s="245"/>
      <c r="V97" s="245"/>
      <c r="W97" s="245"/>
      <c r="X97" s="245"/>
      <c r="Y97" s="245"/>
      <c r="Z97" s="245"/>
      <c r="AA97" s="245"/>
      <c r="AB97" s="245"/>
      <c r="AC97" s="245"/>
      <c r="AD97" s="245"/>
      <c r="AE97" s="245"/>
      <c r="AF97" s="245"/>
      <c r="AG97" s="245"/>
      <c r="AH97" s="245"/>
      <c r="AI97" s="245"/>
      <c r="AJ97" s="245"/>
      <c r="AK97" s="245"/>
    </row>
    <row r="98" spans="1:37" s="17" customFormat="1" ht="6.95" customHeight="1">
      <c r="A98" s="241"/>
      <c r="B98" s="206"/>
      <c r="C98" s="303" t="s">
        <v>25</v>
      </c>
      <c r="D98" s="220"/>
      <c r="E98" s="220"/>
      <c r="F98" s="220"/>
      <c r="G98" s="220"/>
      <c r="H98" s="220"/>
      <c r="I98" s="220"/>
      <c r="J98" s="220"/>
      <c r="K98" s="220"/>
      <c r="L98" s="220"/>
      <c r="M98" s="220"/>
      <c r="N98" s="224">
        <f>SUM(Formato6A_LDF!AJ83+Formato6A_LDF!AJ165)</f>
        <v>0</v>
      </c>
      <c r="O98" s="224">
        <f>SUM(Formato6A_LDF!AK83+Formato6A_LDF!AK165)</f>
        <v>0</v>
      </c>
      <c r="P98" s="224">
        <f t="shared" si="12"/>
        <v>0</v>
      </c>
      <c r="Q98" s="224">
        <f>SUM(Formato6A_LDF!AM83+Formato6A_LDF!AM165)</f>
        <v>0</v>
      </c>
      <c r="R98" s="224">
        <f>SUM(Formato6A_LDF!AN83+Formato6A_LDF!AN165)</f>
        <v>0</v>
      </c>
      <c r="S98" s="224">
        <f t="shared" si="13"/>
        <v>0</v>
      </c>
      <c r="T98" s="245"/>
      <c r="U98" s="245"/>
      <c r="V98" s="245"/>
      <c r="W98" s="245"/>
      <c r="X98" s="245"/>
      <c r="Y98" s="245"/>
      <c r="Z98" s="245"/>
      <c r="AA98" s="245"/>
      <c r="AB98" s="245"/>
      <c r="AC98" s="245"/>
      <c r="AD98" s="245"/>
      <c r="AE98" s="245"/>
      <c r="AF98" s="245"/>
      <c r="AG98" s="245"/>
      <c r="AH98" s="245"/>
      <c r="AI98" s="245"/>
      <c r="AJ98" s="245"/>
      <c r="AK98" s="245"/>
    </row>
    <row r="99" spans="1:37" s="17" customFormat="1" ht="6.95" customHeight="1">
      <c r="A99" s="241"/>
      <c r="B99" s="206"/>
      <c r="C99" s="303" t="s">
        <v>26</v>
      </c>
      <c r="D99" s="220"/>
      <c r="E99" s="220"/>
      <c r="F99" s="220"/>
      <c r="G99" s="220"/>
      <c r="H99" s="220"/>
      <c r="I99" s="220"/>
      <c r="J99" s="220"/>
      <c r="K99" s="220"/>
      <c r="L99" s="220"/>
      <c r="M99" s="220"/>
      <c r="N99" s="224">
        <f>SUM(Formato6A_LDF!AJ84+Formato6A_LDF!AJ166)</f>
        <v>0</v>
      </c>
      <c r="O99" s="224">
        <f>SUM(Formato6A_LDF!AK84+Formato6A_LDF!AK166)</f>
        <v>0</v>
      </c>
      <c r="P99" s="224">
        <f t="shared" si="12"/>
        <v>0</v>
      </c>
      <c r="Q99" s="224">
        <f>SUM(Formato6A_LDF!AM84+Formato6A_LDF!AM166)</f>
        <v>0</v>
      </c>
      <c r="R99" s="224">
        <f>SUM(Formato6A_LDF!AN84+Formato6A_LDF!AN166)</f>
        <v>0</v>
      </c>
      <c r="S99" s="224">
        <f t="shared" si="13"/>
        <v>0</v>
      </c>
      <c r="T99" s="245"/>
      <c r="U99" s="245"/>
      <c r="V99" s="245"/>
      <c r="W99" s="245"/>
      <c r="X99" s="245"/>
      <c r="Y99" s="245"/>
      <c r="Z99" s="245"/>
      <c r="AA99" s="245"/>
      <c r="AB99" s="245"/>
      <c r="AC99" s="245"/>
      <c r="AD99" s="245"/>
      <c r="AE99" s="245"/>
      <c r="AF99" s="245"/>
      <c r="AG99" s="245"/>
      <c r="AH99" s="245"/>
      <c r="AI99" s="245"/>
      <c r="AJ99" s="245"/>
      <c r="AK99" s="245"/>
    </row>
    <row r="100" spans="1:37" s="17" customFormat="1" ht="6.95" customHeight="1">
      <c r="A100" s="241"/>
      <c r="B100" s="206"/>
      <c r="C100" s="303" t="s">
        <v>90</v>
      </c>
      <c r="D100" s="220"/>
      <c r="E100" s="220"/>
      <c r="F100" s="220"/>
      <c r="G100" s="220"/>
      <c r="H100" s="220"/>
      <c r="I100" s="220"/>
      <c r="J100" s="220"/>
      <c r="K100" s="220"/>
      <c r="L100" s="220"/>
      <c r="M100" s="220"/>
      <c r="N100" s="224">
        <f>SUM(Formato6A_LDF!AJ85+Formato6A_LDF!AJ167)</f>
        <v>0</v>
      </c>
      <c r="O100" s="224">
        <f>SUM(Formato6A_LDF!AK85+Formato6A_LDF!AK167)</f>
        <v>0</v>
      </c>
      <c r="P100" s="224">
        <f t="shared" si="12"/>
        <v>0</v>
      </c>
      <c r="Q100" s="224">
        <f>SUM(Formato6A_LDF!AM85+Formato6A_LDF!AM167)</f>
        <v>0</v>
      </c>
      <c r="R100" s="224">
        <f>SUM(Formato6A_LDF!AN85+Formato6A_LDF!AN167)</f>
        <v>0</v>
      </c>
      <c r="S100" s="224">
        <f t="shared" si="13"/>
        <v>0</v>
      </c>
      <c r="T100" s="245"/>
      <c r="U100" s="245"/>
      <c r="V100" s="245"/>
      <c r="W100" s="245"/>
      <c r="X100" s="245"/>
      <c r="Y100" s="245"/>
      <c r="Z100" s="245"/>
      <c r="AA100" s="245"/>
      <c r="AB100" s="245"/>
      <c r="AC100" s="245"/>
      <c r="AD100" s="245"/>
      <c r="AE100" s="245"/>
      <c r="AF100" s="245"/>
      <c r="AG100" s="245"/>
      <c r="AH100" s="245"/>
      <c r="AI100" s="245"/>
      <c r="AJ100" s="245"/>
      <c r="AK100" s="245"/>
    </row>
    <row r="101" spans="1:37" s="17" customFormat="1" ht="3.95" customHeight="1" thickBot="1">
      <c r="A101" s="241"/>
      <c r="B101" s="225"/>
      <c r="C101" s="203"/>
      <c r="D101" s="241"/>
      <c r="E101" s="241"/>
      <c r="F101" s="241"/>
      <c r="G101" s="241"/>
      <c r="H101" s="241"/>
      <c r="I101" s="241"/>
      <c r="J101" s="241"/>
      <c r="K101" s="241"/>
      <c r="L101" s="241"/>
      <c r="M101" s="241"/>
      <c r="N101" s="224"/>
      <c r="O101" s="224"/>
      <c r="P101" s="224"/>
      <c r="Q101" s="224"/>
      <c r="R101" s="224"/>
      <c r="S101" s="224"/>
      <c r="T101" s="245"/>
      <c r="U101" s="245"/>
      <c r="V101" s="245"/>
      <c r="W101" s="245"/>
      <c r="X101" s="245"/>
      <c r="Y101" s="245"/>
      <c r="Z101" s="245"/>
      <c r="AA101" s="245"/>
      <c r="AB101" s="245"/>
      <c r="AC101" s="245"/>
      <c r="AD101" s="245"/>
      <c r="AE101" s="245"/>
      <c r="AF101" s="245"/>
      <c r="AG101" s="245"/>
      <c r="AH101" s="245"/>
      <c r="AI101" s="245"/>
      <c r="AJ101" s="245"/>
      <c r="AK101" s="245"/>
    </row>
    <row r="102" spans="1:37" s="17" customFormat="1" ht="6.95" customHeight="1" thickTop="1">
      <c r="A102" s="316"/>
      <c r="B102" s="317" t="s">
        <v>159</v>
      </c>
      <c r="C102" s="318"/>
      <c r="D102" s="316"/>
      <c r="E102" s="316"/>
      <c r="F102" s="316"/>
      <c r="G102" s="316"/>
      <c r="H102" s="316"/>
      <c r="I102" s="316"/>
      <c r="J102" s="316"/>
      <c r="K102" s="316"/>
      <c r="L102" s="316"/>
      <c r="M102" s="316"/>
      <c r="N102" s="319">
        <f>SUM(N12+N22+N34+N46+N58+N70+N76+N86+N92)</f>
        <v>1175021203</v>
      </c>
      <c r="O102" s="319">
        <f>SUM(O12+O22+O34+O46+O58+O70+O76+O86+O92)</f>
        <v>79393566</v>
      </c>
      <c r="P102" s="319">
        <f>N102+O102</f>
        <v>1254414769</v>
      </c>
      <c r="Q102" s="319">
        <f>SUM(Q12+Q22+Q34+Q46+Q58+Q70+Q76+Q86+Q92)</f>
        <v>1085465771</v>
      </c>
      <c r="R102" s="319">
        <f>SUM(R12+R22+R34+R46+R58+R70+R76+R86+R92)</f>
        <v>1085465771</v>
      </c>
      <c r="S102" s="319">
        <f>P102-Q102</f>
        <v>168948998</v>
      </c>
      <c r="T102" s="245"/>
      <c r="U102" s="245"/>
      <c r="V102" s="245"/>
      <c r="W102" s="245"/>
      <c r="X102" s="245"/>
      <c r="Y102" s="245"/>
      <c r="Z102" s="245"/>
      <c r="AA102" s="245"/>
      <c r="AB102" s="245"/>
      <c r="AC102" s="245"/>
      <c r="AD102" s="245"/>
      <c r="AE102" s="245"/>
      <c r="AF102" s="245"/>
      <c r="AG102" s="245"/>
      <c r="AH102" s="245"/>
      <c r="AI102" s="245"/>
      <c r="AJ102" s="245"/>
      <c r="AK102" s="245"/>
    </row>
    <row r="103" spans="1:37" s="17" customFormat="1" ht="3.95" customHeight="1">
      <c r="A103" s="241"/>
      <c r="B103" s="225"/>
      <c r="C103" s="203"/>
      <c r="D103" s="241"/>
      <c r="E103" s="241"/>
      <c r="F103" s="241"/>
      <c r="G103" s="241"/>
      <c r="H103" s="241"/>
      <c r="I103" s="241"/>
      <c r="J103" s="241"/>
      <c r="K103" s="241"/>
      <c r="L103" s="241"/>
      <c r="M103" s="241"/>
      <c r="N103" s="247"/>
      <c r="O103" s="247"/>
      <c r="P103" s="247"/>
      <c r="Q103" s="247"/>
      <c r="R103" s="242"/>
      <c r="S103" s="242"/>
      <c r="T103" s="245"/>
      <c r="U103" s="245"/>
      <c r="V103" s="245"/>
      <c r="W103" s="245"/>
      <c r="X103" s="245"/>
      <c r="Y103" s="245"/>
      <c r="Z103" s="245"/>
      <c r="AA103" s="245"/>
      <c r="AB103" s="245"/>
      <c r="AC103" s="245"/>
      <c r="AD103" s="245"/>
      <c r="AE103" s="245"/>
      <c r="AF103" s="245"/>
      <c r="AG103" s="245"/>
      <c r="AH103" s="245"/>
      <c r="AI103" s="245"/>
      <c r="AJ103" s="245"/>
      <c r="AK103" s="245"/>
    </row>
    <row r="104" spans="1:37" s="21" customFormat="1" ht="6.2" customHeight="1">
      <c r="A104" s="220"/>
      <c r="B104" s="220"/>
      <c r="C104" s="220"/>
      <c r="D104" s="220"/>
      <c r="E104" s="220"/>
      <c r="F104" s="220"/>
      <c r="G104" s="220"/>
      <c r="H104" s="220"/>
      <c r="I104" s="220"/>
      <c r="J104" s="220"/>
      <c r="K104" s="220"/>
      <c r="L104" s="220"/>
      <c r="M104" s="220"/>
      <c r="N104" s="247"/>
      <c r="O104" s="247"/>
      <c r="P104" s="247"/>
      <c r="Q104" s="247"/>
      <c r="R104" s="247"/>
      <c r="S104" s="247"/>
      <c r="T104" s="246"/>
      <c r="U104" s="246"/>
      <c r="V104" s="246"/>
      <c r="W104" s="246"/>
      <c r="X104" s="246"/>
      <c r="Y104" s="246"/>
      <c r="Z104" s="246"/>
      <c r="AA104" s="246"/>
      <c r="AB104" s="246"/>
      <c r="AC104" s="246"/>
      <c r="AD104" s="246"/>
      <c r="AE104" s="246"/>
      <c r="AF104" s="246"/>
      <c r="AG104" s="246"/>
      <c r="AH104" s="246"/>
      <c r="AI104" s="246"/>
      <c r="AJ104" s="246"/>
      <c r="AK104" s="246"/>
    </row>
    <row r="105" spans="1:37" s="5" customFormat="1" ht="12" customHeight="1">
      <c r="T105" s="238"/>
      <c r="U105" s="238"/>
      <c r="V105" s="238"/>
      <c r="W105" s="238"/>
      <c r="X105" s="238"/>
      <c r="Y105" s="238"/>
      <c r="Z105" s="238"/>
      <c r="AA105" s="238"/>
      <c r="AB105" s="238"/>
      <c r="AC105" s="238"/>
      <c r="AD105" s="238"/>
      <c r="AE105" s="238"/>
      <c r="AF105" s="238"/>
      <c r="AG105" s="238"/>
      <c r="AH105" s="238"/>
      <c r="AI105" s="238"/>
      <c r="AJ105" s="238"/>
      <c r="AK105" s="238"/>
    </row>
    <row r="106" spans="1:37" s="5" customFormat="1" ht="12" customHeight="1">
      <c r="T106" s="238"/>
      <c r="U106" s="238"/>
      <c r="V106" s="238"/>
      <c r="W106" s="238"/>
      <c r="X106" s="238"/>
      <c r="Y106" s="238"/>
      <c r="Z106" s="238"/>
      <c r="AA106" s="238"/>
      <c r="AB106" s="238"/>
      <c r="AC106" s="238"/>
      <c r="AD106" s="238"/>
      <c r="AE106" s="238"/>
      <c r="AF106" s="238"/>
      <c r="AG106" s="238"/>
      <c r="AH106" s="238"/>
      <c r="AI106" s="238"/>
      <c r="AJ106" s="238"/>
      <c r="AK106" s="238"/>
    </row>
    <row r="107" spans="1:37" s="5" customFormat="1" ht="12" customHeight="1">
      <c r="T107" s="238"/>
      <c r="U107" s="238"/>
      <c r="V107" s="238"/>
      <c r="W107" s="238"/>
      <c r="X107" s="238"/>
      <c r="Y107" s="238"/>
      <c r="Z107" s="238"/>
      <c r="AA107" s="238"/>
      <c r="AB107" s="238"/>
      <c r="AC107" s="238"/>
      <c r="AD107" s="238"/>
      <c r="AE107" s="238"/>
      <c r="AF107" s="238"/>
      <c r="AG107" s="238"/>
      <c r="AH107" s="238"/>
      <c r="AI107" s="238"/>
      <c r="AJ107" s="238"/>
      <c r="AK107" s="238"/>
    </row>
    <row r="108" spans="1:37" s="5" customFormat="1" ht="12" customHeight="1">
      <c r="T108" s="238"/>
      <c r="U108" s="238"/>
      <c r="V108" s="238"/>
      <c r="W108" s="238"/>
      <c r="X108" s="238"/>
      <c r="Y108" s="238"/>
      <c r="Z108" s="238"/>
      <c r="AA108" s="238"/>
      <c r="AB108" s="238"/>
      <c r="AC108" s="238"/>
      <c r="AD108" s="238"/>
      <c r="AE108" s="238"/>
      <c r="AF108" s="238"/>
      <c r="AG108" s="238"/>
      <c r="AH108" s="238"/>
      <c r="AI108" s="238"/>
      <c r="AJ108" s="238"/>
      <c r="AK108" s="238"/>
    </row>
    <row r="109" spans="1:37" s="5" customFormat="1" ht="12" customHeight="1">
      <c r="T109" s="238"/>
      <c r="U109" s="238"/>
      <c r="V109" s="238"/>
      <c r="W109" s="238"/>
      <c r="X109" s="238"/>
      <c r="Y109" s="238"/>
      <c r="Z109" s="238"/>
      <c r="AA109" s="238"/>
      <c r="AB109" s="238"/>
      <c r="AC109" s="238"/>
      <c r="AD109" s="238"/>
      <c r="AE109" s="238"/>
      <c r="AF109" s="238"/>
      <c r="AG109" s="238"/>
      <c r="AH109" s="238"/>
      <c r="AI109" s="238"/>
      <c r="AJ109" s="238"/>
      <c r="AK109" s="238"/>
    </row>
    <row r="110" spans="1:37" s="5" customFormat="1" ht="12" customHeight="1">
      <c r="T110" s="238"/>
      <c r="U110" s="238"/>
      <c r="V110" s="238"/>
      <c r="W110" s="238"/>
      <c r="X110" s="238"/>
      <c r="Y110" s="238"/>
      <c r="Z110" s="238"/>
      <c r="AA110" s="238"/>
      <c r="AB110" s="238"/>
      <c r="AC110" s="238"/>
      <c r="AD110" s="238"/>
      <c r="AE110" s="238"/>
      <c r="AF110" s="238"/>
      <c r="AG110" s="238"/>
      <c r="AH110" s="238"/>
      <c r="AI110" s="238"/>
      <c r="AJ110" s="238"/>
      <c r="AK110" s="238"/>
    </row>
    <row r="111" spans="1:37" s="5" customFormat="1" ht="12" customHeight="1">
      <c r="T111" s="238"/>
      <c r="U111" s="238"/>
      <c r="V111" s="238"/>
      <c r="W111" s="238"/>
      <c r="X111" s="238"/>
      <c r="Y111" s="238"/>
      <c r="Z111" s="238"/>
      <c r="AA111" s="238"/>
      <c r="AB111" s="238"/>
      <c r="AC111" s="238"/>
      <c r="AD111" s="238"/>
      <c r="AE111" s="238"/>
      <c r="AF111" s="238"/>
      <c r="AG111" s="238"/>
      <c r="AH111" s="238"/>
      <c r="AI111" s="238"/>
      <c r="AJ111" s="238"/>
      <c r="AK111" s="238"/>
    </row>
    <row r="112" spans="1:37" s="5" customFormat="1" ht="12" customHeight="1">
      <c r="T112" s="238"/>
      <c r="U112" s="238"/>
      <c r="V112" s="238"/>
      <c r="W112" s="238"/>
      <c r="X112" s="238"/>
      <c r="Y112" s="238"/>
      <c r="Z112" s="238"/>
      <c r="AA112" s="238"/>
      <c r="AB112" s="238"/>
      <c r="AC112" s="238"/>
      <c r="AD112" s="238"/>
      <c r="AE112" s="238"/>
      <c r="AF112" s="238"/>
      <c r="AG112" s="238"/>
      <c r="AH112" s="238"/>
      <c r="AI112" s="238"/>
      <c r="AJ112" s="238"/>
      <c r="AK112" s="238"/>
    </row>
    <row r="113" spans="20:37" s="5" customFormat="1" ht="12" customHeight="1">
      <c r="T113" s="238"/>
      <c r="U113" s="238"/>
      <c r="V113" s="238"/>
      <c r="W113" s="238"/>
      <c r="X113" s="238"/>
      <c r="Y113" s="238"/>
      <c r="Z113" s="238"/>
      <c r="AA113" s="238"/>
      <c r="AB113" s="238"/>
      <c r="AC113" s="238"/>
      <c r="AD113" s="238"/>
      <c r="AE113" s="238"/>
      <c r="AF113" s="238"/>
      <c r="AG113" s="238"/>
      <c r="AH113" s="238"/>
      <c r="AI113" s="238"/>
      <c r="AJ113" s="238"/>
      <c r="AK113" s="238"/>
    </row>
    <row r="114" spans="20:37" s="5" customFormat="1" ht="12" customHeight="1">
      <c r="T114" s="238"/>
      <c r="U114" s="238"/>
      <c r="V114" s="238"/>
      <c r="W114" s="238"/>
      <c r="X114" s="238"/>
      <c r="Y114" s="238"/>
      <c r="Z114" s="238"/>
      <c r="AA114" s="238"/>
      <c r="AB114" s="238"/>
      <c r="AC114" s="238"/>
      <c r="AD114" s="238"/>
      <c r="AE114" s="238"/>
      <c r="AF114" s="238"/>
      <c r="AG114" s="238"/>
      <c r="AH114" s="238"/>
      <c r="AI114" s="238"/>
      <c r="AJ114" s="238"/>
      <c r="AK114" s="238"/>
    </row>
    <row r="115" spans="20:37" s="5" customFormat="1" ht="12" customHeight="1">
      <c r="T115" s="238"/>
      <c r="U115" s="238"/>
      <c r="V115" s="238"/>
      <c r="W115" s="238"/>
      <c r="X115" s="238"/>
      <c r="Y115" s="238"/>
      <c r="Z115" s="238"/>
      <c r="AA115" s="238"/>
      <c r="AB115" s="238"/>
      <c r="AC115" s="238"/>
      <c r="AD115" s="238"/>
      <c r="AE115" s="238"/>
      <c r="AF115" s="238"/>
      <c r="AG115" s="238"/>
      <c r="AH115" s="238"/>
      <c r="AI115" s="238"/>
      <c r="AJ115" s="238"/>
      <c r="AK115" s="238"/>
    </row>
    <row r="116" spans="20:37" s="5" customFormat="1" ht="12" customHeight="1">
      <c r="T116" s="238"/>
      <c r="U116" s="238"/>
      <c r="V116" s="238"/>
      <c r="W116" s="238"/>
      <c r="X116" s="238"/>
      <c r="Y116" s="238"/>
      <c r="Z116" s="238"/>
      <c r="AA116" s="238"/>
      <c r="AB116" s="238"/>
      <c r="AC116" s="238"/>
      <c r="AD116" s="238"/>
      <c r="AE116" s="238"/>
      <c r="AF116" s="238"/>
      <c r="AG116" s="238"/>
      <c r="AH116" s="238"/>
      <c r="AI116" s="238"/>
      <c r="AJ116" s="238"/>
      <c r="AK116" s="238"/>
    </row>
    <row r="117" spans="20:37" s="5" customFormat="1" ht="12" customHeight="1">
      <c r="T117" s="238"/>
      <c r="U117" s="238"/>
      <c r="V117" s="238"/>
      <c r="W117" s="238"/>
      <c r="X117" s="238"/>
      <c r="Y117" s="238"/>
      <c r="Z117" s="238"/>
      <c r="AA117" s="238"/>
      <c r="AB117" s="238"/>
      <c r="AC117" s="238"/>
      <c r="AD117" s="238"/>
      <c r="AE117" s="238"/>
      <c r="AF117" s="238"/>
      <c r="AG117" s="238"/>
      <c r="AH117" s="238"/>
      <c r="AI117" s="238"/>
      <c r="AJ117" s="238"/>
      <c r="AK117" s="238"/>
    </row>
    <row r="118" spans="20:37" s="5" customFormat="1" ht="12" customHeight="1">
      <c r="T118" s="238"/>
      <c r="U118" s="238"/>
      <c r="V118" s="238"/>
      <c r="W118" s="238"/>
      <c r="X118" s="238"/>
      <c r="Y118" s="238"/>
      <c r="Z118" s="238"/>
      <c r="AA118" s="238"/>
      <c r="AB118" s="238"/>
      <c r="AC118" s="238"/>
      <c r="AD118" s="238"/>
      <c r="AE118" s="238"/>
      <c r="AF118" s="238"/>
      <c r="AG118" s="238"/>
      <c r="AH118" s="238"/>
      <c r="AI118" s="238"/>
      <c r="AJ118" s="238"/>
      <c r="AK118" s="238"/>
    </row>
    <row r="119" spans="20:37" s="5" customFormat="1" ht="12" customHeight="1">
      <c r="T119" s="238"/>
      <c r="U119" s="238"/>
      <c r="V119" s="238"/>
      <c r="W119" s="238"/>
      <c r="X119" s="238"/>
      <c r="Y119" s="238"/>
      <c r="Z119" s="238"/>
      <c r="AA119" s="238"/>
      <c r="AB119" s="238"/>
      <c r="AC119" s="238"/>
      <c r="AD119" s="238"/>
      <c r="AE119" s="238"/>
      <c r="AF119" s="238"/>
      <c r="AG119" s="238"/>
      <c r="AH119" s="238"/>
      <c r="AI119" s="238"/>
      <c r="AJ119" s="238"/>
      <c r="AK119" s="238"/>
    </row>
    <row r="120" spans="20:37" s="5" customFormat="1" ht="12" customHeight="1">
      <c r="T120" s="238"/>
      <c r="U120" s="238"/>
      <c r="V120" s="238"/>
      <c r="W120" s="238"/>
      <c r="X120" s="238"/>
      <c r="Y120" s="238"/>
      <c r="Z120" s="238"/>
      <c r="AA120" s="238"/>
      <c r="AB120" s="238"/>
      <c r="AC120" s="238"/>
      <c r="AD120" s="238"/>
      <c r="AE120" s="238"/>
      <c r="AF120" s="238"/>
      <c r="AG120" s="238"/>
      <c r="AH120" s="238"/>
      <c r="AI120" s="238"/>
      <c r="AJ120" s="238"/>
      <c r="AK120" s="238"/>
    </row>
    <row r="121" spans="20:37" s="5" customFormat="1" ht="12" customHeight="1">
      <c r="T121" s="238"/>
      <c r="U121" s="238"/>
      <c r="V121" s="238"/>
      <c r="W121" s="238"/>
      <c r="X121" s="238"/>
      <c r="Y121" s="238"/>
      <c r="Z121" s="238"/>
      <c r="AA121" s="238"/>
      <c r="AB121" s="238"/>
      <c r="AC121" s="238"/>
      <c r="AD121" s="238"/>
      <c r="AE121" s="238"/>
      <c r="AF121" s="238"/>
      <c r="AG121" s="238"/>
      <c r="AH121" s="238"/>
      <c r="AI121" s="238"/>
      <c r="AJ121" s="238"/>
      <c r="AK121" s="238"/>
    </row>
    <row r="122" spans="20:37" s="7" customFormat="1" ht="11.25">
      <c r="T122" s="239"/>
      <c r="U122" s="239"/>
      <c r="V122" s="239"/>
      <c r="W122" s="239"/>
      <c r="X122" s="239"/>
      <c r="Y122" s="239"/>
      <c r="Z122" s="239"/>
      <c r="AA122" s="239"/>
      <c r="AB122" s="239"/>
      <c r="AC122" s="239"/>
      <c r="AD122" s="239"/>
      <c r="AE122" s="239"/>
      <c r="AF122" s="239"/>
      <c r="AG122" s="239"/>
      <c r="AH122" s="239"/>
      <c r="AI122" s="239"/>
      <c r="AJ122" s="239"/>
      <c r="AK122" s="239"/>
    </row>
    <row r="123" spans="20:37" s="7" customFormat="1" ht="11.25">
      <c r="T123" s="239"/>
      <c r="U123" s="239"/>
      <c r="V123" s="239"/>
      <c r="W123" s="239"/>
      <c r="X123" s="239"/>
      <c r="Y123" s="239"/>
      <c r="Z123" s="239"/>
      <c r="AA123" s="239"/>
      <c r="AB123" s="239"/>
      <c r="AC123" s="239"/>
      <c r="AD123" s="239"/>
      <c r="AE123" s="239"/>
      <c r="AF123" s="239"/>
      <c r="AG123" s="239"/>
      <c r="AH123" s="239"/>
      <c r="AI123" s="239"/>
      <c r="AJ123" s="239"/>
      <c r="AK123" s="239"/>
    </row>
    <row r="124" spans="20:37" s="7" customFormat="1" ht="11.25">
      <c r="T124" s="239"/>
      <c r="U124" s="239"/>
      <c r="V124" s="239"/>
      <c r="W124" s="239"/>
      <c r="X124" s="239"/>
      <c r="Y124" s="239"/>
      <c r="Z124" s="239"/>
      <c r="AA124" s="239"/>
      <c r="AB124" s="239"/>
      <c r="AC124" s="239"/>
      <c r="AD124" s="239"/>
      <c r="AE124" s="239"/>
      <c r="AF124" s="239"/>
      <c r="AG124" s="239"/>
      <c r="AH124" s="239"/>
      <c r="AI124" s="239"/>
      <c r="AJ124" s="239"/>
      <c r="AK124" s="239"/>
    </row>
    <row r="125" spans="20:37" s="7" customFormat="1" ht="11.25">
      <c r="T125" s="239"/>
      <c r="U125" s="239"/>
      <c r="V125" s="239"/>
      <c r="W125" s="239"/>
      <c r="X125" s="239"/>
      <c r="Y125" s="239"/>
      <c r="Z125" s="239"/>
      <c r="AA125" s="239"/>
      <c r="AB125" s="239"/>
      <c r="AC125" s="239"/>
      <c r="AD125" s="239"/>
      <c r="AE125" s="239"/>
      <c r="AF125" s="239"/>
      <c r="AG125" s="239"/>
      <c r="AH125" s="239"/>
      <c r="AI125" s="239"/>
      <c r="AJ125" s="239"/>
      <c r="AK125" s="239"/>
    </row>
    <row r="126" spans="20:37" s="7" customFormat="1" ht="11.25">
      <c r="T126" s="239"/>
      <c r="U126" s="239"/>
      <c r="V126" s="239"/>
      <c r="W126" s="239"/>
      <c r="X126" s="239"/>
      <c r="Y126" s="239"/>
      <c r="Z126" s="239"/>
      <c r="AA126" s="239"/>
      <c r="AB126" s="239"/>
      <c r="AC126" s="239"/>
      <c r="AD126" s="239"/>
      <c r="AE126" s="239"/>
      <c r="AF126" s="239"/>
      <c r="AG126" s="239"/>
      <c r="AH126" s="239"/>
      <c r="AI126" s="239"/>
      <c r="AJ126" s="239"/>
      <c r="AK126" s="239"/>
    </row>
    <row r="127" spans="20:37" s="7" customFormat="1" ht="11.25">
      <c r="T127" s="239"/>
      <c r="U127" s="239"/>
      <c r="V127" s="239"/>
      <c r="W127" s="239"/>
      <c r="X127" s="239"/>
      <c r="Y127" s="239"/>
      <c r="Z127" s="239"/>
      <c r="AA127" s="239"/>
      <c r="AB127" s="239"/>
      <c r="AC127" s="239"/>
      <c r="AD127" s="239"/>
      <c r="AE127" s="239"/>
      <c r="AF127" s="239"/>
      <c r="AG127" s="239"/>
      <c r="AH127" s="239"/>
      <c r="AI127" s="239"/>
      <c r="AJ127" s="239"/>
      <c r="AK127" s="239"/>
    </row>
    <row r="128" spans="20:37" s="7" customFormat="1" ht="11.25">
      <c r="T128" s="239"/>
      <c r="U128" s="239"/>
      <c r="V128" s="239"/>
      <c r="W128" s="239"/>
      <c r="X128" s="239"/>
      <c r="Y128" s="239"/>
      <c r="Z128" s="239"/>
      <c r="AA128" s="239"/>
      <c r="AB128" s="239"/>
      <c r="AC128" s="239"/>
      <c r="AD128" s="239"/>
      <c r="AE128" s="239"/>
      <c r="AF128" s="239"/>
      <c r="AG128" s="239"/>
      <c r="AH128" s="239"/>
      <c r="AI128" s="239"/>
      <c r="AJ128" s="239"/>
      <c r="AK128" s="239"/>
    </row>
    <row r="129" spans="20:37" s="7" customFormat="1" ht="11.25">
      <c r="T129" s="239"/>
      <c r="U129" s="239"/>
      <c r="V129" s="239"/>
      <c r="W129" s="239"/>
      <c r="X129" s="239"/>
      <c r="Y129" s="239"/>
      <c r="Z129" s="239"/>
      <c r="AA129" s="239"/>
      <c r="AB129" s="239"/>
      <c r="AC129" s="239"/>
      <c r="AD129" s="239"/>
      <c r="AE129" s="239"/>
      <c r="AF129" s="239"/>
      <c r="AG129" s="239"/>
      <c r="AH129" s="239"/>
      <c r="AI129" s="239"/>
      <c r="AJ129" s="239"/>
      <c r="AK129" s="239"/>
    </row>
    <row r="130" spans="20:37" s="7" customFormat="1" ht="11.25">
      <c r="T130" s="239"/>
      <c r="U130" s="239"/>
      <c r="V130" s="239"/>
      <c r="W130" s="239"/>
      <c r="X130" s="239"/>
      <c r="Y130" s="239"/>
      <c r="Z130" s="239"/>
      <c r="AA130" s="239"/>
      <c r="AB130" s="239"/>
      <c r="AC130" s="239"/>
      <c r="AD130" s="239"/>
      <c r="AE130" s="239"/>
      <c r="AF130" s="239"/>
      <c r="AG130" s="239"/>
      <c r="AH130" s="239"/>
      <c r="AI130" s="239"/>
      <c r="AJ130" s="239"/>
      <c r="AK130" s="239"/>
    </row>
    <row r="131" spans="20:37" s="7" customFormat="1" ht="11.25">
      <c r="T131" s="239"/>
      <c r="U131" s="239"/>
      <c r="V131" s="239"/>
      <c r="W131" s="239"/>
      <c r="X131" s="239"/>
      <c r="Y131" s="239"/>
      <c r="Z131" s="239"/>
      <c r="AA131" s="239"/>
      <c r="AB131" s="239"/>
      <c r="AC131" s="239"/>
      <c r="AD131" s="239"/>
      <c r="AE131" s="239"/>
      <c r="AF131" s="239"/>
      <c r="AG131" s="239"/>
      <c r="AH131" s="239"/>
      <c r="AI131" s="239"/>
      <c r="AJ131" s="239"/>
      <c r="AK131" s="239"/>
    </row>
    <row r="132" spans="20:37" s="7" customFormat="1" ht="11.25">
      <c r="T132" s="239"/>
      <c r="U132" s="239"/>
      <c r="V132" s="239"/>
      <c r="W132" s="239"/>
      <c r="X132" s="239"/>
      <c r="Y132" s="239"/>
      <c r="Z132" s="239"/>
      <c r="AA132" s="239"/>
      <c r="AB132" s="239"/>
      <c r="AC132" s="239"/>
      <c r="AD132" s="239"/>
      <c r="AE132" s="239"/>
      <c r="AF132" s="239"/>
      <c r="AG132" s="239"/>
      <c r="AH132" s="239"/>
      <c r="AI132" s="239"/>
      <c r="AJ132" s="239"/>
      <c r="AK132" s="239"/>
    </row>
    <row r="133" spans="20:37" s="7" customFormat="1" ht="11.25">
      <c r="T133" s="239"/>
      <c r="U133" s="239"/>
      <c r="V133" s="239"/>
      <c r="W133" s="239"/>
      <c r="X133" s="239"/>
      <c r="Y133" s="239"/>
      <c r="Z133" s="239"/>
      <c r="AA133" s="239"/>
      <c r="AB133" s="239"/>
      <c r="AC133" s="239"/>
      <c r="AD133" s="239"/>
      <c r="AE133" s="239"/>
      <c r="AF133" s="239"/>
      <c r="AG133" s="239"/>
      <c r="AH133" s="239"/>
      <c r="AI133" s="239"/>
      <c r="AJ133" s="239"/>
      <c r="AK133" s="239"/>
    </row>
    <row r="134" spans="20:37" s="7" customFormat="1" ht="11.25">
      <c r="T134" s="239"/>
      <c r="U134" s="239"/>
      <c r="V134" s="239"/>
      <c r="W134" s="239"/>
      <c r="X134" s="239"/>
      <c r="Y134" s="239"/>
      <c r="Z134" s="239"/>
      <c r="AA134" s="239"/>
      <c r="AB134" s="239"/>
      <c r="AC134" s="239"/>
      <c r="AD134" s="239"/>
      <c r="AE134" s="239"/>
      <c r="AF134" s="239"/>
      <c r="AG134" s="239"/>
      <c r="AH134" s="239"/>
      <c r="AI134" s="239"/>
      <c r="AJ134" s="239"/>
      <c r="AK134" s="239"/>
    </row>
    <row r="135" spans="20:37" s="7" customFormat="1" ht="11.25">
      <c r="T135" s="239"/>
      <c r="U135" s="239"/>
      <c r="V135" s="239"/>
      <c r="W135" s="239"/>
      <c r="X135" s="239"/>
      <c r="Y135" s="239"/>
      <c r="Z135" s="239"/>
      <c r="AA135" s="239"/>
      <c r="AB135" s="239"/>
      <c r="AC135" s="239"/>
      <c r="AD135" s="239"/>
      <c r="AE135" s="239"/>
      <c r="AF135" s="239"/>
      <c r="AG135" s="239"/>
      <c r="AH135" s="239"/>
      <c r="AI135" s="239"/>
      <c r="AJ135" s="239"/>
      <c r="AK135" s="239"/>
    </row>
    <row r="136" spans="20:37" s="7" customFormat="1" ht="11.25">
      <c r="T136" s="239"/>
      <c r="U136" s="239"/>
      <c r="V136" s="239"/>
      <c r="W136" s="239"/>
      <c r="X136" s="239"/>
      <c r="Y136" s="239"/>
      <c r="Z136" s="239"/>
      <c r="AA136" s="239"/>
      <c r="AB136" s="239"/>
      <c r="AC136" s="239"/>
      <c r="AD136" s="239"/>
      <c r="AE136" s="239"/>
      <c r="AF136" s="239"/>
      <c r="AG136" s="239"/>
      <c r="AH136" s="239"/>
      <c r="AI136" s="239"/>
      <c r="AJ136" s="239"/>
      <c r="AK136" s="239"/>
    </row>
    <row r="137" spans="20:37" s="7" customFormat="1" ht="11.25">
      <c r="T137" s="239"/>
      <c r="U137" s="239"/>
      <c r="V137" s="239"/>
      <c r="W137" s="239"/>
      <c r="X137" s="239"/>
      <c r="Y137" s="239"/>
      <c r="Z137" s="239"/>
      <c r="AA137" s="239"/>
      <c r="AB137" s="239"/>
      <c r="AC137" s="239"/>
      <c r="AD137" s="239"/>
      <c r="AE137" s="239"/>
      <c r="AF137" s="239"/>
      <c r="AG137" s="239"/>
      <c r="AH137" s="239"/>
      <c r="AI137" s="239"/>
      <c r="AJ137" s="239"/>
      <c r="AK137" s="239"/>
    </row>
    <row r="138" spans="20:37" s="7" customFormat="1" ht="11.25">
      <c r="T138" s="239"/>
      <c r="U138" s="239"/>
      <c r="V138" s="239"/>
      <c r="W138" s="239"/>
      <c r="X138" s="239"/>
      <c r="Y138" s="239"/>
      <c r="Z138" s="239"/>
      <c r="AA138" s="239"/>
      <c r="AB138" s="239"/>
      <c r="AC138" s="239"/>
      <c r="AD138" s="239"/>
      <c r="AE138" s="239"/>
      <c r="AF138" s="239"/>
      <c r="AG138" s="239"/>
      <c r="AH138" s="239"/>
      <c r="AI138" s="239"/>
      <c r="AJ138" s="239"/>
      <c r="AK138" s="239"/>
    </row>
    <row r="139" spans="20:37" s="7" customFormat="1" ht="11.25">
      <c r="T139" s="239"/>
      <c r="U139" s="239"/>
      <c r="V139" s="239"/>
      <c r="W139" s="239"/>
      <c r="X139" s="239"/>
      <c r="Y139" s="239"/>
      <c r="Z139" s="239"/>
      <c r="AA139" s="239"/>
      <c r="AB139" s="239"/>
      <c r="AC139" s="239"/>
      <c r="AD139" s="239"/>
      <c r="AE139" s="239"/>
      <c r="AF139" s="239"/>
      <c r="AG139" s="239"/>
      <c r="AH139" s="239"/>
      <c r="AI139" s="239"/>
      <c r="AJ139" s="239"/>
      <c r="AK139" s="239"/>
    </row>
    <row r="140" spans="20:37" s="7" customFormat="1" ht="11.25">
      <c r="T140" s="239"/>
      <c r="U140" s="239"/>
      <c r="V140" s="239"/>
      <c r="W140" s="239"/>
      <c r="X140" s="239"/>
      <c r="Y140" s="239"/>
      <c r="Z140" s="239"/>
      <c r="AA140" s="239"/>
      <c r="AB140" s="239"/>
      <c r="AC140" s="239"/>
      <c r="AD140" s="239"/>
      <c r="AE140" s="239"/>
      <c r="AF140" s="239"/>
      <c r="AG140" s="239"/>
      <c r="AH140" s="239"/>
      <c r="AI140" s="239"/>
      <c r="AJ140" s="239"/>
      <c r="AK140" s="239"/>
    </row>
    <row r="141" spans="20:37" s="7" customFormat="1" ht="11.25">
      <c r="T141" s="239"/>
      <c r="U141" s="239"/>
      <c r="V141" s="239"/>
      <c r="W141" s="239"/>
      <c r="X141" s="239"/>
      <c r="Y141" s="239"/>
      <c r="Z141" s="239"/>
      <c r="AA141" s="239"/>
      <c r="AB141" s="239"/>
      <c r="AC141" s="239"/>
      <c r="AD141" s="239"/>
      <c r="AE141" s="239"/>
      <c r="AF141" s="239"/>
      <c r="AG141" s="239"/>
      <c r="AH141" s="239"/>
      <c r="AI141" s="239"/>
      <c r="AJ141" s="239"/>
      <c r="AK141" s="239"/>
    </row>
    <row r="142" spans="20:37" s="7" customFormat="1" ht="11.25">
      <c r="T142" s="239"/>
      <c r="U142" s="239"/>
      <c r="V142" s="239"/>
      <c r="W142" s="239"/>
      <c r="X142" s="239"/>
      <c r="Y142" s="239"/>
      <c r="Z142" s="239"/>
      <c r="AA142" s="239"/>
      <c r="AB142" s="239"/>
      <c r="AC142" s="239"/>
      <c r="AD142" s="239"/>
      <c r="AE142" s="239"/>
      <c r="AF142" s="239"/>
      <c r="AG142" s="239"/>
      <c r="AH142" s="239"/>
      <c r="AI142" s="239"/>
      <c r="AJ142" s="239"/>
      <c r="AK142" s="239"/>
    </row>
    <row r="143" spans="20:37" s="7" customFormat="1" ht="11.25">
      <c r="T143" s="239"/>
      <c r="U143" s="239"/>
      <c r="V143" s="239"/>
      <c r="W143" s="239"/>
      <c r="X143" s="239"/>
      <c r="Y143" s="239"/>
      <c r="Z143" s="239"/>
      <c r="AA143" s="239"/>
      <c r="AB143" s="239"/>
      <c r="AC143" s="239"/>
      <c r="AD143" s="239"/>
      <c r="AE143" s="239"/>
      <c r="AF143" s="239"/>
      <c r="AG143" s="239"/>
      <c r="AH143" s="239"/>
      <c r="AI143" s="239"/>
      <c r="AJ143" s="239"/>
      <c r="AK143" s="239"/>
    </row>
    <row r="144" spans="20:37" s="7" customFormat="1" ht="11.25">
      <c r="T144" s="239"/>
      <c r="U144" s="239"/>
      <c r="V144" s="239"/>
      <c r="W144" s="239"/>
      <c r="X144" s="239"/>
      <c r="Y144" s="239"/>
      <c r="Z144" s="239"/>
      <c r="AA144" s="239"/>
      <c r="AB144" s="239"/>
      <c r="AC144" s="239"/>
      <c r="AD144" s="239"/>
      <c r="AE144" s="239"/>
      <c r="AF144" s="239"/>
      <c r="AG144" s="239"/>
      <c r="AH144" s="239"/>
      <c r="AI144" s="239"/>
      <c r="AJ144" s="239"/>
      <c r="AK144" s="239"/>
    </row>
    <row r="145" spans="20:37" s="7" customFormat="1" ht="11.25">
      <c r="T145" s="239"/>
      <c r="U145" s="239"/>
      <c r="V145" s="239"/>
      <c r="W145" s="239"/>
      <c r="X145" s="239"/>
      <c r="Y145" s="239"/>
      <c r="Z145" s="239"/>
      <c r="AA145" s="239"/>
      <c r="AB145" s="239"/>
      <c r="AC145" s="239"/>
      <c r="AD145" s="239"/>
      <c r="AE145" s="239"/>
      <c r="AF145" s="239"/>
      <c r="AG145" s="239"/>
      <c r="AH145" s="239"/>
      <c r="AI145" s="239"/>
      <c r="AJ145" s="239"/>
      <c r="AK145" s="239"/>
    </row>
    <row r="146" spans="20:37" s="7" customFormat="1" ht="11.25">
      <c r="T146" s="239"/>
      <c r="U146" s="239"/>
      <c r="V146" s="239"/>
      <c r="W146" s="239"/>
      <c r="X146" s="239"/>
      <c r="Y146" s="239"/>
      <c r="Z146" s="239"/>
      <c r="AA146" s="239"/>
      <c r="AB146" s="239"/>
      <c r="AC146" s="239"/>
      <c r="AD146" s="239"/>
      <c r="AE146" s="239"/>
      <c r="AF146" s="239"/>
      <c r="AG146" s="239"/>
      <c r="AH146" s="239"/>
      <c r="AI146" s="239"/>
      <c r="AJ146" s="239"/>
      <c r="AK146" s="239"/>
    </row>
    <row r="147" spans="20:37" s="7" customFormat="1" ht="11.25">
      <c r="T147" s="239"/>
      <c r="U147" s="239"/>
      <c r="V147" s="239"/>
      <c r="W147" s="239"/>
      <c r="X147" s="239"/>
      <c r="Y147" s="239"/>
      <c r="Z147" s="239"/>
      <c r="AA147" s="239"/>
      <c r="AB147" s="239"/>
      <c r="AC147" s="239"/>
      <c r="AD147" s="239"/>
      <c r="AE147" s="239"/>
      <c r="AF147" s="239"/>
      <c r="AG147" s="239"/>
      <c r="AH147" s="239"/>
      <c r="AI147" s="239"/>
      <c r="AJ147" s="239"/>
      <c r="AK147" s="239"/>
    </row>
    <row r="148" spans="20:37" s="7" customFormat="1" ht="11.25">
      <c r="T148" s="239"/>
      <c r="U148" s="239"/>
      <c r="V148" s="239"/>
      <c r="W148" s="239"/>
      <c r="X148" s="239"/>
      <c r="Y148" s="239"/>
      <c r="Z148" s="239"/>
      <c r="AA148" s="239"/>
      <c r="AB148" s="239"/>
      <c r="AC148" s="239"/>
      <c r="AD148" s="239"/>
      <c r="AE148" s="239"/>
      <c r="AF148" s="239"/>
      <c r="AG148" s="239"/>
      <c r="AH148" s="239"/>
      <c r="AI148" s="239"/>
      <c r="AJ148" s="239"/>
      <c r="AK148" s="239"/>
    </row>
    <row r="149" spans="20:37" s="7" customFormat="1" ht="11.25">
      <c r="T149" s="239"/>
      <c r="U149" s="239"/>
      <c r="V149" s="239"/>
      <c r="W149" s="239"/>
      <c r="X149" s="239"/>
      <c r="Y149" s="239"/>
      <c r="Z149" s="239"/>
      <c r="AA149" s="239"/>
      <c r="AB149" s="239"/>
      <c r="AC149" s="239"/>
      <c r="AD149" s="239"/>
      <c r="AE149" s="239"/>
      <c r="AF149" s="239"/>
      <c r="AG149" s="239"/>
      <c r="AH149" s="239"/>
      <c r="AI149" s="239"/>
      <c r="AJ149" s="239"/>
      <c r="AK149" s="239"/>
    </row>
    <row r="150" spans="20:37" s="7" customFormat="1" ht="11.25">
      <c r="T150" s="239"/>
      <c r="U150" s="239"/>
      <c r="V150" s="239"/>
      <c r="W150" s="239"/>
      <c r="X150" s="239"/>
      <c r="Y150" s="239"/>
      <c r="Z150" s="239"/>
      <c r="AA150" s="239"/>
      <c r="AB150" s="239"/>
      <c r="AC150" s="239"/>
      <c r="AD150" s="239"/>
      <c r="AE150" s="239"/>
      <c r="AF150" s="239"/>
      <c r="AG150" s="239"/>
      <c r="AH150" s="239"/>
      <c r="AI150" s="239"/>
      <c r="AJ150" s="239"/>
      <c r="AK150" s="239"/>
    </row>
    <row r="151" spans="20:37" s="7" customFormat="1" ht="11.25">
      <c r="T151" s="239"/>
      <c r="U151" s="239"/>
      <c r="V151" s="239"/>
      <c r="W151" s="239"/>
      <c r="X151" s="239"/>
      <c r="Y151" s="239"/>
      <c r="Z151" s="239"/>
      <c r="AA151" s="239"/>
      <c r="AB151" s="239"/>
      <c r="AC151" s="239"/>
      <c r="AD151" s="239"/>
      <c r="AE151" s="239"/>
      <c r="AF151" s="239"/>
      <c r="AG151" s="239"/>
      <c r="AH151" s="239"/>
      <c r="AI151" s="239"/>
      <c r="AJ151" s="239"/>
      <c r="AK151" s="239"/>
    </row>
    <row r="152" spans="20:37" s="7" customFormat="1" ht="11.25">
      <c r="T152" s="239"/>
      <c r="U152" s="239"/>
      <c r="V152" s="239"/>
      <c r="W152" s="239"/>
      <c r="X152" s="239"/>
      <c r="Y152" s="239"/>
      <c r="Z152" s="239"/>
      <c r="AA152" s="239"/>
      <c r="AB152" s="239"/>
      <c r="AC152" s="239"/>
      <c r="AD152" s="239"/>
      <c r="AE152" s="239"/>
      <c r="AF152" s="239"/>
      <c r="AG152" s="239"/>
      <c r="AH152" s="239"/>
      <c r="AI152" s="239"/>
      <c r="AJ152" s="239"/>
      <c r="AK152" s="239"/>
    </row>
    <row r="153" spans="20:37" s="7" customFormat="1" ht="11.25">
      <c r="T153" s="239"/>
      <c r="U153" s="239"/>
      <c r="V153" s="239"/>
      <c r="W153" s="239"/>
      <c r="X153" s="239"/>
      <c r="Y153" s="239"/>
      <c r="Z153" s="239"/>
      <c r="AA153" s="239"/>
      <c r="AB153" s="239"/>
      <c r="AC153" s="239"/>
      <c r="AD153" s="239"/>
      <c r="AE153" s="239"/>
      <c r="AF153" s="239"/>
      <c r="AG153" s="239"/>
      <c r="AH153" s="239"/>
      <c r="AI153" s="239"/>
      <c r="AJ153" s="239"/>
      <c r="AK153" s="239"/>
    </row>
    <row r="154" spans="20:37" s="7" customFormat="1" ht="11.25">
      <c r="T154" s="239"/>
      <c r="U154" s="239"/>
      <c r="V154" s="239"/>
      <c r="W154" s="239"/>
      <c r="X154" s="239"/>
      <c r="Y154" s="239"/>
      <c r="Z154" s="239"/>
      <c r="AA154" s="239"/>
      <c r="AB154" s="239"/>
      <c r="AC154" s="239"/>
      <c r="AD154" s="239"/>
      <c r="AE154" s="239"/>
      <c r="AF154" s="239"/>
      <c r="AG154" s="239"/>
      <c r="AH154" s="239"/>
      <c r="AI154" s="239"/>
      <c r="AJ154" s="239"/>
      <c r="AK154" s="239"/>
    </row>
    <row r="155" spans="20:37" s="7" customFormat="1" ht="11.25">
      <c r="T155" s="239"/>
      <c r="U155" s="239"/>
      <c r="V155" s="239"/>
      <c r="W155" s="239"/>
      <c r="X155" s="239"/>
      <c r="Y155" s="239"/>
      <c r="Z155" s="239"/>
      <c r="AA155" s="239"/>
      <c r="AB155" s="239"/>
      <c r="AC155" s="239"/>
      <c r="AD155" s="239"/>
      <c r="AE155" s="239"/>
      <c r="AF155" s="239"/>
      <c r="AG155" s="239"/>
      <c r="AH155" s="239"/>
      <c r="AI155" s="239"/>
      <c r="AJ155" s="239"/>
      <c r="AK155" s="239"/>
    </row>
    <row r="156" spans="20:37" s="7" customFormat="1" ht="11.25">
      <c r="T156" s="239"/>
      <c r="U156" s="239"/>
      <c r="V156" s="239"/>
      <c r="W156" s="239"/>
      <c r="X156" s="239"/>
      <c r="Y156" s="239"/>
      <c r="Z156" s="239"/>
      <c r="AA156" s="239"/>
      <c r="AB156" s="239"/>
      <c r="AC156" s="239"/>
      <c r="AD156" s="239"/>
      <c r="AE156" s="239"/>
      <c r="AF156" s="239"/>
      <c r="AG156" s="239"/>
      <c r="AH156" s="239"/>
      <c r="AI156" s="239"/>
      <c r="AJ156" s="239"/>
      <c r="AK156" s="239"/>
    </row>
    <row r="157" spans="20:37" s="7" customFormat="1" ht="11.25">
      <c r="T157" s="239"/>
      <c r="U157" s="239"/>
      <c r="V157" s="239"/>
      <c r="W157" s="239"/>
      <c r="X157" s="239"/>
      <c r="Y157" s="239"/>
      <c r="Z157" s="239"/>
      <c r="AA157" s="239"/>
      <c r="AB157" s="239"/>
      <c r="AC157" s="239"/>
      <c r="AD157" s="239"/>
      <c r="AE157" s="239"/>
      <c r="AF157" s="239"/>
      <c r="AG157" s="239"/>
      <c r="AH157" s="239"/>
      <c r="AI157" s="239"/>
      <c r="AJ157" s="239"/>
      <c r="AK157" s="239"/>
    </row>
    <row r="158" spans="20:37" s="7" customFormat="1" ht="11.25">
      <c r="T158" s="239"/>
      <c r="U158" s="239"/>
      <c r="V158" s="239"/>
      <c r="W158" s="239"/>
      <c r="X158" s="239"/>
      <c r="Y158" s="239"/>
      <c r="Z158" s="239"/>
      <c r="AA158" s="239"/>
      <c r="AB158" s="239"/>
      <c r="AC158" s="239"/>
      <c r="AD158" s="239"/>
      <c r="AE158" s="239"/>
      <c r="AF158" s="239"/>
      <c r="AG158" s="239"/>
      <c r="AH158" s="239"/>
      <c r="AI158" s="239"/>
      <c r="AJ158" s="239"/>
      <c r="AK158" s="239"/>
    </row>
    <row r="159" spans="20:37" s="7" customFormat="1" ht="11.25">
      <c r="T159" s="239"/>
      <c r="U159" s="239"/>
      <c r="V159" s="239"/>
      <c r="W159" s="239"/>
      <c r="X159" s="239"/>
      <c r="Y159" s="239"/>
      <c r="Z159" s="239"/>
      <c r="AA159" s="239"/>
      <c r="AB159" s="239"/>
      <c r="AC159" s="239"/>
      <c r="AD159" s="239"/>
      <c r="AE159" s="239"/>
      <c r="AF159" s="239"/>
      <c r="AG159" s="239"/>
      <c r="AH159" s="239"/>
      <c r="AI159" s="239"/>
      <c r="AJ159" s="239"/>
      <c r="AK159" s="239"/>
    </row>
    <row r="160" spans="20:37" s="7" customFormat="1" ht="11.25">
      <c r="T160" s="239"/>
      <c r="U160" s="239"/>
      <c r="V160" s="239"/>
      <c r="W160" s="239"/>
      <c r="X160" s="239"/>
      <c r="Y160" s="239"/>
      <c r="Z160" s="239"/>
      <c r="AA160" s="239"/>
      <c r="AB160" s="239"/>
      <c r="AC160" s="239"/>
      <c r="AD160" s="239"/>
      <c r="AE160" s="239"/>
      <c r="AF160" s="239"/>
      <c r="AG160" s="239"/>
      <c r="AH160" s="239"/>
      <c r="AI160" s="239"/>
      <c r="AJ160" s="239"/>
      <c r="AK160" s="239"/>
    </row>
    <row r="161" spans="20:37" s="7" customFormat="1" ht="11.25">
      <c r="T161" s="239"/>
      <c r="U161" s="239"/>
      <c r="V161" s="239"/>
      <c r="W161" s="239"/>
      <c r="X161" s="239"/>
      <c r="Y161" s="239"/>
      <c r="Z161" s="239"/>
      <c r="AA161" s="239"/>
      <c r="AB161" s="239"/>
      <c r="AC161" s="239"/>
      <c r="AD161" s="239"/>
      <c r="AE161" s="239"/>
      <c r="AF161" s="239"/>
      <c r="AG161" s="239"/>
      <c r="AH161" s="239"/>
      <c r="AI161" s="239"/>
      <c r="AJ161" s="239"/>
      <c r="AK161" s="239"/>
    </row>
    <row r="162" spans="20:37" s="7" customFormat="1" ht="11.25">
      <c r="T162" s="239"/>
      <c r="U162" s="239"/>
      <c r="V162" s="239"/>
      <c r="W162" s="239"/>
      <c r="X162" s="239"/>
      <c r="Y162" s="239"/>
      <c r="Z162" s="239"/>
      <c r="AA162" s="239"/>
      <c r="AB162" s="239"/>
      <c r="AC162" s="239"/>
      <c r="AD162" s="239"/>
      <c r="AE162" s="239"/>
      <c r="AF162" s="239"/>
      <c r="AG162" s="239"/>
      <c r="AH162" s="239"/>
      <c r="AI162" s="239"/>
      <c r="AJ162" s="239"/>
      <c r="AK162" s="239"/>
    </row>
    <row r="163" spans="20:37" s="7" customFormat="1" ht="11.25">
      <c r="T163" s="239"/>
      <c r="U163" s="239"/>
      <c r="V163" s="239"/>
      <c r="W163" s="239"/>
      <c r="X163" s="239"/>
      <c r="Y163" s="239"/>
      <c r="Z163" s="239"/>
      <c r="AA163" s="239"/>
      <c r="AB163" s="239"/>
      <c r="AC163" s="239"/>
      <c r="AD163" s="239"/>
      <c r="AE163" s="239"/>
      <c r="AF163" s="239"/>
      <c r="AG163" s="239"/>
      <c r="AH163" s="239"/>
      <c r="AI163" s="239"/>
      <c r="AJ163" s="239"/>
      <c r="AK163" s="239"/>
    </row>
    <row r="164" spans="20:37" s="7" customFormat="1" ht="11.25">
      <c r="T164" s="239"/>
      <c r="U164" s="239"/>
      <c r="V164" s="239"/>
      <c r="W164" s="239"/>
      <c r="X164" s="239"/>
      <c r="Y164" s="239"/>
      <c r="Z164" s="239"/>
      <c r="AA164" s="239"/>
      <c r="AB164" s="239"/>
      <c r="AC164" s="239"/>
      <c r="AD164" s="239"/>
      <c r="AE164" s="239"/>
      <c r="AF164" s="239"/>
      <c r="AG164" s="239"/>
      <c r="AH164" s="239"/>
      <c r="AI164" s="239"/>
      <c r="AJ164" s="239"/>
      <c r="AK164" s="239"/>
    </row>
    <row r="165" spans="20:37" s="7" customFormat="1" ht="11.25">
      <c r="T165" s="239"/>
      <c r="U165" s="239"/>
      <c r="V165" s="239"/>
      <c r="W165" s="239"/>
      <c r="X165" s="239"/>
      <c r="Y165" s="239"/>
      <c r="Z165" s="239"/>
      <c r="AA165" s="239"/>
      <c r="AB165" s="239"/>
      <c r="AC165" s="239"/>
      <c r="AD165" s="239"/>
      <c r="AE165" s="239"/>
      <c r="AF165" s="239"/>
      <c r="AG165" s="239"/>
      <c r="AH165" s="239"/>
      <c r="AI165" s="239"/>
      <c r="AJ165" s="239"/>
      <c r="AK165" s="239"/>
    </row>
    <row r="166" spans="20:37" s="7" customFormat="1" ht="11.25">
      <c r="T166" s="239"/>
      <c r="U166" s="239"/>
      <c r="V166" s="239"/>
      <c r="W166" s="239"/>
      <c r="X166" s="239"/>
      <c r="Y166" s="239"/>
      <c r="Z166" s="239"/>
      <c r="AA166" s="239"/>
      <c r="AB166" s="239"/>
      <c r="AC166" s="239"/>
      <c r="AD166" s="239"/>
      <c r="AE166" s="239"/>
      <c r="AF166" s="239"/>
      <c r="AG166" s="239"/>
      <c r="AH166" s="239"/>
      <c r="AI166" s="239"/>
      <c r="AJ166" s="239"/>
      <c r="AK166" s="239"/>
    </row>
    <row r="167" spans="20:37" s="7" customFormat="1" ht="11.25">
      <c r="T167" s="239"/>
      <c r="U167" s="239"/>
      <c r="V167" s="239"/>
      <c r="W167" s="239"/>
      <c r="X167" s="239"/>
      <c r="Y167" s="239"/>
      <c r="Z167" s="239"/>
      <c r="AA167" s="239"/>
      <c r="AB167" s="239"/>
      <c r="AC167" s="239"/>
      <c r="AD167" s="239"/>
      <c r="AE167" s="239"/>
      <c r="AF167" s="239"/>
      <c r="AG167" s="239"/>
      <c r="AH167" s="239"/>
      <c r="AI167" s="239"/>
      <c r="AJ167" s="239"/>
      <c r="AK167" s="239"/>
    </row>
    <row r="168" spans="20:37" s="7" customFormat="1" ht="11.25">
      <c r="T168" s="239"/>
      <c r="U168" s="239"/>
      <c r="V168" s="239"/>
      <c r="W168" s="239"/>
      <c r="X168" s="239"/>
      <c r="Y168" s="239"/>
      <c r="Z168" s="239"/>
      <c r="AA168" s="239"/>
      <c r="AB168" s="239"/>
      <c r="AC168" s="239"/>
      <c r="AD168" s="239"/>
      <c r="AE168" s="239"/>
      <c r="AF168" s="239"/>
      <c r="AG168" s="239"/>
      <c r="AH168" s="239"/>
      <c r="AI168" s="239"/>
      <c r="AJ168" s="239"/>
      <c r="AK168" s="239"/>
    </row>
    <row r="169" spans="20:37" s="7" customFormat="1" ht="11.25">
      <c r="T169" s="239"/>
      <c r="U169" s="239"/>
      <c r="V169" s="239"/>
      <c r="W169" s="239"/>
      <c r="X169" s="239"/>
      <c r="Y169" s="239"/>
      <c r="Z169" s="239"/>
      <c r="AA169" s="239"/>
      <c r="AB169" s="239"/>
      <c r="AC169" s="239"/>
      <c r="AD169" s="239"/>
      <c r="AE169" s="239"/>
      <c r="AF169" s="239"/>
      <c r="AG169" s="239"/>
      <c r="AH169" s="239"/>
      <c r="AI169" s="239"/>
      <c r="AJ169" s="239"/>
      <c r="AK169" s="239"/>
    </row>
    <row r="170" spans="20:37" s="7" customFormat="1" ht="11.25">
      <c r="T170" s="239"/>
      <c r="U170" s="239"/>
      <c r="V170" s="239"/>
      <c r="W170" s="239"/>
      <c r="X170" s="239"/>
      <c r="Y170" s="239"/>
      <c r="Z170" s="239"/>
      <c r="AA170" s="239"/>
      <c r="AB170" s="239"/>
      <c r="AC170" s="239"/>
      <c r="AD170" s="239"/>
      <c r="AE170" s="239"/>
      <c r="AF170" s="239"/>
      <c r="AG170" s="239"/>
      <c r="AH170" s="239"/>
      <c r="AI170" s="239"/>
      <c r="AJ170" s="239"/>
      <c r="AK170" s="239"/>
    </row>
    <row r="171" spans="20:37" s="7" customFormat="1" ht="11.25">
      <c r="T171" s="239"/>
      <c r="U171" s="239"/>
      <c r="V171" s="239"/>
      <c r="W171" s="239"/>
      <c r="X171" s="239"/>
      <c r="Y171" s="239"/>
      <c r="Z171" s="239"/>
      <c r="AA171" s="239"/>
      <c r="AB171" s="239"/>
      <c r="AC171" s="239"/>
      <c r="AD171" s="239"/>
      <c r="AE171" s="239"/>
      <c r="AF171" s="239"/>
      <c r="AG171" s="239"/>
      <c r="AH171" s="239"/>
      <c r="AI171" s="239"/>
      <c r="AJ171" s="239"/>
      <c r="AK171" s="239"/>
    </row>
    <row r="172" spans="20:37" s="7" customFormat="1" ht="11.25">
      <c r="T172" s="239"/>
      <c r="U172" s="239"/>
      <c r="V172" s="239"/>
      <c r="W172" s="239"/>
      <c r="X172" s="239"/>
      <c r="Y172" s="239"/>
      <c r="Z172" s="239"/>
      <c r="AA172" s="239"/>
      <c r="AB172" s="239"/>
      <c r="AC172" s="239"/>
      <c r="AD172" s="239"/>
      <c r="AE172" s="239"/>
      <c r="AF172" s="239"/>
      <c r="AG172" s="239"/>
      <c r="AH172" s="239"/>
      <c r="AI172" s="239"/>
      <c r="AJ172" s="239"/>
      <c r="AK172" s="239"/>
    </row>
    <row r="173" spans="20:37" s="7" customFormat="1" ht="11.25">
      <c r="T173" s="239"/>
      <c r="U173" s="239"/>
      <c r="V173" s="239"/>
      <c r="W173" s="239"/>
      <c r="X173" s="239"/>
      <c r="Y173" s="239"/>
      <c r="Z173" s="239"/>
      <c r="AA173" s="239"/>
      <c r="AB173" s="239"/>
      <c r="AC173" s="239"/>
      <c r="AD173" s="239"/>
      <c r="AE173" s="239"/>
      <c r="AF173" s="239"/>
      <c r="AG173" s="239"/>
      <c r="AH173" s="239"/>
      <c r="AI173" s="239"/>
      <c r="AJ173" s="239"/>
      <c r="AK173" s="239"/>
    </row>
    <row r="174" spans="20:37" s="7" customFormat="1" ht="11.25">
      <c r="T174" s="239"/>
      <c r="U174" s="239"/>
      <c r="V174" s="239"/>
      <c r="W174" s="239"/>
      <c r="X174" s="239"/>
      <c r="Y174" s="239"/>
      <c r="Z174" s="239"/>
      <c r="AA174" s="239"/>
      <c r="AB174" s="239"/>
      <c r="AC174" s="239"/>
      <c r="AD174" s="239"/>
      <c r="AE174" s="239"/>
      <c r="AF174" s="239"/>
      <c r="AG174" s="239"/>
      <c r="AH174" s="239"/>
      <c r="AI174" s="239"/>
      <c r="AJ174" s="239"/>
      <c r="AK174" s="239"/>
    </row>
    <row r="175" spans="20:37" s="7" customFormat="1" ht="11.25">
      <c r="T175" s="239"/>
      <c r="U175" s="239"/>
      <c r="V175" s="239"/>
      <c r="W175" s="239"/>
      <c r="X175" s="239"/>
      <c r="Y175" s="239"/>
      <c r="Z175" s="239"/>
      <c r="AA175" s="239"/>
      <c r="AB175" s="239"/>
      <c r="AC175" s="239"/>
      <c r="AD175" s="239"/>
      <c r="AE175" s="239"/>
      <c r="AF175" s="239"/>
      <c r="AG175" s="239"/>
      <c r="AH175" s="239"/>
      <c r="AI175" s="239"/>
      <c r="AJ175" s="239"/>
      <c r="AK175" s="239"/>
    </row>
    <row r="176" spans="20:37" s="7" customFormat="1" ht="11.25">
      <c r="T176" s="239"/>
      <c r="U176" s="239"/>
      <c r="V176" s="239"/>
      <c r="W176" s="239"/>
      <c r="X176" s="239"/>
      <c r="Y176" s="239"/>
      <c r="Z176" s="239"/>
      <c r="AA176" s="239"/>
      <c r="AB176" s="239"/>
      <c r="AC176" s="239"/>
      <c r="AD176" s="239"/>
      <c r="AE176" s="239"/>
      <c r="AF176" s="239"/>
      <c r="AG176" s="239"/>
      <c r="AH176" s="239"/>
      <c r="AI176" s="239"/>
      <c r="AJ176" s="239"/>
      <c r="AK176" s="239"/>
    </row>
    <row r="177" spans="20:37" s="7" customFormat="1" ht="11.25">
      <c r="T177" s="239"/>
      <c r="U177" s="239"/>
      <c r="V177" s="239"/>
      <c r="W177" s="239"/>
      <c r="X177" s="239"/>
      <c r="Y177" s="239"/>
      <c r="Z177" s="239"/>
      <c r="AA177" s="239"/>
      <c r="AB177" s="239"/>
      <c r="AC177" s="239"/>
      <c r="AD177" s="239"/>
      <c r="AE177" s="239"/>
      <c r="AF177" s="239"/>
      <c r="AG177" s="239"/>
      <c r="AH177" s="239"/>
      <c r="AI177" s="239"/>
      <c r="AJ177" s="239"/>
      <c r="AK177" s="239"/>
    </row>
    <row r="178" spans="20:37" s="7" customFormat="1" ht="11.25">
      <c r="T178" s="239"/>
      <c r="U178" s="239"/>
      <c r="V178" s="239"/>
      <c r="W178" s="239"/>
      <c r="X178" s="239"/>
      <c r="Y178" s="239"/>
      <c r="Z178" s="239"/>
      <c r="AA178" s="239"/>
      <c r="AB178" s="239"/>
      <c r="AC178" s="239"/>
      <c r="AD178" s="239"/>
      <c r="AE178" s="239"/>
      <c r="AF178" s="239"/>
      <c r="AG178" s="239"/>
      <c r="AH178" s="239"/>
      <c r="AI178" s="239"/>
      <c r="AJ178" s="239"/>
      <c r="AK178" s="239"/>
    </row>
    <row r="179" spans="20:37" s="7" customFormat="1" ht="11.25">
      <c r="T179" s="239"/>
      <c r="U179" s="239"/>
      <c r="V179" s="239"/>
      <c r="W179" s="239"/>
      <c r="X179" s="239"/>
      <c r="Y179" s="239"/>
      <c r="Z179" s="239"/>
      <c r="AA179" s="239"/>
      <c r="AB179" s="239"/>
      <c r="AC179" s="239"/>
      <c r="AD179" s="239"/>
      <c r="AE179" s="239"/>
      <c r="AF179" s="239"/>
      <c r="AG179" s="239"/>
      <c r="AH179" s="239"/>
      <c r="AI179" s="239"/>
      <c r="AJ179" s="239"/>
      <c r="AK179" s="239"/>
    </row>
    <row r="180" spans="20:37" s="7" customFormat="1" ht="11.25">
      <c r="T180" s="239"/>
      <c r="U180" s="239"/>
      <c r="V180" s="239"/>
      <c r="W180" s="239"/>
      <c r="X180" s="239"/>
      <c r="Y180" s="239"/>
      <c r="Z180" s="239"/>
      <c r="AA180" s="239"/>
      <c r="AB180" s="239"/>
      <c r="AC180" s="239"/>
      <c r="AD180" s="239"/>
      <c r="AE180" s="239"/>
      <c r="AF180" s="239"/>
      <c r="AG180" s="239"/>
      <c r="AH180" s="239"/>
      <c r="AI180" s="239"/>
      <c r="AJ180" s="239"/>
      <c r="AK180" s="239"/>
    </row>
    <row r="181" spans="20:37" s="7" customFormat="1" ht="11.25">
      <c r="T181" s="239"/>
      <c r="U181" s="239"/>
      <c r="V181" s="239"/>
      <c r="W181" s="239"/>
      <c r="X181" s="239"/>
      <c r="Y181" s="239"/>
      <c r="Z181" s="239"/>
      <c r="AA181" s="239"/>
      <c r="AB181" s="239"/>
      <c r="AC181" s="239"/>
      <c r="AD181" s="239"/>
      <c r="AE181" s="239"/>
      <c r="AF181" s="239"/>
      <c r="AG181" s="239"/>
      <c r="AH181" s="239"/>
      <c r="AI181" s="239"/>
      <c r="AJ181" s="239"/>
      <c r="AK181" s="239"/>
    </row>
    <row r="182" spans="20:37" s="7" customFormat="1" ht="11.25">
      <c r="T182" s="239"/>
      <c r="U182" s="239"/>
      <c r="V182" s="239"/>
      <c r="W182" s="239"/>
      <c r="X182" s="239"/>
      <c r="Y182" s="239"/>
      <c r="Z182" s="239"/>
      <c r="AA182" s="239"/>
      <c r="AB182" s="239"/>
      <c r="AC182" s="239"/>
      <c r="AD182" s="239"/>
      <c r="AE182" s="239"/>
      <c r="AF182" s="239"/>
      <c r="AG182" s="239"/>
      <c r="AH182" s="239"/>
      <c r="AI182" s="239"/>
      <c r="AJ182" s="239"/>
      <c r="AK182" s="239"/>
    </row>
    <row r="183" spans="20:37" s="7" customFormat="1" ht="11.25">
      <c r="T183" s="239"/>
      <c r="U183" s="239"/>
      <c r="V183" s="239"/>
      <c r="W183" s="239"/>
      <c r="X183" s="239"/>
      <c r="Y183" s="239"/>
      <c r="Z183" s="239"/>
      <c r="AA183" s="239"/>
      <c r="AB183" s="239"/>
      <c r="AC183" s="239"/>
      <c r="AD183" s="239"/>
      <c r="AE183" s="239"/>
      <c r="AF183" s="239"/>
      <c r="AG183" s="239"/>
      <c r="AH183" s="239"/>
      <c r="AI183" s="239"/>
      <c r="AJ183" s="239"/>
      <c r="AK183" s="239"/>
    </row>
    <row r="184" spans="20:37" s="7" customFormat="1" ht="11.25">
      <c r="T184" s="239"/>
      <c r="U184" s="239"/>
      <c r="V184" s="239"/>
      <c r="W184" s="239"/>
      <c r="X184" s="239"/>
      <c r="Y184" s="239"/>
      <c r="Z184" s="239"/>
      <c r="AA184" s="239"/>
      <c r="AB184" s="239"/>
      <c r="AC184" s="239"/>
      <c r="AD184" s="239"/>
      <c r="AE184" s="239"/>
      <c r="AF184" s="239"/>
      <c r="AG184" s="239"/>
      <c r="AH184" s="239"/>
      <c r="AI184" s="239"/>
      <c r="AJ184" s="239"/>
      <c r="AK184" s="239"/>
    </row>
    <row r="185" spans="20:37" s="7" customFormat="1" ht="11.25">
      <c r="T185" s="239"/>
      <c r="U185" s="239"/>
      <c r="V185" s="239"/>
      <c r="W185" s="239"/>
      <c r="X185" s="239"/>
      <c r="Y185" s="239"/>
      <c r="Z185" s="239"/>
      <c r="AA185" s="239"/>
      <c r="AB185" s="239"/>
      <c r="AC185" s="239"/>
      <c r="AD185" s="239"/>
      <c r="AE185" s="239"/>
      <c r="AF185" s="239"/>
      <c r="AG185" s="239"/>
      <c r="AH185" s="239"/>
      <c r="AI185" s="239"/>
      <c r="AJ185" s="239"/>
      <c r="AK185" s="239"/>
    </row>
    <row r="186" spans="20:37" s="7" customFormat="1" ht="11.25">
      <c r="T186" s="239"/>
      <c r="U186" s="239"/>
      <c r="V186" s="239"/>
      <c r="W186" s="239"/>
      <c r="X186" s="239"/>
      <c r="Y186" s="239"/>
      <c r="Z186" s="239"/>
      <c r="AA186" s="239"/>
      <c r="AB186" s="239"/>
      <c r="AC186" s="239"/>
      <c r="AD186" s="239"/>
      <c r="AE186" s="239"/>
      <c r="AF186" s="239"/>
      <c r="AG186" s="239"/>
      <c r="AH186" s="239"/>
      <c r="AI186" s="239"/>
      <c r="AJ186" s="239"/>
      <c r="AK186" s="239"/>
    </row>
    <row r="187" spans="20:37" s="7" customFormat="1" ht="11.25">
      <c r="T187" s="239"/>
      <c r="U187" s="239"/>
      <c r="V187" s="239"/>
      <c r="W187" s="239"/>
      <c r="X187" s="239"/>
      <c r="Y187" s="239"/>
      <c r="Z187" s="239"/>
      <c r="AA187" s="239"/>
      <c r="AB187" s="239"/>
      <c r="AC187" s="239"/>
      <c r="AD187" s="239"/>
      <c r="AE187" s="239"/>
      <c r="AF187" s="239"/>
      <c r="AG187" s="239"/>
      <c r="AH187" s="239"/>
      <c r="AI187" s="239"/>
      <c r="AJ187" s="239"/>
      <c r="AK187" s="239"/>
    </row>
    <row r="188" spans="20:37" s="7" customFormat="1" ht="11.25">
      <c r="T188" s="239"/>
      <c r="U188" s="239"/>
      <c r="V188" s="239"/>
      <c r="W188" s="239"/>
      <c r="X188" s="239"/>
      <c r="Y188" s="239"/>
      <c r="Z188" s="239"/>
      <c r="AA188" s="239"/>
      <c r="AB188" s="239"/>
      <c r="AC188" s="239"/>
      <c r="AD188" s="239"/>
      <c r="AE188" s="239"/>
      <c r="AF188" s="239"/>
      <c r="AG188" s="239"/>
      <c r="AH188" s="239"/>
      <c r="AI188" s="239"/>
      <c r="AJ188" s="239"/>
      <c r="AK188" s="239"/>
    </row>
    <row r="189" spans="20:37" s="7" customFormat="1" ht="11.25">
      <c r="T189" s="239"/>
      <c r="U189" s="239"/>
      <c r="V189" s="239"/>
      <c r="W189" s="239"/>
      <c r="X189" s="239"/>
      <c r="Y189" s="239"/>
      <c r="Z189" s="239"/>
      <c r="AA189" s="239"/>
      <c r="AB189" s="239"/>
      <c r="AC189" s="239"/>
      <c r="AD189" s="239"/>
      <c r="AE189" s="239"/>
      <c r="AF189" s="239"/>
      <c r="AG189" s="239"/>
      <c r="AH189" s="239"/>
      <c r="AI189" s="239"/>
      <c r="AJ189" s="239"/>
      <c r="AK189" s="239"/>
    </row>
    <row r="190" spans="20:37" s="7" customFormat="1" ht="11.25">
      <c r="T190" s="239"/>
      <c r="U190" s="239"/>
      <c r="V190" s="239"/>
      <c r="W190" s="239"/>
      <c r="X190" s="239"/>
      <c r="Y190" s="239"/>
      <c r="Z190" s="239"/>
      <c r="AA190" s="239"/>
      <c r="AB190" s="239"/>
      <c r="AC190" s="239"/>
      <c r="AD190" s="239"/>
      <c r="AE190" s="239"/>
      <c r="AF190" s="239"/>
      <c r="AG190" s="239"/>
      <c r="AH190" s="239"/>
      <c r="AI190" s="239"/>
      <c r="AJ190" s="239"/>
      <c r="AK190" s="239"/>
    </row>
    <row r="191" spans="20:37" s="7" customFormat="1" ht="11.25">
      <c r="T191" s="239"/>
      <c r="U191" s="239"/>
      <c r="V191" s="239"/>
      <c r="W191" s="239"/>
      <c r="X191" s="239"/>
      <c r="Y191" s="239"/>
      <c r="Z191" s="239"/>
      <c r="AA191" s="239"/>
      <c r="AB191" s="239"/>
      <c r="AC191" s="239"/>
      <c r="AD191" s="239"/>
      <c r="AE191" s="239"/>
      <c r="AF191" s="239"/>
      <c r="AG191" s="239"/>
      <c r="AH191" s="239"/>
      <c r="AI191" s="239"/>
      <c r="AJ191" s="239"/>
      <c r="AK191" s="239"/>
    </row>
    <row r="192" spans="20:37" s="7" customFormat="1" ht="11.25">
      <c r="T192" s="239"/>
      <c r="U192" s="239"/>
      <c r="V192" s="239"/>
      <c r="W192" s="239"/>
      <c r="X192" s="239"/>
      <c r="Y192" s="239"/>
      <c r="Z192" s="239"/>
      <c r="AA192" s="239"/>
      <c r="AB192" s="239"/>
      <c r="AC192" s="239"/>
      <c r="AD192" s="239"/>
      <c r="AE192" s="239"/>
      <c r="AF192" s="239"/>
      <c r="AG192" s="239"/>
      <c r="AH192" s="239"/>
      <c r="AI192" s="239"/>
      <c r="AJ192" s="239"/>
      <c r="AK192" s="239"/>
    </row>
    <row r="193" spans="20:37" s="7" customFormat="1" ht="11.25">
      <c r="T193" s="239"/>
      <c r="U193" s="239"/>
      <c r="V193" s="239"/>
      <c r="W193" s="239"/>
      <c r="X193" s="239"/>
      <c r="Y193" s="239"/>
      <c r="Z193" s="239"/>
      <c r="AA193" s="239"/>
      <c r="AB193" s="239"/>
      <c r="AC193" s="239"/>
      <c r="AD193" s="239"/>
      <c r="AE193" s="239"/>
      <c r="AF193" s="239"/>
      <c r="AG193" s="239"/>
      <c r="AH193" s="239"/>
      <c r="AI193" s="239"/>
      <c r="AJ193" s="239"/>
      <c r="AK193" s="239"/>
    </row>
    <row r="194" spans="20:37" s="7" customFormat="1" ht="11.25">
      <c r="T194" s="239"/>
      <c r="U194" s="239"/>
      <c r="V194" s="239"/>
      <c r="W194" s="239"/>
      <c r="X194" s="239"/>
      <c r="Y194" s="239"/>
      <c r="Z194" s="239"/>
      <c r="AA194" s="239"/>
      <c r="AB194" s="239"/>
      <c r="AC194" s="239"/>
      <c r="AD194" s="239"/>
      <c r="AE194" s="239"/>
      <c r="AF194" s="239"/>
      <c r="AG194" s="239"/>
      <c r="AH194" s="239"/>
      <c r="AI194" s="239"/>
      <c r="AJ194" s="239"/>
      <c r="AK194" s="239"/>
    </row>
    <row r="195" spans="20:37" s="7" customFormat="1" ht="11.25">
      <c r="T195" s="239"/>
      <c r="U195" s="239"/>
      <c r="V195" s="239"/>
      <c r="W195" s="239"/>
      <c r="X195" s="239"/>
      <c r="Y195" s="239"/>
      <c r="Z195" s="239"/>
      <c r="AA195" s="239"/>
      <c r="AB195" s="239"/>
      <c r="AC195" s="239"/>
      <c r="AD195" s="239"/>
      <c r="AE195" s="239"/>
      <c r="AF195" s="239"/>
      <c r="AG195" s="239"/>
      <c r="AH195" s="239"/>
      <c r="AI195" s="239"/>
      <c r="AJ195" s="239"/>
      <c r="AK195" s="239"/>
    </row>
    <row r="196" spans="20:37" s="7" customFormat="1" ht="11.25">
      <c r="T196" s="239"/>
      <c r="U196" s="239"/>
      <c r="V196" s="239"/>
      <c r="W196" s="239"/>
      <c r="X196" s="239"/>
      <c r="Y196" s="239"/>
      <c r="Z196" s="239"/>
      <c r="AA196" s="239"/>
      <c r="AB196" s="239"/>
      <c r="AC196" s="239"/>
      <c r="AD196" s="239"/>
      <c r="AE196" s="239"/>
      <c r="AF196" s="239"/>
      <c r="AG196" s="239"/>
      <c r="AH196" s="239"/>
      <c r="AI196" s="239"/>
      <c r="AJ196" s="239"/>
      <c r="AK196" s="239"/>
    </row>
    <row r="197" spans="20:37" s="7" customFormat="1" ht="11.25">
      <c r="T197" s="239"/>
      <c r="U197" s="239"/>
      <c r="V197" s="239"/>
      <c r="W197" s="239"/>
      <c r="X197" s="239"/>
      <c r="Y197" s="239"/>
      <c r="Z197" s="239"/>
      <c r="AA197" s="239"/>
      <c r="AB197" s="239"/>
      <c r="AC197" s="239"/>
      <c r="AD197" s="239"/>
      <c r="AE197" s="239"/>
      <c r="AF197" s="239"/>
      <c r="AG197" s="239"/>
      <c r="AH197" s="239"/>
      <c r="AI197" s="239"/>
      <c r="AJ197" s="239"/>
      <c r="AK197" s="239"/>
    </row>
    <row r="198" spans="20:37" s="7" customFormat="1" ht="11.25">
      <c r="T198" s="239"/>
      <c r="U198" s="239"/>
      <c r="V198" s="239"/>
      <c r="W198" s="239"/>
      <c r="X198" s="239"/>
      <c r="Y198" s="239"/>
      <c r="Z198" s="239"/>
      <c r="AA198" s="239"/>
      <c r="AB198" s="239"/>
      <c r="AC198" s="239"/>
      <c r="AD198" s="239"/>
      <c r="AE198" s="239"/>
      <c r="AF198" s="239"/>
      <c r="AG198" s="239"/>
      <c r="AH198" s="239"/>
      <c r="AI198" s="239"/>
      <c r="AJ198" s="239"/>
      <c r="AK198" s="239"/>
    </row>
    <row r="199" spans="20:37" s="7" customFormat="1" ht="11.25">
      <c r="T199" s="239"/>
      <c r="U199" s="239"/>
      <c r="V199" s="239"/>
      <c r="W199" s="239"/>
      <c r="X199" s="239"/>
      <c r="Y199" s="239"/>
      <c r="Z199" s="239"/>
      <c r="AA199" s="239"/>
      <c r="AB199" s="239"/>
      <c r="AC199" s="239"/>
      <c r="AD199" s="239"/>
      <c r="AE199" s="239"/>
      <c r="AF199" s="239"/>
      <c r="AG199" s="239"/>
      <c r="AH199" s="239"/>
      <c r="AI199" s="239"/>
      <c r="AJ199" s="239"/>
      <c r="AK199" s="239"/>
    </row>
    <row r="200" spans="20:37" s="7" customFormat="1" ht="11.25">
      <c r="T200" s="239"/>
      <c r="U200" s="239"/>
      <c r="V200" s="239"/>
      <c r="W200" s="239"/>
      <c r="X200" s="239"/>
      <c r="Y200" s="239"/>
      <c r="Z200" s="239"/>
      <c r="AA200" s="239"/>
      <c r="AB200" s="239"/>
      <c r="AC200" s="239"/>
      <c r="AD200" s="239"/>
      <c r="AE200" s="239"/>
      <c r="AF200" s="239"/>
      <c r="AG200" s="239"/>
      <c r="AH200" s="239"/>
      <c r="AI200" s="239"/>
      <c r="AJ200" s="239"/>
      <c r="AK200" s="239"/>
    </row>
    <row r="201" spans="20:37" s="7" customFormat="1" ht="11.25">
      <c r="T201" s="239"/>
      <c r="U201" s="239"/>
      <c r="V201" s="239"/>
      <c r="W201" s="239"/>
      <c r="X201" s="239"/>
      <c r="Y201" s="239"/>
      <c r="Z201" s="239"/>
      <c r="AA201" s="239"/>
      <c r="AB201" s="239"/>
      <c r="AC201" s="239"/>
      <c r="AD201" s="239"/>
      <c r="AE201" s="239"/>
      <c r="AF201" s="239"/>
      <c r="AG201" s="239"/>
      <c r="AH201" s="239"/>
      <c r="AI201" s="239"/>
      <c r="AJ201" s="239"/>
      <c r="AK201" s="239"/>
    </row>
    <row r="202" spans="20:37" s="7" customFormat="1" ht="11.25">
      <c r="T202" s="239"/>
      <c r="U202" s="239"/>
      <c r="V202" s="239"/>
      <c r="W202" s="239"/>
      <c r="X202" s="239"/>
      <c r="Y202" s="239"/>
      <c r="Z202" s="239"/>
      <c r="AA202" s="239"/>
      <c r="AB202" s="239"/>
      <c r="AC202" s="239"/>
      <c r="AD202" s="239"/>
      <c r="AE202" s="239"/>
      <c r="AF202" s="239"/>
      <c r="AG202" s="239"/>
      <c r="AH202" s="239"/>
      <c r="AI202" s="239"/>
      <c r="AJ202" s="239"/>
      <c r="AK202" s="239"/>
    </row>
    <row r="203" spans="20:37" s="7" customFormat="1" ht="11.25">
      <c r="T203" s="239"/>
      <c r="U203" s="239"/>
      <c r="V203" s="239"/>
      <c r="W203" s="239"/>
      <c r="X203" s="239"/>
      <c r="Y203" s="239"/>
      <c r="Z203" s="239"/>
      <c r="AA203" s="239"/>
      <c r="AB203" s="239"/>
      <c r="AC203" s="239"/>
      <c r="AD203" s="239"/>
      <c r="AE203" s="239"/>
      <c r="AF203" s="239"/>
      <c r="AG203" s="239"/>
      <c r="AH203" s="239"/>
      <c r="AI203" s="239"/>
      <c r="AJ203" s="239"/>
      <c r="AK203" s="239"/>
    </row>
    <row r="204" spans="20:37" s="7" customFormat="1" ht="11.25">
      <c r="T204" s="239"/>
      <c r="U204" s="239"/>
      <c r="V204" s="239"/>
      <c r="W204" s="239"/>
      <c r="X204" s="239"/>
      <c r="Y204" s="239"/>
      <c r="Z204" s="239"/>
      <c r="AA204" s="239"/>
      <c r="AB204" s="239"/>
      <c r="AC204" s="239"/>
      <c r="AD204" s="239"/>
      <c r="AE204" s="239"/>
      <c r="AF204" s="239"/>
      <c r="AG204" s="239"/>
      <c r="AH204" s="239"/>
      <c r="AI204" s="239"/>
      <c r="AJ204" s="239"/>
      <c r="AK204" s="239"/>
    </row>
    <row r="205" spans="20:37" s="7" customFormat="1" ht="11.25">
      <c r="T205" s="239"/>
      <c r="U205" s="239"/>
      <c r="V205" s="239"/>
      <c r="W205" s="239"/>
      <c r="X205" s="239"/>
      <c r="Y205" s="239"/>
      <c r="Z205" s="239"/>
      <c r="AA205" s="239"/>
      <c r="AB205" s="239"/>
      <c r="AC205" s="239"/>
      <c r="AD205" s="239"/>
      <c r="AE205" s="239"/>
      <c r="AF205" s="239"/>
      <c r="AG205" s="239"/>
      <c r="AH205" s="239"/>
      <c r="AI205" s="239"/>
      <c r="AJ205" s="239"/>
      <c r="AK205" s="239"/>
    </row>
    <row r="206" spans="20:37" s="7" customFormat="1" ht="11.25">
      <c r="T206" s="239"/>
      <c r="U206" s="239"/>
      <c r="V206" s="239"/>
      <c r="W206" s="239"/>
      <c r="X206" s="239"/>
      <c r="Y206" s="239"/>
      <c r="Z206" s="239"/>
      <c r="AA206" s="239"/>
      <c r="AB206" s="239"/>
      <c r="AC206" s="239"/>
      <c r="AD206" s="239"/>
      <c r="AE206" s="239"/>
      <c r="AF206" s="239"/>
      <c r="AG206" s="239"/>
      <c r="AH206" s="239"/>
      <c r="AI206" s="239"/>
      <c r="AJ206" s="239"/>
      <c r="AK206" s="239"/>
    </row>
    <row r="207" spans="20:37" s="7" customFormat="1" ht="11.25">
      <c r="T207" s="239"/>
      <c r="U207" s="239"/>
      <c r="V207" s="239"/>
      <c r="W207" s="239"/>
      <c r="X207" s="239"/>
      <c r="Y207" s="239"/>
      <c r="Z207" s="239"/>
      <c r="AA207" s="239"/>
      <c r="AB207" s="239"/>
      <c r="AC207" s="239"/>
      <c r="AD207" s="239"/>
      <c r="AE207" s="239"/>
      <c r="AF207" s="239"/>
      <c r="AG207" s="239"/>
      <c r="AH207" s="239"/>
      <c r="AI207" s="239"/>
      <c r="AJ207" s="239"/>
      <c r="AK207" s="239"/>
    </row>
    <row r="208" spans="20:37" s="7" customFormat="1" ht="11.25">
      <c r="T208" s="239"/>
      <c r="U208" s="239"/>
      <c r="V208" s="239"/>
      <c r="W208" s="239"/>
      <c r="X208" s="239"/>
      <c r="Y208" s="239"/>
      <c r="Z208" s="239"/>
      <c r="AA208" s="239"/>
      <c r="AB208" s="239"/>
      <c r="AC208" s="239"/>
      <c r="AD208" s="239"/>
      <c r="AE208" s="239"/>
      <c r="AF208" s="239"/>
      <c r="AG208" s="239"/>
      <c r="AH208" s="239"/>
      <c r="AI208" s="239"/>
      <c r="AJ208" s="239"/>
      <c r="AK208" s="239"/>
    </row>
    <row r="209" spans="20:37" s="7" customFormat="1" ht="11.25">
      <c r="T209" s="239"/>
      <c r="U209" s="239"/>
      <c r="V209" s="239"/>
      <c r="W209" s="239"/>
      <c r="X209" s="239"/>
      <c r="Y209" s="239"/>
      <c r="Z209" s="239"/>
      <c r="AA209" s="239"/>
      <c r="AB209" s="239"/>
      <c r="AC209" s="239"/>
      <c r="AD209" s="239"/>
      <c r="AE209" s="239"/>
      <c r="AF209" s="239"/>
      <c r="AG209" s="239"/>
      <c r="AH209" s="239"/>
      <c r="AI209" s="239"/>
      <c r="AJ209" s="239"/>
      <c r="AK209" s="239"/>
    </row>
    <row r="210" spans="20:37" s="7" customFormat="1" ht="11.25">
      <c r="T210" s="239"/>
      <c r="U210" s="239"/>
      <c r="V210" s="239"/>
      <c r="W210" s="239"/>
      <c r="X210" s="239"/>
      <c r="Y210" s="239"/>
      <c r="Z210" s="239"/>
      <c r="AA210" s="239"/>
      <c r="AB210" s="239"/>
      <c r="AC210" s="239"/>
      <c r="AD210" s="239"/>
      <c r="AE210" s="239"/>
      <c r="AF210" s="239"/>
      <c r="AG210" s="239"/>
      <c r="AH210" s="239"/>
      <c r="AI210" s="239"/>
      <c r="AJ210" s="239"/>
      <c r="AK210" s="239"/>
    </row>
    <row r="211" spans="20:37" s="7" customFormat="1" ht="11.25">
      <c r="T211" s="239"/>
      <c r="U211" s="239"/>
      <c r="V211" s="239"/>
      <c r="W211" s="239"/>
      <c r="X211" s="239"/>
      <c r="Y211" s="239"/>
      <c r="Z211" s="239"/>
      <c r="AA211" s="239"/>
      <c r="AB211" s="239"/>
      <c r="AC211" s="239"/>
      <c r="AD211" s="239"/>
      <c r="AE211" s="239"/>
      <c r="AF211" s="239"/>
      <c r="AG211" s="239"/>
      <c r="AH211" s="239"/>
      <c r="AI211" s="239"/>
      <c r="AJ211" s="239"/>
      <c r="AK211" s="239"/>
    </row>
    <row r="212" spans="20:37" s="7" customFormat="1" ht="11.25">
      <c r="T212" s="239"/>
      <c r="U212" s="239"/>
      <c r="V212" s="239"/>
      <c r="W212" s="239"/>
      <c r="X212" s="239"/>
      <c r="Y212" s="239"/>
      <c r="Z212" s="239"/>
      <c r="AA212" s="239"/>
      <c r="AB212" s="239"/>
      <c r="AC212" s="239"/>
      <c r="AD212" s="239"/>
      <c r="AE212" s="239"/>
      <c r="AF212" s="239"/>
      <c r="AG212" s="239"/>
      <c r="AH212" s="239"/>
      <c r="AI212" s="239"/>
      <c r="AJ212" s="239"/>
      <c r="AK212" s="239"/>
    </row>
    <row r="213" spans="20:37" s="7" customFormat="1" ht="11.25">
      <c r="T213" s="239"/>
      <c r="U213" s="239"/>
      <c r="V213" s="239"/>
      <c r="W213" s="239"/>
      <c r="X213" s="239"/>
      <c r="Y213" s="239"/>
      <c r="Z213" s="239"/>
      <c r="AA213" s="239"/>
      <c r="AB213" s="239"/>
      <c r="AC213" s="239"/>
      <c r="AD213" s="239"/>
      <c r="AE213" s="239"/>
      <c r="AF213" s="239"/>
      <c r="AG213" s="239"/>
      <c r="AH213" s="239"/>
      <c r="AI213" s="239"/>
      <c r="AJ213" s="239"/>
      <c r="AK213" s="239"/>
    </row>
    <row r="214" spans="20:37" s="7" customFormat="1" ht="11.25">
      <c r="T214" s="239"/>
      <c r="U214" s="239"/>
      <c r="V214" s="239"/>
      <c r="W214" s="239"/>
      <c r="X214" s="239"/>
      <c r="Y214" s="239"/>
      <c r="Z214" s="239"/>
      <c r="AA214" s="239"/>
      <c r="AB214" s="239"/>
      <c r="AC214" s="239"/>
      <c r="AD214" s="239"/>
      <c r="AE214" s="239"/>
      <c r="AF214" s="239"/>
      <c r="AG214" s="239"/>
      <c r="AH214" s="239"/>
      <c r="AI214" s="239"/>
      <c r="AJ214" s="239"/>
      <c r="AK214" s="239"/>
    </row>
    <row r="215" spans="20:37" s="7" customFormat="1" ht="11.25">
      <c r="T215" s="239"/>
      <c r="U215" s="239"/>
      <c r="V215" s="239"/>
      <c r="W215" s="239"/>
      <c r="X215" s="239"/>
      <c r="Y215" s="239"/>
      <c r="Z215" s="239"/>
      <c r="AA215" s="239"/>
      <c r="AB215" s="239"/>
      <c r="AC215" s="239"/>
      <c r="AD215" s="239"/>
      <c r="AE215" s="239"/>
      <c r="AF215" s="239"/>
      <c r="AG215" s="239"/>
      <c r="AH215" s="239"/>
      <c r="AI215" s="239"/>
      <c r="AJ215" s="239"/>
      <c r="AK215" s="239"/>
    </row>
    <row r="216" spans="20:37" s="7" customFormat="1" ht="11.25">
      <c r="T216" s="239"/>
      <c r="U216" s="239"/>
      <c r="V216" s="239"/>
      <c r="W216" s="239"/>
      <c r="X216" s="239"/>
      <c r="Y216" s="239"/>
      <c r="Z216" s="239"/>
      <c r="AA216" s="239"/>
      <c r="AB216" s="239"/>
      <c r="AC216" s="239"/>
      <c r="AD216" s="239"/>
      <c r="AE216" s="239"/>
      <c r="AF216" s="239"/>
      <c r="AG216" s="239"/>
      <c r="AH216" s="239"/>
      <c r="AI216" s="239"/>
      <c r="AJ216" s="239"/>
      <c r="AK216" s="239"/>
    </row>
    <row r="217" spans="20:37" s="7" customFormat="1" ht="11.25">
      <c r="T217" s="239"/>
      <c r="U217" s="239"/>
      <c r="V217" s="239"/>
      <c r="W217" s="239"/>
      <c r="X217" s="239"/>
      <c r="Y217" s="239"/>
      <c r="Z217" s="239"/>
      <c r="AA217" s="239"/>
      <c r="AB217" s="239"/>
      <c r="AC217" s="239"/>
      <c r="AD217" s="239"/>
      <c r="AE217" s="239"/>
      <c r="AF217" s="239"/>
      <c r="AG217" s="239"/>
      <c r="AH217" s="239"/>
      <c r="AI217" s="239"/>
      <c r="AJ217" s="239"/>
      <c r="AK217" s="239"/>
    </row>
    <row r="218" spans="20:37" s="7" customFormat="1" ht="11.25">
      <c r="T218" s="239"/>
      <c r="U218" s="239"/>
      <c r="V218" s="239"/>
      <c r="W218" s="239"/>
      <c r="X218" s="239"/>
      <c r="Y218" s="239"/>
      <c r="Z218" s="239"/>
      <c r="AA218" s="239"/>
      <c r="AB218" s="239"/>
      <c r="AC218" s="239"/>
      <c r="AD218" s="239"/>
      <c r="AE218" s="239"/>
      <c r="AF218" s="239"/>
      <c r="AG218" s="239"/>
      <c r="AH218" s="239"/>
      <c r="AI218" s="239"/>
      <c r="AJ218" s="239"/>
      <c r="AK218" s="239"/>
    </row>
    <row r="219" spans="20:37" s="7" customFormat="1" ht="11.25">
      <c r="T219" s="239"/>
      <c r="U219" s="239"/>
      <c r="V219" s="239"/>
      <c r="W219" s="239"/>
      <c r="X219" s="239"/>
      <c r="Y219" s="239"/>
      <c r="Z219" s="239"/>
      <c r="AA219" s="239"/>
      <c r="AB219" s="239"/>
      <c r="AC219" s="239"/>
      <c r="AD219" s="239"/>
      <c r="AE219" s="239"/>
      <c r="AF219" s="239"/>
      <c r="AG219" s="239"/>
      <c r="AH219" s="239"/>
      <c r="AI219" s="239"/>
      <c r="AJ219" s="239"/>
      <c r="AK219" s="239"/>
    </row>
    <row r="220" spans="20:37" s="7" customFormat="1" ht="11.25">
      <c r="T220" s="239"/>
      <c r="U220" s="239"/>
      <c r="V220" s="239"/>
      <c r="W220" s="239"/>
      <c r="X220" s="239"/>
      <c r="Y220" s="239"/>
      <c r="Z220" s="239"/>
      <c r="AA220" s="239"/>
      <c r="AB220" s="239"/>
      <c r="AC220" s="239"/>
      <c r="AD220" s="239"/>
      <c r="AE220" s="239"/>
      <c r="AF220" s="239"/>
      <c r="AG220" s="239"/>
      <c r="AH220" s="239"/>
      <c r="AI220" s="239"/>
      <c r="AJ220" s="239"/>
      <c r="AK220" s="239"/>
    </row>
    <row r="221" spans="20:37" s="7" customFormat="1" ht="11.25">
      <c r="T221" s="239"/>
      <c r="U221" s="239"/>
      <c r="V221" s="239"/>
      <c r="W221" s="239"/>
      <c r="X221" s="239"/>
      <c r="Y221" s="239"/>
      <c r="Z221" s="239"/>
      <c r="AA221" s="239"/>
      <c r="AB221" s="239"/>
      <c r="AC221" s="239"/>
      <c r="AD221" s="239"/>
      <c r="AE221" s="239"/>
      <c r="AF221" s="239"/>
      <c r="AG221" s="239"/>
      <c r="AH221" s="239"/>
      <c r="AI221" s="239"/>
      <c r="AJ221" s="239"/>
      <c r="AK221" s="239"/>
    </row>
    <row r="222" spans="20:37" s="7" customFormat="1" ht="11.25">
      <c r="T222" s="239"/>
      <c r="U222" s="239"/>
      <c r="V222" s="239"/>
      <c r="W222" s="239"/>
      <c r="X222" s="239"/>
      <c r="Y222" s="239"/>
      <c r="Z222" s="239"/>
      <c r="AA222" s="239"/>
      <c r="AB222" s="239"/>
      <c r="AC222" s="239"/>
      <c r="AD222" s="239"/>
      <c r="AE222" s="239"/>
      <c r="AF222" s="239"/>
      <c r="AG222" s="239"/>
      <c r="AH222" s="239"/>
      <c r="AI222" s="239"/>
      <c r="AJ222" s="239"/>
      <c r="AK222" s="239"/>
    </row>
    <row r="223" spans="20:37" s="7" customFormat="1" ht="11.25">
      <c r="T223" s="239"/>
      <c r="U223" s="239"/>
      <c r="V223" s="239"/>
      <c r="W223" s="239"/>
      <c r="X223" s="239"/>
      <c r="Y223" s="239"/>
      <c r="Z223" s="239"/>
      <c r="AA223" s="239"/>
      <c r="AB223" s="239"/>
      <c r="AC223" s="239"/>
      <c r="AD223" s="239"/>
      <c r="AE223" s="239"/>
      <c r="AF223" s="239"/>
      <c r="AG223" s="239"/>
      <c r="AH223" s="239"/>
      <c r="AI223" s="239"/>
      <c r="AJ223" s="239"/>
      <c r="AK223" s="239"/>
    </row>
    <row r="224" spans="20:37" s="7" customFormat="1" ht="11.25">
      <c r="T224" s="239"/>
      <c r="U224" s="239"/>
      <c r="V224" s="239"/>
      <c r="W224" s="239"/>
      <c r="X224" s="239"/>
      <c r="Y224" s="239"/>
      <c r="Z224" s="239"/>
      <c r="AA224" s="239"/>
      <c r="AB224" s="239"/>
      <c r="AC224" s="239"/>
      <c r="AD224" s="239"/>
      <c r="AE224" s="239"/>
      <c r="AF224" s="239"/>
      <c r="AG224" s="239"/>
      <c r="AH224" s="239"/>
      <c r="AI224" s="239"/>
      <c r="AJ224" s="239"/>
      <c r="AK224" s="239"/>
    </row>
    <row r="225" spans="20:37" s="7" customFormat="1" ht="11.25">
      <c r="T225" s="239"/>
      <c r="U225" s="239"/>
      <c r="V225" s="239"/>
      <c r="W225" s="239"/>
      <c r="X225" s="239"/>
      <c r="Y225" s="239"/>
      <c r="Z225" s="239"/>
      <c r="AA225" s="239"/>
      <c r="AB225" s="239"/>
      <c r="AC225" s="239"/>
      <c r="AD225" s="239"/>
      <c r="AE225" s="239"/>
      <c r="AF225" s="239"/>
      <c r="AG225" s="239"/>
      <c r="AH225" s="239"/>
      <c r="AI225" s="239"/>
      <c r="AJ225" s="239"/>
      <c r="AK225" s="239"/>
    </row>
    <row r="226" spans="20:37" s="7" customFormat="1" ht="11.25">
      <c r="T226" s="239"/>
      <c r="U226" s="239"/>
      <c r="V226" s="239"/>
      <c r="W226" s="239"/>
      <c r="X226" s="239"/>
      <c r="Y226" s="239"/>
      <c r="Z226" s="239"/>
      <c r="AA226" s="239"/>
      <c r="AB226" s="239"/>
      <c r="AC226" s="239"/>
      <c r="AD226" s="239"/>
      <c r="AE226" s="239"/>
      <c r="AF226" s="239"/>
      <c r="AG226" s="239"/>
      <c r="AH226" s="239"/>
      <c r="AI226" s="239"/>
      <c r="AJ226" s="239"/>
      <c r="AK226" s="239"/>
    </row>
    <row r="227" spans="20:37" s="7" customFormat="1" ht="11.25">
      <c r="T227" s="239"/>
      <c r="U227" s="239"/>
      <c r="V227" s="239"/>
      <c r="W227" s="239"/>
      <c r="X227" s="239"/>
      <c r="Y227" s="239"/>
      <c r="Z227" s="239"/>
      <c r="AA227" s="239"/>
      <c r="AB227" s="239"/>
      <c r="AC227" s="239"/>
      <c r="AD227" s="239"/>
      <c r="AE227" s="239"/>
      <c r="AF227" s="239"/>
      <c r="AG227" s="239"/>
      <c r="AH227" s="239"/>
      <c r="AI227" s="239"/>
      <c r="AJ227" s="239"/>
      <c r="AK227" s="239"/>
    </row>
    <row r="228" spans="20:37" s="7" customFormat="1" ht="11.25">
      <c r="T228" s="239"/>
      <c r="U228" s="239"/>
      <c r="V228" s="239"/>
      <c r="W228" s="239"/>
      <c r="X228" s="239"/>
      <c r="Y228" s="239"/>
      <c r="Z228" s="239"/>
      <c r="AA228" s="239"/>
      <c r="AB228" s="239"/>
      <c r="AC228" s="239"/>
      <c r="AD228" s="239"/>
      <c r="AE228" s="239"/>
      <c r="AF228" s="239"/>
      <c r="AG228" s="239"/>
      <c r="AH228" s="239"/>
      <c r="AI228" s="239"/>
      <c r="AJ228" s="239"/>
      <c r="AK228" s="239"/>
    </row>
    <row r="229" spans="20:37" s="7" customFormat="1" ht="11.25">
      <c r="T229" s="239"/>
      <c r="U229" s="239"/>
      <c r="V229" s="239"/>
      <c r="W229" s="239"/>
      <c r="X229" s="239"/>
      <c r="Y229" s="239"/>
      <c r="Z229" s="239"/>
      <c r="AA229" s="239"/>
      <c r="AB229" s="239"/>
      <c r="AC229" s="239"/>
      <c r="AD229" s="239"/>
      <c r="AE229" s="239"/>
      <c r="AF229" s="239"/>
      <c r="AG229" s="239"/>
      <c r="AH229" s="239"/>
      <c r="AI229" s="239"/>
      <c r="AJ229" s="239"/>
      <c r="AK229" s="239"/>
    </row>
    <row r="230" spans="20:37" s="7" customFormat="1" ht="11.25">
      <c r="T230" s="239"/>
      <c r="U230" s="239"/>
      <c r="V230" s="239"/>
      <c r="W230" s="239"/>
      <c r="X230" s="239"/>
      <c r="Y230" s="239"/>
      <c r="Z230" s="239"/>
      <c r="AA230" s="239"/>
      <c r="AB230" s="239"/>
      <c r="AC230" s="239"/>
      <c r="AD230" s="239"/>
      <c r="AE230" s="239"/>
      <c r="AF230" s="239"/>
      <c r="AG230" s="239"/>
      <c r="AH230" s="239"/>
      <c r="AI230" s="239"/>
      <c r="AJ230" s="239"/>
      <c r="AK230" s="239"/>
    </row>
    <row r="231" spans="20:37" s="7" customFormat="1" ht="11.25">
      <c r="T231" s="239"/>
      <c r="U231" s="239"/>
      <c r="V231" s="239"/>
      <c r="W231" s="239"/>
      <c r="X231" s="239"/>
      <c r="Y231" s="239"/>
      <c r="Z231" s="239"/>
      <c r="AA231" s="239"/>
      <c r="AB231" s="239"/>
      <c r="AC231" s="239"/>
      <c r="AD231" s="239"/>
      <c r="AE231" s="239"/>
      <c r="AF231" s="239"/>
      <c r="AG231" s="239"/>
      <c r="AH231" s="239"/>
      <c r="AI231" s="239"/>
      <c r="AJ231" s="239"/>
      <c r="AK231" s="239"/>
    </row>
    <row r="232" spans="20:37" s="7" customFormat="1" ht="11.25">
      <c r="T232" s="239"/>
      <c r="U232" s="239"/>
      <c r="V232" s="239"/>
      <c r="W232" s="239"/>
      <c r="X232" s="239"/>
      <c r="Y232" s="239"/>
      <c r="Z232" s="239"/>
      <c r="AA232" s="239"/>
      <c r="AB232" s="239"/>
      <c r="AC232" s="239"/>
      <c r="AD232" s="239"/>
      <c r="AE232" s="239"/>
      <c r="AF232" s="239"/>
      <c r="AG232" s="239"/>
      <c r="AH232" s="239"/>
      <c r="AI232" s="239"/>
      <c r="AJ232" s="239"/>
      <c r="AK232" s="239"/>
    </row>
    <row r="233" spans="20:37" s="7" customFormat="1" ht="11.25">
      <c r="T233" s="239"/>
      <c r="U233" s="239"/>
      <c r="V233" s="239"/>
      <c r="W233" s="239"/>
      <c r="X233" s="239"/>
      <c r="Y233" s="239"/>
      <c r="Z233" s="239"/>
      <c r="AA233" s="239"/>
      <c r="AB233" s="239"/>
      <c r="AC233" s="239"/>
      <c r="AD233" s="239"/>
      <c r="AE233" s="239"/>
      <c r="AF233" s="239"/>
      <c r="AG233" s="239"/>
      <c r="AH233" s="239"/>
      <c r="AI233" s="239"/>
      <c r="AJ233" s="239"/>
      <c r="AK233" s="239"/>
    </row>
    <row r="234" spans="20:37" s="7" customFormat="1" ht="11.25">
      <c r="T234" s="239"/>
      <c r="U234" s="239"/>
      <c r="V234" s="239"/>
      <c r="W234" s="239"/>
      <c r="X234" s="239"/>
      <c r="Y234" s="239"/>
      <c r="Z234" s="239"/>
      <c r="AA234" s="239"/>
      <c r="AB234" s="239"/>
      <c r="AC234" s="239"/>
      <c r="AD234" s="239"/>
      <c r="AE234" s="239"/>
      <c r="AF234" s="239"/>
      <c r="AG234" s="239"/>
      <c r="AH234" s="239"/>
      <c r="AI234" s="239"/>
      <c r="AJ234" s="239"/>
      <c r="AK234" s="239"/>
    </row>
    <row r="235" spans="20:37" s="7" customFormat="1" ht="11.25">
      <c r="T235" s="239"/>
      <c r="U235" s="239"/>
      <c r="V235" s="239"/>
      <c r="W235" s="239"/>
      <c r="X235" s="239"/>
      <c r="Y235" s="239"/>
      <c r="Z235" s="239"/>
      <c r="AA235" s="239"/>
      <c r="AB235" s="239"/>
      <c r="AC235" s="239"/>
      <c r="AD235" s="239"/>
      <c r="AE235" s="239"/>
      <c r="AF235" s="239"/>
      <c r="AG235" s="239"/>
      <c r="AH235" s="239"/>
      <c r="AI235" s="239"/>
      <c r="AJ235" s="239"/>
      <c r="AK235" s="239"/>
    </row>
    <row r="236" spans="20:37" s="7" customFormat="1" ht="11.25">
      <c r="T236" s="239"/>
      <c r="U236" s="239"/>
      <c r="V236" s="239"/>
      <c r="W236" s="239"/>
      <c r="X236" s="239"/>
      <c r="Y236" s="239"/>
      <c r="Z236" s="239"/>
      <c r="AA236" s="239"/>
      <c r="AB236" s="239"/>
      <c r="AC236" s="239"/>
      <c r="AD236" s="239"/>
      <c r="AE236" s="239"/>
      <c r="AF236" s="239"/>
      <c r="AG236" s="239"/>
      <c r="AH236" s="239"/>
      <c r="AI236" s="239"/>
      <c r="AJ236" s="239"/>
      <c r="AK236" s="239"/>
    </row>
    <row r="237" spans="20:37" s="7" customFormat="1" ht="11.25">
      <c r="T237" s="239"/>
      <c r="U237" s="239"/>
      <c r="V237" s="239"/>
      <c r="W237" s="239"/>
      <c r="X237" s="239"/>
      <c r="Y237" s="239"/>
      <c r="Z237" s="239"/>
      <c r="AA237" s="239"/>
      <c r="AB237" s="239"/>
      <c r="AC237" s="239"/>
      <c r="AD237" s="239"/>
      <c r="AE237" s="239"/>
      <c r="AF237" s="239"/>
      <c r="AG237" s="239"/>
      <c r="AH237" s="239"/>
      <c r="AI237" s="239"/>
      <c r="AJ237" s="239"/>
      <c r="AK237" s="239"/>
    </row>
    <row r="238" spans="20:37" s="7" customFormat="1" ht="11.25">
      <c r="T238" s="239"/>
      <c r="U238" s="239"/>
      <c r="V238" s="239"/>
      <c r="W238" s="239"/>
      <c r="X238" s="239"/>
      <c r="Y238" s="239"/>
      <c r="Z238" s="239"/>
      <c r="AA238" s="239"/>
      <c r="AB238" s="239"/>
      <c r="AC238" s="239"/>
      <c r="AD238" s="239"/>
      <c r="AE238" s="239"/>
      <c r="AF238" s="239"/>
      <c r="AG238" s="239"/>
      <c r="AH238" s="239"/>
      <c r="AI238" s="239"/>
      <c r="AJ238" s="239"/>
      <c r="AK238" s="239"/>
    </row>
    <row r="239" spans="20:37" s="7" customFormat="1" ht="11.25">
      <c r="T239" s="239"/>
      <c r="U239" s="239"/>
      <c r="V239" s="239"/>
      <c r="W239" s="239"/>
      <c r="X239" s="239"/>
      <c r="Y239" s="239"/>
      <c r="Z239" s="239"/>
      <c r="AA239" s="239"/>
      <c r="AB239" s="239"/>
      <c r="AC239" s="239"/>
      <c r="AD239" s="239"/>
      <c r="AE239" s="239"/>
      <c r="AF239" s="239"/>
      <c r="AG239" s="239"/>
      <c r="AH239" s="239"/>
      <c r="AI239" s="239"/>
      <c r="AJ239" s="239"/>
      <c r="AK239" s="239"/>
    </row>
    <row r="240" spans="20:37" s="7" customFormat="1" ht="11.25">
      <c r="T240" s="239"/>
      <c r="U240" s="239"/>
      <c r="V240" s="239"/>
      <c r="W240" s="239"/>
      <c r="X240" s="239"/>
      <c r="Y240" s="239"/>
      <c r="Z240" s="239"/>
      <c r="AA240" s="239"/>
      <c r="AB240" s="239"/>
      <c r="AC240" s="239"/>
      <c r="AD240" s="239"/>
      <c r="AE240" s="239"/>
      <c r="AF240" s="239"/>
      <c r="AG240" s="239"/>
      <c r="AH240" s="239"/>
      <c r="AI240" s="239"/>
      <c r="AJ240" s="239"/>
      <c r="AK240" s="239"/>
    </row>
    <row r="241" spans="20:37" s="7" customFormat="1" ht="11.25">
      <c r="T241" s="239"/>
      <c r="U241" s="239"/>
      <c r="V241" s="239"/>
      <c r="W241" s="239"/>
      <c r="X241" s="239"/>
      <c r="Y241" s="239"/>
      <c r="Z241" s="239"/>
      <c r="AA241" s="239"/>
      <c r="AB241" s="239"/>
      <c r="AC241" s="239"/>
      <c r="AD241" s="239"/>
      <c r="AE241" s="239"/>
      <c r="AF241" s="239"/>
      <c r="AG241" s="239"/>
      <c r="AH241" s="239"/>
      <c r="AI241" s="239"/>
      <c r="AJ241" s="239"/>
      <c r="AK241" s="239"/>
    </row>
    <row r="242" spans="20:37" s="7" customFormat="1" ht="11.25">
      <c r="T242" s="239"/>
      <c r="U242" s="239"/>
      <c r="V242" s="239"/>
      <c r="W242" s="239"/>
      <c r="X242" s="239"/>
      <c r="Y242" s="239"/>
      <c r="Z242" s="239"/>
      <c r="AA242" s="239"/>
      <c r="AB242" s="239"/>
      <c r="AC242" s="239"/>
      <c r="AD242" s="239"/>
      <c r="AE242" s="239"/>
      <c r="AF242" s="239"/>
      <c r="AG242" s="239"/>
      <c r="AH242" s="239"/>
      <c r="AI242" s="239"/>
      <c r="AJ242" s="239"/>
      <c r="AK242" s="239"/>
    </row>
    <row r="243" spans="20:37" s="7" customFormat="1" ht="11.25">
      <c r="T243" s="239"/>
      <c r="U243" s="239"/>
      <c r="V243" s="239"/>
      <c r="W243" s="239"/>
      <c r="X243" s="239"/>
      <c r="Y243" s="239"/>
      <c r="Z243" s="239"/>
      <c r="AA243" s="239"/>
      <c r="AB243" s="239"/>
      <c r="AC243" s="239"/>
      <c r="AD243" s="239"/>
      <c r="AE243" s="239"/>
      <c r="AF243" s="239"/>
      <c r="AG243" s="239"/>
      <c r="AH243" s="239"/>
      <c r="AI243" s="239"/>
      <c r="AJ243" s="239"/>
      <c r="AK243" s="239"/>
    </row>
    <row r="244" spans="20:37" s="7" customFormat="1" ht="11.25">
      <c r="T244" s="239"/>
      <c r="U244" s="239"/>
      <c r="V244" s="239"/>
      <c r="W244" s="239"/>
      <c r="X244" s="239"/>
      <c r="Y244" s="239"/>
      <c r="Z244" s="239"/>
      <c r="AA244" s="239"/>
      <c r="AB244" s="239"/>
      <c r="AC244" s="239"/>
      <c r="AD244" s="239"/>
      <c r="AE244" s="239"/>
      <c r="AF244" s="239"/>
      <c r="AG244" s="239"/>
      <c r="AH244" s="239"/>
      <c r="AI244" s="239"/>
      <c r="AJ244" s="239"/>
      <c r="AK244" s="239"/>
    </row>
    <row r="245" spans="20:37" s="7" customFormat="1" ht="11.25">
      <c r="T245" s="239"/>
      <c r="U245" s="239"/>
      <c r="V245" s="239"/>
      <c r="W245" s="239"/>
      <c r="X245" s="239"/>
      <c r="Y245" s="239"/>
      <c r="Z245" s="239"/>
      <c r="AA245" s="239"/>
      <c r="AB245" s="239"/>
      <c r="AC245" s="239"/>
      <c r="AD245" s="239"/>
      <c r="AE245" s="239"/>
      <c r="AF245" s="239"/>
      <c r="AG245" s="239"/>
      <c r="AH245" s="239"/>
      <c r="AI245" s="239"/>
      <c r="AJ245" s="239"/>
      <c r="AK245" s="239"/>
    </row>
    <row r="246" spans="20:37" s="7" customFormat="1" ht="11.25">
      <c r="T246" s="239"/>
      <c r="U246" s="239"/>
      <c r="V246" s="239"/>
      <c r="W246" s="239"/>
      <c r="X246" s="239"/>
      <c r="Y246" s="239"/>
      <c r="Z246" s="239"/>
      <c r="AA246" s="239"/>
      <c r="AB246" s="239"/>
      <c r="AC246" s="239"/>
      <c r="AD246" s="239"/>
      <c r="AE246" s="239"/>
      <c r="AF246" s="239"/>
      <c r="AG246" s="239"/>
      <c r="AH246" s="239"/>
      <c r="AI246" s="239"/>
      <c r="AJ246" s="239"/>
      <c r="AK246" s="239"/>
    </row>
    <row r="247" spans="20:37" s="7" customFormat="1" ht="11.25">
      <c r="T247" s="239"/>
      <c r="U247" s="239"/>
      <c r="V247" s="239"/>
      <c r="W247" s="239"/>
      <c r="X247" s="239"/>
      <c r="Y247" s="239"/>
      <c r="Z247" s="239"/>
      <c r="AA247" s="239"/>
      <c r="AB247" s="239"/>
      <c r="AC247" s="239"/>
      <c r="AD247" s="239"/>
      <c r="AE247" s="239"/>
      <c r="AF247" s="239"/>
      <c r="AG247" s="239"/>
      <c r="AH247" s="239"/>
      <c r="AI247" s="239"/>
      <c r="AJ247" s="239"/>
      <c r="AK247" s="239"/>
    </row>
    <row r="248" spans="20:37" s="7" customFormat="1" ht="11.25">
      <c r="T248" s="239"/>
      <c r="U248" s="239"/>
      <c r="V248" s="239"/>
      <c r="W248" s="239"/>
      <c r="X248" s="239"/>
      <c r="Y248" s="239"/>
      <c r="Z248" s="239"/>
      <c r="AA248" s="239"/>
      <c r="AB248" s="239"/>
      <c r="AC248" s="239"/>
      <c r="AD248" s="239"/>
      <c r="AE248" s="239"/>
      <c r="AF248" s="239"/>
      <c r="AG248" s="239"/>
      <c r="AH248" s="239"/>
      <c r="AI248" s="239"/>
      <c r="AJ248" s="239"/>
      <c r="AK248" s="239"/>
    </row>
    <row r="249" spans="20:37" s="7" customFormat="1" ht="11.25">
      <c r="T249" s="239"/>
      <c r="U249" s="239"/>
      <c r="V249" s="239"/>
      <c r="W249" s="239"/>
      <c r="X249" s="239"/>
      <c r="Y249" s="239"/>
      <c r="Z249" s="239"/>
      <c r="AA249" s="239"/>
      <c r="AB249" s="239"/>
      <c r="AC249" s="239"/>
      <c r="AD249" s="239"/>
      <c r="AE249" s="239"/>
      <c r="AF249" s="239"/>
      <c r="AG249" s="239"/>
      <c r="AH249" s="239"/>
      <c r="AI249" s="239"/>
      <c r="AJ249" s="239"/>
      <c r="AK249" s="239"/>
    </row>
    <row r="250" spans="20:37" s="7" customFormat="1" ht="11.25">
      <c r="T250" s="239"/>
      <c r="U250" s="239"/>
      <c r="V250" s="239"/>
      <c r="W250" s="239"/>
      <c r="X250" s="239"/>
      <c r="Y250" s="239"/>
      <c r="Z250" s="239"/>
      <c r="AA250" s="239"/>
      <c r="AB250" s="239"/>
      <c r="AC250" s="239"/>
      <c r="AD250" s="239"/>
      <c r="AE250" s="239"/>
      <c r="AF250" s="239"/>
      <c r="AG250" s="239"/>
      <c r="AH250" s="239"/>
      <c r="AI250" s="239"/>
      <c r="AJ250" s="239"/>
      <c r="AK250" s="239"/>
    </row>
    <row r="251" spans="20:37" s="7" customFormat="1" ht="11.25">
      <c r="T251" s="239"/>
      <c r="U251" s="239"/>
      <c r="V251" s="239"/>
      <c r="W251" s="239"/>
      <c r="X251" s="239"/>
      <c r="Y251" s="239"/>
      <c r="Z251" s="239"/>
      <c r="AA251" s="239"/>
      <c r="AB251" s="239"/>
      <c r="AC251" s="239"/>
      <c r="AD251" s="239"/>
      <c r="AE251" s="239"/>
      <c r="AF251" s="239"/>
      <c r="AG251" s="239"/>
      <c r="AH251" s="239"/>
      <c r="AI251" s="239"/>
      <c r="AJ251" s="239"/>
      <c r="AK251" s="239"/>
    </row>
    <row r="252" spans="20:37" s="7" customFormat="1" ht="11.25">
      <c r="T252" s="239"/>
      <c r="U252" s="239"/>
      <c r="V252" s="239"/>
      <c r="W252" s="239"/>
      <c r="X252" s="239"/>
      <c r="Y252" s="239"/>
      <c r="Z252" s="239"/>
      <c r="AA252" s="239"/>
      <c r="AB252" s="239"/>
      <c r="AC252" s="239"/>
      <c r="AD252" s="239"/>
      <c r="AE252" s="239"/>
      <c r="AF252" s="239"/>
      <c r="AG252" s="239"/>
      <c r="AH252" s="239"/>
      <c r="AI252" s="239"/>
      <c r="AJ252" s="239"/>
      <c r="AK252" s="239"/>
    </row>
    <row r="253" spans="20:37" s="7" customFormat="1" ht="11.25">
      <c r="T253" s="239"/>
      <c r="U253" s="239"/>
      <c r="V253" s="239"/>
      <c r="W253" s="239"/>
      <c r="X253" s="239"/>
      <c r="Y253" s="239"/>
      <c r="Z253" s="239"/>
      <c r="AA253" s="239"/>
      <c r="AB253" s="239"/>
      <c r="AC253" s="239"/>
      <c r="AD253" s="239"/>
      <c r="AE253" s="239"/>
      <c r="AF253" s="239"/>
      <c r="AG253" s="239"/>
      <c r="AH253" s="239"/>
      <c r="AI253" s="239"/>
      <c r="AJ253" s="239"/>
      <c r="AK253" s="239"/>
    </row>
    <row r="254" spans="20:37" s="7" customFormat="1" ht="11.25">
      <c r="T254" s="239"/>
      <c r="U254" s="239"/>
      <c r="V254" s="239"/>
      <c r="W254" s="239"/>
      <c r="X254" s="239"/>
      <c r="Y254" s="239"/>
      <c r="Z254" s="239"/>
      <c r="AA254" s="239"/>
      <c r="AB254" s="239"/>
      <c r="AC254" s="239"/>
      <c r="AD254" s="239"/>
      <c r="AE254" s="239"/>
      <c r="AF254" s="239"/>
      <c r="AG254" s="239"/>
      <c r="AH254" s="239"/>
      <c r="AI254" s="239"/>
      <c r="AJ254" s="239"/>
      <c r="AK254" s="239"/>
    </row>
    <row r="255" spans="20:37" s="7" customFormat="1" ht="11.25">
      <c r="T255" s="239"/>
      <c r="U255" s="239"/>
      <c r="V255" s="239"/>
      <c r="W255" s="239"/>
      <c r="X255" s="239"/>
      <c r="Y255" s="239"/>
      <c r="Z255" s="239"/>
      <c r="AA255" s="239"/>
      <c r="AB255" s="239"/>
      <c r="AC255" s="239"/>
      <c r="AD255" s="239"/>
      <c r="AE255" s="239"/>
      <c r="AF255" s="239"/>
      <c r="AG255" s="239"/>
      <c r="AH255" s="239"/>
      <c r="AI255" s="239"/>
      <c r="AJ255" s="239"/>
      <c r="AK255" s="239"/>
    </row>
    <row r="256" spans="20:37" s="7" customFormat="1" ht="11.25">
      <c r="T256" s="239"/>
      <c r="U256" s="239"/>
      <c r="V256" s="239"/>
      <c r="W256" s="239"/>
      <c r="X256" s="239"/>
      <c r="Y256" s="239"/>
      <c r="Z256" s="239"/>
      <c r="AA256" s="239"/>
      <c r="AB256" s="239"/>
      <c r="AC256" s="239"/>
      <c r="AD256" s="239"/>
      <c r="AE256" s="239"/>
      <c r="AF256" s="239"/>
      <c r="AG256" s="239"/>
      <c r="AH256" s="239"/>
      <c r="AI256" s="239"/>
      <c r="AJ256" s="239"/>
      <c r="AK256" s="239"/>
    </row>
    <row r="257" spans="20:37" s="7" customFormat="1" ht="11.25">
      <c r="T257" s="239"/>
      <c r="U257" s="239"/>
      <c r="V257" s="239"/>
      <c r="W257" s="239"/>
      <c r="X257" s="239"/>
      <c r="Y257" s="239"/>
      <c r="Z257" s="239"/>
      <c r="AA257" s="239"/>
      <c r="AB257" s="239"/>
      <c r="AC257" s="239"/>
      <c r="AD257" s="239"/>
      <c r="AE257" s="239"/>
      <c r="AF257" s="239"/>
      <c r="AG257" s="239"/>
      <c r="AH257" s="239"/>
      <c r="AI257" s="239"/>
      <c r="AJ257" s="239"/>
      <c r="AK257" s="239"/>
    </row>
    <row r="258" spans="20:37" s="7" customFormat="1" ht="11.25">
      <c r="T258" s="239"/>
      <c r="U258" s="239"/>
      <c r="V258" s="239"/>
      <c r="W258" s="239"/>
      <c r="X258" s="239"/>
      <c r="Y258" s="239"/>
      <c r="Z258" s="239"/>
      <c r="AA258" s="239"/>
      <c r="AB258" s="239"/>
      <c r="AC258" s="239"/>
      <c r="AD258" s="239"/>
      <c r="AE258" s="239"/>
      <c r="AF258" s="239"/>
      <c r="AG258" s="239"/>
      <c r="AH258" s="239"/>
      <c r="AI258" s="239"/>
      <c r="AJ258" s="239"/>
      <c r="AK258" s="239"/>
    </row>
    <row r="259" spans="20:37" s="7" customFormat="1" ht="11.25">
      <c r="T259" s="239"/>
      <c r="U259" s="239"/>
      <c r="V259" s="239"/>
      <c r="W259" s="239"/>
      <c r="X259" s="239"/>
      <c r="Y259" s="239"/>
      <c r="Z259" s="239"/>
      <c r="AA259" s="239"/>
      <c r="AB259" s="239"/>
      <c r="AC259" s="239"/>
      <c r="AD259" s="239"/>
      <c r="AE259" s="239"/>
      <c r="AF259" s="239"/>
      <c r="AG259" s="239"/>
      <c r="AH259" s="239"/>
      <c r="AI259" s="239"/>
      <c r="AJ259" s="239"/>
      <c r="AK259" s="239"/>
    </row>
    <row r="260" spans="20:37" s="7" customFormat="1" ht="11.25">
      <c r="T260" s="239"/>
      <c r="U260" s="239"/>
      <c r="V260" s="239"/>
      <c r="W260" s="239"/>
      <c r="X260" s="239"/>
      <c r="Y260" s="239"/>
      <c r="Z260" s="239"/>
      <c r="AA260" s="239"/>
      <c r="AB260" s="239"/>
      <c r="AC260" s="239"/>
      <c r="AD260" s="239"/>
      <c r="AE260" s="239"/>
      <c r="AF260" s="239"/>
      <c r="AG260" s="239"/>
      <c r="AH260" s="239"/>
      <c r="AI260" s="239"/>
      <c r="AJ260" s="239"/>
      <c r="AK260" s="239"/>
    </row>
    <row r="261" spans="20:37" s="7" customFormat="1" ht="11.25">
      <c r="T261" s="239"/>
      <c r="U261" s="239"/>
      <c r="V261" s="239"/>
      <c r="W261" s="239"/>
      <c r="X261" s="239"/>
      <c r="Y261" s="239"/>
      <c r="Z261" s="239"/>
      <c r="AA261" s="239"/>
      <c r="AB261" s="239"/>
      <c r="AC261" s="239"/>
      <c r="AD261" s="239"/>
      <c r="AE261" s="239"/>
      <c r="AF261" s="239"/>
      <c r="AG261" s="239"/>
      <c r="AH261" s="239"/>
      <c r="AI261" s="239"/>
      <c r="AJ261" s="239"/>
      <c r="AK261" s="239"/>
    </row>
    <row r="262" spans="20:37" s="7" customFormat="1" ht="11.25">
      <c r="T262" s="239"/>
      <c r="U262" s="239"/>
      <c r="V262" s="239"/>
      <c r="W262" s="239"/>
      <c r="X262" s="239"/>
      <c r="Y262" s="239"/>
      <c r="Z262" s="239"/>
      <c r="AA262" s="239"/>
      <c r="AB262" s="239"/>
      <c r="AC262" s="239"/>
      <c r="AD262" s="239"/>
      <c r="AE262" s="239"/>
      <c r="AF262" s="239"/>
      <c r="AG262" s="239"/>
      <c r="AH262" s="239"/>
      <c r="AI262" s="239"/>
      <c r="AJ262" s="239"/>
      <c r="AK262" s="239"/>
    </row>
    <row r="263" spans="20:37" s="7" customFormat="1" ht="11.25">
      <c r="T263" s="239"/>
      <c r="U263" s="239"/>
      <c r="V263" s="239"/>
      <c r="W263" s="239"/>
      <c r="X263" s="239"/>
      <c r="Y263" s="239"/>
      <c r="Z263" s="239"/>
      <c r="AA263" s="239"/>
      <c r="AB263" s="239"/>
      <c r="AC263" s="239"/>
      <c r="AD263" s="239"/>
      <c r="AE263" s="239"/>
      <c r="AF263" s="239"/>
      <c r="AG263" s="239"/>
      <c r="AH263" s="239"/>
      <c r="AI263" s="239"/>
      <c r="AJ263" s="239"/>
      <c r="AK263" s="239"/>
    </row>
    <row r="264" spans="20:37" s="7" customFormat="1" ht="11.25">
      <c r="T264" s="239"/>
      <c r="U264" s="239"/>
      <c r="V264" s="239"/>
      <c r="W264" s="239"/>
      <c r="X264" s="239"/>
      <c r="Y264" s="239"/>
      <c r="Z264" s="239"/>
      <c r="AA264" s="239"/>
      <c r="AB264" s="239"/>
      <c r="AC264" s="239"/>
      <c r="AD264" s="239"/>
      <c r="AE264" s="239"/>
      <c r="AF264" s="239"/>
      <c r="AG264" s="239"/>
      <c r="AH264" s="239"/>
      <c r="AI264" s="239"/>
      <c r="AJ264" s="239"/>
      <c r="AK264" s="239"/>
    </row>
    <row r="265" spans="20:37" s="7" customFormat="1" ht="11.25">
      <c r="T265" s="239"/>
      <c r="U265" s="239"/>
      <c r="V265" s="239"/>
      <c r="W265" s="239"/>
      <c r="X265" s="239"/>
      <c r="Y265" s="239"/>
      <c r="Z265" s="239"/>
      <c r="AA265" s="239"/>
      <c r="AB265" s="239"/>
      <c r="AC265" s="239"/>
      <c r="AD265" s="239"/>
      <c r="AE265" s="239"/>
      <c r="AF265" s="239"/>
      <c r="AG265" s="239"/>
      <c r="AH265" s="239"/>
      <c r="AI265" s="239"/>
      <c r="AJ265" s="239"/>
      <c r="AK265" s="239"/>
    </row>
    <row r="266" spans="20:37" s="7" customFormat="1" ht="11.25">
      <c r="T266" s="239"/>
      <c r="U266" s="239"/>
      <c r="V266" s="239"/>
      <c r="W266" s="239"/>
      <c r="X266" s="239"/>
      <c r="Y266" s="239"/>
      <c r="Z266" s="239"/>
      <c r="AA266" s="239"/>
      <c r="AB266" s="239"/>
      <c r="AC266" s="239"/>
      <c r="AD266" s="239"/>
      <c r="AE266" s="239"/>
      <c r="AF266" s="239"/>
      <c r="AG266" s="239"/>
      <c r="AH266" s="239"/>
      <c r="AI266" s="239"/>
      <c r="AJ266" s="239"/>
      <c r="AK266" s="239"/>
    </row>
    <row r="267" spans="20:37" s="7" customFormat="1" ht="11.25">
      <c r="T267" s="239"/>
      <c r="U267" s="239"/>
      <c r="V267" s="239"/>
      <c r="W267" s="239"/>
      <c r="X267" s="239"/>
      <c r="Y267" s="239"/>
      <c r="Z267" s="239"/>
      <c r="AA267" s="239"/>
      <c r="AB267" s="239"/>
      <c r="AC267" s="239"/>
      <c r="AD267" s="239"/>
      <c r="AE267" s="239"/>
      <c r="AF267" s="239"/>
      <c r="AG267" s="239"/>
      <c r="AH267" s="239"/>
      <c r="AI267" s="239"/>
      <c r="AJ267" s="239"/>
      <c r="AK267" s="239"/>
    </row>
    <row r="268" spans="20:37" s="7" customFormat="1" ht="11.25">
      <c r="T268" s="239"/>
      <c r="U268" s="239"/>
      <c r="V268" s="239"/>
      <c r="W268" s="239"/>
      <c r="X268" s="239"/>
      <c r="Y268" s="239"/>
      <c r="Z268" s="239"/>
      <c r="AA268" s="239"/>
      <c r="AB268" s="239"/>
      <c r="AC268" s="239"/>
      <c r="AD268" s="239"/>
      <c r="AE268" s="239"/>
      <c r="AF268" s="239"/>
      <c r="AG268" s="239"/>
      <c r="AH268" s="239"/>
      <c r="AI268" s="239"/>
      <c r="AJ268" s="239"/>
      <c r="AK268" s="239"/>
    </row>
    <row r="269" spans="20:37" s="7" customFormat="1" ht="11.25">
      <c r="T269" s="239"/>
      <c r="U269" s="239"/>
      <c r="V269" s="239"/>
      <c r="W269" s="239"/>
      <c r="X269" s="239"/>
      <c r="Y269" s="239"/>
      <c r="Z269" s="239"/>
      <c r="AA269" s="239"/>
      <c r="AB269" s="239"/>
      <c r="AC269" s="239"/>
      <c r="AD269" s="239"/>
      <c r="AE269" s="239"/>
      <c r="AF269" s="239"/>
      <c r="AG269" s="239"/>
      <c r="AH269" s="239"/>
      <c r="AI269" s="239"/>
      <c r="AJ269" s="239"/>
      <c r="AK269" s="239"/>
    </row>
    <row r="270" spans="20:37" s="7" customFormat="1" ht="11.25">
      <c r="T270" s="239"/>
      <c r="U270" s="239"/>
      <c r="V270" s="239"/>
      <c r="W270" s="239"/>
      <c r="X270" s="239"/>
      <c r="Y270" s="239"/>
      <c r="Z270" s="239"/>
      <c r="AA270" s="239"/>
      <c r="AB270" s="239"/>
      <c r="AC270" s="239"/>
      <c r="AD270" s="239"/>
      <c r="AE270" s="239"/>
      <c r="AF270" s="239"/>
      <c r="AG270" s="239"/>
      <c r="AH270" s="239"/>
      <c r="AI270" s="239"/>
      <c r="AJ270" s="239"/>
      <c r="AK270" s="239"/>
    </row>
    <row r="271" spans="20:37" s="7" customFormat="1" ht="11.25">
      <c r="T271" s="239"/>
      <c r="U271" s="239"/>
      <c r="V271" s="239"/>
      <c r="W271" s="239"/>
      <c r="X271" s="239"/>
      <c r="Y271" s="239"/>
      <c r="Z271" s="239"/>
      <c r="AA271" s="239"/>
      <c r="AB271" s="239"/>
      <c r="AC271" s="239"/>
      <c r="AD271" s="239"/>
      <c r="AE271" s="239"/>
      <c r="AF271" s="239"/>
      <c r="AG271" s="239"/>
      <c r="AH271" s="239"/>
      <c r="AI271" s="239"/>
      <c r="AJ271" s="239"/>
      <c r="AK271" s="239"/>
    </row>
    <row r="272" spans="20:37" s="7" customFormat="1" ht="11.25">
      <c r="T272" s="239"/>
      <c r="U272" s="239"/>
      <c r="V272" s="239"/>
      <c r="W272" s="239"/>
      <c r="X272" s="239"/>
      <c r="Y272" s="239"/>
      <c r="Z272" s="239"/>
      <c r="AA272" s="239"/>
      <c r="AB272" s="239"/>
      <c r="AC272" s="239"/>
      <c r="AD272" s="239"/>
      <c r="AE272" s="239"/>
      <c r="AF272" s="239"/>
      <c r="AG272" s="239"/>
      <c r="AH272" s="239"/>
      <c r="AI272" s="239"/>
      <c r="AJ272" s="239"/>
      <c r="AK272" s="239"/>
    </row>
    <row r="273" spans="20:37" s="7" customFormat="1" ht="11.25">
      <c r="T273" s="239"/>
      <c r="U273" s="239"/>
      <c r="V273" s="239"/>
      <c r="W273" s="239"/>
      <c r="X273" s="239"/>
      <c r="Y273" s="239"/>
      <c r="Z273" s="239"/>
      <c r="AA273" s="239"/>
      <c r="AB273" s="239"/>
      <c r="AC273" s="239"/>
      <c r="AD273" s="239"/>
      <c r="AE273" s="239"/>
      <c r="AF273" s="239"/>
      <c r="AG273" s="239"/>
      <c r="AH273" s="239"/>
      <c r="AI273" s="239"/>
      <c r="AJ273" s="239"/>
      <c r="AK273" s="239"/>
    </row>
    <row r="274" spans="20:37" s="7" customFormat="1" ht="11.25">
      <c r="T274" s="239"/>
      <c r="U274" s="239"/>
      <c r="V274" s="239"/>
      <c r="W274" s="239"/>
      <c r="X274" s="239"/>
      <c r="Y274" s="239"/>
      <c r="Z274" s="239"/>
      <c r="AA274" s="239"/>
      <c r="AB274" s="239"/>
      <c r="AC274" s="239"/>
      <c r="AD274" s="239"/>
      <c r="AE274" s="239"/>
      <c r="AF274" s="239"/>
      <c r="AG274" s="239"/>
      <c r="AH274" s="239"/>
      <c r="AI274" s="239"/>
      <c r="AJ274" s="239"/>
      <c r="AK274" s="239"/>
    </row>
    <row r="275" spans="20:37" s="7" customFormat="1" ht="11.25">
      <c r="T275" s="239"/>
      <c r="U275" s="239"/>
      <c r="V275" s="239"/>
      <c r="W275" s="239"/>
      <c r="X275" s="239"/>
      <c r="Y275" s="239"/>
      <c r="Z275" s="239"/>
      <c r="AA275" s="239"/>
      <c r="AB275" s="239"/>
      <c r="AC275" s="239"/>
      <c r="AD275" s="239"/>
      <c r="AE275" s="239"/>
      <c r="AF275" s="239"/>
      <c r="AG275" s="239"/>
      <c r="AH275" s="239"/>
      <c r="AI275" s="239"/>
      <c r="AJ275" s="239"/>
      <c r="AK275" s="239"/>
    </row>
    <row r="276" spans="20:37" s="7" customFormat="1" ht="11.25">
      <c r="T276" s="239"/>
      <c r="U276" s="239"/>
      <c r="V276" s="239"/>
      <c r="W276" s="239"/>
      <c r="X276" s="239"/>
      <c r="Y276" s="239"/>
      <c r="Z276" s="239"/>
      <c r="AA276" s="239"/>
      <c r="AB276" s="239"/>
      <c r="AC276" s="239"/>
      <c r="AD276" s="239"/>
      <c r="AE276" s="239"/>
      <c r="AF276" s="239"/>
      <c r="AG276" s="239"/>
      <c r="AH276" s="239"/>
      <c r="AI276" s="239"/>
      <c r="AJ276" s="239"/>
      <c r="AK276" s="239"/>
    </row>
    <row r="277" spans="20:37" s="7" customFormat="1" ht="11.25">
      <c r="T277" s="239"/>
      <c r="U277" s="239"/>
      <c r="V277" s="239"/>
      <c r="W277" s="239"/>
      <c r="X277" s="239"/>
      <c r="Y277" s="239"/>
      <c r="Z277" s="239"/>
      <c r="AA277" s="239"/>
      <c r="AB277" s="239"/>
      <c r="AC277" s="239"/>
      <c r="AD277" s="239"/>
      <c r="AE277" s="239"/>
      <c r="AF277" s="239"/>
      <c r="AG277" s="239"/>
      <c r="AH277" s="239"/>
      <c r="AI277" s="239"/>
      <c r="AJ277" s="239"/>
      <c r="AK277" s="239"/>
    </row>
    <row r="278" spans="20:37" s="7" customFormat="1" ht="11.25">
      <c r="T278" s="239"/>
      <c r="U278" s="239"/>
      <c r="V278" s="239"/>
      <c r="W278" s="239"/>
      <c r="X278" s="239"/>
      <c r="Y278" s="239"/>
      <c r="Z278" s="239"/>
      <c r="AA278" s="239"/>
      <c r="AB278" s="239"/>
      <c r="AC278" s="239"/>
      <c r="AD278" s="239"/>
      <c r="AE278" s="239"/>
      <c r="AF278" s="239"/>
      <c r="AG278" s="239"/>
      <c r="AH278" s="239"/>
      <c r="AI278" s="239"/>
      <c r="AJ278" s="239"/>
      <c r="AK278" s="239"/>
    </row>
    <row r="279" spans="20:37" s="7" customFormat="1" ht="11.25">
      <c r="T279" s="239"/>
      <c r="U279" s="239"/>
      <c r="V279" s="239"/>
      <c r="W279" s="239"/>
      <c r="X279" s="239"/>
      <c r="Y279" s="239"/>
      <c r="Z279" s="239"/>
      <c r="AA279" s="239"/>
      <c r="AB279" s="239"/>
      <c r="AC279" s="239"/>
      <c r="AD279" s="239"/>
      <c r="AE279" s="239"/>
      <c r="AF279" s="239"/>
      <c r="AG279" s="239"/>
      <c r="AH279" s="239"/>
      <c r="AI279" s="239"/>
      <c r="AJ279" s="239"/>
      <c r="AK279" s="239"/>
    </row>
    <row r="280" spans="20:37" s="7" customFormat="1" ht="11.25">
      <c r="T280" s="239"/>
      <c r="U280" s="239"/>
      <c r="V280" s="239"/>
      <c r="W280" s="239"/>
      <c r="X280" s="239"/>
      <c r="Y280" s="239"/>
      <c r="Z280" s="239"/>
      <c r="AA280" s="239"/>
      <c r="AB280" s="239"/>
      <c r="AC280" s="239"/>
      <c r="AD280" s="239"/>
      <c r="AE280" s="239"/>
      <c r="AF280" s="239"/>
      <c r="AG280" s="239"/>
      <c r="AH280" s="239"/>
      <c r="AI280" s="239"/>
      <c r="AJ280" s="239"/>
      <c r="AK280" s="239"/>
    </row>
    <row r="281" spans="20:37" s="7" customFormat="1" ht="11.25">
      <c r="T281" s="239"/>
      <c r="U281" s="239"/>
      <c r="V281" s="239"/>
      <c r="W281" s="239"/>
      <c r="X281" s="239"/>
      <c r="Y281" s="239"/>
      <c r="Z281" s="239"/>
      <c r="AA281" s="239"/>
      <c r="AB281" s="239"/>
      <c r="AC281" s="239"/>
      <c r="AD281" s="239"/>
      <c r="AE281" s="239"/>
      <c r="AF281" s="239"/>
      <c r="AG281" s="239"/>
      <c r="AH281" s="239"/>
      <c r="AI281" s="239"/>
      <c r="AJ281" s="239"/>
      <c r="AK281" s="239"/>
    </row>
    <row r="282" spans="20:37" s="7" customFormat="1" ht="11.25">
      <c r="T282" s="239"/>
      <c r="U282" s="239"/>
      <c r="V282" s="239"/>
      <c r="W282" s="239"/>
      <c r="X282" s="239"/>
      <c r="Y282" s="239"/>
      <c r="Z282" s="239"/>
      <c r="AA282" s="239"/>
      <c r="AB282" s="239"/>
      <c r="AC282" s="239"/>
      <c r="AD282" s="239"/>
      <c r="AE282" s="239"/>
      <c r="AF282" s="239"/>
      <c r="AG282" s="239"/>
      <c r="AH282" s="239"/>
      <c r="AI282" s="239"/>
      <c r="AJ282" s="239"/>
      <c r="AK282" s="239"/>
    </row>
    <row r="283" spans="20:37" s="7" customFormat="1" ht="11.25">
      <c r="T283" s="239"/>
      <c r="U283" s="239"/>
      <c r="V283" s="239"/>
      <c r="W283" s="239"/>
      <c r="X283" s="239"/>
      <c r="Y283" s="239"/>
      <c r="Z283" s="239"/>
      <c r="AA283" s="239"/>
      <c r="AB283" s="239"/>
      <c r="AC283" s="239"/>
      <c r="AD283" s="239"/>
      <c r="AE283" s="239"/>
      <c r="AF283" s="239"/>
      <c r="AG283" s="239"/>
      <c r="AH283" s="239"/>
      <c r="AI283" s="239"/>
      <c r="AJ283" s="239"/>
      <c r="AK283" s="239"/>
    </row>
    <row r="284" spans="20:37" s="7" customFormat="1" ht="11.25">
      <c r="T284" s="239"/>
      <c r="U284" s="239"/>
      <c r="V284" s="239"/>
      <c r="W284" s="239"/>
      <c r="X284" s="239"/>
      <c r="Y284" s="239"/>
      <c r="Z284" s="239"/>
      <c r="AA284" s="239"/>
      <c r="AB284" s="239"/>
      <c r="AC284" s="239"/>
      <c r="AD284" s="239"/>
      <c r="AE284" s="239"/>
      <c r="AF284" s="239"/>
      <c r="AG284" s="239"/>
      <c r="AH284" s="239"/>
      <c r="AI284" s="239"/>
      <c r="AJ284" s="239"/>
      <c r="AK284" s="239"/>
    </row>
    <row r="285" spans="20:37" s="7" customFormat="1" ht="11.25">
      <c r="T285" s="239"/>
      <c r="U285" s="239"/>
      <c r="V285" s="239"/>
      <c r="W285" s="239"/>
      <c r="X285" s="239"/>
      <c r="Y285" s="239"/>
      <c r="Z285" s="239"/>
      <c r="AA285" s="239"/>
      <c r="AB285" s="239"/>
      <c r="AC285" s="239"/>
      <c r="AD285" s="239"/>
      <c r="AE285" s="239"/>
      <c r="AF285" s="239"/>
      <c r="AG285" s="239"/>
      <c r="AH285" s="239"/>
      <c r="AI285" s="239"/>
      <c r="AJ285" s="239"/>
      <c r="AK285" s="239"/>
    </row>
    <row r="286" spans="20:37" s="7" customFormat="1" ht="11.25">
      <c r="T286" s="239"/>
      <c r="U286" s="239"/>
      <c r="V286" s="239"/>
      <c r="W286" s="239"/>
      <c r="X286" s="239"/>
      <c r="Y286" s="239"/>
      <c r="Z286" s="239"/>
      <c r="AA286" s="239"/>
      <c r="AB286" s="239"/>
      <c r="AC286" s="239"/>
      <c r="AD286" s="239"/>
      <c r="AE286" s="239"/>
      <c r="AF286" s="239"/>
      <c r="AG286" s="239"/>
      <c r="AH286" s="239"/>
      <c r="AI286" s="239"/>
      <c r="AJ286" s="239"/>
      <c r="AK286" s="239"/>
    </row>
    <row r="287" spans="20:37" s="7" customFormat="1" ht="11.25">
      <c r="T287" s="239"/>
      <c r="U287" s="239"/>
      <c r="V287" s="239"/>
      <c r="W287" s="239"/>
      <c r="X287" s="239"/>
      <c r="Y287" s="239"/>
      <c r="Z287" s="239"/>
      <c r="AA287" s="239"/>
      <c r="AB287" s="239"/>
      <c r="AC287" s="239"/>
      <c r="AD287" s="239"/>
      <c r="AE287" s="239"/>
      <c r="AF287" s="239"/>
      <c r="AG287" s="239"/>
      <c r="AH287" s="239"/>
      <c r="AI287" s="239"/>
      <c r="AJ287" s="239"/>
      <c r="AK287" s="239"/>
    </row>
    <row r="288" spans="20:37" s="7" customFormat="1" ht="11.25">
      <c r="T288" s="239"/>
      <c r="U288" s="239"/>
      <c r="V288" s="239"/>
      <c r="W288" s="239"/>
      <c r="X288" s="239"/>
      <c r="Y288" s="239"/>
      <c r="Z288" s="239"/>
      <c r="AA288" s="239"/>
      <c r="AB288" s="239"/>
      <c r="AC288" s="239"/>
      <c r="AD288" s="239"/>
      <c r="AE288" s="239"/>
      <c r="AF288" s="239"/>
      <c r="AG288" s="239"/>
      <c r="AH288" s="239"/>
      <c r="AI288" s="239"/>
      <c r="AJ288" s="239"/>
      <c r="AK288" s="239"/>
    </row>
    <row r="289" spans="20:37" s="7" customFormat="1" ht="11.25">
      <c r="T289" s="239"/>
      <c r="U289" s="239"/>
      <c r="V289" s="239"/>
      <c r="W289" s="239"/>
      <c r="X289" s="239"/>
      <c r="Y289" s="239"/>
      <c r="Z289" s="239"/>
      <c r="AA289" s="239"/>
      <c r="AB289" s="239"/>
      <c r="AC289" s="239"/>
      <c r="AD289" s="239"/>
      <c r="AE289" s="239"/>
      <c r="AF289" s="239"/>
      <c r="AG289" s="239"/>
      <c r="AH289" s="239"/>
      <c r="AI289" s="239"/>
      <c r="AJ289" s="239"/>
      <c r="AK289" s="239"/>
    </row>
    <row r="290" spans="20:37" s="7" customFormat="1" ht="11.25">
      <c r="T290" s="239"/>
      <c r="U290" s="239"/>
      <c r="V290" s="239"/>
      <c r="W290" s="239"/>
      <c r="X290" s="239"/>
      <c r="Y290" s="239"/>
      <c r="Z290" s="239"/>
      <c r="AA290" s="239"/>
      <c r="AB290" s="239"/>
      <c r="AC290" s="239"/>
      <c r="AD290" s="239"/>
      <c r="AE290" s="239"/>
      <c r="AF290" s="239"/>
      <c r="AG290" s="239"/>
      <c r="AH290" s="239"/>
      <c r="AI290" s="239"/>
      <c r="AJ290" s="239"/>
      <c r="AK290" s="239"/>
    </row>
    <row r="291" spans="20:37" s="7" customFormat="1" ht="11.25">
      <c r="T291" s="239"/>
      <c r="U291" s="239"/>
      <c r="V291" s="239"/>
      <c r="W291" s="239"/>
      <c r="X291" s="239"/>
      <c r="Y291" s="239"/>
      <c r="Z291" s="239"/>
      <c r="AA291" s="239"/>
      <c r="AB291" s="239"/>
      <c r="AC291" s="239"/>
      <c r="AD291" s="239"/>
      <c r="AE291" s="239"/>
      <c r="AF291" s="239"/>
      <c r="AG291" s="239"/>
      <c r="AH291" s="239"/>
      <c r="AI291" s="239"/>
      <c r="AJ291" s="239"/>
      <c r="AK291" s="239"/>
    </row>
    <row r="292" spans="20:37" s="7" customFormat="1" ht="11.25">
      <c r="T292" s="239"/>
      <c r="U292" s="239"/>
      <c r="V292" s="239"/>
      <c r="W292" s="239"/>
      <c r="X292" s="239"/>
      <c r="Y292" s="239"/>
      <c r="Z292" s="239"/>
      <c r="AA292" s="239"/>
      <c r="AB292" s="239"/>
      <c r="AC292" s="239"/>
      <c r="AD292" s="239"/>
      <c r="AE292" s="239"/>
      <c r="AF292" s="239"/>
      <c r="AG292" s="239"/>
      <c r="AH292" s="239"/>
      <c r="AI292" s="239"/>
      <c r="AJ292" s="239"/>
      <c r="AK292" s="239"/>
    </row>
    <row r="293" spans="20:37" s="7" customFormat="1" ht="11.25">
      <c r="T293" s="239"/>
      <c r="U293" s="239"/>
      <c r="V293" s="239"/>
      <c r="W293" s="239"/>
      <c r="X293" s="239"/>
      <c r="Y293" s="239"/>
      <c r="Z293" s="239"/>
      <c r="AA293" s="239"/>
      <c r="AB293" s="239"/>
      <c r="AC293" s="239"/>
      <c r="AD293" s="239"/>
      <c r="AE293" s="239"/>
      <c r="AF293" s="239"/>
      <c r="AG293" s="239"/>
      <c r="AH293" s="239"/>
      <c r="AI293" s="239"/>
      <c r="AJ293" s="239"/>
      <c r="AK293" s="239"/>
    </row>
    <row r="294" spans="20:37" s="7" customFormat="1" ht="11.25">
      <c r="T294" s="239"/>
      <c r="U294" s="239"/>
      <c r="V294" s="239"/>
      <c r="W294" s="239"/>
      <c r="X294" s="239"/>
      <c r="Y294" s="239"/>
      <c r="Z294" s="239"/>
      <c r="AA294" s="239"/>
      <c r="AB294" s="239"/>
      <c r="AC294" s="239"/>
      <c r="AD294" s="239"/>
      <c r="AE294" s="239"/>
      <c r="AF294" s="239"/>
      <c r="AG294" s="239"/>
      <c r="AH294" s="239"/>
      <c r="AI294" s="239"/>
      <c r="AJ294" s="239"/>
      <c r="AK294" s="239"/>
    </row>
    <row r="295" spans="20:37" s="7" customFormat="1" ht="11.25">
      <c r="T295" s="239"/>
      <c r="U295" s="239"/>
      <c r="V295" s="239"/>
      <c r="W295" s="239"/>
      <c r="X295" s="239"/>
      <c r="Y295" s="239"/>
      <c r="Z295" s="239"/>
      <c r="AA295" s="239"/>
      <c r="AB295" s="239"/>
      <c r="AC295" s="239"/>
      <c r="AD295" s="239"/>
      <c r="AE295" s="239"/>
      <c r="AF295" s="239"/>
      <c r="AG295" s="239"/>
      <c r="AH295" s="239"/>
      <c r="AI295" s="239"/>
      <c r="AJ295" s="239"/>
      <c r="AK295" s="239"/>
    </row>
    <row r="296" spans="20:37" s="7" customFormat="1" ht="11.25">
      <c r="T296" s="239"/>
      <c r="U296" s="239"/>
      <c r="V296" s="239"/>
      <c r="W296" s="239"/>
      <c r="X296" s="239"/>
      <c r="Y296" s="239"/>
      <c r="Z296" s="239"/>
      <c r="AA296" s="239"/>
      <c r="AB296" s="239"/>
      <c r="AC296" s="239"/>
      <c r="AD296" s="239"/>
      <c r="AE296" s="239"/>
      <c r="AF296" s="239"/>
      <c r="AG296" s="239"/>
      <c r="AH296" s="239"/>
      <c r="AI296" s="239"/>
      <c r="AJ296" s="239"/>
      <c r="AK296" s="239"/>
    </row>
    <row r="297" spans="20:37" s="7" customFormat="1" ht="11.25">
      <c r="T297" s="239"/>
      <c r="U297" s="239"/>
      <c r="V297" s="239"/>
      <c r="W297" s="239"/>
      <c r="X297" s="239"/>
      <c r="Y297" s="239"/>
      <c r="Z297" s="239"/>
      <c r="AA297" s="239"/>
      <c r="AB297" s="239"/>
      <c r="AC297" s="239"/>
      <c r="AD297" s="239"/>
      <c r="AE297" s="239"/>
      <c r="AF297" s="239"/>
      <c r="AG297" s="239"/>
      <c r="AH297" s="239"/>
      <c r="AI297" s="239"/>
      <c r="AJ297" s="239"/>
      <c r="AK297" s="239"/>
    </row>
    <row r="298" spans="20:37" s="7" customFormat="1" ht="11.25">
      <c r="T298" s="239"/>
      <c r="U298" s="239"/>
      <c r="V298" s="239"/>
      <c r="W298" s="239"/>
      <c r="X298" s="239"/>
      <c r="Y298" s="239"/>
      <c r="Z298" s="239"/>
      <c r="AA298" s="239"/>
      <c r="AB298" s="239"/>
      <c r="AC298" s="239"/>
      <c r="AD298" s="239"/>
      <c r="AE298" s="239"/>
      <c r="AF298" s="239"/>
      <c r="AG298" s="239"/>
      <c r="AH298" s="239"/>
      <c r="AI298" s="239"/>
      <c r="AJ298" s="239"/>
      <c r="AK298" s="239"/>
    </row>
    <row r="299" spans="20:37" s="7" customFormat="1" ht="11.25">
      <c r="T299" s="239"/>
      <c r="U299" s="239"/>
      <c r="V299" s="239"/>
      <c r="W299" s="239"/>
      <c r="X299" s="239"/>
      <c r="Y299" s="239"/>
      <c r="Z299" s="239"/>
      <c r="AA299" s="239"/>
      <c r="AB299" s="239"/>
      <c r="AC299" s="239"/>
      <c r="AD299" s="239"/>
      <c r="AE299" s="239"/>
      <c r="AF299" s="239"/>
      <c r="AG299" s="239"/>
      <c r="AH299" s="239"/>
      <c r="AI299" s="239"/>
      <c r="AJ299" s="239"/>
      <c r="AK299" s="239"/>
    </row>
    <row r="300" spans="20:37" s="7" customFormat="1" ht="11.25">
      <c r="T300" s="239"/>
      <c r="U300" s="239"/>
      <c r="V300" s="239"/>
      <c r="W300" s="239"/>
      <c r="X300" s="239"/>
      <c r="Y300" s="239"/>
      <c r="Z300" s="239"/>
      <c r="AA300" s="239"/>
      <c r="AB300" s="239"/>
      <c r="AC300" s="239"/>
      <c r="AD300" s="239"/>
      <c r="AE300" s="239"/>
      <c r="AF300" s="239"/>
      <c r="AG300" s="239"/>
      <c r="AH300" s="239"/>
      <c r="AI300" s="239"/>
      <c r="AJ300" s="239"/>
      <c r="AK300" s="239"/>
    </row>
    <row r="301" spans="20:37" s="7" customFormat="1" ht="11.25">
      <c r="T301" s="239"/>
      <c r="U301" s="239"/>
      <c r="V301" s="239"/>
      <c r="W301" s="239"/>
      <c r="X301" s="239"/>
      <c r="Y301" s="239"/>
      <c r="Z301" s="239"/>
      <c r="AA301" s="239"/>
      <c r="AB301" s="239"/>
      <c r="AC301" s="239"/>
      <c r="AD301" s="239"/>
      <c r="AE301" s="239"/>
      <c r="AF301" s="239"/>
      <c r="AG301" s="239"/>
      <c r="AH301" s="239"/>
      <c r="AI301" s="239"/>
      <c r="AJ301" s="239"/>
      <c r="AK301" s="239"/>
    </row>
    <row r="302" spans="20:37" s="7" customFormat="1" ht="11.25">
      <c r="T302" s="239"/>
      <c r="U302" s="239"/>
      <c r="V302" s="239"/>
      <c r="W302" s="239"/>
      <c r="X302" s="239"/>
      <c r="Y302" s="239"/>
      <c r="Z302" s="239"/>
      <c r="AA302" s="239"/>
      <c r="AB302" s="239"/>
      <c r="AC302" s="239"/>
      <c r="AD302" s="239"/>
      <c r="AE302" s="239"/>
      <c r="AF302" s="239"/>
      <c r="AG302" s="239"/>
      <c r="AH302" s="239"/>
      <c r="AI302" s="239"/>
      <c r="AJ302" s="239"/>
      <c r="AK302" s="239"/>
    </row>
    <row r="303" spans="20:37" s="7" customFormat="1" ht="11.25">
      <c r="T303" s="239"/>
      <c r="U303" s="239"/>
      <c r="V303" s="239"/>
      <c r="W303" s="239"/>
      <c r="X303" s="239"/>
      <c r="Y303" s="239"/>
      <c r="Z303" s="239"/>
      <c r="AA303" s="239"/>
      <c r="AB303" s="239"/>
      <c r="AC303" s="239"/>
      <c r="AD303" s="239"/>
      <c r="AE303" s="239"/>
      <c r="AF303" s="239"/>
      <c r="AG303" s="239"/>
      <c r="AH303" s="239"/>
      <c r="AI303" s="239"/>
      <c r="AJ303" s="239"/>
      <c r="AK303" s="239"/>
    </row>
    <row r="304" spans="20:37" s="7" customFormat="1" ht="11.25">
      <c r="T304" s="239"/>
      <c r="U304" s="239"/>
      <c r="V304" s="239"/>
      <c r="W304" s="239"/>
      <c r="X304" s="239"/>
      <c r="Y304" s="239"/>
      <c r="Z304" s="239"/>
      <c r="AA304" s="239"/>
      <c r="AB304" s="239"/>
      <c r="AC304" s="239"/>
      <c r="AD304" s="239"/>
      <c r="AE304" s="239"/>
      <c r="AF304" s="239"/>
      <c r="AG304" s="239"/>
      <c r="AH304" s="239"/>
      <c r="AI304" s="239"/>
      <c r="AJ304" s="239"/>
      <c r="AK304" s="239"/>
    </row>
    <row r="305" spans="20:37" s="7" customFormat="1" ht="11.25">
      <c r="T305" s="239"/>
      <c r="U305" s="239"/>
      <c r="V305" s="239"/>
      <c r="W305" s="239"/>
      <c r="X305" s="239"/>
      <c r="Y305" s="239"/>
      <c r="Z305" s="239"/>
      <c r="AA305" s="239"/>
      <c r="AB305" s="239"/>
      <c r="AC305" s="239"/>
      <c r="AD305" s="239"/>
      <c r="AE305" s="239"/>
      <c r="AF305" s="239"/>
      <c r="AG305" s="239"/>
      <c r="AH305" s="239"/>
      <c r="AI305" s="239"/>
      <c r="AJ305" s="239"/>
      <c r="AK305" s="239"/>
    </row>
    <row r="306" spans="20:37" s="7" customFormat="1" ht="11.25">
      <c r="T306" s="239"/>
      <c r="U306" s="239"/>
      <c r="V306" s="239"/>
      <c r="W306" s="239"/>
      <c r="X306" s="239"/>
      <c r="Y306" s="239"/>
      <c r="Z306" s="239"/>
      <c r="AA306" s="239"/>
      <c r="AB306" s="239"/>
      <c r="AC306" s="239"/>
      <c r="AD306" s="239"/>
      <c r="AE306" s="239"/>
      <c r="AF306" s="239"/>
      <c r="AG306" s="239"/>
      <c r="AH306" s="239"/>
      <c r="AI306" s="239"/>
      <c r="AJ306" s="239"/>
      <c r="AK306" s="239"/>
    </row>
    <row r="307" spans="20:37" s="7" customFormat="1" ht="11.25">
      <c r="T307" s="239"/>
      <c r="U307" s="239"/>
      <c r="V307" s="239"/>
      <c r="W307" s="239"/>
      <c r="X307" s="239"/>
      <c r="Y307" s="239"/>
      <c r="Z307" s="239"/>
      <c r="AA307" s="239"/>
      <c r="AB307" s="239"/>
      <c r="AC307" s="239"/>
      <c r="AD307" s="239"/>
      <c r="AE307" s="239"/>
      <c r="AF307" s="239"/>
      <c r="AG307" s="239"/>
      <c r="AH307" s="239"/>
      <c r="AI307" s="239"/>
      <c r="AJ307" s="239"/>
      <c r="AK307" s="239"/>
    </row>
    <row r="308" spans="20:37" s="7" customFormat="1" ht="11.25">
      <c r="T308" s="239"/>
      <c r="U308" s="239"/>
      <c r="V308" s="239"/>
      <c r="W308" s="239"/>
      <c r="X308" s="239"/>
      <c r="Y308" s="239"/>
      <c r="Z308" s="239"/>
      <c r="AA308" s="239"/>
      <c r="AB308" s="239"/>
      <c r="AC308" s="239"/>
      <c r="AD308" s="239"/>
      <c r="AE308" s="239"/>
      <c r="AF308" s="239"/>
      <c r="AG308" s="239"/>
      <c r="AH308" s="239"/>
      <c r="AI308" s="239"/>
      <c r="AJ308" s="239"/>
      <c r="AK308" s="239"/>
    </row>
    <row r="309" spans="20:37" s="7" customFormat="1" ht="11.25">
      <c r="T309" s="239"/>
      <c r="U309" s="239"/>
      <c r="V309" s="239"/>
      <c r="W309" s="239"/>
      <c r="X309" s="239"/>
      <c r="Y309" s="239"/>
      <c r="Z309" s="239"/>
      <c r="AA309" s="239"/>
      <c r="AB309" s="239"/>
      <c r="AC309" s="239"/>
      <c r="AD309" s="239"/>
      <c r="AE309" s="239"/>
      <c r="AF309" s="239"/>
      <c r="AG309" s="239"/>
      <c r="AH309" s="239"/>
      <c r="AI309" s="239"/>
      <c r="AJ309" s="239"/>
      <c r="AK309" s="239"/>
    </row>
    <row r="310" spans="20:37" s="7" customFormat="1" ht="11.25">
      <c r="T310" s="239"/>
      <c r="U310" s="239"/>
      <c r="V310" s="239"/>
      <c r="W310" s="239"/>
      <c r="X310" s="239"/>
      <c r="Y310" s="239"/>
      <c r="Z310" s="239"/>
      <c r="AA310" s="239"/>
      <c r="AB310" s="239"/>
      <c r="AC310" s="239"/>
      <c r="AD310" s="239"/>
      <c r="AE310" s="239"/>
      <c r="AF310" s="239"/>
      <c r="AG310" s="239"/>
      <c r="AH310" s="239"/>
      <c r="AI310" s="239"/>
      <c r="AJ310" s="239"/>
      <c r="AK310" s="239"/>
    </row>
    <row r="311" spans="20:37" s="7" customFormat="1" ht="11.25">
      <c r="T311" s="239"/>
      <c r="U311" s="239"/>
      <c r="V311" s="239"/>
      <c r="W311" s="239"/>
      <c r="X311" s="239"/>
      <c r="Y311" s="239"/>
      <c r="Z311" s="239"/>
      <c r="AA311" s="239"/>
      <c r="AB311" s="239"/>
      <c r="AC311" s="239"/>
      <c r="AD311" s="239"/>
      <c r="AE311" s="239"/>
      <c r="AF311" s="239"/>
      <c r="AG311" s="239"/>
      <c r="AH311" s="239"/>
      <c r="AI311" s="239"/>
      <c r="AJ311" s="239"/>
      <c r="AK311" s="239"/>
    </row>
    <row r="312" spans="20:37" s="7" customFormat="1" ht="11.25">
      <c r="T312" s="239"/>
      <c r="U312" s="239"/>
      <c r="V312" s="239"/>
      <c r="W312" s="239"/>
      <c r="X312" s="239"/>
      <c r="Y312" s="239"/>
      <c r="Z312" s="239"/>
      <c r="AA312" s="239"/>
      <c r="AB312" s="239"/>
      <c r="AC312" s="239"/>
      <c r="AD312" s="239"/>
      <c r="AE312" s="239"/>
      <c r="AF312" s="239"/>
      <c r="AG312" s="239"/>
      <c r="AH312" s="239"/>
      <c r="AI312" s="239"/>
      <c r="AJ312" s="239"/>
      <c r="AK312" s="239"/>
    </row>
    <row r="313" spans="20:37" s="7" customFormat="1" ht="11.25">
      <c r="T313" s="239"/>
      <c r="U313" s="239"/>
      <c r="V313" s="239"/>
      <c r="W313" s="239"/>
      <c r="X313" s="239"/>
      <c r="Y313" s="239"/>
      <c r="Z313" s="239"/>
      <c r="AA313" s="239"/>
      <c r="AB313" s="239"/>
      <c r="AC313" s="239"/>
      <c r="AD313" s="239"/>
      <c r="AE313" s="239"/>
      <c r="AF313" s="239"/>
      <c r="AG313" s="239"/>
      <c r="AH313" s="239"/>
      <c r="AI313" s="239"/>
      <c r="AJ313" s="239"/>
      <c r="AK313" s="239"/>
    </row>
    <row r="314" spans="20:37" s="7" customFormat="1" ht="11.25">
      <c r="T314" s="239"/>
      <c r="U314" s="239"/>
      <c r="V314" s="239"/>
      <c r="W314" s="239"/>
      <c r="X314" s="239"/>
      <c r="Y314" s="239"/>
      <c r="Z314" s="239"/>
      <c r="AA314" s="239"/>
      <c r="AB314" s="239"/>
      <c r="AC314" s="239"/>
      <c r="AD314" s="239"/>
      <c r="AE314" s="239"/>
      <c r="AF314" s="239"/>
      <c r="AG314" s="239"/>
      <c r="AH314" s="239"/>
      <c r="AI314" s="239"/>
      <c r="AJ314" s="239"/>
      <c r="AK314" s="239"/>
    </row>
    <row r="315" spans="20:37" s="7" customFormat="1" ht="11.25">
      <c r="T315" s="239"/>
      <c r="U315" s="239"/>
      <c r="V315" s="239"/>
      <c r="W315" s="239"/>
      <c r="X315" s="239"/>
      <c r="Y315" s="239"/>
      <c r="Z315" s="239"/>
      <c r="AA315" s="239"/>
      <c r="AB315" s="239"/>
      <c r="AC315" s="239"/>
      <c r="AD315" s="239"/>
      <c r="AE315" s="239"/>
      <c r="AF315" s="239"/>
      <c r="AG315" s="239"/>
      <c r="AH315" s="239"/>
      <c r="AI315" s="239"/>
      <c r="AJ315" s="239"/>
      <c r="AK315" s="239"/>
    </row>
    <row r="316" spans="20:37" s="7" customFormat="1" ht="11.25">
      <c r="T316" s="239"/>
      <c r="U316" s="239"/>
      <c r="V316" s="239"/>
      <c r="W316" s="239"/>
      <c r="X316" s="239"/>
      <c r="Y316" s="239"/>
      <c r="Z316" s="239"/>
      <c r="AA316" s="239"/>
      <c r="AB316" s="239"/>
      <c r="AC316" s="239"/>
      <c r="AD316" s="239"/>
      <c r="AE316" s="239"/>
      <c r="AF316" s="239"/>
      <c r="AG316" s="239"/>
      <c r="AH316" s="239"/>
      <c r="AI316" s="239"/>
      <c r="AJ316" s="239"/>
      <c r="AK316" s="239"/>
    </row>
    <row r="317" spans="20:37" s="7" customFormat="1" ht="11.25">
      <c r="T317" s="239"/>
      <c r="U317" s="239"/>
      <c r="V317" s="239"/>
      <c r="W317" s="239"/>
      <c r="X317" s="239"/>
      <c r="Y317" s="239"/>
      <c r="Z317" s="239"/>
      <c r="AA317" s="239"/>
      <c r="AB317" s="239"/>
      <c r="AC317" s="239"/>
      <c r="AD317" s="239"/>
      <c r="AE317" s="239"/>
      <c r="AF317" s="239"/>
      <c r="AG317" s="239"/>
      <c r="AH317" s="239"/>
      <c r="AI317" s="239"/>
      <c r="AJ317" s="239"/>
      <c r="AK317" s="239"/>
    </row>
    <row r="318" spans="20:37" s="7" customFormat="1" ht="11.25">
      <c r="T318" s="239"/>
      <c r="U318" s="239"/>
      <c r="V318" s="239"/>
      <c r="W318" s="239"/>
      <c r="X318" s="239"/>
      <c r="Y318" s="239"/>
      <c r="Z318" s="239"/>
      <c r="AA318" s="239"/>
      <c r="AB318" s="239"/>
      <c r="AC318" s="239"/>
      <c r="AD318" s="239"/>
      <c r="AE318" s="239"/>
      <c r="AF318" s="239"/>
      <c r="AG318" s="239"/>
      <c r="AH318" s="239"/>
      <c r="AI318" s="239"/>
      <c r="AJ318" s="239"/>
      <c r="AK318" s="239"/>
    </row>
    <row r="319" spans="20:37" s="7" customFormat="1" ht="11.25">
      <c r="T319" s="239"/>
      <c r="U319" s="239"/>
      <c r="V319" s="239"/>
      <c r="W319" s="239"/>
      <c r="X319" s="239"/>
      <c r="Y319" s="239"/>
      <c r="Z319" s="239"/>
      <c r="AA319" s="239"/>
      <c r="AB319" s="239"/>
      <c r="AC319" s="239"/>
      <c r="AD319" s="239"/>
      <c r="AE319" s="239"/>
      <c r="AF319" s="239"/>
      <c r="AG319" s="239"/>
      <c r="AH319" s="239"/>
      <c r="AI319" s="239"/>
      <c r="AJ319" s="239"/>
      <c r="AK319" s="239"/>
    </row>
    <row r="320" spans="20:37" s="7" customFormat="1" ht="11.25">
      <c r="T320" s="239"/>
      <c r="U320" s="239"/>
      <c r="V320" s="239"/>
      <c r="W320" s="239"/>
      <c r="X320" s="239"/>
      <c r="Y320" s="239"/>
      <c r="Z320" s="239"/>
      <c r="AA320" s="239"/>
      <c r="AB320" s="239"/>
      <c r="AC320" s="239"/>
      <c r="AD320" s="239"/>
      <c r="AE320" s="239"/>
      <c r="AF320" s="239"/>
      <c r="AG320" s="239"/>
      <c r="AH320" s="239"/>
      <c r="AI320" s="239"/>
      <c r="AJ320" s="239"/>
      <c r="AK320" s="239"/>
    </row>
    <row r="321" spans="20:37" s="7" customFormat="1" ht="11.25">
      <c r="T321" s="239"/>
      <c r="U321" s="239"/>
      <c r="V321" s="239"/>
      <c r="W321" s="239"/>
      <c r="X321" s="239"/>
      <c r="Y321" s="239"/>
      <c r="Z321" s="239"/>
      <c r="AA321" s="239"/>
      <c r="AB321" s="239"/>
      <c r="AC321" s="239"/>
      <c r="AD321" s="239"/>
      <c r="AE321" s="239"/>
      <c r="AF321" s="239"/>
      <c r="AG321" s="239"/>
      <c r="AH321" s="239"/>
      <c r="AI321" s="239"/>
      <c r="AJ321" s="239"/>
      <c r="AK321" s="239"/>
    </row>
    <row r="322" spans="20:37" s="7" customFormat="1" ht="11.25">
      <c r="T322" s="239"/>
      <c r="U322" s="239"/>
      <c r="V322" s="239"/>
      <c r="W322" s="239"/>
      <c r="X322" s="239"/>
      <c r="Y322" s="239"/>
      <c r="Z322" s="239"/>
      <c r="AA322" s="239"/>
      <c r="AB322" s="239"/>
      <c r="AC322" s="239"/>
      <c r="AD322" s="239"/>
      <c r="AE322" s="239"/>
      <c r="AF322" s="239"/>
      <c r="AG322" s="239"/>
      <c r="AH322" s="239"/>
      <c r="AI322" s="239"/>
      <c r="AJ322" s="239"/>
      <c r="AK322" s="239"/>
    </row>
    <row r="323" spans="20:37" s="7" customFormat="1" ht="11.25">
      <c r="T323" s="239"/>
      <c r="U323" s="239"/>
      <c r="V323" s="239"/>
      <c r="W323" s="239"/>
      <c r="X323" s="239"/>
      <c r="Y323" s="239"/>
      <c r="Z323" s="239"/>
      <c r="AA323" s="239"/>
      <c r="AB323" s="239"/>
      <c r="AC323" s="239"/>
      <c r="AD323" s="239"/>
      <c r="AE323" s="239"/>
      <c r="AF323" s="239"/>
      <c r="AG323" s="239"/>
      <c r="AH323" s="239"/>
      <c r="AI323" s="239"/>
      <c r="AJ323" s="239"/>
      <c r="AK323" s="239"/>
    </row>
    <row r="324" spans="20:37" s="7" customFormat="1" ht="11.25">
      <c r="T324" s="239"/>
      <c r="U324" s="239"/>
      <c r="V324" s="239"/>
      <c r="W324" s="239"/>
      <c r="X324" s="239"/>
      <c r="Y324" s="239"/>
      <c r="Z324" s="239"/>
      <c r="AA324" s="239"/>
      <c r="AB324" s="239"/>
      <c r="AC324" s="239"/>
      <c r="AD324" s="239"/>
      <c r="AE324" s="239"/>
      <c r="AF324" s="239"/>
      <c r="AG324" s="239"/>
      <c r="AH324" s="239"/>
      <c r="AI324" s="239"/>
      <c r="AJ324" s="239"/>
      <c r="AK324" s="239"/>
    </row>
    <row r="325" spans="20:37" s="7" customFormat="1" ht="11.25">
      <c r="T325" s="239"/>
      <c r="U325" s="239"/>
      <c r="V325" s="239"/>
      <c r="W325" s="239"/>
      <c r="X325" s="239"/>
      <c r="Y325" s="239"/>
      <c r="Z325" s="239"/>
      <c r="AA325" s="239"/>
      <c r="AB325" s="239"/>
      <c r="AC325" s="239"/>
      <c r="AD325" s="239"/>
      <c r="AE325" s="239"/>
      <c r="AF325" s="239"/>
      <c r="AG325" s="239"/>
      <c r="AH325" s="239"/>
      <c r="AI325" s="239"/>
      <c r="AJ325" s="239"/>
      <c r="AK325" s="239"/>
    </row>
    <row r="326" spans="20:37" s="7" customFormat="1" ht="11.25">
      <c r="T326" s="239"/>
      <c r="U326" s="239"/>
      <c r="V326" s="239"/>
      <c r="W326" s="239"/>
      <c r="X326" s="239"/>
      <c r="Y326" s="239"/>
      <c r="Z326" s="239"/>
      <c r="AA326" s="239"/>
      <c r="AB326" s="239"/>
      <c r="AC326" s="239"/>
      <c r="AD326" s="239"/>
      <c r="AE326" s="239"/>
      <c r="AF326" s="239"/>
      <c r="AG326" s="239"/>
      <c r="AH326" s="239"/>
      <c r="AI326" s="239"/>
      <c r="AJ326" s="239"/>
      <c r="AK326" s="239"/>
    </row>
    <row r="327" spans="20:37" s="7" customFormat="1" ht="11.25">
      <c r="T327" s="239"/>
      <c r="U327" s="239"/>
      <c r="V327" s="239"/>
      <c r="W327" s="239"/>
      <c r="X327" s="239"/>
      <c r="Y327" s="239"/>
      <c r="Z327" s="239"/>
      <c r="AA327" s="239"/>
      <c r="AB327" s="239"/>
      <c r="AC327" s="239"/>
      <c r="AD327" s="239"/>
      <c r="AE327" s="239"/>
      <c r="AF327" s="239"/>
      <c r="AG327" s="239"/>
      <c r="AH327" s="239"/>
      <c r="AI327" s="239"/>
      <c r="AJ327" s="239"/>
      <c r="AK327" s="239"/>
    </row>
    <row r="328" spans="20:37" s="7" customFormat="1" ht="11.25">
      <c r="T328" s="239"/>
      <c r="U328" s="239"/>
      <c r="V328" s="239"/>
      <c r="W328" s="239"/>
      <c r="X328" s="239"/>
      <c r="Y328" s="239"/>
      <c r="Z328" s="239"/>
      <c r="AA328" s="239"/>
      <c r="AB328" s="239"/>
      <c r="AC328" s="239"/>
      <c r="AD328" s="239"/>
      <c r="AE328" s="239"/>
      <c r="AF328" s="239"/>
      <c r="AG328" s="239"/>
      <c r="AH328" s="239"/>
      <c r="AI328" s="239"/>
      <c r="AJ328" s="239"/>
      <c r="AK328" s="239"/>
    </row>
    <row r="329" spans="20:37" s="7" customFormat="1" ht="11.25">
      <c r="T329" s="239"/>
      <c r="U329" s="239"/>
      <c r="V329" s="239"/>
      <c r="W329" s="239"/>
      <c r="X329" s="239"/>
      <c r="Y329" s="239"/>
      <c r="Z329" s="239"/>
      <c r="AA329" s="239"/>
      <c r="AB329" s="239"/>
      <c r="AC329" s="239"/>
      <c r="AD329" s="239"/>
      <c r="AE329" s="239"/>
      <c r="AF329" s="239"/>
      <c r="AG329" s="239"/>
      <c r="AH329" s="239"/>
      <c r="AI329" s="239"/>
      <c r="AJ329" s="239"/>
      <c r="AK329" s="239"/>
    </row>
    <row r="330" spans="20:37" s="7" customFormat="1" ht="11.25">
      <c r="T330" s="239"/>
      <c r="U330" s="239"/>
      <c r="V330" s="239"/>
      <c r="W330" s="239"/>
      <c r="X330" s="239"/>
      <c r="Y330" s="239"/>
      <c r="Z330" s="239"/>
      <c r="AA330" s="239"/>
      <c r="AB330" s="239"/>
      <c r="AC330" s="239"/>
      <c r="AD330" s="239"/>
      <c r="AE330" s="239"/>
      <c r="AF330" s="239"/>
      <c r="AG330" s="239"/>
      <c r="AH330" s="239"/>
      <c r="AI330" s="239"/>
      <c r="AJ330" s="239"/>
      <c r="AK330" s="239"/>
    </row>
    <row r="331" spans="20:37" s="7" customFormat="1" ht="11.25">
      <c r="T331" s="239"/>
      <c r="U331" s="239"/>
      <c r="V331" s="239"/>
      <c r="W331" s="239"/>
      <c r="X331" s="239"/>
      <c r="Y331" s="239"/>
      <c r="Z331" s="239"/>
      <c r="AA331" s="239"/>
      <c r="AB331" s="239"/>
      <c r="AC331" s="239"/>
      <c r="AD331" s="239"/>
      <c r="AE331" s="239"/>
      <c r="AF331" s="239"/>
      <c r="AG331" s="239"/>
      <c r="AH331" s="239"/>
      <c r="AI331" s="239"/>
      <c r="AJ331" s="239"/>
      <c r="AK331" s="239"/>
    </row>
    <row r="332" spans="20:37" s="7" customFormat="1" ht="11.25">
      <c r="T332" s="239"/>
      <c r="U332" s="239"/>
      <c r="V332" s="239"/>
      <c r="W332" s="239"/>
      <c r="X332" s="239"/>
      <c r="Y332" s="239"/>
      <c r="Z332" s="239"/>
      <c r="AA332" s="239"/>
      <c r="AB332" s="239"/>
      <c r="AC332" s="239"/>
      <c r="AD332" s="239"/>
      <c r="AE332" s="239"/>
      <c r="AF332" s="239"/>
      <c r="AG332" s="239"/>
      <c r="AH332" s="239"/>
      <c r="AI332" s="239"/>
      <c r="AJ332" s="239"/>
      <c r="AK332" s="239"/>
    </row>
    <row r="333" spans="20:37" s="7" customFormat="1" ht="11.25">
      <c r="T333" s="239"/>
      <c r="U333" s="239"/>
      <c r="V333" s="239"/>
      <c r="W333" s="239"/>
      <c r="X333" s="239"/>
      <c r="Y333" s="239"/>
      <c r="Z333" s="239"/>
      <c r="AA333" s="239"/>
      <c r="AB333" s="239"/>
      <c r="AC333" s="239"/>
      <c r="AD333" s="239"/>
      <c r="AE333" s="239"/>
      <c r="AF333" s="239"/>
      <c r="AG333" s="239"/>
      <c r="AH333" s="239"/>
      <c r="AI333" s="239"/>
      <c r="AJ333" s="239"/>
      <c r="AK333" s="239"/>
    </row>
    <row r="334" spans="20:37" s="7" customFormat="1" ht="11.25">
      <c r="T334" s="239"/>
      <c r="U334" s="239"/>
      <c r="V334" s="239"/>
      <c r="W334" s="239"/>
      <c r="X334" s="239"/>
      <c r="Y334" s="239"/>
      <c r="Z334" s="239"/>
      <c r="AA334" s="239"/>
      <c r="AB334" s="239"/>
      <c r="AC334" s="239"/>
      <c r="AD334" s="239"/>
      <c r="AE334" s="239"/>
      <c r="AF334" s="239"/>
      <c r="AG334" s="239"/>
      <c r="AH334" s="239"/>
      <c r="AI334" s="239"/>
      <c r="AJ334" s="239"/>
      <c r="AK334" s="239"/>
    </row>
    <row r="335" spans="20:37" s="7" customFormat="1" ht="11.25">
      <c r="T335" s="239"/>
      <c r="U335" s="239"/>
      <c r="V335" s="239"/>
      <c r="W335" s="239"/>
      <c r="X335" s="239"/>
      <c r="Y335" s="239"/>
      <c r="Z335" s="239"/>
      <c r="AA335" s="239"/>
      <c r="AB335" s="239"/>
      <c r="AC335" s="239"/>
      <c r="AD335" s="239"/>
      <c r="AE335" s="239"/>
      <c r="AF335" s="239"/>
      <c r="AG335" s="239"/>
      <c r="AH335" s="239"/>
      <c r="AI335" s="239"/>
      <c r="AJ335" s="239"/>
      <c r="AK335" s="239"/>
    </row>
    <row r="336" spans="20:37" s="7" customFormat="1" ht="11.25">
      <c r="T336" s="239"/>
      <c r="U336" s="239"/>
      <c r="V336" s="239"/>
      <c r="W336" s="239"/>
      <c r="X336" s="239"/>
      <c r="Y336" s="239"/>
      <c r="Z336" s="239"/>
      <c r="AA336" s="239"/>
      <c r="AB336" s="239"/>
      <c r="AC336" s="239"/>
      <c r="AD336" s="239"/>
      <c r="AE336" s="239"/>
      <c r="AF336" s="239"/>
      <c r="AG336" s="239"/>
      <c r="AH336" s="239"/>
      <c r="AI336" s="239"/>
      <c r="AJ336" s="239"/>
      <c r="AK336" s="239"/>
    </row>
    <row r="337" spans="20:37" s="7" customFormat="1" ht="11.25">
      <c r="T337" s="239"/>
      <c r="U337" s="239"/>
      <c r="V337" s="239"/>
      <c r="W337" s="239"/>
      <c r="X337" s="239"/>
      <c r="Y337" s="239"/>
      <c r="Z337" s="239"/>
      <c r="AA337" s="239"/>
      <c r="AB337" s="239"/>
      <c r="AC337" s="239"/>
      <c r="AD337" s="239"/>
      <c r="AE337" s="239"/>
      <c r="AF337" s="239"/>
      <c r="AG337" s="239"/>
      <c r="AH337" s="239"/>
      <c r="AI337" s="239"/>
      <c r="AJ337" s="239"/>
      <c r="AK337" s="239"/>
    </row>
    <row r="338" spans="20:37" s="7" customFormat="1" ht="11.25">
      <c r="T338" s="239"/>
      <c r="U338" s="239"/>
      <c r="V338" s="239"/>
      <c r="W338" s="239"/>
      <c r="X338" s="239"/>
      <c r="Y338" s="239"/>
      <c r="Z338" s="239"/>
      <c r="AA338" s="239"/>
      <c r="AB338" s="239"/>
      <c r="AC338" s="239"/>
      <c r="AD338" s="239"/>
      <c r="AE338" s="239"/>
      <c r="AF338" s="239"/>
      <c r="AG338" s="239"/>
      <c r="AH338" s="239"/>
      <c r="AI338" s="239"/>
      <c r="AJ338" s="239"/>
      <c r="AK338" s="239"/>
    </row>
    <row r="339" spans="20:37" s="7" customFormat="1" ht="11.25">
      <c r="T339" s="239"/>
      <c r="U339" s="239"/>
      <c r="V339" s="239"/>
      <c r="W339" s="239"/>
      <c r="X339" s="239"/>
      <c r="Y339" s="239"/>
      <c r="Z339" s="239"/>
      <c r="AA339" s="239"/>
      <c r="AB339" s="239"/>
      <c r="AC339" s="239"/>
      <c r="AD339" s="239"/>
      <c r="AE339" s="239"/>
      <c r="AF339" s="239"/>
      <c r="AG339" s="239"/>
      <c r="AH339" s="239"/>
      <c r="AI339" s="239"/>
      <c r="AJ339" s="239"/>
      <c r="AK339" s="239"/>
    </row>
    <row r="340" spans="20:37" s="7" customFormat="1" ht="11.25">
      <c r="T340" s="239"/>
      <c r="U340" s="239"/>
      <c r="V340" s="239"/>
      <c r="W340" s="239"/>
      <c r="X340" s="239"/>
      <c r="Y340" s="239"/>
      <c r="Z340" s="239"/>
      <c r="AA340" s="239"/>
      <c r="AB340" s="239"/>
      <c r="AC340" s="239"/>
      <c r="AD340" s="239"/>
      <c r="AE340" s="239"/>
      <c r="AF340" s="239"/>
      <c r="AG340" s="239"/>
      <c r="AH340" s="239"/>
      <c r="AI340" s="239"/>
      <c r="AJ340" s="239"/>
      <c r="AK340" s="239"/>
    </row>
    <row r="341" spans="20:37" s="7" customFormat="1" ht="11.25">
      <c r="T341" s="239"/>
      <c r="U341" s="239"/>
      <c r="V341" s="239"/>
      <c r="W341" s="239"/>
      <c r="X341" s="239"/>
      <c r="Y341" s="239"/>
      <c r="Z341" s="239"/>
      <c r="AA341" s="239"/>
      <c r="AB341" s="239"/>
      <c r="AC341" s="239"/>
      <c r="AD341" s="239"/>
      <c r="AE341" s="239"/>
      <c r="AF341" s="239"/>
      <c r="AG341" s="239"/>
      <c r="AH341" s="239"/>
      <c r="AI341" s="239"/>
      <c r="AJ341" s="239"/>
      <c r="AK341" s="239"/>
    </row>
    <row r="342" spans="20:37" s="7" customFormat="1" ht="11.25">
      <c r="T342" s="239"/>
      <c r="U342" s="239"/>
      <c r="V342" s="239"/>
      <c r="W342" s="239"/>
      <c r="X342" s="239"/>
      <c r="Y342" s="239"/>
      <c r="Z342" s="239"/>
      <c r="AA342" s="239"/>
      <c r="AB342" s="239"/>
      <c r="AC342" s="239"/>
      <c r="AD342" s="239"/>
      <c r="AE342" s="239"/>
      <c r="AF342" s="239"/>
      <c r="AG342" s="239"/>
      <c r="AH342" s="239"/>
      <c r="AI342" s="239"/>
      <c r="AJ342" s="239"/>
      <c r="AK342" s="239"/>
    </row>
    <row r="343" spans="20:37" s="7" customFormat="1" ht="11.25">
      <c r="T343" s="239"/>
      <c r="U343" s="239"/>
      <c r="V343" s="239"/>
      <c r="W343" s="239"/>
      <c r="X343" s="239"/>
      <c r="Y343" s="239"/>
      <c r="Z343" s="239"/>
      <c r="AA343" s="239"/>
      <c r="AB343" s="239"/>
      <c r="AC343" s="239"/>
      <c r="AD343" s="239"/>
      <c r="AE343" s="239"/>
      <c r="AF343" s="239"/>
      <c r="AG343" s="239"/>
      <c r="AH343" s="239"/>
      <c r="AI343" s="239"/>
      <c r="AJ343" s="239"/>
      <c r="AK343" s="239"/>
    </row>
    <row r="344" spans="20:37" s="7" customFormat="1" ht="11.25">
      <c r="T344" s="239"/>
      <c r="U344" s="239"/>
      <c r="V344" s="239"/>
      <c r="W344" s="239"/>
      <c r="X344" s="239"/>
      <c r="Y344" s="239"/>
      <c r="Z344" s="239"/>
      <c r="AA344" s="239"/>
      <c r="AB344" s="239"/>
      <c r="AC344" s="239"/>
      <c r="AD344" s="239"/>
      <c r="AE344" s="239"/>
      <c r="AF344" s="239"/>
      <c r="AG344" s="239"/>
      <c r="AH344" s="239"/>
      <c r="AI344" s="239"/>
      <c r="AJ344" s="239"/>
      <c r="AK344" s="239"/>
    </row>
    <row r="345" spans="20:37" s="7" customFormat="1" ht="11.25">
      <c r="T345" s="239"/>
      <c r="U345" s="239"/>
      <c r="V345" s="239"/>
      <c r="W345" s="239"/>
      <c r="X345" s="239"/>
      <c r="Y345" s="239"/>
      <c r="Z345" s="239"/>
      <c r="AA345" s="239"/>
      <c r="AB345" s="239"/>
      <c r="AC345" s="239"/>
      <c r="AD345" s="239"/>
      <c r="AE345" s="239"/>
      <c r="AF345" s="239"/>
      <c r="AG345" s="239"/>
      <c r="AH345" s="239"/>
      <c r="AI345" s="239"/>
      <c r="AJ345" s="239"/>
      <c r="AK345" s="239"/>
    </row>
    <row r="346" spans="20:37" s="7" customFormat="1" ht="11.25">
      <c r="T346" s="239"/>
      <c r="U346" s="239"/>
      <c r="V346" s="239"/>
      <c r="W346" s="239"/>
      <c r="X346" s="239"/>
      <c r="Y346" s="239"/>
      <c r="Z346" s="239"/>
      <c r="AA346" s="239"/>
      <c r="AB346" s="239"/>
      <c r="AC346" s="239"/>
      <c r="AD346" s="239"/>
      <c r="AE346" s="239"/>
      <c r="AF346" s="239"/>
      <c r="AG346" s="239"/>
      <c r="AH346" s="239"/>
      <c r="AI346" s="239"/>
      <c r="AJ346" s="239"/>
      <c r="AK346" s="239"/>
    </row>
    <row r="347" spans="20:37" s="7" customFormat="1" ht="11.25">
      <c r="T347" s="239"/>
      <c r="U347" s="239"/>
      <c r="V347" s="239"/>
      <c r="W347" s="239"/>
      <c r="X347" s="239"/>
      <c r="Y347" s="239"/>
      <c r="Z347" s="239"/>
      <c r="AA347" s="239"/>
      <c r="AB347" s="239"/>
      <c r="AC347" s="239"/>
      <c r="AD347" s="239"/>
      <c r="AE347" s="239"/>
      <c r="AF347" s="239"/>
      <c r="AG347" s="239"/>
      <c r="AH347" s="239"/>
      <c r="AI347" s="239"/>
      <c r="AJ347" s="239"/>
      <c r="AK347" s="239"/>
    </row>
    <row r="348" spans="20:37" s="7" customFormat="1" ht="11.25">
      <c r="T348" s="239"/>
      <c r="U348" s="239"/>
      <c r="V348" s="239"/>
      <c r="W348" s="239"/>
      <c r="X348" s="239"/>
      <c r="Y348" s="239"/>
      <c r="Z348" s="239"/>
      <c r="AA348" s="239"/>
      <c r="AB348" s="239"/>
      <c r="AC348" s="239"/>
      <c r="AD348" s="239"/>
      <c r="AE348" s="239"/>
      <c r="AF348" s="239"/>
      <c r="AG348" s="239"/>
      <c r="AH348" s="239"/>
      <c r="AI348" s="239"/>
      <c r="AJ348" s="239"/>
      <c r="AK348" s="239"/>
    </row>
    <row r="349" spans="20:37" s="7" customFormat="1" ht="11.25">
      <c r="T349" s="239"/>
      <c r="U349" s="239"/>
      <c r="V349" s="239"/>
      <c r="W349" s="239"/>
      <c r="X349" s="239"/>
      <c r="Y349" s="239"/>
      <c r="Z349" s="239"/>
      <c r="AA349" s="239"/>
      <c r="AB349" s="239"/>
      <c r="AC349" s="239"/>
      <c r="AD349" s="239"/>
      <c r="AE349" s="239"/>
      <c r="AF349" s="239"/>
      <c r="AG349" s="239"/>
      <c r="AH349" s="239"/>
      <c r="AI349" s="239"/>
      <c r="AJ349" s="239"/>
      <c r="AK349" s="239"/>
    </row>
    <row r="350" spans="20:37" s="7" customFormat="1" ht="11.25">
      <c r="T350" s="239"/>
      <c r="U350" s="239"/>
      <c r="V350" s="239"/>
      <c r="W350" s="239"/>
      <c r="X350" s="239"/>
      <c r="Y350" s="239"/>
      <c r="Z350" s="239"/>
      <c r="AA350" s="239"/>
      <c r="AB350" s="239"/>
      <c r="AC350" s="239"/>
      <c r="AD350" s="239"/>
      <c r="AE350" s="239"/>
      <c r="AF350" s="239"/>
      <c r="AG350" s="239"/>
      <c r="AH350" s="239"/>
      <c r="AI350" s="239"/>
      <c r="AJ350" s="239"/>
      <c r="AK350" s="239"/>
    </row>
    <row r="351" spans="20:37" s="7" customFormat="1" ht="11.25">
      <c r="T351" s="239"/>
      <c r="U351" s="239"/>
      <c r="V351" s="239"/>
      <c r="W351" s="239"/>
      <c r="X351" s="239"/>
      <c r="Y351" s="239"/>
      <c r="Z351" s="239"/>
      <c r="AA351" s="239"/>
      <c r="AB351" s="239"/>
      <c r="AC351" s="239"/>
      <c r="AD351" s="239"/>
      <c r="AE351" s="239"/>
      <c r="AF351" s="239"/>
      <c r="AG351" s="239"/>
      <c r="AH351" s="239"/>
      <c r="AI351" s="239"/>
      <c r="AJ351" s="239"/>
      <c r="AK351" s="239"/>
    </row>
    <row r="352" spans="20:37" s="7" customFormat="1" ht="11.25">
      <c r="T352" s="239"/>
      <c r="U352" s="239"/>
      <c r="V352" s="239"/>
      <c r="W352" s="239"/>
      <c r="X352" s="239"/>
      <c r="Y352" s="239"/>
      <c r="Z352" s="239"/>
      <c r="AA352" s="239"/>
      <c r="AB352" s="239"/>
      <c r="AC352" s="239"/>
      <c r="AD352" s="239"/>
      <c r="AE352" s="239"/>
      <c r="AF352" s="239"/>
      <c r="AG352" s="239"/>
      <c r="AH352" s="239"/>
      <c r="AI352" s="239"/>
      <c r="AJ352" s="239"/>
      <c r="AK352" s="239"/>
    </row>
    <row r="353" spans="20:37" s="7" customFormat="1" ht="11.25">
      <c r="T353" s="239"/>
      <c r="U353" s="239"/>
      <c r="V353" s="239"/>
      <c r="W353" s="239"/>
      <c r="X353" s="239"/>
      <c r="Y353" s="239"/>
      <c r="Z353" s="239"/>
      <c r="AA353" s="239"/>
      <c r="AB353" s="239"/>
      <c r="AC353" s="239"/>
      <c r="AD353" s="239"/>
      <c r="AE353" s="239"/>
      <c r="AF353" s="239"/>
      <c r="AG353" s="239"/>
      <c r="AH353" s="239"/>
      <c r="AI353" s="239"/>
      <c r="AJ353" s="239"/>
      <c r="AK353" s="239"/>
    </row>
    <row r="354" spans="20:37" s="7" customFormat="1" ht="11.25">
      <c r="T354" s="239"/>
      <c r="U354" s="239"/>
      <c r="V354" s="239"/>
      <c r="W354" s="239"/>
      <c r="X354" s="239"/>
      <c r="Y354" s="239"/>
      <c r="Z354" s="239"/>
      <c r="AA354" s="239"/>
      <c r="AB354" s="239"/>
      <c r="AC354" s="239"/>
      <c r="AD354" s="239"/>
      <c r="AE354" s="239"/>
      <c r="AF354" s="239"/>
      <c r="AG354" s="239"/>
      <c r="AH354" s="239"/>
      <c r="AI354" s="239"/>
      <c r="AJ354" s="239"/>
      <c r="AK354" s="239"/>
    </row>
    <row r="355" spans="20:37" s="7" customFormat="1" ht="11.25">
      <c r="T355" s="239"/>
      <c r="U355" s="239"/>
      <c r="V355" s="239"/>
      <c r="W355" s="239"/>
      <c r="X355" s="239"/>
      <c r="Y355" s="239"/>
      <c r="Z355" s="239"/>
      <c r="AA355" s="239"/>
      <c r="AB355" s="239"/>
      <c r="AC355" s="239"/>
      <c r="AD355" s="239"/>
      <c r="AE355" s="239"/>
      <c r="AF355" s="239"/>
      <c r="AG355" s="239"/>
      <c r="AH355" s="239"/>
      <c r="AI355" s="239"/>
      <c r="AJ355" s="239"/>
      <c r="AK355" s="239"/>
    </row>
    <row r="356" spans="20:37" s="7" customFormat="1" ht="11.25">
      <c r="T356" s="239"/>
      <c r="U356" s="239"/>
      <c r="V356" s="239"/>
      <c r="W356" s="239"/>
      <c r="X356" s="239"/>
      <c r="Y356" s="239"/>
      <c r="Z356" s="239"/>
      <c r="AA356" s="239"/>
      <c r="AB356" s="239"/>
      <c r="AC356" s="239"/>
      <c r="AD356" s="239"/>
      <c r="AE356" s="239"/>
      <c r="AF356" s="239"/>
      <c r="AG356" s="239"/>
      <c r="AH356" s="239"/>
      <c r="AI356" s="239"/>
      <c r="AJ356" s="239"/>
      <c r="AK356" s="239"/>
    </row>
    <row r="357" spans="20:37" s="7" customFormat="1" ht="11.25">
      <c r="T357" s="239"/>
      <c r="U357" s="239"/>
      <c r="V357" s="239"/>
      <c r="W357" s="239"/>
      <c r="X357" s="239"/>
      <c r="Y357" s="239"/>
      <c r="Z357" s="239"/>
      <c r="AA357" s="239"/>
      <c r="AB357" s="239"/>
      <c r="AC357" s="239"/>
      <c r="AD357" s="239"/>
      <c r="AE357" s="239"/>
      <c r="AF357" s="239"/>
      <c r="AG357" s="239"/>
      <c r="AH357" s="239"/>
      <c r="AI357" s="239"/>
      <c r="AJ357" s="239"/>
      <c r="AK357" s="239"/>
    </row>
    <row r="358" spans="20:37" s="7" customFormat="1" ht="11.25">
      <c r="T358" s="239"/>
      <c r="U358" s="239"/>
      <c r="V358" s="239"/>
      <c r="W358" s="239"/>
      <c r="X358" s="239"/>
      <c r="Y358" s="239"/>
      <c r="Z358" s="239"/>
      <c r="AA358" s="239"/>
      <c r="AB358" s="239"/>
      <c r="AC358" s="239"/>
      <c r="AD358" s="239"/>
      <c r="AE358" s="239"/>
      <c r="AF358" s="239"/>
      <c r="AG358" s="239"/>
      <c r="AH358" s="239"/>
      <c r="AI358" s="239"/>
      <c r="AJ358" s="239"/>
      <c r="AK358" s="239"/>
    </row>
    <row r="359" spans="20:37" s="7" customFormat="1" ht="11.25">
      <c r="T359" s="239"/>
      <c r="U359" s="239"/>
      <c r="V359" s="239"/>
      <c r="W359" s="239"/>
      <c r="X359" s="239"/>
      <c r="Y359" s="239"/>
      <c r="Z359" s="239"/>
      <c r="AA359" s="239"/>
      <c r="AB359" s="239"/>
      <c r="AC359" s="239"/>
      <c r="AD359" s="239"/>
      <c r="AE359" s="239"/>
      <c r="AF359" s="239"/>
      <c r="AG359" s="239"/>
      <c r="AH359" s="239"/>
      <c r="AI359" s="239"/>
      <c r="AJ359" s="239"/>
      <c r="AK359" s="239"/>
    </row>
    <row r="360" spans="20:37" s="7" customFormat="1" ht="11.25">
      <c r="T360" s="239"/>
      <c r="U360" s="239"/>
      <c r="V360" s="239"/>
      <c r="W360" s="239"/>
      <c r="X360" s="239"/>
      <c r="Y360" s="239"/>
      <c r="Z360" s="239"/>
      <c r="AA360" s="239"/>
      <c r="AB360" s="239"/>
      <c r="AC360" s="239"/>
      <c r="AD360" s="239"/>
      <c r="AE360" s="239"/>
      <c r="AF360" s="239"/>
      <c r="AG360" s="239"/>
      <c r="AH360" s="239"/>
      <c r="AI360" s="239"/>
      <c r="AJ360" s="239"/>
      <c r="AK360" s="239"/>
    </row>
    <row r="361" spans="20:37" s="7" customFormat="1" ht="11.25">
      <c r="T361" s="239"/>
      <c r="U361" s="239"/>
      <c r="V361" s="239"/>
      <c r="W361" s="239"/>
      <c r="X361" s="239"/>
      <c r="Y361" s="239"/>
      <c r="Z361" s="239"/>
      <c r="AA361" s="239"/>
      <c r="AB361" s="239"/>
      <c r="AC361" s="239"/>
      <c r="AD361" s="239"/>
      <c r="AE361" s="239"/>
      <c r="AF361" s="239"/>
      <c r="AG361" s="239"/>
      <c r="AH361" s="239"/>
      <c r="AI361" s="239"/>
      <c r="AJ361" s="239"/>
      <c r="AK361" s="239"/>
    </row>
    <row r="362" spans="20:37" s="7" customFormat="1" ht="11.25">
      <c r="T362" s="239"/>
      <c r="U362" s="239"/>
      <c r="V362" s="239"/>
      <c r="W362" s="239"/>
      <c r="X362" s="239"/>
      <c r="Y362" s="239"/>
      <c r="Z362" s="239"/>
      <c r="AA362" s="239"/>
      <c r="AB362" s="239"/>
      <c r="AC362" s="239"/>
      <c r="AD362" s="239"/>
      <c r="AE362" s="239"/>
      <c r="AF362" s="239"/>
      <c r="AG362" s="239"/>
      <c r="AH362" s="239"/>
      <c r="AI362" s="239"/>
      <c r="AJ362" s="239"/>
      <c r="AK362" s="239"/>
    </row>
    <row r="363" spans="20:37" s="7" customFormat="1" ht="11.25">
      <c r="T363" s="239"/>
      <c r="U363" s="239"/>
      <c r="V363" s="239"/>
      <c r="W363" s="239"/>
      <c r="X363" s="239"/>
      <c r="Y363" s="239"/>
      <c r="Z363" s="239"/>
      <c r="AA363" s="239"/>
      <c r="AB363" s="239"/>
      <c r="AC363" s="239"/>
      <c r="AD363" s="239"/>
      <c r="AE363" s="239"/>
      <c r="AF363" s="239"/>
      <c r="AG363" s="239"/>
      <c r="AH363" s="239"/>
      <c r="AI363" s="239"/>
      <c r="AJ363" s="239"/>
      <c r="AK363" s="239"/>
    </row>
    <row r="364" spans="20:37" s="7" customFormat="1" ht="11.25">
      <c r="T364" s="239"/>
      <c r="U364" s="239"/>
      <c r="V364" s="239"/>
      <c r="W364" s="239"/>
      <c r="X364" s="239"/>
      <c r="Y364" s="239"/>
      <c r="Z364" s="239"/>
      <c r="AA364" s="239"/>
      <c r="AB364" s="239"/>
      <c r="AC364" s="239"/>
      <c r="AD364" s="239"/>
      <c r="AE364" s="239"/>
      <c r="AF364" s="239"/>
      <c r="AG364" s="239"/>
      <c r="AH364" s="239"/>
      <c r="AI364" s="239"/>
      <c r="AJ364" s="239"/>
      <c r="AK364" s="239"/>
    </row>
    <row r="365" spans="20:37" s="7" customFormat="1" ht="11.25">
      <c r="T365" s="239"/>
      <c r="U365" s="239"/>
      <c r="V365" s="239"/>
      <c r="W365" s="239"/>
      <c r="X365" s="239"/>
      <c r="Y365" s="239"/>
      <c r="Z365" s="239"/>
      <c r="AA365" s="239"/>
      <c r="AB365" s="239"/>
      <c r="AC365" s="239"/>
      <c r="AD365" s="239"/>
      <c r="AE365" s="239"/>
      <c r="AF365" s="239"/>
      <c r="AG365" s="239"/>
      <c r="AH365" s="239"/>
      <c r="AI365" s="239"/>
      <c r="AJ365" s="239"/>
      <c r="AK365" s="239"/>
    </row>
    <row r="366" spans="20:37" s="7" customFormat="1" ht="11.25">
      <c r="T366" s="239"/>
      <c r="U366" s="239"/>
      <c r="V366" s="239"/>
      <c r="W366" s="239"/>
      <c r="X366" s="239"/>
      <c r="Y366" s="239"/>
      <c r="Z366" s="239"/>
      <c r="AA366" s="239"/>
      <c r="AB366" s="239"/>
      <c r="AC366" s="239"/>
      <c r="AD366" s="239"/>
      <c r="AE366" s="239"/>
      <c r="AF366" s="239"/>
      <c r="AG366" s="239"/>
      <c r="AH366" s="239"/>
      <c r="AI366" s="239"/>
      <c r="AJ366" s="239"/>
      <c r="AK366" s="239"/>
    </row>
    <row r="367" spans="20:37" s="7" customFormat="1" ht="11.25">
      <c r="T367" s="239"/>
      <c r="U367" s="239"/>
      <c r="V367" s="239"/>
      <c r="W367" s="239"/>
      <c r="X367" s="239"/>
      <c r="Y367" s="239"/>
      <c r="Z367" s="239"/>
      <c r="AA367" s="239"/>
      <c r="AB367" s="239"/>
      <c r="AC367" s="239"/>
      <c r="AD367" s="239"/>
      <c r="AE367" s="239"/>
      <c r="AF367" s="239"/>
      <c r="AG367" s="239"/>
      <c r="AH367" s="239"/>
      <c r="AI367" s="239"/>
      <c r="AJ367" s="239"/>
      <c r="AK367" s="239"/>
    </row>
    <row r="368" spans="20:37" s="7" customFormat="1" ht="11.25">
      <c r="T368" s="239"/>
      <c r="U368" s="239"/>
      <c r="V368" s="239"/>
      <c r="W368" s="239"/>
      <c r="X368" s="239"/>
      <c r="Y368" s="239"/>
      <c r="Z368" s="239"/>
      <c r="AA368" s="239"/>
      <c r="AB368" s="239"/>
      <c r="AC368" s="239"/>
      <c r="AD368" s="239"/>
      <c r="AE368" s="239"/>
      <c r="AF368" s="239"/>
      <c r="AG368" s="239"/>
      <c r="AH368" s="239"/>
      <c r="AI368" s="239"/>
      <c r="AJ368" s="239"/>
      <c r="AK368" s="239"/>
    </row>
    <row r="369" spans="20:37" s="7" customFormat="1" ht="11.25">
      <c r="T369" s="239"/>
      <c r="U369" s="239"/>
      <c r="V369" s="239"/>
      <c r="W369" s="239"/>
      <c r="X369" s="239"/>
      <c r="Y369" s="239"/>
      <c r="Z369" s="239"/>
      <c r="AA369" s="239"/>
      <c r="AB369" s="239"/>
      <c r="AC369" s="239"/>
      <c r="AD369" s="239"/>
      <c r="AE369" s="239"/>
      <c r="AF369" s="239"/>
      <c r="AG369" s="239"/>
      <c r="AH369" s="239"/>
      <c r="AI369" s="239"/>
      <c r="AJ369" s="239"/>
      <c r="AK369" s="239"/>
    </row>
    <row r="370" spans="20:37" s="7" customFormat="1" ht="11.25">
      <c r="T370" s="239"/>
      <c r="U370" s="239"/>
      <c r="V370" s="239"/>
      <c r="W370" s="239"/>
      <c r="X370" s="239"/>
      <c r="Y370" s="239"/>
      <c r="Z370" s="239"/>
      <c r="AA370" s="239"/>
      <c r="AB370" s="239"/>
      <c r="AC370" s="239"/>
      <c r="AD370" s="239"/>
      <c r="AE370" s="239"/>
      <c r="AF370" s="239"/>
      <c r="AG370" s="239"/>
      <c r="AH370" s="239"/>
      <c r="AI370" s="239"/>
      <c r="AJ370" s="239"/>
      <c r="AK370" s="239"/>
    </row>
    <row r="371" spans="20:37" s="7" customFormat="1" ht="11.25">
      <c r="T371" s="239"/>
      <c r="U371" s="239"/>
      <c r="V371" s="239"/>
      <c r="W371" s="239"/>
      <c r="X371" s="239"/>
      <c r="Y371" s="239"/>
      <c r="Z371" s="239"/>
      <c r="AA371" s="239"/>
      <c r="AB371" s="239"/>
      <c r="AC371" s="239"/>
      <c r="AD371" s="239"/>
      <c r="AE371" s="239"/>
      <c r="AF371" s="239"/>
      <c r="AG371" s="239"/>
      <c r="AH371" s="239"/>
      <c r="AI371" s="239"/>
      <c r="AJ371" s="239"/>
      <c r="AK371" s="239"/>
    </row>
    <row r="372" spans="20:37" s="7" customFormat="1" ht="11.25">
      <c r="T372" s="239"/>
      <c r="U372" s="239"/>
      <c r="V372" s="239"/>
      <c r="W372" s="239"/>
      <c r="X372" s="239"/>
      <c r="Y372" s="239"/>
      <c r="Z372" s="239"/>
      <c r="AA372" s="239"/>
      <c r="AB372" s="239"/>
      <c r="AC372" s="239"/>
      <c r="AD372" s="239"/>
      <c r="AE372" s="239"/>
      <c r="AF372" s="239"/>
      <c r="AG372" s="239"/>
      <c r="AH372" s="239"/>
      <c r="AI372" s="239"/>
      <c r="AJ372" s="239"/>
      <c r="AK372" s="239"/>
    </row>
    <row r="373" spans="20:37" s="7" customFormat="1" ht="11.25">
      <c r="T373" s="239"/>
      <c r="U373" s="239"/>
      <c r="V373" s="239"/>
      <c r="W373" s="239"/>
      <c r="X373" s="239"/>
      <c r="Y373" s="239"/>
      <c r="Z373" s="239"/>
      <c r="AA373" s="239"/>
      <c r="AB373" s="239"/>
      <c r="AC373" s="239"/>
      <c r="AD373" s="239"/>
      <c r="AE373" s="239"/>
      <c r="AF373" s="239"/>
      <c r="AG373" s="239"/>
      <c r="AH373" s="239"/>
      <c r="AI373" s="239"/>
      <c r="AJ373" s="239"/>
      <c r="AK373" s="239"/>
    </row>
    <row r="374" spans="20:37" s="7" customFormat="1" ht="11.25">
      <c r="T374" s="239"/>
      <c r="U374" s="239"/>
      <c r="V374" s="239"/>
      <c r="W374" s="239"/>
      <c r="X374" s="239"/>
      <c r="Y374" s="239"/>
      <c r="Z374" s="239"/>
      <c r="AA374" s="239"/>
      <c r="AB374" s="239"/>
      <c r="AC374" s="239"/>
      <c r="AD374" s="239"/>
      <c r="AE374" s="239"/>
      <c r="AF374" s="239"/>
      <c r="AG374" s="239"/>
      <c r="AH374" s="239"/>
      <c r="AI374" s="239"/>
      <c r="AJ374" s="239"/>
      <c r="AK374" s="239"/>
    </row>
    <row r="375" spans="20:37" s="7" customFormat="1" ht="11.25">
      <c r="T375" s="239"/>
      <c r="U375" s="239"/>
      <c r="V375" s="239"/>
      <c r="W375" s="239"/>
      <c r="X375" s="239"/>
      <c r="Y375" s="239"/>
      <c r="Z375" s="239"/>
      <c r="AA375" s="239"/>
      <c r="AB375" s="239"/>
      <c r="AC375" s="239"/>
      <c r="AD375" s="239"/>
      <c r="AE375" s="239"/>
      <c r="AF375" s="239"/>
      <c r="AG375" s="239"/>
      <c r="AH375" s="239"/>
      <c r="AI375" s="239"/>
      <c r="AJ375" s="239"/>
      <c r="AK375" s="239"/>
    </row>
    <row r="376" spans="20:37" s="7" customFormat="1" ht="11.25">
      <c r="T376" s="239"/>
      <c r="U376" s="239"/>
      <c r="V376" s="239"/>
      <c r="W376" s="239"/>
      <c r="X376" s="239"/>
      <c r="Y376" s="239"/>
      <c r="Z376" s="239"/>
      <c r="AA376" s="239"/>
      <c r="AB376" s="239"/>
      <c r="AC376" s="239"/>
      <c r="AD376" s="239"/>
      <c r="AE376" s="239"/>
      <c r="AF376" s="239"/>
      <c r="AG376" s="239"/>
      <c r="AH376" s="239"/>
      <c r="AI376" s="239"/>
      <c r="AJ376" s="239"/>
      <c r="AK376" s="239"/>
    </row>
    <row r="377" spans="20:37" s="7" customFormat="1" ht="11.25">
      <c r="T377" s="239"/>
      <c r="U377" s="239"/>
      <c r="V377" s="239"/>
      <c r="W377" s="239"/>
      <c r="X377" s="239"/>
      <c r="Y377" s="239"/>
      <c r="Z377" s="239"/>
      <c r="AA377" s="239"/>
      <c r="AB377" s="239"/>
      <c r="AC377" s="239"/>
      <c r="AD377" s="239"/>
      <c r="AE377" s="239"/>
      <c r="AF377" s="239"/>
      <c r="AG377" s="239"/>
      <c r="AH377" s="239"/>
      <c r="AI377" s="239"/>
      <c r="AJ377" s="239"/>
      <c r="AK377" s="239"/>
    </row>
    <row r="378" spans="20:37" s="7" customFormat="1" ht="11.25">
      <c r="T378" s="239"/>
      <c r="U378" s="239"/>
      <c r="V378" s="239"/>
      <c r="W378" s="239"/>
      <c r="X378" s="239"/>
      <c r="Y378" s="239"/>
      <c r="Z378" s="239"/>
      <c r="AA378" s="239"/>
      <c r="AB378" s="239"/>
      <c r="AC378" s="239"/>
      <c r="AD378" s="239"/>
      <c r="AE378" s="239"/>
      <c r="AF378" s="239"/>
      <c r="AG378" s="239"/>
      <c r="AH378" s="239"/>
      <c r="AI378" s="239"/>
      <c r="AJ378" s="239"/>
      <c r="AK378" s="239"/>
    </row>
    <row r="379" spans="20:37" s="7" customFormat="1" ht="11.25">
      <c r="T379" s="239"/>
      <c r="U379" s="239"/>
      <c r="V379" s="239"/>
      <c r="W379" s="239"/>
      <c r="X379" s="239"/>
      <c r="Y379" s="239"/>
      <c r="Z379" s="239"/>
      <c r="AA379" s="239"/>
      <c r="AB379" s="239"/>
      <c r="AC379" s="239"/>
      <c r="AD379" s="239"/>
      <c r="AE379" s="239"/>
      <c r="AF379" s="239"/>
      <c r="AG379" s="239"/>
      <c r="AH379" s="239"/>
      <c r="AI379" s="239"/>
      <c r="AJ379" s="239"/>
      <c r="AK379" s="239"/>
    </row>
    <row r="380" spans="20:37" s="7" customFormat="1" ht="11.25">
      <c r="T380" s="239"/>
      <c r="U380" s="239"/>
      <c r="V380" s="239"/>
      <c r="W380" s="239"/>
      <c r="X380" s="239"/>
      <c r="Y380" s="239"/>
      <c r="Z380" s="239"/>
      <c r="AA380" s="239"/>
      <c r="AB380" s="239"/>
      <c r="AC380" s="239"/>
      <c r="AD380" s="239"/>
      <c r="AE380" s="239"/>
      <c r="AF380" s="239"/>
      <c r="AG380" s="239"/>
      <c r="AH380" s="239"/>
      <c r="AI380" s="239"/>
      <c r="AJ380" s="239"/>
      <c r="AK380" s="239"/>
    </row>
    <row r="381" spans="20:37" s="7" customFormat="1" ht="11.25">
      <c r="T381" s="239"/>
      <c r="U381" s="239"/>
      <c r="V381" s="239"/>
      <c r="W381" s="239"/>
      <c r="X381" s="239"/>
      <c r="Y381" s="239"/>
      <c r="Z381" s="239"/>
      <c r="AA381" s="239"/>
      <c r="AB381" s="239"/>
      <c r="AC381" s="239"/>
      <c r="AD381" s="239"/>
      <c r="AE381" s="239"/>
      <c r="AF381" s="239"/>
      <c r="AG381" s="239"/>
      <c r="AH381" s="239"/>
      <c r="AI381" s="239"/>
      <c r="AJ381" s="239"/>
      <c r="AK381" s="239"/>
    </row>
    <row r="382" spans="20:37" s="7" customFormat="1" ht="11.25">
      <c r="T382" s="239"/>
      <c r="U382" s="239"/>
      <c r="V382" s="239"/>
      <c r="W382" s="239"/>
      <c r="X382" s="239"/>
      <c r="Y382" s="239"/>
      <c r="Z382" s="239"/>
      <c r="AA382" s="239"/>
      <c r="AB382" s="239"/>
      <c r="AC382" s="239"/>
      <c r="AD382" s="239"/>
      <c r="AE382" s="239"/>
      <c r="AF382" s="239"/>
      <c r="AG382" s="239"/>
      <c r="AH382" s="239"/>
      <c r="AI382" s="239"/>
      <c r="AJ382" s="239"/>
      <c r="AK382" s="239"/>
    </row>
    <row r="383" spans="20:37" s="7" customFormat="1" ht="11.25">
      <c r="T383" s="239"/>
      <c r="U383" s="239"/>
      <c r="V383" s="239"/>
      <c r="W383" s="239"/>
      <c r="X383" s="239"/>
      <c r="Y383" s="239"/>
      <c r="Z383" s="239"/>
      <c r="AA383" s="239"/>
      <c r="AB383" s="239"/>
      <c r="AC383" s="239"/>
      <c r="AD383" s="239"/>
      <c r="AE383" s="239"/>
      <c r="AF383" s="239"/>
      <c r="AG383" s="239"/>
      <c r="AH383" s="239"/>
      <c r="AI383" s="239"/>
      <c r="AJ383" s="239"/>
      <c r="AK383" s="239"/>
    </row>
    <row r="384" spans="20:37" s="7" customFormat="1" ht="11.25">
      <c r="T384" s="239"/>
      <c r="U384" s="239"/>
      <c r="V384" s="239"/>
      <c r="W384" s="239"/>
      <c r="X384" s="239"/>
      <c r="Y384" s="239"/>
      <c r="Z384" s="239"/>
      <c r="AA384" s="239"/>
      <c r="AB384" s="239"/>
      <c r="AC384" s="239"/>
      <c r="AD384" s="239"/>
      <c r="AE384" s="239"/>
      <c r="AF384" s="239"/>
      <c r="AG384" s="239"/>
      <c r="AH384" s="239"/>
      <c r="AI384" s="239"/>
      <c r="AJ384" s="239"/>
      <c r="AK384" s="239"/>
    </row>
    <row r="385" spans="20:37" s="7" customFormat="1" ht="11.25">
      <c r="T385" s="239"/>
      <c r="U385" s="239"/>
      <c r="V385" s="239"/>
      <c r="W385" s="239"/>
      <c r="X385" s="239"/>
      <c r="Y385" s="239"/>
      <c r="Z385" s="239"/>
      <c r="AA385" s="239"/>
      <c r="AB385" s="239"/>
      <c r="AC385" s="239"/>
      <c r="AD385" s="239"/>
      <c r="AE385" s="239"/>
      <c r="AF385" s="239"/>
      <c r="AG385" s="239"/>
      <c r="AH385" s="239"/>
      <c r="AI385" s="239"/>
      <c r="AJ385" s="239"/>
      <c r="AK385" s="239"/>
    </row>
    <row r="386" spans="20:37" s="7" customFormat="1" ht="11.25">
      <c r="T386" s="239"/>
      <c r="U386" s="239"/>
      <c r="V386" s="239"/>
      <c r="W386" s="239"/>
      <c r="X386" s="239"/>
      <c r="Y386" s="239"/>
      <c r="Z386" s="239"/>
      <c r="AA386" s="239"/>
      <c r="AB386" s="239"/>
      <c r="AC386" s="239"/>
      <c r="AD386" s="239"/>
      <c r="AE386" s="239"/>
      <c r="AF386" s="239"/>
      <c r="AG386" s="239"/>
      <c r="AH386" s="239"/>
      <c r="AI386" s="239"/>
      <c r="AJ386" s="239"/>
      <c r="AK386" s="239"/>
    </row>
    <row r="387" spans="20:37" s="7" customFormat="1" ht="11.25">
      <c r="T387" s="239"/>
      <c r="U387" s="239"/>
      <c r="V387" s="239"/>
      <c r="W387" s="239"/>
      <c r="X387" s="239"/>
      <c r="Y387" s="239"/>
      <c r="Z387" s="239"/>
      <c r="AA387" s="239"/>
      <c r="AB387" s="239"/>
      <c r="AC387" s="239"/>
      <c r="AD387" s="239"/>
      <c r="AE387" s="239"/>
      <c r="AF387" s="239"/>
      <c r="AG387" s="239"/>
      <c r="AH387" s="239"/>
      <c r="AI387" s="239"/>
      <c r="AJ387" s="239"/>
      <c r="AK387" s="239"/>
    </row>
    <row r="388" spans="20:37" s="7" customFormat="1" ht="11.25">
      <c r="T388" s="239"/>
      <c r="U388" s="239"/>
      <c r="V388" s="239"/>
      <c r="W388" s="239"/>
      <c r="X388" s="239"/>
      <c r="Y388" s="239"/>
      <c r="Z388" s="239"/>
      <c r="AA388" s="239"/>
      <c r="AB388" s="239"/>
      <c r="AC388" s="239"/>
      <c r="AD388" s="239"/>
      <c r="AE388" s="239"/>
      <c r="AF388" s="239"/>
      <c r="AG388" s="239"/>
      <c r="AH388" s="239"/>
      <c r="AI388" s="239"/>
      <c r="AJ388" s="239"/>
      <c r="AK388" s="239"/>
    </row>
    <row r="389" spans="20:37" s="7" customFormat="1" ht="11.25">
      <c r="T389" s="239"/>
      <c r="U389" s="239"/>
      <c r="V389" s="239"/>
      <c r="W389" s="239"/>
      <c r="X389" s="239"/>
      <c r="Y389" s="239"/>
      <c r="Z389" s="239"/>
      <c r="AA389" s="239"/>
      <c r="AB389" s="239"/>
      <c r="AC389" s="239"/>
      <c r="AD389" s="239"/>
      <c r="AE389" s="239"/>
      <c r="AF389" s="239"/>
      <c r="AG389" s="239"/>
      <c r="AH389" s="239"/>
      <c r="AI389" s="239"/>
      <c r="AJ389" s="239"/>
      <c r="AK389" s="239"/>
    </row>
    <row r="390" spans="20:37" s="7" customFormat="1" ht="11.25">
      <c r="T390" s="239"/>
      <c r="U390" s="239"/>
      <c r="V390" s="239"/>
      <c r="W390" s="239"/>
      <c r="X390" s="239"/>
      <c r="Y390" s="239"/>
      <c r="Z390" s="239"/>
      <c r="AA390" s="239"/>
      <c r="AB390" s="239"/>
      <c r="AC390" s="239"/>
      <c r="AD390" s="239"/>
      <c r="AE390" s="239"/>
      <c r="AF390" s="239"/>
      <c r="AG390" s="239"/>
      <c r="AH390" s="239"/>
      <c r="AI390" s="239"/>
      <c r="AJ390" s="239"/>
      <c r="AK390" s="239"/>
    </row>
    <row r="391" spans="20:37" s="7" customFormat="1" ht="11.25">
      <c r="T391" s="239"/>
      <c r="U391" s="239"/>
      <c r="V391" s="239"/>
      <c r="W391" s="239"/>
      <c r="X391" s="239"/>
      <c r="Y391" s="239"/>
      <c r="Z391" s="239"/>
      <c r="AA391" s="239"/>
      <c r="AB391" s="239"/>
      <c r="AC391" s="239"/>
      <c r="AD391" s="239"/>
      <c r="AE391" s="239"/>
      <c r="AF391" s="239"/>
      <c r="AG391" s="239"/>
      <c r="AH391" s="239"/>
      <c r="AI391" s="239"/>
      <c r="AJ391" s="239"/>
      <c r="AK391" s="239"/>
    </row>
    <row r="392" spans="20:37" s="7" customFormat="1" ht="11.25">
      <c r="T392" s="239"/>
      <c r="U392" s="239"/>
      <c r="V392" s="239"/>
      <c r="W392" s="239"/>
      <c r="X392" s="239"/>
      <c r="Y392" s="239"/>
      <c r="Z392" s="239"/>
      <c r="AA392" s="239"/>
      <c r="AB392" s="239"/>
      <c r="AC392" s="239"/>
      <c r="AD392" s="239"/>
      <c r="AE392" s="239"/>
      <c r="AF392" s="239"/>
      <c r="AG392" s="239"/>
      <c r="AH392" s="239"/>
      <c r="AI392" s="239"/>
      <c r="AJ392" s="239"/>
      <c r="AK392" s="239"/>
    </row>
    <row r="393" spans="20:37" s="7" customFormat="1" ht="11.25">
      <c r="T393" s="239"/>
      <c r="U393" s="239"/>
      <c r="V393" s="239"/>
      <c r="W393" s="239"/>
      <c r="X393" s="239"/>
      <c r="Y393" s="239"/>
      <c r="Z393" s="239"/>
      <c r="AA393" s="239"/>
      <c r="AB393" s="239"/>
      <c r="AC393" s="239"/>
      <c r="AD393" s="239"/>
      <c r="AE393" s="239"/>
      <c r="AF393" s="239"/>
      <c r="AG393" s="239"/>
      <c r="AH393" s="239"/>
      <c r="AI393" s="239"/>
      <c r="AJ393" s="239"/>
      <c r="AK393" s="239"/>
    </row>
    <row r="394" spans="20:37" s="7" customFormat="1" ht="11.25">
      <c r="T394" s="239"/>
      <c r="U394" s="239"/>
      <c r="V394" s="239"/>
      <c r="W394" s="239"/>
      <c r="X394" s="239"/>
      <c r="Y394" s="239"/>
      <c r="Z394" s="239"/>
      <c r="AA394" s="239"/>
      <c r="AB394" s="239"/>
      <c r="AC394" s="239"/>
      <c r="AD394" s="239"/>
      <c r="AE394" s="239"/>
      <c r="AF394" s="239"/>
      <c r="AG394" s="239"/>
      <c r="AH394" s="239"/>
      <c r="AI394" s="239"/>
      <c r="AJ394" s="239"/>
      <c r="AK394" s="239"/>
    </row>
    <row r="395" spans="20:37" s="7" customFormat="1" ht="11.25">
      <c r="T395" s="239"/>
      <c r="U395" s="239"/>
      <c r="V395" s="239"/>
      <c r="W395" s="239"/>
      <c r="X395" s="239"/>
      <c r="Y395" s="239"/>
      <c r="Z395" s="239"/>
      <c r="AA395" s="239"/>
      <c r="AB395" s="239"/>
      <c r="AC395" s="239"/>
      <c r="AD395" s="239"/>
      <c r="AE395" s="239"/>
      <c r="AF395" s="239"/>
      <c r="AG395" s="239"/>
      <c r="AH395" s="239"/>
      <c r="AI395" s="239"/>
      <c r="AJ395" s="239"/>
      <c r="AK395" s="239"/>
    </row>
    <row r="396" spans="20:37" s="7" customFormat="1" ht="11.25">
      <c r="T396" s="239"/>
      <c r="U396" s="239"/>
      <c r="V396" s="239"/>
      <c r="W396" s="239"/>
      <c r="X396" s="239"/>
      <c r="Y396" s="239"/>
      <c r="Z396" s="239"/>
      <c r="AA396" s="239"/>
      <c r="AB396" s="239"/>
      <c r="AC396" s="239"/>
      <c r="AD396" s="239"/>
      <c r="AE396" s="239"/>
      <c r="AF396" s="239"/>
      <c r="AG396" s="239"/>
      <c r="AH396" s="239"/>
      <c r="AI396" s="239"/>
      <c r="AJ396" s="239"/>
      <c r="AK396" s="239"/>
    </row>
    <row r="397" spans="20:37" s="7" customFormat="1" ht="11.25">
      <c r="T397" s="239"/>
      <c r="U397" s="239"/>
      <c r="V397" s="239"/>
      <c r="W397" s="239"/>
      <c r="X397" s="239"/>
      <c r="Y397" s="239"/>
      <c r="Z397" s="239"/>
      <c r="AA397" s="239"/>
      <c r="AB397" s="239"/>
      <c r="AC397" s="239"/>
      <c r="AD397" s="239"/>
      <c r="AE397" s="239"/>
      <c r="AF397" s="239"/>
      <c r="AG397" s="239"/>
      <c r="AH397" s="239"/>
      <c r="AI397" s="239"/>
      <c r="AJ397" s="239"/>
      <c r="AK397" s="239"/>
    </row>
    <row r="398" spans="20:37" s="7" customFormat="1" ht="11.25">
      <c r="T398" s="239"/>
      <c r="U398" s="239"/>
      <c r="V398" s="239"/>
      <c r="W398" s="239"/>
      <c r="X398" s="239"/>
      <c r="Y398" s="239"/>
      <c r="Z398" s="239"/>
      <c r="AA398" s="239"/>
      <c r="AB398" s="239"/>
      <c r="AC398" s="239"/>
      <c r="AD398" s="239"/>
      <c r="AE398" s="239"/>
      <c r="AF398" s="239"/>
      <c r="AG398" s="239"/>
      <c r="AH398" s="239"/>
      <c r="AI398" s="239"/>
      <c r="AJ398" s="239"/>
      <c r="AK398" s="239"/>
    </row>
    <row r="399" spans="20:37" s="7" customFormat="1" ht="11.25">
      <c r="T399" s="239"/>
      <c r="U399" s="239"/>
      <c r="V399" s="239"/>
      <c r="W399" s="239"/>
      <c r="X399" s="239"/>
      <c r="Y399" s="239"/>
      <c r="Z399" s="239"/>
      <c r="AA399" s="239"/>
      <c r="AB399" s="239"/>
      <c r="AC399" s="239"/>
      <c r="AD399" s="239"/>
      <c r="AE399" s="239"/>
      <c r="AF399" s="239"/>
      <c r="AG399" s="239"/>
      <c r="AH399" s="239"/>
      <c r="AI399" s="239"/>
      <c r="AJ399" s="239"/>
      <c r="AK399" s="239"/>
    </row>
    <row r="400" spans="20:37" s="7" customFormat="1" ht="11.25">
      <c r="T400" s="239"/>
      <c r="U400" s="239"/>
      <c r="V400" s="239"/>
      <c r="W400" s="239"/>
      <c r="X400" s="239"/>
      <c r="Y400" s="239"/>
      <c r="Z400" s="239"/>
      <c r="AA400" s="239"/>
      <c r="AB400" s="239"/>
      <c r="AC400" s="239"/>
      <c r="AD400" s="239"/>
      <c r="AE400" s="239"/>
      <c r="AF400" s="239"/>
      <c r="AG400" s="239"/>
      <c r="AH400" s="239"/>
      <c r="AI400" s="239"/>
      <c r="AJ400" s="239"/>
      <c r="AK400" s="239"/>
    </row>
    <row r="401" spans="20:37" s="7" customFormat="1" ht="11.25">
      <c r="T401" s="239"/>
      <c r="U401" s="239"/>
      <c r="V401" s="239"/>
      <c r="W401" s="239"/>
      <c r="X401" s="239"/>
      <c r="Y401" s="239"/>
      <c r="Z401" s="239"/>
      <c r="AA401" s="239"/>
      <c r="AB401" s="239"/>
      <c r="AC401" s="239"/>
      <c r="AD401" s="239"/>
      <c r="AE401" s="239"/>
      <c r="AF401" s="239"/>
      <c r="AG401" s="239"/>
      <c r="AH401" s="239"/>
      <c r="AI401" s="239"/>
      <c r="AJ401" s="239"/>
      <c r="AK401" s="239"/>
    </row>
    <row r="402" spans="20:37" s="7" customFormat="1" ht="11.25">
      <c r="T402" s="239"/>
      <c r="U402" s="239"/>
      <c r="V402" s="239"/>
      <c r="W402" s="239"/>
      <c r="X402" s="239"/>
      <c r="Y402" s="239"/>
      <c r="Z402" s="239"/>
      <c r="AA402" s="239"/>
      <c r="AB402" s="239"/>
      <c r="AC402" s="239"/>
      <c r="AD402" s="239"/>
      <c r="AE402" s="239"/>
      <c r="AF402" s="239"/>
      <c r="AG402" s="239"/>
      <c r="AH402" s="239"/>
      <c r="AI402" s="239"/>
      <c r="AJ402" s="239"/>
      <c r="AK402" s="239"/>
    </row>
    <row r="403" spans="20:37" s="7" customFormat="1" ht="11.25">
      <c r="T403" s="239"/>
      <c r="U403" s="239"/>
      <c r="V403" s="239"/>
      <c r="W403" s="239"/>
      <c r="X403" s="239"/>
      <c r="Y403" s="239"/>
      <c r="Z403" s="239"/>
      <c r="AA403" s="239"/>
      <c r="AB403" s="239"/>
      <c r="AC403" s="239"/>
      <c r="AD403" s="239"/>
      <c r="AE403" s="239"/>
      <c r="AF403" s="239"/>
      <c r="AG403" s="239"/>
      <c r="AH403" s="239"/>
      <c r="AI403" s="239"/>
      <c r="AJ403" s="239"/>
      <c r="AK403" s="239"/>
    </row>
    <row r="404" spans="20:37" s="7" customFormat="1" ht="11.25">
      <c r="T404" s="239"/>
      <c r="U404" s="239"/>
      <c r="V404" s="239"/>
      <c r="W404" s="239"/>
      <c r="X404" s="239"/>
      <c r="Y404" s="239"/>
      <c r="Z404" s="239"/>
      <c r="AA404" s="239"/>
      <c r="AB404" s="239"/>
      <c r="AC404" s="239"/>
      <c r="AD404" s="239"/>
      <c r="AE404" s="239"/>
      <c r="AF404" s="239"/>
      <c r="AG404" s="239"/>
      <c r="AH404" s="239"/>
      <c r="AI404" s="239"/>
      <c r="AJ404" s="239"/>
      <c r="AK404" s="239"/>
    </row>
    <row r="405" spans="20:37" s="7" customFormat="1" ht="11.25">
      <c r="T405" s="239"/>
      <c r="U405" s="239"/>
      <c r="V405" s="239"/>
      <c r="W405" s="239"/>
      <c r="X405" s="239"/>
      <c r="Y405" s="239"/>
      <c r="Z405" s="239"/>
      <c r="AA405" s="239"/>
      <c r="AB405" s="239"/>
      <c r="AC405" s="239"/>
      <c r="AD405" s="239"/>
      <c r="AE405" s="239"/>
      <c r="AF405" s="239"/>
      <c r="AG405" s="239"/>
      <c r="AH405" s="239"/>
      <c r="AI405" s="239"/>
      <c r="AJ405" s="239"/>
      <c r="AK405" s="239"/>
    </row>
    <row r="406" spans="20:37" s="7" customFormat="1" ht="11.25">
      <c r="T406" s="239"/>
      <c r="U406" s="239"/>
      <c r="V406" s="239"/>
      <c r="W406" s="239"/>
      <c r="X406" s="239"/>
      <c r="Y406" s="239"/>
      <c r="Z406" s="239"/>
      <c r="AA406" s="239"/>
      <c r="AB406" s="239"/>
      <c r="AC406" s="239"/>
      <c r="AD406" s="239"/>
      <c r="AE406" s="239"/>
      <c r="AF406" s="239"/>
      <c r="AG406" s="239"/>
      <c r="AH406" s="239"/>
      <c r="AI406" s="239"/>
      <c r="AJ406" s="239"/>
      <c r="AK406" s="239"/>
    </row>
    <row r="407" spans="20:37" s="7" customFormat="1" ht="11.25">
      <c r="T407" s="239"/>
      <c r="U407" s="239"/>
      <c r="V407" s="239"/>
      <c r="W407" s="239"/>
      <c r="X407" s="239"/>
      <c r="Y407" s="239"/>
      <c r="Z407" s="239"/>
      <c r="AA407" s="239"/>
      <c r="AB407" s="239"/>
      <c r="AC407" s="239"/>
      <c r="AD407" s="239"/>
      <c r="AE407" s="239"/>
      <c r="AF407" s="239"/>
      <c r="AG407" s="239"/>
      <c r="AH407" s="239"/>
      <c r="AI407" s="239"/>
      <c r="AJ407" s="239"/>
      <c r="AK407" s="239"/>
    </row>
    <row r="408" spans="20:37" s="7" customFormat="1" ht="11.25">
      <c r="T408" s="239"/>
      <c r="U408" s="239"/>
      <c r="V408" s="239"/>
      <c r="W408" s="239"/>
      <c r="X408" s="239"/>
      <c r="Y408" s="239"/>
      <c r="Z408" s="239"/>
      <c r="AA408" s="239"/>
      <c r="AB408" s="239"/>
      <c r="AC408" s="239"/>
      <c r="AD408" s="239"/>
      <c r="AE408" s="239"/>
      <c r="AF408" s="239"/>
      <c r="AG408" s="239"/>
      <c r="AH408" s="239"/>
      <c r="AI408" s="239"/>
      <c r="AJ408" s="239"/>
      <c r="AK408" s="239"/>
    </row>
    <row r="409" spans="20:37" s="7" customFormat="1" ht="11.25">
      <c r="T409" s="239"/>
      <c r="U409" s="239"/>
      <c r="V409" s="239"/>
      <c r="W409" s="239"/>
      <c r="X409" s="239"/>
      <c r="Y409" s="239"/>
      <c r="Z409" s="239"/>
      <c r="AA409" s="239"/>
      <c r="AB409" s="239"/>
      <c r="AC409" s="239"/>
      <c r="AD409" s="239"/>
      <c r="AE409" s="239"/>
      <c r="AF409" s="239"/>
      <c r="AG409" s="239"/>
      <c r="AH409" s="239"/>
      <c r="AI409" s="239"/>
      <c r="AJ409" s="239"/>
      <c r="AK409" s="239"/>
    </row>
    <row r="410" spans="20:37" s="7" customFormat="1" ht="11.25">
      <c r="T410" s="239"/>
      <c r="U410" s="239"/>
      <c r="V410" s="239"/>
      <c r="W410" s="239"/>
      <c r="X410" s="239"/>
      <c r="Y410" s="239"/>
      <c r="Z410" s="239"/>
      <c r="AA410" s="239"/>
      <c r="AB410" s="239"/>
      <c r="AC410" s="239"/>
      <c r="AD410" s="239"/>
      <c r="AE410" s="239"/>
      <c r="AF410" s="239"/>
      <c r="AG410" s="239"/>
      <c r="AH410" s="239"/>
      <c r="AI410" s="239"/>
      <c r="AJ410" s="239"/>
      <c r="AK410" s="239"/>
    </row>
    <row r="411" spans="20:37" s="7" customFormat="1" ht="11.25">
      <c r="T411" s="239"/>
      <c r="U411" s="239"/>
      <c r="V411" s="239"/>
      <c r="W411" s="239"/>
      <c r="X411" s="239"/>
      <c r="Y411" s="239"/>
      <c r="Z411" s="239"/>
      <c r="AA411" s="239"/>
      <c r="AB411" s="239"/>
      <c r="AC411" s="239"/>
      <c r="AD411" s="239"/>
      <c r="AE411" s="239"/>
      <c r="AF411" s="239"/>
      <c r="AG411" s="239"/>
      <c r="AH411" s="239"/>
      <c r="AI411" s="239"/>
      <c r="AJ411" s="239"/>
      <c r="AK411" s="239"/>
    </row>
    <row r="412" spans="20:37" s="7" customFormat="1" ht="11.25">
      <c r="T412" s="239"/>
      <c r="U412" s="239"/>
      <c r="V412" s="239"/>
      <c r="W412" s="239"/>
      <c r="X412" s="239"/>
      <c r="Y412" s="239"/>
      <c r="Z412" s="239"/>
      <c r="AA412" s="239"/>
      <c r="AB412" s="239"/>
      <c r="AC412" s="239"/>
      <c r="AD412" s="239"/>
      <c r="AE412" s="239"/>
      <c r="AF412" s="239"/>
      <c r="AG412" s="239"/>
      <c r="AH412" s="239"/>
      <c r="AI412" s="239"/>
      <c r="AJ412" s="239"/>
      <c r="AK412" s="239"/>
    </row>
    <row r="413" spans="20:37" s="7" customFormat="1" ht="11.25">
      <c r="T413" s="239"/>
      <c r="U413" s="239"/>
      <c r="V413" s="239"/>
      <c r="W413" s="239"/>
      <c r="X413" s="239"/>
      <c r="Y413" s="239"/>
      <c r="Z413" s="239"/>
      <c r="AA413" s="239"/>
      <c r="AB413" s="239"/>
      <c r="AC413" s="239"/>
      <c r="AD413" s="239"/>
      <c r="AE413" s="239"/>
      <c r="AF413" s="239"/>
      <c r="AG413" s="239"/>
      <c r="AH413" s="239"/>
      <c r="AI413" s="239"/>
      <c r="AJ413" s="239"/>
      <c r="AK413" s="239"/>
    </row>
    <row r="414" spans="20:37" s="7" customFormat="1" ht="11.25">
      <c r="T414" s="239"/>
      <c r="U414" s="239"/>
      <c r="V414" s="239"/>
      <c r="W414" s="239"/>
      <c r="X414" s="239"/>
      <c r="Y414" s="239"/>
      <c r="Z414" s="239"/>
      <c r="AA414" s="239"/>
      <c r="AB414" s="239"/>
      <c r="AC414" s="239"/>
      <c r="AD414" s="239"/>
      <c r="AE414" s="239"/>
      <c r="AF414" s="239"/>
      <c r="AG414" s="239"/>
      <c r="AH414" s="239"/>
      <c r="AI414" s="239"/>
      <c r="AJ414" s="239"/>
      <c r="AK414" s="239"/>
    </row>
    <row r="415" spans="20:37" s="7" customFormat="1" ht="11.25">
      <c r="T415" s="239"/>
      <c r="U415" s="239"/>
      <c r="V415" s="239"/>
      <c r="W415" s="239"/>
      <c r="X415" s="239"/>
      <c r="Y415" s="239"/>
      <c r="Z415" s="239"/>
      <c r="AA415" s="239"/>
      <c r="AB415" s="239"/>
      <c r="AC415" s="239"/>
      <c r="AD415" s="239"/>
      <c r="AE415" s="239"/>
      <c r="AF415" s="239"/>
      <c r="AG415" s="239"/>
      <c r="AH415" s="239"/>
      <c r="AI415" s="239"/>
      <c r="AJ415" s="239"/>
      <c r="AK415" s="239"/>
    </row>
    <row r="416" spans="20:37" s="7" customFormat="1" ht="11.25">
      <c r="T416" s="239"/>
      <c r="U416" s="239"/>
      <c r="V416" s="239"/>
      <c r="W416" s="239"/>
      <c r="X416" s="239"/>
      <c r="Y416" s="239"/>
      <c r="Z416" s="239"/>
      <c r="AA416" s="239"/>
      <c r="AB416" s="239"/>
      <c r="AC416" s="239"/>
      <c r="AD416" s="239"/>
      <c r="AE416" s="239"/>
      <c r="AF416" s="239"/>
      <c r="AG416" s="239"/>
      <c r="AH416" s="239"/>
      <c r="AI416" s="239"/>
      <c r="AJ416" s="239"/>
      <c r="AK416" s="239"/>
    </row>
    <row r="417" spans="20:37" s="7" customFormat="1" ht="11.25">
      <c r="T417" s="239"/>
      <c r="U417" s="239"/>
      <c r="V417" s="239"/>
      <c r="W417" s="239"/>
      <c r="X417" s="239"/>
      <c r="Y417" s="239"/>
      <c r="Z417" s="239"/>
      <c r="AA417" s="239"/>
      <c r="AB417" s="239"/>
      <c r="AC417" s="239"/>
      <c r="AD417" s="239"/>
      <c r="AE417" s="239"/>
      <c r="AF417" s="239"/>
      <c r="AG417" s="239"/>
      <c r="AH417" s="239"/>
      <c r="AI417" s="239"/>
      <c r="AJ417" s="239"/>
      <c r="AK417" s="239"/>
    </row>
    <row r="418" spans="20:37" s="7" customFormat="1" ht="11.25">
      <c r="T418" s="239"/>
      <c r="U418" s="239"/>
      <c r="V418" s="239"/>
      <c r="W418" s="239"/>
      <c r="X418" s="239"/>
      <c r="Y418" s="239"/>
      <c r="Z418" s="239"/>
      <c r="AA418" s="239"/>
      <c r="AB418" s="239"/>
      <c r="AC418" s="239"/>
      <c r="AD418" s="239"/>
      <c r="AE418" s="239"/>
      <c r="AF418" s="239"/>
      <c r="AG418" s="239"/>
      <c r="AH418" s="239"/>
      <c r="AI418" s="239"/>
      <c r="AJ418" s="239"/>
      <c r="AK418" s="239"/>
    </row>
    <row r="419" spans="20:37" s="7" customFormat="1" ht="11.25">
      <c r="T419" s="239"/>
      <c r="U419" s="239"/>
      <c r="V419" s="239"/>
      <c r="W419" s="239"/>
      <c r="X419" s="239"/>
      <c r="Y419" s="239"/>
      <c r="Z419" s="239"/>
      <c r="AA419" s="239"/>
      <c r="AB419" s="239"/>
      <c r="AC419" s="239"/>
      <c r="AD419" s="239"/>
      <c r="AE419" s="239"/>
      <c r="AF419" s="239"/>
      <c r="AG419" s="239"/>
      <c r="AH419" s="239"/>
      <c r="AI419" s="239"/>
      <c r="AJ419" s="239"/>
      <c r="AK419" s="239"/>
    </row>
    <row r="420" spans="20:37" s="7" customFormat="1" ht="11.25">
      <c r="T420" s="239"/>
      <c r="U420" s="239"/>
      <c r="V420" s="239"/>
      <c r="W420" s="239"/>
      <c r="X420" s="239"/>
      <c r="Y420" s="239"/>
      <c r="Z420" s="239"/>
      <c r="AA420" s="239"/>
      <c r="AB420" s="239"/>
      <c r="AC420" s="239"/>
      <c r="AD420" s="239"/>
      <c r="AE420" s="239"/>
      <c r="AF420" s="239"/>
      <c r="AG420" s="239"/>
      <c r="AH420" s="239"/>
      <c r="AI420" s="239"/>
      <c r="AJ420" s="239"/>
      <c r="AK420" s="239"/>
    </row>
    <row r="421" spans="20:37" s="7" customFormat="1" ht="11.25">
      <c r="T421" s="239"/>
      <c r="U421" s="239"/>
      <c r="V421" s="239"/>
      <c r="W421" s="239"/>
      <c r="X421" s="239"/>
      <c r="Y421" s="239"/>
      <c r="Z421" s="239"/>
      <c r="AA421" s="239"/>
      <c r="AB421" s="239"/>
      <c r="AC421" s="239"/>
      <c r="AD421" s="239"/>
      <c r="AE421" s="239"/>
      <c r="AF421" s="239"/>
      <c r="AG421" s="239"/>
      <c r="AH421" s="239"/>
      <c r="AI421" s="239"/>
      <c r="AJ421" s="239"/>
      <c r="AK421" s="239"/>
    </row>
    <row r="422" spans="20:37" s="7" customFormat="1" ht="11.25">
      <c r="T422" s="239"/>
      <c r="U422" s="239"/>
      <c r="V422" s="239"/>
      <c r="W422" s="239"/>
      <c r="X422" s="239"/>
      <c r="Y422" s="239"/>
      <c r="Z422" s="239"/>
      <c r="AA422" s="239"/>
      <c r="AB422" s="239"/>
      <c r="AC422" s="239"/>
      <c r="AD422" s="239"/>
      <c r="AE422" s="239"/>
      <c r="AF422" s="239"/>
      <c r="AG422" s="239"/>
      <c r="AH422" s="239"/>
      <c r="AI422" s="239"/>
      <c r="AJ422" s="239"/>
      <c r="AK422" s="239"/>
    </row>
    <row r="423" spans="20:37" s="7" customFormat="1" ht="11.25">
      <c r="T423" s="239"/>
      <c r="U423" s="239"/>
      <c r="V423" s="239"/>
      <c r="W423" s="239"/>
      <c r="X423" s="239"/>
      <c r="Y423" s="239"/>
      <c r="Z423" s="239"/>
      <c r="AA423" s="239"/>
      <c r="AB423" s="239"/>
      <c r="AC423" s="239"/>
      <c r="AD423" s="239"/>
      <c r="AE423" s="239"/>
      <c r="AF423" s="239"/>
      <c r="AG423" s="239"/>
      <c r="AH423" s="239"/>
      <c r="AI423" s="239"/>
      <c r="AJ423" s="239"/>
      <c r="AK423" s="239"/>
    </row>
    <row r="424" spans="20:37" s="7" customFormat="1" ht="11.25">
      <c r="T424" s="239"/>
      <c r="U424" s="239"/>
      <c r="V424" s="239"/>
      <c r="W424" s="239"/>
      <c r="X424" s="239"/>
      <c r="Y424" s="239"/>
      <c r="Z424" s="239"/>
      <c r="AA424" s="239"/>
      <c r="AB424" s="239"/>
      <c r="AC424" s="239"/>
      <c r="AD424" s="239"/>
      <c r="AE424" s="239"/>
      <c r="AF424" s="239"/>
      <c r="AG424" s="239"/>
      <c r="AH424" s="239"/>
      <c r="AI424" s="239"/>
      <c r="AJ424" s="239"/>
      <c r="AK424" s="239"/>
    </row>
    <row r="425" spans="20:37" s="7" customFormat="1" ht="11.25">
      <c r="T425" s="239"/>
      <c r="U425" s="239"/>
      <c r="V425" s="239"/>
      <c r="W425" s="239"/>
      <c r="X425" s="239"/>
      <c r="Y425" s="239"/>
      <c r="Z425" s="239"/>
      <c r="AA425" s="239"/>
      <c r="AB425" s="239"/>
      <c r="AC425" s="239"/>
      <c r="AD425" s="239"/>
      <c r="AE425" s="239"/>
      <c r="AF425" s="239"/>
      <c r="AG425" s="239"/>
      <c r="AH425" s="239"/>
      <c r="AI425" s="239"/>
      <c r="AJ425" s="239"/>
      <c r="AK425" s="239"/>
    </row>
  </sheetData>
  <conditionalFormatting sqref="N86:S86 N92:S92 R102:S102 R76:S100 N11:S74 Q78:R84 Q88:R90 N76:Q103 Q94:R100">
    <cfRule type="cellIs" dxfId="47" priority="3" operator="equal">
      <formula>0</formula>
    </cfRule>
  </conditionalFormatting>
  <pageMargins left="0.59055118110236227" right="0" top="0" bottom="0"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AS490"/>
  <sheetViews>
    <sheetView showGridLines="0" topLeftCell="X8" zoomScale="170" zoomScaleNormal="170" zoomScaleSheetLayoutView="160" workbookViewId="0">
      <pane ySplit="3" topLeftCell="A11" activePane="bottomLeft" state="frozen"/>
      <selection activeCell="B8" sqref="B8"/>
      <selection pane="bottomLeft" activeCell="AK175" sqref="AK175"/>
    </sheetView>
  </sheetViews>
  <sheetFormatPr baseColWidth="10" defaultRowHeight="13.5"/>
  <cols>
    <col min="1" max="1" width="0.140625" style="1" hidden="1" customWidth="1"/>
    <col min="2" max="35" width="0.85546875" style="1" customWidth="1"/>
    <col min="36" max="41" width="11.5703125" style="1" customWidth="1"/>
    <col min="42" max="42" width="0.140625" style="1" customWidth="1"/>
    <col min="43" max="43" width="6.42578125" style="1" customWidth="1"/>
    <col min="44" max="44" width="11.5703125" style="1" customWidth="1"/>
    <col min="45" max="16384" width="11.42578125" style="1"/>
  </cols>
  <sheetData>
    <row r="1" spans="1:44" s="7" customFormat="1" ht="11.1" customHeight="1">
      <c r="A1" s="60" t="s">
        <v>163</v>
      </c>
      <c r="B1" s="387" t="str">
        <f>EP_01!A1</f>
        <v>ESTADOS PRESUPUESTARIOS</v>
      </c>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row>
    <row r="2" spans="1:44" s="7" customFormat="1" ht="11.1" customHeight="1">
      <c r="A2" s="60" t="s">
        <v>230</v>
      </c>
      <c r="B2" s="387" t="str">
        <f>EP_01!A2</f>
        <v>HEROICO CUERPO DE BOMBEROS DEL DISTRITO FEDERAL</v>
      </c>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row>
    <row r="3" spans="1:44" s="7" customFormat="1" ht="11.1" customHeight="1">
      <c r="A3" s="60" t="s">
        <v>231</v>
      </c>
      <c r="B3" s="387" t="s">
        <v>230</v>
      </c>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row>
    <row r="4" spans="1:44" s="7" customFormat="1" ht="11.1" customHeight="1">
      <c r="A4" s="72" t="e">
        <f>#REF!</f>
        <v>#REF!</v>
      </c>
      <c r="B4" s="387" t="s">
        <v>265</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row>
    <row r="5" spans="1:44" s="7" customFormat="1" ht="11.1" customHeight="1">
      <c r="A5" s="72"/>
      <c r="B5" s="387" t="s">
        <v>338</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row>
    <row r="6" spans="1:44" s="7" customFormat="1" ht="11.1" customHeight="1">
      <c r="A6" s="62" t="s">
        <v>248</v>
      </c>
      <c r="B6" s="387" t="s">
        <v>248</v>
      </c>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row>
    <row r="7" spans="1:44" s="5" customFormat="1" ht="3.95" customHeight="1">
      <c r="A7" s="8"/>
      <c r="B7" s="8"/>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row>
    <row r="8" spans="1:44" s="5" customFormat="1" ht="11.1" customHeight="1">
      <c r="A8" s="66"/>
      <c r="B8" s="76"/>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3" t="s">
        <v>147</v>
      </c>
      <c r="AK8" s="73" t="s">
        <v>147</v>
      </c>
      <c r="AL8" s="73" t="s">
        <v>147</v>
      </c>
      <c r="AM8" s="73" t="s">
        <v>147</v>
      </c>
      <c r="AN8" s="73" t="s">
        <v>147</v>
      </c>
      <c r="AO8" s="64"/>
      <c r="AP8" s="66"/>
    </row>
    <row r="9" spans="1:44" s="5" customFormat="1" ht="11.1" customHeight="1">
      <c r="A9" s="66"/>
      <c r="B9" s="80" t="s">
        <v>161</v>
      </c>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73"/>
      <c r="AK9" s="73" t="s">
        <v>165</v>
      </c>
      <c r="AL9" s="73"/>
      <c r="AM9" s="73"/>
      <c r="AN9" s="73"/>
      <c r="AO9" s="64" t="s">
        <v>39</v>
      </c>
      <c r="AP9" s="66"/>
    </row>
    <row r="10" spans="1:44" s="5" customFormat="1" ht="11.1" customHeight="1">
      <c r="A10" s="66"/>
      <c r="B10" s="77"/>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68" t="s">
        <v>135</v>
      </c>
      <c r="AK10" s="73" t="s">
        <v>30</v>
      </c>
      <c r="AL10" s="73" t="s">
        <v>31</v>
      </c>
      <c r="AM10" s="73" t="s">
        <v>32</v>
      </c>
      <c r="AN10" s="73" t="s">
        <v>36</v>
      </c>
      <c r="AO10" s="64"/>
      <c r="AP10" s="66"/>
      <c r="AR10" s="454"/>
    </row>
    <row r="11" spans="1:44" s="17" customFormat="1" ht="7.5" customHeight="1">
      <c r="A11" s="16"/>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39"/>
      <c r="AK11" s="139"/>
      <c r="AL11" s="139"/>
      <c r="AM11" s="139"/>
      <c r="AN11" s="139"/>
      <c r="AO11" s="139"/>
      <c r="AP11" s="19"/>
    </row>
    <row r="12" spans="1:44" s="17" customFormat="1" ht="7.5" customHeight="1">
      <c r="A12" s="16"/>
      <c r="B12" s="174" t="s">
        <v>206</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324">
        <f>SUM(AJ13+AJ21+AJ31+AJ41+AJ51+AJ61+AJ65+AJ74+AJ78)</f>
        <v>0</v>
      </c>
      <c r="AK12" s="324">
        <f>SUM(AK13+AK21+AK31+AK41+AK51+AK61+AK65+AK74+AK78)</f>
        <v>0</v>
      </c>
      <c r="AL12" s="324">
        <f t="shared" ref="AL12:AL43" si="0">SUM(AJ12+AK12)</f>
        <v>0</v>
      </c>
      <c r="AM12" s="324">
        <f>SUM(AM13+AM21+AM31+AM41+AM51+AM61+AM65+AM74+AM78)</f>
        <v>0</v>
      </c>
      <c r="AN12" s="324">
        <f>SUM(AN13+AN21+AN31+AN41+AN51+AN61+AN65+AN74+AN78)</f>
        <v>0</v>
      </c>
      <c r="AO12" s="145">
        <f t="shared" ref="AO12:AO43" si="1">SUM(AL12-AM12)</f>
        <v>0</v>
      </c>
      <c r="AP12" s="19"/>
      <c r="AQ12" s="17" t="str">
        <f>IF(OR(AM12=AN12,AM12&gt;AN12),"Correcto","Incorrecto")</f>
        <v>Correcto</v>
      </c>
    </row>
    <row r="13" spans="1:44" s="17" customFormat="1" ht="7.5" customHeight="1">
      <c r="A13" s="16"/>
      <c r="B13" s="19"/>
      <c r="C13" s="38" t="s">
        <v>0</v>
      </c>
      <c r="D13" s="174"/>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324">
        <f>SUM(AJ14+AJ15+AJ16+AJ17+AJ18+AJ19+AJ20)</f>
        <v>0</v>
      </c>
      <c r="AK13" s="324">
        <f>SUM(AK14+AK15+AK16+AK17+AK18+AK19+AK20)</f>
        <v>0</v>
      </c>
      <c r="AL13" s="324">
        <f t="shared" si="0"/>
        <v>0</v>
      </c>
      <c r="AM13" s="324">
        <f>SUM(AM14+AM15+AM16+AM17+AM18+AM19+AM20)</f>
        <v>0</v>
      </c>
      <c r="AN13" s="324">
        <f>SUM(AN14+AN15+AN16+AN17+AN18+AN19+AN20)</f>
        <v>0</v>
      </c>
      <c r="AO13" s="145">
        <f t="shared" si="1"/>
        <v>0</v>
      </c>
      <c r="AP13" s="19"/>
      <c r="AQ13" s="17" t="str">
        <f t="shared" ref="AQ13:AQ76" si="2">IF(OR(AM13=AN13,AM13&gt;AN13),"Correcto","Incorrecto")</f>
        <v>Correcto</v>
      </c>
    </row>
    <row r="14" spans="1:44" s="17" customFormat="1" ht="7.5" customHeight="1">
      <c r="A14" s="16"/>
      <c r="B14" s="19"/>
      <c r="C14" s="37"/>
      <c r="D14" s="19" t="s">
        <v>47</v>
      </c>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32">
        <v>0</v>
      </c>
      <c r="AK14" s="132">
        <v>0</v>
      </c>
      <c r="AL14" s="139">
        <f t="shared" si="0"/>
        <v>0</v>
      </c>
      <c r="AM14" s="132">
        <v>0</v>
      </c>
      <c r="AN14" s="132">
        <v>0</v>
      </c>
      <c r="AO14" s="139">
        <f t="shared" si="1"/>
        <v>0</v>
      </c>
      <c r="AP14" s="19"/>
      <c r="AQ14" s="17" t="str">
        <f t="shared" si="2"/>
        <v>Correcto</v>
      </c>
    </row>
    <row r="15" spans="1:44" s="17" customFormat="1" ht="7.5" customHeight="1">
      <c r="A15" s="16"/>
      <c r="B15" s="19"/>
      <c r="C15" s="37"/>
      <c r="D15" s="19" t="s">
        <v>48</v>
      </c>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32">
        <v>0</v>
      </c>
      <c r="AK15" s="132">
        <v>0</v>
      </c>
      <c r="AL15" s="139">
        <f t="shared" si="0"/>
        <v>0</v>
      </c>
      <c r="AM15" s="132">
        <v>0</v>
      </c>
      <c r="AN15" s="132">
        <v>0</v>
      </c>
      <c r="AO15" s="139">
        <f t="shared" si="1"/>
        <v>0</v>
      </c>
      <c r="AP15" s="19"/>
      <c r="AQ15" s="17" t="str">
        <f t="shared" si="2"/>
        <v>Correcto</v>
      </c>
    </row>
    <row r="16" spans="1:44" s="17" customFormat="1" ht="7.5" customHeight="1">
      <c r="A16" s="16"/>
      <c r="B16" s="19"/>
      <c r="C16" s="37"/>
      <c r="D16" s="19" t="s">
        <v>49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32">
        <v>0</v>
      </c>
      <c r="AK16" s="132">
        <v>0</v>
      </c>
      <c r="AL16" s="139">
        <f t="shared" si="0"/>
        <v>0</v>
      </c>
      <c r="AM16" s="132">
        <v>0</v>
      </c>
      <c r="AN16" s="132">
        <v>0</v>
      </c>
      <c r="AO16" s="139">
        <f t="shared" si="1"/>
        <v>0</v>
      </c>
      <c r="AP16" s="19"/>
      <c r="AQ16" s="17" t="str">
        <f t="shared" si="2"/>
        <v>Correcto</v>
      </c>
    </row>
    <row r="17" spans="1:43" s="17" customFormat="1" ht="7.5" customHeight="1">
      <c r="A17" s="16"/>
      <c r="B17" s="19"/>
      <c r="C17" s="37"/>
      <c r="D17" s="19" t="s">
        <v>50</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32">
        <v>0</v>
      </c>
      <c r="AK17" s="132">
        <v>0</v>
      </c>
      <c r="AL17" s="139">
        <f t="shared" si="0"/>
        <v>0</v>
      </c>
      <c r="AM17" s="132">
        <v>0</v>
      </c>
      <c r="AN17" s="132">
        <v>0</v>
      </c>
      <c r="AO17" s="139">
        <f t="shared" si="1"/>
        <v>0</v>
      </c>
      <c r="AP17" s="19"/>
      <c r="AQ17" s="17" t="str">
        <f t="shared" si="2"/>
        <v>Correcto</v>
      </c>
    </row>
    <row r="18" spans="1:43" s="17" customFormat="1" ht="7.5" customHeight="1">
      <c r="A18" s="16"/>
      <c r="B18" s="19"/>
      <c r="C18" s="37"/>
      <c r="D18" s="19" t="s">
        <v>51</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32">
        <v>0</v>
      </c>
      <c r="AK18" s="132">
        <v>0</v>
      </c>
      <c r="AL18" s="139">
        <f t="shared" si="0"/>
        <v>0</v>
      </c>
      <c r="AM18" s="132">
        <v>0</v>
      </c>
      <c r="AN18" s="132">
        <v>0</v>
      </c>
      <c r="AO18" s="139">
        <f t="shared" si="1"/>
        <v>0</v>
      </c>
      <c r="AP18" s="19"/>
      <c r="AQ18" s="17" t="str">
        <f t="shared" si="2"/>
        <v>Correcto</v>
      </c>
    </row>
    <row r="19" spans="1:43" s="17" customFormat="1" ht="7.5" customHeight="1">
      <c r="A19" s="16"/>
      <c r="B19" s="19"/>
      <c r="C19" s="37"/>
      <c r="D19" s="19" t="s">
        <v>52</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32">
        <v>0</v>
      </c>
      <c r="AK19" s="132">
        <v>0</v>
      </c>
      <c r="AL19" s="139">
        <f t="shared" si="0"/>
        <v>0</v>
      </c>
      <c r="AM19" s="132">
        <v>0</v>
      </c>
      <c r="AN19" s="132">
        <v>0</v>
      </c>
      <c r="AO19" s="139">
        <f t="shared" si="1"/>
        <v>0</v>
      </c>
      <c r="AP19" s="19"/>
      <c r="AQ19" s="17" t="str">
        <f t="shared" si="2"/>
        <v>Correcto</v>
      </c>
    </row>
    <row r="20" spans="1:43" s="17" customFormat="1" ht="7.5" customHeight="1">
      <c r="A20" s="16"/>
      <c r="B20" s="19"/>
      <c r="C20" s="37"/>
      <c r="D20" s="19" t="s">
        <v>53</v>
      </c>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32">
        <v>0</v>
      </c>
      <c r="AK20" s="132">
        <v>0</v>
      </c>
      <c r="AL20" s="139">
        <f t="shared" si="0"/>
        <v>0</v>
      </c>
      <c r="AM20" s="132">
        <v>0</v>
      </c>
      <c r="AN20" s="132">
        <v>0</v>
      </c>
      <c r="AO20" s="139">
        <f t="shared" si="1"/>
        <v>0</v>
      </c>
      <c r="AP20" s="19"/>
      <c r="AQ20" s="17" t="str">
        <f t="shared" si="2"/>
        <v>Correcto</v>
      </c>
    </row>
    <row r="21" spans="1:43" s="17" customFormat="1" ht="7.5" customHeight="1">
      <c r="A21" s="16"/>
      <c r="B21" s="19"/>
      <c r="C21" s="38" t="s">
        <v>13</v>
      </c>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324">
        <f>SUM(AJ22+AJ23+AJ24+AJ25+AJ26+AJ27+AJ28+AJ29+AJ30)</f>
        <v>0</v>
      </c>
      <c r="AK21" s="324">
        <f>SUM(AK22+AK23+AK24+AK25+AK26+AK27+AK28+AK29+AK30)</f>
        <v>0</v>
      </c>
      <c r="AL21" s="324">
        <f t="shared" si="0"/>
        <v>0</v>
      </c>
      <c r="AM21" s="324">
        <f>SUM(AM22+AM23+AM24+AM25+AM26+AM27+AM28+AM29+AM30)</f>
        <v>0</v>
      </c>
      <c r="AN21" s="324">
        <f>SUM(AN22+AN23+AN24+AN25+AN26+AN27+AN28+AN29+AN30)</f>
        <v>0</v>
      </c>
      <c r="AO21" s="145">
        <f t="shared" si="1"/>
        <v>0</v>
      </c>
      <c r="AP21" s="19"/>
      <c r="AQ21" s="17" t="str">
        <f t="shared" si="2"/>
        <v>Correcto</v>
      </c>
    </row>
    <row r="22" spans="1:43" s="17" customFormat="1" ht="7.5" customHeight="1">
      <c r="A22" s="16"/>
      <c r="B22" s="19"/>
      <c r="C22" s="37"/>
      <c r="D22" s="19" t="s">
        <v>251</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32">
        <v>0</v>
      </c>
      <c r="AK22" s="132">
        <v>0</v>
      </c>
      <c r="AL22" s="139">
        <f t="shared" si="0"/>
        <v>0</v>
      </c>
      <c r="AM22" s="132">
        <v>0</v>
      </c>
      <c r="AN22" s="132">
        <v>0</v>
      </c>
      <c r="AO22" s="139">
        <f t="shared" si="1"/>
        <v>0</v>
      </c>
      <c r="AP22" s="19"/>
      <c r="AQ22" s="17" t="str">
        <f t="shared" si="2"/>
        <v>Correcto</v>
      </c>
    </row>
    <row r="23" spans="1:43" s="17" customFormat="1" ht="7.5" customHeight="1">
      <c r="A23" s="16"/>
      <c r="B23" s="19"/>
      <c r="C23" s="37"/>
      <c r="D23" s="19" t="s">
        <v>54</v>
      </c>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32">
        <v>0</v>
      </c>
      <c r="AK23" s="132">
        <v>0</v>
      </c>
      <c r="AL23" s="139">
        <f t="shared" si="0"/>
        <v>0</v>
      </c>
      <c r="AM23" s="132">
        <v>0</v>
      </c>
      <c r="AN23" s="132">
        <v>0</v>
      </c>
      <c r="AO23" s="139">
        <f t="shared" si="1"/>
        <v>0</v>
      </c>
      <c r="AP23" s="19"/>
      <c r="AQ23" s="17" t="str">
        <f t="shared" si="2"/>
        <v>Correcto</v>
      </c>
    </row>
    <row r="24" spans="1:43" s="17" customFormat="1" ht="7.5" customHeight="1">
      <c r="A24" s="16"/>
      <c r="B24" s="19"/>
      <c r="C24" s="37"/>
      <c r="D24" s="19" t="s">
        <v>257</v>
      </c>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32">
        <v>0</v>
      </c>
      <c r="AK24" s="132">
        <v>0</v>
      </c>
      <c r="AL24" s="139">
        <f t="shared" si="0"/>
        <v>0</v>
      </c>
      <c r="AM24" s="132">
        <v>0</v>
      </c>
      <c r="AN24" s="132">
        <v>0</v>
      </c>
      <c r="AO24" s="139">
        <f t="shared" si="1"/>
        <v>0</v>
      </c>
      <c r="AP24" s="19"/>
      <c r="AQ24" s="17" t="str">
        <f t="shared" si="2"/>
        <v>Correcto</v>
      </c>
    </row>
    <row r="25" spans="1:43" s="17" customFormat="1" ht="7.5" customHeight="1">
      <c r="A25" s="16"/>
      <c r="B25" s="19"/>
      <c r="C25" s="37"/>
      <c r="D25" s="19" t="s">
        <v>56</v>
      </c>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32">
        <v>0</v>
      </c>
      <c r="AK25" s="132">
        <v>0</v>
      </c>
      <c r="AL25" s="139">
        <f t="shared" si="0"/>
        <v>0</v>
      </c>
      <c r="AM25" s="132">
        <v>0</v>
      </c>
      <c r="AN25" s="132">
        <v>0</v>
      </c>
      <c r="AO25" s="139">
        <f t="shared" si="1"/>
        <v>0</v>
      </c>
      <c r="AP25" s="19"/>
      <c r="AQ25" s="17" t="str">
        <f t="shared" si="2"/>
        <v>Correcto</v>
      </c>
    </row>
    <row r="26" spans="1:43" s="17" customFormat="1" ht="7.5" customHeight="1">
      <c r="A26" s="16"/>
      <c r="B26" s="19"/>
      <c r="C26" s="37"/>
      <c r="D26" s="19" t="s">
        <v>57</v>
      </c>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32">
        <v>0</v>
      </c>
      <c r="AK26" s="132">
        <v>0</v>
      </c>
      <c r="AL26" s="139">
        <f t="shared" si="0"/>
        <v>0</v>
      </c>
      <c r="AM26" s="132">
        <v>0</v>
      </c>
      <c r="AN26" s="132">
        <v>0</v>
      </c>
      <c r="AO26" s="139">
        <f t="shared" si="1"/>
        <v>0</v>
      </c>
      <c r="AP26" s="19"/>
      <c r="AQ26" s="17" t="str">
        <f t="shared" si="2"/>
        <v>Correcto</v>
      </c>
    </row>
    <row r="27" spans="1:43" s="17" customFormat="1" ht="7.5" customHeight="1">
      <c r="A27" s="16"/>
      <c r="B27" s="19"/>
      <c r="C27" s="37"/>
      <c r="D27" s="19" t="s">
        <v>58</v>
      </c>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32">
        <v>0</v>
      </c>
      <c r="AK27" s="132">
        <v>0</v>
      </c>
      <c r="AL27" s="139">
        <f t="shared" si="0"/>
        <v>0</v>
      </c>
      <c r="AM27" s="132">
        <v>0</v>
      </c>
      <c r="AN27" s="132">
        <v>0</v>
      </c>
      <c r="AO27" s="139">
        <f t="shared" si="1"/>
        <v>0</v>
      </c>
      <c r="AP27" s="19"/>
      <c r="AQ27" s="17" t="str">
        <f t="shared" si="2"/>
        <v>Correcto</v>
      </c>
    </row>
    <row r="28" spans="1:43" s="17" customFormat="1" ht="7.5" customHeight="1">
      <c r="A28" s="16"/>
      <c r="B28" s="19"/>
      <c r="C28" s="37"/>
      <c r="D28" s="19" t="s">
        <v>254</v>
      </c>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32">
        <v>0</v>
      </c>
      <c r="AK28" s="132">
        <v>0</v>
      </c>
      <c r="AL28" s="139">
        <f t="shared" si="0"/>
        <v>0</v>
      </c>
      <c r="AM28" s="132">
        <v>0</v>
      </c>
      <c r="AN28" s="132">
        <v>0</v>
      </c>
      <c r="AO28" s="139">
        <f t="shared" si="1"/>
        <v>0</v>
      </c>
      <c r="AP28" s="19"/>
      <c r="AQ28" s="17" t="str">
        <f t="shared" si="2"/>
        <v>Correcto</v>
      </c>
    </row>
    <row r="29" spans="1:43" s="17" customFormat="1" ht="7.5" customHeight="1">
      <c r="A29" s="16"/>
      <c r="B29" s="19"/>
      <c r="C29" s="37"/>
      <c r="D29" s="19" t="s">
        <v>60</v>
      </c>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32">
        <v>0</v>
      </c>
      <c r="AK29" s="132">
        <v>0</v>
      </c>
      <c r="AL29" s="139">
        <f t="shared" si="0"/>
        <v>0</v>
      </c>
      <c r="AM29" s="132">
        <v>0</v>
      </c>
      <c r="AN29" s="132">
        <v>0</v>
      </c>
      <c r="AO29" s="139">
        <f t="shared" si="1"/>
        <v>0</v>
      </c>
      <c r="AP29" s="19"/>
      <c r="AQ29" s="17" t="str">
        <f t="shared" si="2"/>
        <v>Correcto</v>
      </c>
    </row>
    <row r="30" spans="1:43" s="17" customFormat="1" ht="7.5" customHeight="1">
      <c r="A30" s="16"/>
      <c r="B30" s="19"/>
      <c r="C30" s="37"/>
      <c r="D30" s="19" t="s">
        <v>61</v>
      </c>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32">
        <v>0</v>
      </c>
      <c r="AK30" s="132">
        <v>0</v>
      </c>
      <c r="AL30" s="139">
        <f t="shared" si="0"/>
        <v>0</v>
      </c>
      <c r="AM30" s="132">
        <v>0</v>
      </c>
      <c r="AN30" s="132">
        <v>0</v>
      </c>
      <c r="AO30" s="139">
        <f t="shared" si="1"/>
        <v>0</v>
      </c>
      <c r="AP30" s="19"/>
      <c r="AQ30" s="17" t="str">
        <f t="shared" si="2"/>
        <v>Correcto</v>
      </c>
    </row>
    <row r="31" spans="1:43" s="17" customFormat="1" ht="7.5" customHeight="1">
      <c r="A31" s="16"/>
      <c r="B31" s="19"/>
      <c r="C31" s="38" t="s">
        <v>14</v>
      </c>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324">
        <f>SUM(AJ32+AJ33+AJ34+AJ35+AJ36+AJ37+AJ38+AJ39+AJ40)</f>
        <v>0</v>
      </c>
      <c r="AK31" s="324">
        <f>SUM(AK32+AK33+AK34+AK35+AK36+AK37+AK38+AK39+AK40)</f>
        <v>0</v>
      </c>
      <c r="AL31" s="324">
        <f t="shared" si="0"/>
        <v>0</v>
      </c>
      <c r="AM31" s="324">
        <f>SUM(AM32+AM33+AM34+AM35+AM36+AM37+AM38+AM39+AM40)</f>
        <v>0</v>
      </c>
      <c r="AN31" s="324">
        <f>SUM(AN32+AN33+AN34+AN35+AN36+AN37+AN38+AN39+AN40)</f>
        <v>0</v>
      </c>
      <c r="AO31" s="145">
        <f t="shared" si="1"/>
        <v>0</v>
      </c>
      <c r="AP31" s="19"/>
      <c r="AQ31" s="17" t="str">
        <f t="shared" si="2"/>
        <v>Correcto</v>
      </c>
    </row>
    <row r="32" spans="1:43" s="17" customFormat="1" ht="7.5" customHeight="1">
      <c r="A32" s="16"/>
      <c r="B32" s="19"/>
      <c r="C32" s="37"/>
      <c r="D32" s="19" t="s">
        <v>62</v>
      </c>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32">
        <v>0</v>
      </c>
      <c r="AK32" s="132">
        <v>0</v>
      </c>
      <c r="AL32" s="139">
        <f t="shared" si="0"/>
        <v>0</v>
      </c>
      <c r="AM32" s="132">
        <v>0</v>
      </c>
      <c r="AN32" s="132">
        <v>0</v>
      </c>
      <c r="AO32" s="139">
        <f t="shared" si="1"/>
        <v>0</v>
      </c>
      <c r="AP32" s="19"/>
      <c r="AQ32" s="17" t="str">
        <f t="shared" si="2"/>
        <v>Correcto</v>
      </c>
    </row>
    <row r="33" spans="1:43" s="17" customFormat="1" ht="7.5" customHeight="1">
      <c r="A33" s="16"/>
      <c r="B33" s="19"/>
      <c r="C33" s="37"/>
      <c r="D33" s="19" t="s">
        <v>63</v>
      </c>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32">
        <v>0</v>
      </c>
      <c r="AK33" s="132">
        <v>0</v>
      </c>
      <c r="AL33" s="139">
        <f t="shared" si="0"/>
        <v>0</v>
      </c>
      <c r="AM33" s="132">
        <v>0</v>
      </c>
      <c r="AN33" s="132">
        <v>0</v>
      </c>
      <c r="AO33" s="139">
        <f t="shared" si="1"/>
        <v>0</v>
      </c>
      <c r="AP33" s="19"/>
      <c r="AQ33" s="17" t="str">
        <f t="shared" si="2"/>
        <v>Correcto</v>
      </c>
    </row>
    <row r="34" spans="1:43" s="17" customFormat="1" ht="7.5" customHeight="1">
      <c r="A34" s="16"/>
      <c r="B34" s="19"/>
      <c r="C34" s="37"/>
      <c r="D34" s="19" t="s">
        <v>258</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32">
        <v>0</v>
      </c>
      <c r="AK34" s="132">
        <v>0</v>
      </c>
      <c r="AL34" s="139">
        <f t="shared" si="0"/>
        <v>0</v>
      </c>
      <c r="AM34" s="132">
        <v>0</v>
      </c>
      <c r="AN34" s="132">
        <v>0</v>
      </c>
      <c r="AO34" s="139">
        <f t="shared" si="1"/>
        <v>0</v>
      </c>
      <c r="AP34" s="19"/>
      <c r="AQ34" s="17" t="str">
        <f t="shared" si="2"/>
        <v>Correcto</v>
      </c>
    </row>
    <row r="35" spans="1:43" s="17" customFormat="1" ht="7.5" customHeight="1">
      <c r="A35" s="16"/>
      <c r="B35" s="19"/>
      <c r="C35" s="37"/>
      <c r="D35" s="19" t="s">
        <v>65</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32">
        <v>0</v>
      </c>
      <c r="AK35" s="132">
        <v>0</v>
      </c>
      <c r="AL35" s="139">
        <f t="shared" si="0"/>
        <v>0</v>
      </c>
      <c r="AM35" s="132">
        <v>0</v>
      </c>
      <c r="AN35" s="132">
        <v>0</v>
      </c>
      <c r="AO35" s="139">
        <f t="shared" si="1"/>
        <v>0</v>
      </c>
      <c r="AP35" s="19"/>
      <c r="AQ35" s="17" t="str">
        <f t="shared" si="2"/>
        <v>Correcto</v>
      </c>
    </row>
    <row r="36" spans="1:43" s="17" customFormat="1" ht="7.5" customHeight="1">
      <c r="A36" s="16"/>
      <c r="B36" s="19"/>
      <c r="C36" s="37"/>
      <c r="D36" s="19" t="s">
        <v>256</v>
      </c>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32">
        <v>0</v>
      </c>
      <c r="AK36" s="132">
        <v>0</v>
      </c>
      <c r="AL36" s="139">
        <f t="shared" si="0"/>
        <v>0</v>
      </c>
      <c r="AM36" s="132">
        <v>0</v>
      </c>
      <c r="AN36" s="132">
        <v>0</v>
      </c>
      <c r="AO36" s="139">
        <f t="shared" si="1"/>
        <v>0</v>
      </c>
      <c r="AP36" s="19"/>
      <c r="AQ36" s="17" t="str">
        <f t="shared" si="2"/>
        <v>Correcto</v>
      </c>
    </row>
    <row r="37" spans="1:43" s="17" customFormat="1" ht="7.5" customHeight="1">
      <c r="A37" s="16"/>
      <c r="B37" s="19"/>
      <c r="C37" s="37"/>
      <c r="D37" s="19" t="s">
        <v>67</v>
      </c>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32">
        <v>0</v>
      </c>
      <c r="AK37" s="132">
        <v>0</v>
      </c>
      <c r="AL37" s="139">
        <f t="shared" si="0"/>
        <v>0</v>
      </c>
      <c r="AM37" s="132">
        <v>0</v>
      </c>
      <c r="AN37" s="132">
        <v>0</v>
      </c>
      <c r="AO37" s="139">
        <f t="shared" si="1"/>
        <v>0</v>
      </c>
      <c r="AP37" s="19"/>
      <c r="AQ37" s="17" t="str">
        <f t="shared" si="2"/>
        <v>Correcto</v>
      </c>
    </row>
    <row r="38" spans="1:43" s="17" customFormat="1" ht="7.5" customHeight="1">
      <c r="A38" s="16"/>
      <c r="B38" s="19"/>
      <c r="C38" s="37"/>
      <c r="D38" s="19" t="s">
        <v>68</v>
      </c>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32">
        <v>0</v>
      </c>
      <c r="AK38" s="132">
        <v>0</v>
      </c>
      <c r="AL38" s="139">
        <f t="shared" si="0"/>
        <v>0</v>
      </c>
      <c r="AM38" s="132">
        <v>0</v>
      </c>
      <c r="AN38" s="132">
        <v>0</v>
      </c>
      <c r="AO38" s="139">
        <f t="shared" si="1"/>
        <v>0</v>
      </c>
      <c r="AP38" s="19"/>
      <c r="AQ38" s="17" t="str">
        <f t="shared" si="2"/>
        <v>Correcto</v>
      </c>
    </row>
    <row r="39" spans="1:43" s="17" customFormat="1" ht="7.5" customHeight="1">
      <c r="A39" s="16"/>
      <c r="B39" s="19"/>
      <c r="C39" s="37"/>
      <c r="D39" s="19" t="s">
        <v>69</v>
      </c>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32">
        <v>0</v>
      </c>
      <c r="AK39" s="132">
        <v>0</v>
      </c>
      <c r="AL39" s="139">
        <f t="shared" si="0"/>
        <v>0</v>
      </c>
      <c r="AM39" s="132">
        <v>0</v>
      </c>
      <c r="AN39" s="132">
        <v>0</v>
      </c>
      <c r="AO39" s="139">
        <f t="shared" si="1"/>
        <v>0</v>
      </c>
      <c r="AP39" s="19"/>
      <c r="AQ39" s="17" t="str">
        <f t="shared" si="2"/>
        <v>Correcto</v>
      </c>
    </row>
    <row r="40" spans="1:43" s="17" customFormat="1" ht="7.5" customHeight="1">
      <c r="A40" s="16"/>
      <c r="B40" s="19"/>
      <c r="C40" s="37"/>
      <c r="D40" s="19" t="s">
        <v>70</v>
      </c>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32">
        <v>0</v>
      </c>
      <c r="AK40" s="132">
        <v>0</v>
      </c>
      <c r="AL40" s="139">
        <f t="shared" si="0"/>
        <v>0</v>
      </c>
      <c r="AM40" s="132">
        <v>0</v>
      </c>
      <c r="AN40" s="132">
        <v>0</v>
      </c>
      <c r="AO40" s="139">
        <f t="shared" si="1"/>
        <v>0</v>
      </c>
      <c r="AP40" s="19"/>
      <c r="AQ40" s="17" t="str">
        <f t="shared" si="2"/>
        <v>Correcto</v>
      </c>
    </row>
    <row r="41" spans="1:43" s="17" customFormat="1" ht="7.5" customHeight="1">
      <c r="A41" s="16"/>
      <c r="B41" s="19"/>
      <c r="C41" s="174" t="s">
        <v>255</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324">
        <f>SUM(AJ42+AJ43+AJ44+AJ45+AJ46+AJ47+AJ48+AJ49+AJ50)</f>
        <v>0</v>
      </c>
      <c r="AK41" s="324">
        <f>SUM(AK42+AK43+AK44+AK45+AK46+AK47+AK48+AK49+AK50)</f>
        <v>0</v>
      </c>
      <c r="AL41" s="324">
        <f t="shared" si="0"/>
        <v>0</v>
      </c>
      <c r="AM41" s="324">
        <f>SUM(AM42+AM43+AM44+AM45+AM46+AM47+AM48+AM49+AM50)</f>
        <v>0</v>
      </c>
      <c r="AN41" s="324">
        <f>SUM(AN42+AN43+AN44+AN45+AN46+AN47+AN48+AN49+AN50)</f>
        <v>0</v>
      </c>
      <c r="AO41" s="145">
        <f t="shared" si="1"/>
        <v>0</v>
      </c>
      <c r="AP41" s="19"/>
      <c r="AQ41" s="17" t="str">
        <f t="shared" si="2"/>
        <v>Correcto</v>
      </c>
    </row>
    <row r="42" spans="1:43" s="17" customFormat="1" ht="7.5" customHeight="1">
      <c r="A42" s="16"/>
      <c r="B42" s="19"/>
      <c r="C42" s="19"/>
      <c r="D42" s="19" t="s">
        <v>8</v>
      </c>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32">
        <v>0</v>
      </c>
      <c r="AK42" s="132">
        <v>0</v>
      </c>
      <c r="AL42" s="139">
        <f t="shared" si="0"/>
        <v>0</v>
      </c>
      <c r="AM42" s="132">
        <v>0</v>
      </c>
      <c r="AN42" s="132">
        <v>0</v>
      </c>
      <c r="AO42" s="139">
        <f t="shared" si="1"/>
        <v>0</v>
      </c>
      <c r="AP42" s="19"/>
      <c r="AQ42" s="17" t="str">
        <f t="shared" si="2"/>
        <v>Correcto</v>
      </c>
    </row>
    <row r="43" spans="1:43" s="17" customFormat="1" ht="7.5" customHeight="1">
      <c r="A43" s="16"/>
      <c r="B43" s="19"/>
      <c r="C43" s="19"/>
      <c r="D43" s="19" t="s">
        <v>9</v>
      </c>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32">
        <v>0</v>
      </c>
      <c r="AK43" s="132">
        <v>0</v>
      </c>
      <c r="AL43" s="139">
        <f t="shared" si="0"/>
        <v>0</v>
      </c>
      <c r="AM43" s="132">
        <v>0</v>
      </c>
      <c r="AN43" s="132">
        <v>0</v>
      </c>
      <c r="AO43" s="139">
        <f t="shared" si="1"/>
        <v>0</v>
      </c>
      <c r="AP43" s="19"/>
      <c r="AQ43" s="17" t="str">
        <f t="shared" si="2"/>
        <v>Correcto</v>
      </c>
    </row>
    <row r="44" spans="1:43" s="17" customFormat="1" ht="7.5" customHeight="1">
      <c r="A44" s="16"/>
      <c r="B44" s="19"/>
      <c r="C44" s="19"/>
      <c r="D44" s="19" t="s">
        <v>10</v>
      </c>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32">
        <v>0</v>
      </c>
      <c r="AK44" s="132">
        <v>0</v>
      </c>
      <c r="AL44" s="139">
        <f t="shared" ref="AL44:AL65" si="3">SUM(AJ44+AK44)</f>
        <v>0</v>
      </c>
      <c r="AM44" s="132">
        <v>0</v>
      </c>
      <c r="AN44" s="132">
        <v>0</v>
      </c>
      <c r="AO44" s="139">
        <f t="shared" ref="AO44:AO75" si="4">SUM(AL44-AM44)</f>
        <v>0</v>
      </c>
      <c r="AP44" s="19"/>
      <c r="AQ44" s="17" t="str">
        <f t="shared" si="2"/>
        <v>Correcto</v>
      </c>
    </row>
    <row r="45" spans="1:43" s="17" customFormat="1" ht="7.5" customHeight="1">
      <c r="A45" s="16"/>
      <c r="B45" s="19"/>
      <c r="C45" s="19"/>
      <c r="D45" s="19" t="s">
        <v>11</v>
      </c>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32">
        <v>0</v>
      </c>
      <c r="AK45" s="132">
        <v>0</v>
      </c>
      <c r="AL45" s="139">
        <f t="shared" si="3"/>
        <v>0</v>
      </c>
      <c r="AM45" s="132">
        <v>0</v>
      </c>
      <c r="AN45" s="132">
        <v>0</v>
      </c>
      <c r="AO45" s="139">
        <f t="shared" si="4"/>
        <v>0</v>
      </c>
      <c r="AP45" s="19"/>
      <c r="AQ45" s="17" t="str">
        <f t="shared" si="2"/>
        <v>Correcto</v>
      </c>
    </row>
    <row r="46" spans="1:43" s="17" customFormat="1" ht="7.5" customHeight="1">
      <c r="A46" s="16"/>
      <c r="B46" s="19"/>
      <c r="C46" s="19"/>
      <c r="D46" s="19" t="s">
        <v>12</v>
      </c>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32">
        <v>0</v>
      </c>
      <c r="AK46" s="132">
        <v>0</v>
      </c>
      <c r="AL46" s="139">
        <f t="shared" si="3"/>
        <v>0</v>
      </c>
      <c r="AM46" s="132">
        <v>0</v>
      </c>
      <c r="AN46" s="132">
        <v>0</v>
      </c>
      <c r="AO46" s="139">
        <f t="shared" si="4"/>
        <v>0</v>
      </c>
      <c r="AP46" s="19"/>
      <c r="AQ46" s="17" t="str">
        <f t="shared" si="2"/>
        <v>Correcto</v>
      </c>
    </row>
    <row r="47" spans="1:43" s="17" customFormat="1" ht="7.5" customHeight="1">
      <c r="A47" s="16"/>
      <c r="B47" s="19"/>
      <c r="C47" s="19"/>
      <c r="D47" s="19" t="s">
        <v>71</v>
      </c>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32">
        <v>0</v>
      </c>
      <c r="AK47" s="132">
        <v>0</v>
      </c>
      <c r="AL47" s="139">
        <f t="shared" si="3"/>
        <v>0</v>
      </c>
      <c r="AM47" s="132">
        <v>0</v>
      </c>
      <c r="AN47" s="132">
        <v>0</v>
      </c>
      <c r="AO47" s="139">
        <f t="shared" si="4"/>
        <v>0</v>
      </c>
      <c r="AP47" s="19"/>
      <c r="AQ47" s="17" t="str">
        <f t="shared" si="2"/>
        <v>Correcto</v>
      </c>
    </row>
    <row r="48" spans="1:43" s="17" customFormat="1" ht="7.5" customHeight="1">
      <c r="A48" s="16"/>
      <c r="B48" s="19"/>
      <c r="C48" s="19"/>
      <c r="D48" s="19" t="s">
        <v>15</v>
      </c>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32">
        <v>0</v>
      </c>
      <c r="AK48" s="132">
        <v>0</v>
      </c>
      <c r="AL48" s="139">
        <f t="shared" si="3"/>
        <v>0</v>
      </c>
      <c r="AM48" s="132">
        <v>0</v>
      </c>
      <c r="AN48" s="132">
        <v>0</v>
      </c>
      <c r="AO48" s="139">
        <f t="shared" si="4"/>
        <v>0</v>
      </c>
      <c r="AP48" s="19"/>
      <c r="AQ48" s="17" t="str">
        <f t="shared" si="2"/>
        <v>Correcto</v>
      </c>
    </row>
    <row r="49" spans="1:43" s="17" customFormat="1" ht="7.5" customHeight="1">
      <c r="A49" s="16"/>
      <c r="B49" s="19"/>
      <c r="C49" s="19"/>
      <c r="D49" s="19" t="s">
        <v>16</v>
      </c>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32">
        <v>0</v>
      </c>
      <c r="AK49" s="132">
        <v>0</v>
      </c>
      <c r="AL49" s="139">
        <f t="shared" si="3"/>
        <v>0</v>
      </c>
      <c r="AM49" s="132">
        <v>0</v>
      </c>
      <c r="AN49" s="132">
        <v>0</v>
      </c>
      <c r="AO49" s="139">
        <f t="shared" si="4"/>
        <v>0</v>
      </c>
      <c r="AP49" s="19"/>
      <c r="AQ49" s="17" t="str">
        <f t="shared" si="2"/>
        <v>Correcto</v>
      </c>
    </row>
    <row r="50" spans="1:43" s="17" customFormat="1" ht="7.5" customHeight="1">
      <c r="A50" s="16"/>
      <c r="B50" s="19"/>
      <c r="C50" s="19"/>
      <c r="D50" s="19" t="s">
        <v>17</v>
      </c>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32">
        <v>0</v>
      </c>
      <c r="AK50" s="132">
        <v>0</v>
      </c>
      <c r="AL50" s="139">
        <f t="shared" si="3"/>
        <v>0</v>
      </c>
      <c r="AM50" s="132">
        <v>0</v>
      </c>
      <c r="AN50" s="132">
        <v>0</v>
      </c>
      <c r="AO50" s="139">
        <f t="shared" si="4"/>
        <v>0</v>
      </c>
      <c r="AP50" s="19"/>
      <c r="AQ50" s="17" t="str">
        <f t="shared" si="2"/>
        <v>Correcto</v>
      </c>
    </row>
    <row r="51" spans="1:43" s="17" customFormat="1" ht="7.5" customHeight="1">
      <c r="A51" s="16"/>
      <c r="B51" s="19"/>
      <c r="C51" s="174" t="s">
        <v>200</v>
      </c>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324">
        <f>SUM(AJ52+AJ53+AJ54+AJ55+AJ56+AJ57+AJ58+AJ59+AJ60)</f>
        <v>0</v>
      </c>
      <c r="AK51" s="324">
        <f>SUM(AK52+AK53+AK54+AK55+AK56+AK57+AK58+AK59+AK60)</f>
        <v>0</v>
      </c>
      <c r="AL51" s="324">
        <f t="shared" si="3"/>
        <v>0</v>
      </c>
      <c r="AM51" s="324">
        <f>SUM(AM52+AM53+AM54+AM55+AM56+AM57+AM58+AM59+AM60)</f>
        <v>0</v>
      </c>
      <c r="AN51" s="324">
        <f>SUM(AN52+AN53+AN54+AN55+AN56+AN57+AN58+AN59+AN60)</f>
        <v>0</v>
      </c>
      <c r="AO51" s="145">
        <f t="shared" si="4"/>
        <v>0</v>
      </c>
      <c r="AP51" s="19"/>
      <c r="AQ51" s="17" t="str">
        <f t="shared" si="2"/>
        <v>Correcto</v>
      </c>
    </row>
    <row r="52" spans="1:43" s="17" customFormat="1" ht="7.5" customHeight="1">
      <c r="A52" s="16"/>
      <c r="B52" s="19"/>
      <c r="C52" s="19"/>
      <c r="D52" s="19" t="s">
        <v>72</v>
      </c>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32">
        <v>0</v>
      </c>
      <c r="AK52" s="132">
        <v>0</v>
      </c>
      <c r="AL52" s="139">
        <f t="shared" si="3"/>
        <v>0</v>
      </c>
      <c r="AM52" s="132">
        <v>0</v>
      </c>
      <c r="AN52" s="132">
        <v>0</v>
      </c>
      <c r="AO52" s="139">
        <f t="shared" si="4"/>
        <v>0</v>
      </c>
      <c r="AP52" s="19"/>
      <c r="AQ52" s="17" t="str">
        <f t="shared" si="2"/>
        <v>Correcto</v>
      </c>
    </row>
    <row r="53" spans="1:43" s="17" customFormat="1" ht="7.5" customHeight="1">
      <c r="A53" s="16"/>
      <c r="B53" s="19"/>
      <c r="C53" s="19"/>
      <c r="D53" s="19" t="s">
        <v>73</v>
      </c>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32">
        <v>0</v>
      </c>
      <c r="AK53" s="132">
        <v>0</v>
      </c>
      <c r="AL53" s="139">
        <f t="shared" si="3"/>
        <v>0</v>
      </c>
      <c r="AM53" s="132">
        <v>0</v>
      </c>
      <c r="AN53" s="132">
        <v>0</v>
      </c>
      <c r="AO53" s="139">
        <f t="shared" si="4"/>
        <v>0</v>
      </c>
      <c r="AP53" s="19"/>
      <c r="AQ53" s="17" t="str">
        <f t="shared" si="2"/>
        <v>Correcto</v>
      </c>
    </row>
    <row r="54" spans="1:43" s="17" customFormat="1" ht="7.5" customHeight="1">
      <c r="A54" s="16"/>
      <c r="B54" s="19"/>
      <c r="C54" s="19"/>
      <c r="D54" s="19" t="s">
        <v>74</v>
      </c>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32">
        <v>0</v>
      </c>
      <c r="AK54" s="132">
        <v>0</v>
      </c>
      <c r="AL54" s="139">
        <f t="shared" si="3"/>
        <v>0</v>
      </c>
      <c r="AM54" s="132">
        <v>0</v>
      </c>
      <c r="AN54" s="132">
        <v>0</v>
      </c>
      <c r="AO54" s="139">
        <f t="shared" si="4"/>
        <v>0</v>
      </c>
      <c r="AP54" s="19"/>
      <c r="AQ54" s="17" t="str">
        <f t="shared" si="2"/>
        <v>Correcto</v>
      </c>
    </row>
    <row r="55" spans="1:43" s="17" customFormat="1" ht="7.5" customHeight="1">
      <c r="A55" s="16"/>
      <c r="B55" s="19"/>
      <c r="C55" s="19"/>
      <c r="D55" s="19" t="s">
        <v>75</v>
      </c>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32">
        <v>0</v>
      </c>
      <c r="AK55" s="132">
        <v>0</v>
      </c>
      <c r="AL55" s="139">
        <f t="shared" si="3"/>
        <v>0</v>
      </c>
      <c r="AM55" s="132">
        <v>0</v>
      </c>
      <c r="AN55" s="132">
        <v>0</v>
      </c>
      <c r="AO55" s="139">
        <f t="shared" si="4"/>
        <v>0</v>
      </c>
      <c r="AP55" s="19"/>
      <c r="AQ55" s="17" t="str">
        <f t="shared" si="2"/>
        <v>Correcto</v>
      </c>
    </row>
    <row r="56" spans="1:43" s="17" customFormat="1" ht="7.5" customHeight="1">
      <c r="A56" s="16"/>
      <c r="B56" s="19"/>
      <c r="C56" s="19"/>
      <c r="D56" s="19" t="s">
        <v>76</v>
      </c>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32">
        <v>0</v>
      </c>
      <c r="AK56" s="132">
        <v>0</v>
      </c>
      <c r="AL56" s="139">
        <f t="shared" si="3"/>
        <v>0</v>
      </c>
      <c r="AM56" s="132">
        <v>0</v>
      </c>
      <c r="AN56" s="132">
        <v>0</v>
      </c>
      <c r="AO56" s="139">
        <f t="shared" si="4"/>
        <v>0</v>
      </c>
      <c r="AP56" s="19"/>
      <c r="AQ56" s="17" t="str">
        <f t="shared" si="2"/>
        <v>Correcto</v>
      </c>
    </row>
    <row r="57" spans="1:43" s="17" customFormat="1" ht="7.5" customHeight="1">
      <c r="A57" s="16"/>
      <c r="B57" s="19"/>
      <c r="C57" s="19"/>
      <c r="D57" s="19" t="s">
        <v>77</v>
      </c>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32">
        <v>0</v>
      </c>
      <c r="AK57" s="132">
        <v>0</v>
      </c>
      <c r="AL57" s="139">
        <f t="shared" si="3"/>
        <v>0</v>
      </c>
      <c r="AM57" s="132">
        <v>0</v>
      </c>
      <c r="AN57" s="132">
        <v>0</v>
      </c>
      <c r="AO57" s="139">
        <f t="shared" si="4"/>
        <v>0</v>
      </c>
      <c r="AP57" s="19"/>
      <c r="AQ57" s="17" t="str">
        <f t="shared" si="2"/>
        <v>Correcto</v>
      </c>
    </row>
    <row r="58" spans="1:43" s="17" customFormat="1" ht="7.5" customHeight="1">
      <c r="A58" s="16"/>
      <c r="B58" s="19"/>
      <c r="C58" s="19"/>
      <c r="D58" s="19" t="s">
        <v>78</v>
      </c>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32">
        <v>0</v>
      </c>
      <c r="AK58" s="132">
        <v>0</v>
      </c>
      <c r="AL58" s="139">
        <f t="shared" si="3"/>
        <v>0</v>
      </c>
      <c r="AM58" s="132">
        <v>0</v>
      </c>
      <c r="AN58" s="132">
        <v>0</v>
      </c>
      <c r="AO58" s="139">
        <f t="shared" si="4"/>
        <v>0</v>
      </c>
      <c r="AP58" s="19"/>
      <c r="AQ58" s="17" t="str">
        <f t="shared" si="2"/>
        <v>Correcto</v>
      </c>
    </row>
    <row r="59" spans="1:43" s="17" customFormat="1" ht="7.5" customHeight="1">
      <c r="A59" s="16"/>
      <c r="B59" s="19"/>
      <c r="C59" s="19"/>
      <c r="D59" s="19" t="s">
        <v>79</v>
      </c>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32">
        <v>0</v>
      </c>
      <c r="AK59" s="132">
        <v>0</v>
      </c>
      <c r="AL59" s="139">
        <f t="shared" si="3"/>
        <v>0</v>
      </c>
      <c r="AM59" s="132">
        <v>0</v>
      </c>
      <c r="AN59" s="132">
        <v>0</v>
      </c>
      <c r="AO59" s="139">
        <f t="shared" si="4"/>
        <v>0</v>
      </c>
      <c r="AP59" s="19"/>
      <c r="AQ59" s="17" t="str">
        <f t="shared" si="2"/>
        <v>Correcto</v>
      </c>
    </row>
    <row r="60" spans="1:43" s="17" customFormat="1" ht="7.5" customHeight="1">
      <c r="A60" s="16"/>
      <c r="B60" s="19"/>
      <c r="C60" s="19"/>
      <c r="D60" s="19" t="s">
        <v>19</v>
      </c>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32">
        <v>0</v>
      </c>
      <c r="AK60" s="132">
        <v>0</v>
      </c>
      <c r="AL60" s="139">
        <f t="shared" si="3"/>
        <v>0</v>
      </c>
      <c r="AM60" s="132">
        <v>0</v>
      </c>
      <c r="AN60" s="132">
        <v>0</v>
      </c>
      <c r="AO60" s="139">
        <f t="shared" si="4"/>
        <v>0</v>
      </c>
      <c r="AP60" s="19"/>
      <c r="AQ60" s="17" t="str">
        <f t="shared" si="2"/>
        <v>Correcto</v>
      </c>
    </row>
    <row r="61" spans="1:43" s="17" customFormat="1" ht="7.5" customHeight="1">
      <c r="A61" s="16"/>
      <c r="B61" s="19"/>
      <c r="C61" s="174" t="s">
        <v>201</v>
      </c>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324">
        <f>SUM(AJ62+AJ63+AJ64)</f>
        <v>0</v>
      </c>
      <c r="AK61" s="324">
        <f>SUM(AK62+AK63+AK64)</f>
        <v>0</v>
      </c>
      <c r="AL61" s="324">
        <f t="shared" si="3"/>
        <v>0</v>
      </c>
      <c r="AM61" s="324">
        <f>SUM(AM62+AM63+AM64)</f>
        <v>0</v>
      </c>
      <c r="AN61" s="324">
        <f>SUM(AN62+AN63+AN64)</f>
        <v>0</v>
      </c>
      <c r="AO61" s="145">
        <f t="shared" si="4"/>
        <v>0</v>
      </c>
      <c r="AP61" s="19"/>
      <c r="AQ61" s="17" t="str">
        <f t="shared" si="2"/>
        <v>Correcto</v>
      </c>
    </row>
    <row r="62" spans="1:43" s="17" customFormat="1" ht="7.5" customHeight="1">
      <c r="A62" s="16"/>
      <c r="B62" s="19"/>
      <c r="C62" s="19"/>
      <c r="D62" s="19" t="s">
        <v>80</v>
      </c>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32">
        <v>0</v>
      </c>
      <c r="AK62" s="132">
        <v>0</v>
      </c>
      <c r="AL62" s="139">
        <f t="shared" si="3"/>
        <v>0</v>
      </c>
      <c r="AM62" s="132">
        <v>0</v>
      </c>
      <c r="AN62" s="132">
        <v>0</v>
      </c>
      <c r="AO62" s="139">
        <f t="shared" si="4"/>
        <v>0</v>
      </c>
      <c r="AP62" s="19"/>
      <c r="AQ62" s="17" t="str">
        <f t="shared" si="2"/>
        <v>Correcto</v>
      </c>
    </row>
    <row r="63" spans="1:43" s="17" customFormat="1" ht="7.5" customHeight="1">
      <c r="A63" s="16"/>
      <c r="B63" s="19"/>
      <c r="C63" s="19"/>
      <c r="D63" s="19" t="s">
        <v>81</v>
      </c>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32">
        <v>0</v>
      </c>
      <c r="AK63" s="132">
        <v>0</v>
      </c>
      <c r="AL63" s="139">
        <f t="shared" si="3"/>
        <v>0</v>
      </c>
      <c r="AM63" s="132">
        <v>0</v>
      </c>
      <c r="AN63" s="132">
        <v>0</v>
      </c>
      <c r="AO63" s="139">
        <f t="shared" si="4"/>
        <v>0</v>
      </c>
      <c r="AP63" s="19"/>
      <c r="AQ63" s="17" t="str">
        <f t="shared" si="2"/>
        <v>Correcto</v>
      </c>
    </row>
    <row r="64" spans="1:43" s="17" customFormat="1" ht="7.5" customHeight="1">
      <c r="A64" s="16"/>
      <c r="B64" s="19"/>
      <c r="C64" s="19"/>
      <c r="D64" s="19" t="s">
        <v>82</v>
      </c>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32">
        <v>0</v>
      </c>
      <c r="AK64" s="132">
        <v>0</v>
      </c>
      <c r="AL64" s="139">
        <f t="shared" si="3"/>
        <v>0</v>
      </c>
      <c r="AM64" s="132">
        <v>0</v>
      </c>
      <c r="AN64" s="132">
        <v>0</v>
      </c>
      <c r="AO64" s="139">
        <f t="shared" si="4"/>
        <v>0</v>
      </c>
      <c r="AP64" s="19"/>
      <c r="AQ64" s="17" t="str">
        <f t="shared" si="2"/>
        <v>Correcto</v>
      </c>
    </row>
    <row r="65" spans="1:43" s="17" customFormat="1" ht="7.5" customHeight="1">
      <c r="A65" s="16"/>
      <c r="B65" s="19"/>
      <c r="C65" s="174" t="s">
        <v>202</v>
      </c>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324">
        <f>SUM(AJ66+AJ67+AJ68+AJ69+AJ70+AJ72+AJ73)</f>
        <v>0</v>
      </c>
      <c r="AK65" s="324">
        <f>SUM(AK66+AK67+AK68+AK69+AK70+AK72+AK73)</f>
        <v>0</v>
      </c>
      <c r="AL65" s="324">
        <f t="shared" si="3"/>
        <v>0</v>
      </c>
      <c r="AM65" s="324">
        <f>SUM(AM66+AM67+AM68+AM69+AM70+AM72+AM73)</f>
        <v>0</v>
      </c>
      <c r="AN65" s="324">
        <f>SUM(AN66+AN67+AN68+AN69+AN70+AN72+AN73)</f>
        <v>0</v>
      </c>
      <c r="AO65" s="145">
        <f t="shared" si="4"/>
        <v>0</v>
      </c>
      <c r="AP65" s="19"/>
      <c r="AQ65" s="17" t="str">
        <f t="shared" si="2"/>
        <v>Correcto</v>
      </c>
    </row>
    <row r="66" spans="1:43" s="17" customFormat="1" ht="7.5" customHeight="1">
      <c r="A66" s="16"/>
      <c r="B66" s="19"/>
      <c r="C66" s="19"/>
      <c r="D66" s="19" t="s">
        <v>203</v>
      </c>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32">
        <v>0</v>
      </c>
      <c r="AK66" s="132">
        <v>0</v>
      </c>
      <c r="AL66" s="139">
        <f>SUM(AJ66+AK66)</f>
        <v>0</v>
      </c>
      <c r="AM66" s="132">
        <v>0</v>
      </c>
      <c r="AN66" s="132">
        <v>0</v>
      </c>
      <c r="AO66" s="139">
        <f t="shared" si="4"/>
        <v>0</v>
      </c>
      <c r="AP66" s="19"/>
      <c r="AQ66" s="17" t="str">
        <f t="shared" si="2"/>
        <v>Correcto</v>
      </c>
    </row>
    <row r="67" spans="1:43" s="17" customFormat="1" ht="7.5" customHeight="1">
      <c r="A67" s="16"/>
      <c r="B67" s="19"/>
      <c r="C67" s="19"/>
      <c r="D67" s="19" t="s">
        <v>83</v>
      </c>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32">
        <v>0</v>
      </c>
      <c r="AK67" s="132">
        <v>0</v>
      </c>
      <c r="AL67" s="139">
        <f t="shared" ref="AL67:AL85" si="5">SUM(AJ67+AK67)</f>
        <v>0</v>
      </c>
      <c r="AM67" s="132">
        <v>0</v>
      </c>
      <c r="AN67" s="132">
        <v>0</v>
      </c>
      <c r="AO67" s="139">
        <f t="shared" si="4"/>
        <v>0</v>
      </c>
      <c r="AP67" s="19"/>
      <c r="AQ67" s="17" t="str">
        <f t="shared" si="2"/>
        <v>Correcto</v>
      </c>
    </row>
    <row r="68" spans="1:43" s="17" customFormat="1" ht="7.5" customHeight="1">
      <c r="A68" s="16"/>
      <c r="B68" s="19"/>
      <c r="C68" s="19"/>
      <c r="D68" s="19" t="s">
        <v>84</v>
      </c>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32">
        <v>0</v>
      </c>
      <c r="AK68" s="132">
        <v>0</v>
      </c>
      <c r="AL68" s="139">
        <f t="shared" si="5"/>
        <v>0</v>
      </c>
      <c r="AM68" s="132">
        <v>0</v>
      </c>
      <c r="AN68" s="132">
        <v>0</v>
      </c>
      <c r="AO68" s="139">
        <f t="shared" si="4"/>
        <v>0</v>
      </c>
      <c r="AP68" s="19"/>
      <c r="AQ68" s="17" t="str">
        <f t="shared" si="2"/>
        <v>Correcto</v>
      </c>
    </row>
    <row r="69" spans="1:43" s="17" customFormat="1" ht="7.5" customHeight="1">
      <c r="A69" s="16"/>
      <c r="B69" s="19"/>
      <c r="C69" s="19"/>
      <c r="D69" s="19" t="s">
        <v>85</v>
      </c>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32">
        <v>0</v>
      </c>
      <c r="AK69" s="132">
        <v>0</v>
      </c>
      <c r="AL69" s="139">
        <f t="shared" si="5"/>
        <v>0</v>
      </c>
      <c r="AM69" s="132">
        <v>0</v>
      </c>
      <c r="AN69" s="132">
        <v>0</v>
      </c>
      <c r="AO69" s="139">
        <f t="shared" si="4"/>
        <v>0</v>
      </c>
      <c r="AP69" s="19"/>
      <c r="AQ69" s="17" t="str">
        <f t="shared" si="2"/>
        <v>Correcto</v>
      </c>
    </row>
    <row r="70" spans="1:43" s="17" customFormat="1" ht="7.5" customHeight="1">
      <c r="A70" s="16"/>
      <c r="B70" s="19"/>
      <c r="C70" s="19"/>
      <c r="D70" s="19" t="s">
        <v>86</v>
      </c>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32">
        <v>0</v>
      </c>
      <c r="AK70" s="132">
        <v>0</v>
      </c>
      <c r="AL70" s="139">
        <f t="shared" si="5"/>
        <v>0</v>
      </c>
      <c r="AM70" s="132">
        <v>0</v>
      </c>
      <c r="AN70" s="132">
        <v>0</v>
      </c>
      <c r="AO70" s="139">
        <f t="shared" si="4"/>
        <v>0</v>
      </c>
      <c r="AP70" s="19"/>
      <c r="AQ70" s="17" t="str">
        <f t="shared" si="2"/>
        <v>Correcto</v>
      </c>
    </row>
    <row r="71" spans="1:43" s="17" customFormat="1" ht="7.5" customHeight="1">
      <c r="A71" s="16"/>
      <c r="B71" s="19"/>
      <c r="C71" s="19"/>
      <c r="D71" s="19" t="s">
        <v>247</v>
      </c>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32">
        <v>0</v>
      </c>
      <c r="AK71" s="132">
        <v>0</v>
      </c>
      <c r="AL71" s="139">
        <f t="shared" si="5"/>
        <v>0</v>
      </c>
      <c r="AM71" s="132">
        <v>0</v>
      </c>
      <c r="AN71" s="132">
        <v>0</v>
      </c>
      <c r="AO71" s="139">
        <f t="shared" si="4"/>
        <v>0</v>
      </c>
      <c r="AP71" s="19"/>
      <c r="AQ71" s="17" t="str">
        <f t="shared" si="2"/>
        <v>Correcto</v>
      </c>
    </row>
    <row r="72" spans="1:43" s="17" customFormat="1" ht="7.5" customHeight="1">
      <c r="A72" s="16"/>
      <c r="B72" s="19"/>
      <c r="C72" s="19"/>
      <c r="D72" s="19" t="s">
        <v>87</v>
      </c>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32">
        <v>0</v>
      </c>
      <c r="AK72" s="132">
        <v>0</v>
      </c>
      <c r="AL72" s="139">
        <f t="shared" si="5"/>
        <v>0</v>
      </c>
      <c r="AM72" s="132">
        <v>0</v>
      </c>
      <c r="AN72" s="132">
        <v>0</v>
      </c>
      <c r="AO72" s="139">
        <f t="shared" si="4"/>
        <v>0</v>
      </c>
      <c r="AP72" s="19"/>
      <c r="AQ72" s="17" t="str">
        <f t="shared" si="2"/>
        <v>Correcto</v>
      </c>
    </row>
    <row r="73" spans="1:43" s="17" customFormat="1" ht="7.5" customHeight="1">
      <c r="A73" s="16"/>
      <c r="B73" s="19"/>
      <c r="C73" s="19"/>
      <c r="D73" s="19" t="s">
        <v>259</v>
      </c>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32">
        <v>0</v>
      </c>
      <c r="AK73" s="132">
        <v>0</v>
      </c>
      <c r="AL73" s="139">
        <f t="shared" si="5"/>
        <v>0</v>
      </c>
      <c r="AM73" s="132">
        <v>0</v>
      </c>
      <c r="AN73" s="132">
        <v>0</v>
      </c>
      <c r="AO73" s="139">
        <f t="shared" si="4"/>
        <v>0</v>
      </c>
      <c r="AP73" s="19"/>
      <c r="AQ73" s="17" t="str">
        <f t="shared" si="2"/>
        <v>Correcto</v>
      </c>
    </row>
    <row r="74" spans="1:43" s="17" customFormat="1" ht="7.5" customHeight="1">
      <c r="A74" s="16"/>
      <c r="B74" s="19"/>
      <c r="C74" s="174" t="s">
        <v>28</v>
      </c>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324">
        <f>SUM(AJ75+AJ76+AJ77)</f>
        <v>0</v>
      </c>
      <c r="AK74" s="324">
        <f>SUM(AK75+AK76+AK77)</f>
        <v>0</v>
      </c>
      <c r="AL74" s="324">
        <f t="shared" si="5"/>
        <v>0</v>
      </c>
      <c r="AM74" s="324">
        <f>SUM(AM75+AM76+AM77)</f>
        <v>0</v>
      </c>
      <c r="AN74" s="324">
        <f>SUM(AN75+AN76+AN77)</f>
        <v>0</v>
      </c>
      <c r="AO74" s="145">
        <f t="shared" si="4"/>
        <v>0</v>
      </c>
      <c r="AP74" s="19"/>
      <c r="AQ74" s="17" t="str">
        <f t="shared" si="2"/>
        <v>Correcto</v>
      </c>
    </row>
    <row r="75" spans="1:43" s="17" customFormat="1" ht="7.5" customHeight="1">
      <c r="A75" s="16"/>
      <c r="B75" s="19"/>
      <c r="C75" s="19"/>
      <c r="D75" s="19" t="s">
        <v>5</v>
      </c>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32">
        <v>0</v>
      </c>
      <c r="AK75" s="132">
        <v>0</v>
      </c>
      <c r="AL75" s="139">
        <f t="shared" si="5"/>
        <v>0</v>
      </c>
      <c r="AM75" s="132">
        <v>0</v>
      </c>
      <c r="AN75" s="132">
        <v>0</v>
      </c>
      <c r="AO75" s="139">
        <f t="shared" si="4"/>
        <v>0</v>
      </c>
      <c r="AP75" s="19"/>
      <c r="AQ75" s="17" t="str">
        <f t="shared" si="2"/>
        <v>Correcto</v>
      </c>
    </row>
    <row r="76" spans="1:43" s="17" customFormat="1" ht="7.5" customHeight="1">
      <c r="A76" s="16"/>
      <c r="B76" s="19"/>
      <c r="C76" s="19"/>
      <c r="D76" s="19" t="s">
        <v>1</v>
      </c>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32">
        <v>0</v>
      </c>
      <c r="AK76" s="132">
        <v>0</v>
      </c>
      <c r="AL76" s="139">
        <f t="shared" si="5"/>
        <v>0</v>
      </c>
      <c r="AM76" s="132">
        <v>0</v>
      </c>
      <c r="AN76" s="132">
        <v>0</v>
      </c>
      <c r="AO76" s="139">
        <f t="shared" ref="AO76:AO85" si="6">SUM(AL76-AM76)</f>
        <v>0</v>
      </c>
      <c r="AP76" s="19"/>
      <c r="AQ76" s="17" t="str">
        <f t="shared" si="2"/>
        <v>Correcto</v>
      </c>
    </row>
    <row r="77" spans="1:43" s="17" customFormat="1" ht="7.5" customHeight="1">
      <c r="A77" s="16"/>
      <c r="B77" s="174"/>
      <c r="C77" s="59"/>
      <c r="D77" s="19" t="s">
        <v>6</v>
      </c>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32">
        <v>0</v>
      </c>
      <c r="AK77" s="132">
        <v>0</v>
      </c>
      <c r="AL77" s="139">
        <f t="shared" si="5"/>
        <v>0</v>
      </c>
      <c r="AM77" s="132">
        <v>0</v>
      </c>
      <c r="AN77" s="132">
        <v>0</v>
      </c>
      <c r="AO77" s="139">
        <f t="shared" si="6"/>
        <v>0</v>
      </c>
      <c r="AP77" s="19"/>
      <c r="AQ77" s="17" t="str">
        <f t="shared" ref="AQ77:AQ85" si="7">IF(OR(AM77=AN77,AM77&gt;AN77),"Correcto","Incorrecto")</f>
        <v>Correcto</v>
      </c>
    </row>
    <row r="78" spans="1:43" s="17" customFormat="1" ht="7.5" customHeight="1">
      <c r="A78" s="16"/>
      <c r="B78" s="174"/>
      <c r="C78" s="180" t="s">
        <v>164</v>
      </c>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324">
        <f>SUM(AJ79+AJ80+AJ81+AJ82+AJ83+AJ84+AJ85)</f>
        <v>0</v>
      </c>
      <c r="AK78" s="324">
        <f>SUM(AK79+AK80+AK81+AK82+AK83+AK84+AK85)</f>
        <v>0</v>
      </c>
      <c r="AL78" s="324">
        <f t="shared" si="5"/>
        <v>0</v>
      </c>
      <c r="AM78" s="324">
        <f>SUM(AM79+AM80+AM81+AM82+AM83+AM84+AM85)</f>
        <v>0</v>
      </c>
      <c r="AN78" s="324">
        <f>SUM(AN79+AN80+AN81+AN82+AN83+AN84+AN85)</f>
        <v>0</v>
      </c>
      <c r="AO78" s="145">
        <f t="shared" si="6"/>
        <v>0</v>
      </c>
      <c r="AP78" s="19"/>
      <c r="AQ78" s="17" t="str">
        <f t="shared" si="7"/>
        <v>Correcto</v>
      </c>
    </row>
    <row r="79" spans="1:43" s="17" customFormat="1" ht="7.5" customHeight="1">
      <c r="A79" s="16"/>
      <c r="B79" s="174"/>
      <c r="C79" s="59"/>
      <c r="D79" s="19" t="s">
        <v>89</v>
      </c>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32">
        <v>0</v>
      </c>
      <c r="AK79" s="132">
        <v>0</v>
      </c>
      <c r="AL79" s="139">
        <f t="shared" si="5"/>
        <v>0</v>
      </c>
      <c r="AM79" s="132">
        <v>0</v>
      </c>
      <c r="AN79" s="132">
        <v>0</v>
      </c>
      <c r="AO79" s="139">
        <f t="shared" si="6"/>
        <v>0</v>
      </c>
      <c r="AP79" s="19"/>
      <c r="AQ79" s="17" t="str">
        <f t="shared" si="7"/>
        <v>Correcto</v>
      </c>
    </row>
    <row r="80" spans="1:43" s="17" customFormat="1" ht="7.5" customHeight="1">
      <c r="A80" s="16"/>
      <c r="B80" s="174"/>
      <c r="C80" s="59"/>
      <c r="D80" s="19" t="s">
        <v>22</v>
      </c>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32">
        <v>0</v>
      </c>
      <c r="AK80" s="132">
        <v>0</v>
      </c>
      <c r="AL80" s="139">
        <f t="shared" si="5"/>
        <v>0</v>
      </c>
      <c r="AM80" s="132">
        <v>0</v>
      </c>
      <c r="AN80" s="132">
        <v>0</v>
      </c>
      <c r="AO80" s="139">
        <f t="shared" si="6"/>
        <v>0</v>
      </c>
      <c r="AP80" s="19"/>
      <c r="AQ80" s="17" t="str">
        <f t="shared" si="7"/>
        <v>Correcto</v>
      </c>
    </row>
    <row r="81" spans="1:45" s="17" customFormat="1" ht="7.5" customHeight="1">
      <c r="A81" s="16"/>
      <c r="B81" s="174"/>
      <c r="C81" s="59"/>
      <c r="D81" s="19" t="s">
        <v>23</v>
      </c>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32">
        <v>0</v>
      </c>
      <c r="AK81" s="132">
        <v>0</v>
      </c>
      <c r="AL81" s="139">
        <f t="shared" si="5"/>
        <v>0</v>
      </c>
      <c r="AM81" s="132">
        <v>0</v>
      </c>
      <c r="AN81" s="132">
        <v>0</v>
      </c>
      <c r="AO81" s="139">
        <f t="shared" si="6"/>
        <v>0</v>
      </c>
      <c r="AP81" s="19"/>
      <c r="AQ81" s="17" t="str">
        <f t="shared" si="7"/>
        <v>Correcto</v>
      </c>
    </row>
    <row r="82" spans="1:45" s="17" customFormat="1" ht="7.5" customHeight="1">
      <c r="A82" s="16"/>
      <c r="B82" s="174"/>
      <c r="C82" s="59"/>
      <c r="D82" s="19" t="s">
        <v>24</v>
      </c>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32">
        <v>0</v>
      </c>
      <c r="AK82" s="132">
        <v>0</v>
      </c>
      <c r="AL82" s="139">
        <f t="shared" si="5"/>
        <v>0</v>
      </c>
      <c r="AM82" s="132">
        <v>0</v>
      </c>
      <c r="AN82" s="132">
        <v>0</v>
      </c>
      <c r="AO82" s="139">
        <f t="shared" si="6"/>
        <v>0</v>
      </c>
      <c r="AP82" s="19"/>
      <c r="AQ82" s="17" t="str">
        <f t="shared" si="7"/>
        <v>Correcto</v>
      </c>
    </row>
    <row r="83" spans="1:45" s="17" customFormat="1" ht="7.5" customHeight="1">
      <c r="A83" s="16"/>
      <c r="B83" s="174"/>
      <c r="C83" s="59"/>
      <c r="D83" s="19" t="s">
        <v>25</v>
      </c>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32">
        <v>0</v>
      </c>
      <c r="AK83" s="132">
        <v>0</v>
      </c>
      <c r="AL83" s="139">
        <f t="shared" si="5"/>
        <v>0</v>
      </c>
      <c r="AM83" s="132">
        <v>0</v>
      </c>
      <c r="AN83" s="132">
        <v>0</v>
      </c>
      <c r="AO83" s="139">
        <f t="shared" si="6"/>
        <v>0</v>
      </c>
      <c r="AP83" s="19"/>
      <c r="AQ83" s="17" t="str">
        <f t="shared" si="7"/>
        <v>Correcto</v>
      </c>
    </row>
    <row r="84" spans="1:45" s="17" customFormat="1" ht="7.5" customHeight="1">
      <c r="A84" s="16"/>
      <c r="B84" s="174"/>
      <c r="C84" s="59"/>
      <c r="D84" s="19" t="s">
        <v>26</v>
      </c>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32">
        <v>0</v>
      </c>
      <c r="AK84" s="132">
        <v>0</v>
      </c>
      <c r="AL84" s="139">
        <f t="shared" si="5"/>
        <v>0</v>
      </c>
      <c r="AM84" s="132">
        <v>0</v>
      </c>
      <c r="AN84" s="132">
        <v>0</v>
      </c>
      <c r="AO84" s="139">
        <f t="shared" si="6"/>
        <v>0</v>
      </c>
      <c r="AP84" s="22"/>
      <c r="AQ84" s="17" t="str">
        <f t="shared" si="7"/>
        <v>Correcto</v>
      </c>
    </row>
    <row r="85" spans="1:45" s="17" customFormat="1" ht="7.5" customHeight="1">
      <c r="A85" s="16"/>
      <c r="B85" s="174"/>
      <c r="C85" s="59"/>
      <c r="D85" s="19" t="s">
        <v>204</v>
      </c>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32">
        <v>0</v>
      </c>
      <c r="AK85" s="132">
        <v>0</v>
      </c>
      <c r="AL85" s="139">
        <f t="shared" si="5"/>
        <v>0</v>
      </c>
      <c r="AM85" s="132">
        <v>0</v>
      </c>
      <c r="AN85" s="132">
        <v>0</v>
      </c>
      <c r="AO85" s="139">
        <f t="shared" si="6"/>
        <v>0</v>
      </c>
      <c r="AP85" s="19"/>
      <c r="AQ85" s="17" t="str">
        <f t="shared" si="7"/>
        <v>Correcto</v>
      </c>
    </row>
    <row r="86" spans="1:45" s="17" customFormat="1" ht="7.5" customHeight="1">
      <c r="A86" s="16"/>
      <c r="B86" s="18"/>
      <c r="C86" s="57"/>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20"/>
      <c r="AK86" s="20"/>
      <c r="AL86" s="20"/>
      <c r="AM86" s="20"/>
      <c r="AN86" s="20"/>
      <c r="AO86" s="20"/>
      <c r="AP86" s="19"/>
    </row>
    <row r="87" spans="1:45" s="17" customFormat="1" ht="7.5" customHeight="1">
      <c r="A87" s="16"/>
      <c r="B87" s="18"/>
      <c r="C87" s="57"/>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20"/>
      <c r="AK87" s="20"/>
      <c r="AL87" s="20"/>
      <c r="AM87" s="20"/>
      <c r="AN87" s="20"/>
      <c r="AO87" s="20"/>
      <c r="AP87" s="19"/>
    </row>
    <row r="88" spans="1:45" s="17" customFormat="1" ht="7.5" customHeight="1">
      <c r="A88" s="16"/>
      <c r="B88" s="18"/>
      <c r="C88" s="57"/>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20"/>
      <c r="AK88" s="20"/>
      <c r="AL88" s="20"/>
      <c r="AM88" s="20"/>
      <c r="AN88" s="20"/>
      <c r="AO88" s="20"/>
      <c r="AP88" s="19"/>
    </row>
    <row r="89" spans="1:45" s="17" customFormat="1" ht="7.5" customHeight="1">
      <c r="A89" s="83"/>
      <c r="B89" s="85"/>
      <c r="C89" s="86"/>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7"/>
      <c r="AK89" s="87"/>
      <c r="AL89" s="87"/>
      <c r="AM89" s="87"/>
      <c r="AN89" s="87"/>
      <c r="AO89" s="87"/>
      <c r="AP89" s="84"/>
    </row>
    <row r="90" spans="1:45" s="17" customFormat="1" ht="7.5" customHeight="1">
      <c r="A90" s="16"/>
      <c r="B90" s="158" t="s">
        <v>268</v>
      </c>
      <c r="C90" s="152"/>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4"/>
      <c r="AK90" s="154"/>
      <c r="AL90" s="154"/>
      <c r="AM90" s="154"/>
      <c r="AN90" s="154"/>
      <c r="AO90" s="154"/>
      <c r="AP90" s="19"/>
    </row>
    <row r="91" spans="1:45" s="17" customFormat="1" ht="7.5" customHeight="1">
      <c r="A91" s="16"/>
      <c r="B91" s="18"/>
      <c r="C91" s="57"/>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20"/>
      <c r="AK91" s="20"/>
      <c r="AL91" s="20"/>
      <c r="AM91" s="20"/>
      <c r="AN91" s="20"/>
      <c r="AO91" s="20"/>
      <c r="AP91" s="19"/>
    </row>
    <row r="92" spans="1:45" s="21" customFormat="1" ht="7.5" customHeight="1">
      <c r="A92" s="19"/>
      <c r="B92" s="18" t="s">
        <v>205</v>
      </c>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20"/>
      <c r="AK92" s="20"/>
      <c r="AL92" s="20"/>
      <c r="AM92" s="20"/>
      <c r="AN92" s="20"/>
      <c r="AO92" s="207" t="s">
        <v>269</v>
      </c>
      <c r="AP92" s="19"/>
    </row>
    <row r="93" spans="1:45" s="17" customFormat="1" ht="7.5" customHeight="1">
      <c r="A93" s="174" t="s">
        <v>205</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20"/>
      <c r="AK93" s="20"/>
      <c r="AL93" s="20"/>
      <c r="AM93" s="20"/>
      <c r="AN93" s="20"/>
      <c r="AO93" s="20"/>
      <c r="AP93" s="22"/>
    </row>
    <row r="94" spans="1:45" s="17" customFormat="1" ht="7.5" customHeight="1">
      <c r="A94" s="19"/>
      <c r="B94" s="174" t="s">
        <v>208</v>
      </c>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324">
        <f>SUM(AJ95+AJ103+AJ113+AJ123+AJ133+AJ143+AJ147+AJ156+AJ160)</f>
        <v>1175021203</v>
      </c>
      <c r="AK94" s="324">
        <f>SUM(AK95+AK103+AK113+AK123+AK133+AK143+AK147+AK156+AK160)</f>
        <v>79393566</v>
      </c>
      <c r="AL94" s="324">
        <f t="shared" ref="AL94:AM125" si="8">SUM(AJ94+AK94)</f>
        <v>1254414769</v>
      </c>
      <c r="AM94" s="324">
        <f>SUM(AM95+AM103+AM113+AM123+AM133+AM143+AM147+AM156+AM160)</f>
        <v>1085465771</v>
      </c>
      <c r="AN94" s="324">
        <f>SUM(AN95+AN103+AN113+AN123+AN133+AN143+AN147+AN156+AN160)</f>
        <v>1085465771</v>
      </c>
      <c r="AO94" s="145">
        <f t="shared" ref="AO94:AO125" si="9">SUM(AL94-AM94)</f>
        <v>168948998</v>
      </c>
      <c r="AP94" s="19"/>
      <c r="AQ94" s="17" t="str">
        <f>IF(OR(AM94=AN94,AM94&gt;AN94),"Correcto","Incorrecto")</f>
        <v>Correcto</v>
      </c>
    </row>
    <row r="95" spans="1:45" s="17" customFormat="1" ht="7.5" customHeight="1">
      <c r="A95" s="19"/>
      <c r="B95" s="19"/>
      <c r="C95" s="38" t="s">
        <v>0</v>
      </c>
      <c r="D95" s="174"/>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324">
        <f>SUM(AJ96+AJ97+AJ98+AJ99+AJ100+AJ101+AJ102)</f>
        <v>938769361</v>
      </c>
      <c r="AK95" s="324">
        <f t="shared" ref="AK95:AO95" si="10">SUM(AK96+AK97+AK98+AK99+AK100+AK101+AK102)</f>
        <v>-12955003</v>
      </c>
      <c r="AL95" s="324">
        <f t="shared" si="10"/>
        <v>925814358</v>
      </c>
      <c r="AM95" s="324">
        <f t="shared" si="10"/>
        <v>782479950</v>
      </c>
      <c r="AN95" s="324">
        <f t="shared" si="10"/>
        <v>782479950</v>
      </c>
      <c r="AO95" s="324">
        <f t="shared" si="10"/>
        <v>143334408</v>
      </c>
      <c r="AP95" s="19"/>
      <c r="AQ95" s="17" t="str">
        <f t="shared" ref="AQ95:AQ158" si="11">IF(OR(AM95=AN95,AM95&gt;AN95),"Correcto","Incorrecto")</f>
        <v>Correcto</v>
      </c>
      <c r="AR95" s="198">
        <f>+AM95-AN95</f>
        <v>0</v>
      </c>
    </row>
    <row r="96" spans="1:45" s="17" customFormat="1" ht="7.5" customHeight="1">
      <c r="A96" s="19"/>
      <c r="B96" s="19"/>
      <c r="C96" s="37"/>
      <c r="D96" s="19" t="s">
        <v>47</v>
      </c>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32">
        <v>232809793</v>
      </c>
      <c r="AK96" s="132">
        <v>2593126</v>
      </c>
      <c r="AL96" s="139">
        <f t="shared" si="8"/>
        <v>235402919</v>
      </c>
      <c r="AM96" s="132">
        <v>231736290</v>
      </c>
      <c r="AN96" s="132">
        <v>231736290</v>
      </c>
      <c r="AO96" s="139">
        <f t="shared" si="9"/>
        <v>3666629</v>
      </c>
      <c r="AP96" s="19"/>
      <c r="AQ96" s="17" t="str">
        <f t="shared" si="11"/>
        <v>Correcto</v>
      </c>
      <c r="AR96" s="198">
        <f t="shared" ref="AR96:AR142" si="12">+AM96-AN96</f>
        <v>0</v>
      </c>
      <c r="AS96" s="17">
        <v>11</v>
      </c>
    </row>
    <row r="97" spans="1:45" s="17" customFormat="1" ht="7.5" customHeight="1">
      <c r="A97" s="19"/>
      <c r="B97" s="19"/>
      <c r="C97" s="37"/>
      <c r="D97" s="19" t="s">
        <v>48</v>
      </c>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32">
        <v>5607781</v>
      </c>
      <c r="AK97" s="132">
        <v>1914001</v>
      </c>
      <c r="AL97" s="139">
        <f t="shared" si="8"/>
        <v>7521782</v>
      </c>
      <c r="AM97" s="132">
        <v>4838936</v>
      </c>
      <c r="AN97" s="132">
        <v>4838936</v>
      </c>
      <c r="AO97" s="139">
        <f t="shared" si="9"/>
        <v>2682846</v>
      </c>
      <c r="AP97" s="19"/>
      <c r="AQ97" s="17" t="str">
        <f t="shared" si="11"/>
        <v>Correcto</v>
      </c>
      <c r="AR97" s="198">
        <f t="shared" si="12"/>
        <v>0</v>
      </c>
      <c r="AS97" s="17">
        <v>12</v>
      </c>
    </row>
    <row r="98" spans="1:45" s="17" customFormat="1" ht="7.5" customHeight="1">
      <c r="A98" s="19"/>
      <c r="B98" s="19"/>
      <c r="C98" s="37"/>
      <c r="D98" s="19" t="s">
        <v>49</v>
      </c>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32">
        <v>302787835</v>
      </c>
      <c r="AK98" s="132">
        <v>-7594148</v>
      </c>
      <c r="AL98" s="139">
        <f t="shared" si="8"/>
        <v>295193687</v>
      </c>
      <c r="AM98" s="132">
        <v>289959992</v>
      </c>
      <c r="AN98" s="132">
        <v>289959992</v>
      </c>
      <c r="AO98" s="139">
        <f t="shared" si="9"/>
        <v>5233695</v>
      </c>
      <c r="AP98" s="19"/>
      <c r="AQ98" s="17" t="str">
        <f t="shared" si="11"/>
        <v>Correcto</v>
      </c>
      <c r="AR98" s="198">
        <f t="shared" si="12"/>
        <v>0</v>
      </c>
      <c r="AS98" s="17">
        <v>13</v>
      </c>
    </row>
    <row r="99" spans="1:45" s="17" customFormat="1" ht="7.5" customHeight="1">
      <c r="A99" s="19"/>
      <c r="B99" s="19"/>
      <c r="C99" s="37"/>
      <c r="D99" s="19" t="s">
        <v>50</v>
      </c>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32">
        <v>119400443</v>
      </c>
      <c r="AK99" s="132">
        <v>5331517</v>
      </c>
      <c r="AL99" s="139">
        <f t="shared" si="8"/>
        <v>124731960</v>
      </c>
      <c r="AM99" s="132">
        <v>83839173</v>
      </c>
      <c r="AN99" s="132">
        <v>83839173</v>
      </c>
      <c r="AO99" s="139">
        <f t="shared" si="9"/>
        <v>40892787</v>
      </c>
      <c r="AP99" s="19"/>
      <c r="AQ99" s="17" t="str">
        <f t="shared" si="11"/>
        <v>Correcto</v>
      </c>
      <c r="AR99" s="198">
        <f t="shared" si="12"/>
        <v>0</v>
      </c>
      <c r="AS99" s="17">
        <v>14</v>
      </c>
    </row>
    <row r="100" spans="1:45" s="17" customFormat="1" ht="7.5" customHeight="1">
      <c r="A100" s="19"/>
      <c r="B100" s="19"/>
      <c r="C100" s="37"/>
      <c r="D100" s="19" t="s">
        <v>51</v>
      </c>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32">
        <v>161639734</v>
      </c>
      <c r="AK100" s="132">
        <v>28453616</v>
      </c>
      <c r="AL100" s="139">
        <f t="shared" si="8"/>
        <v>190093350</v>
      </c>
      <c r="AM100" s="132">
        <v>100614595</v>
      </c>
      <c r="AN100" s="132">
        <v>100614595</v>
      </c>
      <c r="AO100" s="139">
        <f t="shared" si="9"/>
        <v>89478755</v>
      </c>
      <c r="AP100" s="19"/>
      <c r="AQ100" s="17" t="str">
        <f t="shared" si="11"/>
        <v>Correcto</v>
      </c>
      <c r="AR100" s="198">
        <f t="shared" si="12"/>
        <v>0</v>
      </c>
      <c r="AS100" s="17">
        <v>15</v>
      </c>
    </row>
    <row r="101" spans="1:45" s="17" customFormat="1" ht="7.5" customHeight="1">
      <c r="A101" s="19"/>
      <c r="B101" s="19"/>
      <c r="C101" s="37"/>
      <c r="D101" s="19" t="s">
        <v>52</v>
      </c>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32">
        <v>46000000</v>
      </c>
      <c r="AK101" s="132">
        <v>-45992627</v>
      </c>
      <c r="AL101" s="139">
        <f t="shared" si="8"/>
        <v>7373</v>
      </c>
      <c r="AM101" s="132">
        <v>0</v>
      </c>
      <c r="AN101" s="132">
        <v>0</v>
      </c>
      <c r="AO101" s="139">
        <f t="shared" si="9"/>
        <v>7373</v>
      </c>
      <c r="AP101" s="19"/>
      <c r="AQ101" s="17" t="str">
        <f t="shared" si="11"/>
        <v>Correcto</v>
      </c>
      <c r="AR101" s="198">
        <f t="shared" si="12"/>
        <v>0</v>
      </c>
      <c r="AS101" s="17">
        <v>16</v>
      </c>
    </row>
    <row r="102" spans="1:45" s="17" customFormat="1" ht="7.5" customHeight="1">
      <c r="A102" s="19"/>
      <c r="B102" s="19"/>
      <c r="C102" s="37"/>
      <c r="D102" s="19" t="s">
        <v>53</v>
      </c>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32">
        <v>70523775</v>
      </c>
      <c r="AK102" s="132">
        <v>2339512</v>
      </c>
      <c r="AL102" s="139">
        <f t="shared" si="8"/>
        <v>72863287</v>
      </c>
      <c r="AM102" s="132">
        <v>71490964</v>
      </c>
      <c r="AN102" s="132">
        <v>71490964</v>
      </c>
      <c r="AO102" s="139">
        <f t="shared" si="9"/>
        <v>1372323</v>
      </c>
      <c r="AP102" s="19"/>
      <c r="AQ102" s="17" t="str">
        <f t="shared" si="11"/>
        <v>Correcto</v>
      </c>
      <c r="AR102" s="198">
        <f t="shared" si="12"/>
        <v>0</v>
      </c>
      <c r="AS102" s="17">
        <v>17</v>
      </c>
    </row>
    <row r="103" spans="1:45" s="17" customFormat="1" ht="7.5" customHeight="1">
      <c r="A103" s="19"/>
      <c r="B103" s="19"/>
      <c r="C103" s="38" t="s">
        <v>13</v>
      </c>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324">
        <f>SUM(AJ104+AJ105+AJ106+AJ107+AJ108+AJ109+AJ110+AJ111+AJ112)</f>
        <v>122005641</v>
      </c>
      <c r="AK103" s="324">
        <f>SUM(AK104+AK105+AK106+AK107+AK108+AK109+AK110+AK111+AK112)</f>
        <v>47314052</v>
      </c>
      <c r="AL103" s="324">
        <f t="shared" ref="AK103:AO103" si="13">SUM(AL104+AL105+AL106+AL107+AL108+AL109+AL110+AL111+AL112)</f>
        <v>169319693</v>
      </c>
      <c r="AM103" s="324">
        <f t="shared" si="13"/>
        <v>164206078</v>
      </c>
      <c r="AN103" s="324">
        <f t="shared" si="13"/>
        <v>164206078</v>
      </c>
      <c r="AO103" s="324">
        <f t="shared" si="13"/>
        <v>5113615</v>
      </c>
      <c r="AP103" s="19"/>
      <c r="AQ103" s="17" t="str">
        <f t="shared" si="11"/>
        <v>Correcto</v>
      </c>
      <c r="AR103" s="198">
        <f t="shared" si="12"/>
        <v>0</v>
      </c>
    </row>
    <row r="104" spans="1:45" s="17" customFormat="1" ht="7.5" customHeight="1">
      <c r="A104" s="19"/>
      <c r="B104" s="19"/>
      <c r="C104" s="37"/>
      <c r="D104" s="19" t="s">
        <v>251</v>
      </c>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32">
        <v>1136044</v>
      </c>
      <c r="AK104" s="132">
        <v>2170297</v>
      </c>
      <c r="AL104" s="139">
        <f>SUM(AJ104+AK104)</f>
        <v>3306341</v>
      </c>
      <c r="AM104" s="132">
        <v>2972138</v>
      </c>
      <c r="AN104" s="132">
        <v>2972138</v>
      </c>
      <c r="AO104" s="139">
        <f t="shared" si="9"/>
        <v>334203</v>
      </c>
      <c r="AP104" s="19"/>
      <c r="AQ104" s="17" t="str">
        <f t="shared" si="11"/>
        <v>Correcto</v>
      </c>
      <c r="AR104" s="198">
        <f t="shared" si="12"/>
        <v>0</v>
      </c>
      <c r="AS104" s="17">
        <v>21</v>
      </c>
    </row>
    <row r="105" spans="1:45" s="17" customFormat="1" ht="7.5" customHeight="1">
      <c r="A105" s="19"/>
      <c r="B105" s="19"/>
      <c r="C105" s="37"/>
      <c r="D105" s="19" t="s">
        <v>54</v>
      </c>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32">
        <v>24008207</v>
      </c>
      <c r="AK105" s="132">
        <v>19640000</v>
      </c>
      <c r="AL105" s="139">
        <f t="shared" si="8"/>
        <v>43648207</v>
      </c>
      <c r="AM105" s="132">
        <v>42348279</v>
      </c>
      <c r="AN105" s="132">
        <v>42348279</v>
      </c>
      <c r="AO105" s="139">
        <f t="shared" si="9"/>
        <v>1299928</v>
      </c>
      <c r="AP105" s="19"/>
      <c r="AQ105" s="17" t="str">
        <f t="shared" si="11"/>
        <v>Correcto</v>
      </c>
      <c r="AR105" s="198">
        <f t="shared" si="12"/>
        <v>0</v>
      </c>
      <c r="AS105" s="17">
        <v>22</v>
      </c>
    </row>
    <row r="106" spans="1:45" s="17" customFormat="1" ht="7.5" customHeight="1">
      <c r="A106" s="19"/>
      <c r="B106" s="19"/>
      <c r="C106" s="37"/>
      <c r="D106" s="19" t="s">
        <v>257</v>
      </c>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32">
        <v>50000</v>
      </c>
      <c r="AK106" s="132">
        <v>-45000</v>
      </c>
      <c r="AL106" s="139">
        <f t="shared" si="8"/>
        <v>5000</v>
      </c>
      <c r="AM106" s="132">
        <v>0</v>
      </c>
      <c r="AN106" s="132">
        <v>0</v>
      </c>
      <c r="AO106" s="139">
        <f t="shared" si="9"/>
        <v>5000</v>
      </c>
      <c r="AP106" s="19"/>
      <c r="AQ106" s="17" t="str">
        <f t="shared" si="11"/>
        <v>Correcto</v>
      </c>
      <c r="AR106" s="198">
        <f t="shared" si="12"/>
        <v>0</v>
      </c>
      <c r="AS106" s="17">
        <v>23</v>
      </c>
    </row>
    <row r="107" spans="1:45" s="17" customFormat="1" ht="7.5" customHeight="1">
      <c r="A107" s="19"/>
      <c r="B107" s="19"/>
      <c r="C107" s="37"/>
      <c r="D107" s="19" t="s">
        <v>56</v>
      </c>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32">
        <v>425000</v>
      </c>
      <c r="AK107" s="132">
        <v>1290940</v>
      </c>
      <c r="AL107" s="139">
        <f t="shared" si="8"/>
        <v>1715940</v>
      </c>
      <c r="AM107" s="132">
        <v>1454765</v>
      </c>
      <c r="AN107" s="132">
        <v>1454765</v>
      </c>
      <c r="AO107" s="139">
        <f t="shared" si="9"/>
        <v>261175</v>
      </c>
      <c r="AP107" s="19"/>
      <c r="AQ107" s="17" t="str">
        <f t="shared" si="11"/>
        <v>Correcto</v>
      </c>
      <c r="AR107" s="198">
        <f t="shared" si="12"/>
        <v>0</v>
      </c>
      <c r="AS107" s="17">
        <v>24</v>
      </c>
    </row>
    <row r="108" spans="1:45" s="17" customFormat="1" ht="7.5" customHeight="1">
      <c r="A108" s="19"/>
      <c r="B108" s="19"/>
      <c r="C108" s="37"/>
      <c r="D108" s="19" t="s">
        <v>57</v>
      </c>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32">
        <v>150000</v>
      </c>
      <c r="AK108" s="132">
        <v>267975</v>
      </c>
      <c r="AL108" s="139">
        <f t="shared" si="8"/>
        <v>417975</v>
      </c>
      <c r="AM108" s="132">
        <v>227278</v>
      </c>
      <c r="AN108" s="132">
        <v>227278</v>
      </c>
      <c r="AO108" s="139">
        <f t="shared" si="9"/>
        <v>190697</v>
      </c>
      <c r="AP108" s="19"/>
      <c r="AQ108" s="17" t="str">
        <f t="shared" si="11"/>
        <v>Correcto</v>
      </c>
      <c r="AR108" s="198">
        <f t="shared" si="12"/>
        <v>0</v>
      </c>
      <c r="AS108" s="17">
        <v>25</v>
      </c>
    </row>
    <row r="109" spans="1:45" s="17" customFormat="1" ht="7.5" customHeight="1">
      <c r="A109" s="19"/>
      <c r="B109" s="19"/>
      <c r="C109" s="37"/>
      <c r="D109" s="19" t="s">
        <v>58</v>
      </c>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32">
        <v>17000000</v>
      </c>
      <c r="AK109" s="132">
        <v>17808000</v>
      </c>
      <c r="AL109" s="139">
        <f t="shared" si="8"/>
        <v>34808000</v>
      </c>
      <c r="AM109" s="132">
        <v>32610511</v>
      </c>
      <c r="AN109" s="132">
        <v>32610511</v>
      </c>
      <c r="AO109" s="139">
        <f t="shared" si="9"/>
        <v>2197489</v>
      </c>
      <c r="AP109" s="19"/>
      <c r="AQ109" s="17" t="str">
        <f t="shared" si="11"/>
        <v>Correcto</v>
      </c>
      <c r="AR109" s="198">
        <f t="shared" si="12"/>
        <v>0</v>
      </c>
      <c r="AS109" s="17">
        <v>26</v>
      </c>
    </row>
    <row r="110" spans="1:45" s="17" customFormat="1" ht="7.5" customHeight="1">
      <c r="A110" s="19"/>
      <c r="B110" s="19"/>
      <c r="C110" s="37"/>
      <c r="D110" s="19" t="s">
        <v>254</v>
      </c>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32">
        <v>77350000</v>
      </c>
      <c r="AK110" s="132">
        <v>1201523</v>
      </c>
      <c r="AL110" s="139">
        <f t="shared" si="8"/>
        <v>78551523</v>
      </c>
      <c r="AM110" s="132">
        <v>78446585</v>
      </c>
      <c r="AN110" s="132">
        <v>78446585</v>
      </c>
      <c r="AO110" s="139">
        <f t="shared" si="9"/>
        <v>104938</v>
      </c>
      <c r="AP110" s="19"/>
      <c r="AQ110" s="17" t="str">
        <f t="shared" si="11"/>
        <v>Correcto</v>
      </c>
      <c r="AR110" s="198">
        <f t="shared" si="12"/>
        <v>0</v>
      </c>
      <c r="AS110" s="17">
        <v>27</v>
      </c>
    </row>
    <row r="111" spans="1:45" s="17" customFormat="1" ht="7.5" customHeight="1">
      <c r="A111" s="19"/>
      <c r="B111" s="19"/>
      <c r="C111" s="37"/>
      <c r="D111" s="19" t="s">
        <v>60</v>
      </c>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32">
        <v>0</v>
      </c>
      <c r="AK111" s="132">
        <v>0</v>
      </c>
      <c r="AL111" s="139">
        <f t="shared" si="8"/>
        <v>0</v>
      </c>
      <c r="AM111" s="132">
        <v>0</v>
      </c>
      <c r="AN111" s="132">
        <v>0</v>
      </c>
      <c r="AO111" s="139">
        <f t="shared" si="9"/>
        <v>0</v>
      </c>
      <c r="AP111" s="19"/>
      <c r="AQ111" s="17" t="str">
        <f t="shared" si="11"/>
        <v>Correcto</v>
      </c>
      <c r="AR111" s="198">
        <f t="shared" si="12"/>
        <v>0</v>
      </c>
      <c r="AS111" s="17">
        <v>28</v>
      </c>
    </row>
    <row r="112" spans="1:45" s="17" customFormat="1" ht="7.5" customHeight="1">
      <c r="A112" s="19"/>
      <c r="B112" s="19"/>
      <c r="C112" s="37"/>
      <c r="D112" s="19" t="s">
        <v>61</v>
      </c>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32">
        <v>1886390</v>
      </c>
      <c r="AK112" s="132">
        <v>4980317</v>
      </c>
      <c r="AL112" s="139">
        <f t="shared" si="8"/>
        <v>6866707</v>
      </c>
      <c r="AM112" s="132">
        <v>6146522</v>
      </c>
      <c r="AN112" s="132">
        <v>6146522</v>
      </c>
      <c r="AO112" s="139">
        <f t="shared" si="9"/>
        <v>720185</v>
      </c>
      <c r="AP112" s="19"/>
      <c r="AQ112" s="17" t="str">
        <f t="shared" si="11"/>
        <v>Correcto</v>
      </c>
      <c r="AR112" s="198">
        <f t="shared" si="12"/>
        <v>0</v>
      </c>
      <c r="AS112" s="17">
        <v>29</v>
      </c>
    </row>
    <row r="113" spans="1:45" s="17" customFormat="1" ht="7.5" customHeight="1">
      <c r="A113" s="19"/>
      <c r="B113" s="19"/>
      <c r="C113" s="38" t="s">
        <v>14</v>
      </c>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324">
        <f>SUM(AJ114+AJ115+AJ116+AJ117+AJ118+AJ119+AJ120+AJ121+AJ122)</f>
        <v>89146201</v>
      </c>
      <c r="AK113" s="324">
        <f>SUM(AK114+AK115+AK116+AK117+AK118+AK119+AK120+AK121+AK122)</f>
        <v>12513698</v>
      </c>
      <c r="AL113" s="324">
        <f t="shared" ref="AK113:AO113" si="14">SUM(AL114+AL115+AL116+AL117+AL118+AL119+AL120+AL121+AL122)</f>
        <v>101659899</v>
      </c>
      <c r="AM113" s="324">
        <f t="shared" si="14"/>
        <v>81665202</v>
      </c>
      <c r="AN113" s="324">
        <f t="shared" si="14"/>
        <v>81665202</v>
      </c>
      <c r="AO113" s="324">
        <f t="shared" si="14"/>
        <v>19994697</v>
      </c>
      <c r="AP113" s="19"/>
      <c r="AQ113" s="17" t="str">
        <f t="shared" si="11"/>
        <v>Correcto</v>
      </c>
      <c r="AR113" s="198">
        <f t="shared" si="12"/>
        <v>0</v>
      </c>
    </row>
    <row r="114" spans="1:45" s="17" customFormat="1" ht="7.5" customHeight="1">
      <c r="A114" s="19"/>
      <c r="B114" s="19"/>
      <c r="C114" s="37"/>
      <c r="D114" s="19" t="s">
        <v>62</v>
      </c>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32">
        <v>12573201</v>
      </c>
      <c r="AK114" s="132">
        <v>3396260</v>
      </c>
      <c r="AL114" s="139">
        <f t="shared" si="8"/>
        <v>15969461</v>
      </c>
      <c r="AM114" s="132">
        <v>13261300</v>
      </c>
      <c r="AN114" s="132">
        <v>13261300</v>
      </c>
      <c r="AO114" s="139">
        <f t="shared" si="9"/>
        <v>2708161</v>
      </c>
      <c r="AP114" s="19"/>
      <c r="AQ114" s="17" t="str">
        <f t="shared" si="11"/>
        <v>Correcto</v>
      </c>
      <c r="AR114" s="198">
        <f t="shared" si="12"/>
        <v>0</v>
      </c>
      <c r="AS114" s="17">
        <v>31</v>
      </c>
    </row>
    <row r="115" spans="1:45" s="17" customFormat="1" ht="7.5" customHeight="1">
      <c r="A115" s="19"/>
      <c r="B115" s="19"/>
      <c r="C115" s="37"/>
      <c r="D115" s="19" t="s">
        <v>63</v>
      </c>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32">
        <v>915000</v>
      </c>
      <c r="AK115" s="132">
        <v>36000</v>
      </c>
      <c r="AL115" s="139">
        <f t="shared" si="8"/>
        <v>951000</v>
      </c>
      <c r="AM115" s="132">
        <v>457330</v>
      </c>
      <c r="AN115" s="132">
        <v>457330</v>
      </c>
      <c r="AO115" s="139">
        <f t="shared" si="9"/>
        <v>493670</v>
      </c>
      <c r="AP115" s="19"/>
      <c r="AQ115" s="17" t="str">
        <f t="shared" si="11"/>
        <v>Correcto</v>
      </c>
      <c r="AR115" s="198">
        <f t="shared" si="12"/>
        <v>0</v>
      </c>
      <c r="AS115" s="17">
        <v>32</v>
      </c>
    </row>
    <row r="116" spans="1:45" s="17" customFormat="1" ht="7.5" customHeight="1">
      <c r="A116" s="19"/>
      <c r="B116" s="19"/>
      <c r="C116" s="37"/>
      <c r="D116" s="19" t="s">
        <v>258</v>
      </c>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32">
        <v>550000</v>
      </c>
      <c r="AK116" s="132">
        <v>1421784</v>
      </c>
      <c r="AL116" s="139">
        <f t="shared" si="8"/>
        <v>1971784</v>
      </c>
      <c r="AM116" s="132">
        <v>1398998</v>
      </c>
      <c r="AN116" s="132">
        <v>1398998</v>
      </c>
      <c r="AO116" s="139">
        <f t="shared" si="9"/>
        <v>572786</v>
      </c>
      <c r="AP116" s="19"/>
      <c r="AQ116" s="17" t="str">
        <f t="shared" si="11"/>
        <v>Correcto</v>
      </c>
      <c r="AR116" s="198">
        <f t="shared" si="12"/>
        <v>0</v>
      </c>
      <c r="AS116" s="17">
        <v>33</v>
      </c>
    </row>
    <row r="117" spans="1:45" s="17" customFormat="1" ht="7.5" customHeight="1">
      <c r="A117" s="19"/>
      <c r="B117" s="19"/>
      <c r="C117" s="37"/>
      <c r="D117" s="19" t="s">
        <v>65</v>
      </c>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32">
        <v>13018000</v>
      </c>
      <c r="AK117" s="132">
        <v>850000</v>
      </c>
      <c r="AL117" s="139">
        <f t="shared" si="8"/>
        <v>13868000</v>
      </c>
      <c r="AM117" s="132">
        <v>12917146</v>
      </c>
      <c r="AN117" s="132">
        <v>12917146</v>
      </c>
      <c r="AO117" s="139">
        <f t="shared" si="9"/>
        <v>950854</v>
      </c>
      <c r="AP117" s="19"/>
      <c r="AQ117" s="17" t="str">
        <f t="shared" si="11"/>
        <v>Correcto</v>
      </c>
      <c r="AR117" s="198">
        <f t="shared" si="12"/>
        <v>0</v>
      </c>
      <c r="AS117" s="17">
        <v>34</v>
      </c>
    </row>
    <row r="118" spans="1:45" s="17" customFormat="1" ht="7.5" customHeight="1">
      <c r="A118" s="19"/>
      <c r="B118" s="19"/>
      <c r="C118" s="37"/>
      <c r="D118" s="19" t="s">
        <v>256</v>
      </c>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32">
        <v>27480000</v>
      </c>
      <c r="AK118" s="132">
        <v>3364084</v>
      </c>
      <c r="AL118" s="139">
        <f t="shared" si="8"/>
        <v>30844084</v>
      </c>
      <c r="AM118" s="132">
        <v>25801539</v>
      </c>
      <c r="AN118" s="132">
        <v>25801539</v>
      </c>
      <c r="AO118" s="139">
        <f t="shared" si="9"/>
        <v>5042545</v>
      </c>
      <c r="AP118" s="19"/>
      <c r="AQ118" s="17" t="str">
        <f t="shared" si="11"/>
        <v>Correcto</v>
      </c>
      <c r="AR118" s="198">
        <f t="shared" si="12"/>
        <v>0</v>
      </c>
      <c r="AS118" s="17">
        <v>35</v>
      </c>
    </row>
    <row r="119" spans="1:45" s="17" customFormat="1" ht="7.5" customHeight="1">
      <c r="A119" s="19"/>
      <c r="B119" s="19"/>
      <c r="C119" s="37"/>
      <c r="D119" s="19" t="s">
        <v>67</v>
      </c>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32">
        <v>0</v>
      </c>
      <c r="AK119" s="132">
        <v>0</v>
      </c>
      <c r="AL119" s="139">
        <f t="shared" si="8"/>
        <v>0</v>
      </c>
      <c r="AM119" s="132">
        <v>0</v>
      </c>
      <c r="AN119" s="132">
        <v>0</v>
      </c>
      <c r="AO119" s="139">
        <f t="shared" si="9"/>
        <v>0</v>
      </c>
      <c r="AP119" s="19"/>
      <c r="AQ119" s="17" t="str">
        <f t="shared" si="11"/>
        <v>Correcto</v>
      </c>
      <c r="AR119" s="198">
        <f t="shared" si="12"/>
        <v>0</v>
      </c>
      <c r="AS119" s="17">
        <v>36</v>
      </c>
    </row>
    <row r="120" spans="1:45" s="17" customFormat="1" ht="7.5" customHeight="1">
      <c r="A120" s="19"/>
      <c r="B120" s="19"/>
      <c r="C120" s="37"/>
      <c r="D120" s="19" t="s">
        <v>68</v>
      </c>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32">
        <v>20000</v>
      </c>
      <c r="AK120" s="132">
        <v>60000</v>
      </c>
      <c r="AL120" s="139">
        <f t="shared" si="8"/>
        <v>80000</v>
      </c>
      <c r="AM120" s="132">
        <v>41822</v>
      </c>
      <c r="AN120" s="132">
        <v>41822</v>
      </c>
      <c r="AO120" s="139">
        <f t="shared" si="9"/>
        <v>38178</v>
      </c>
      <c r="AP120" s="19"/>
      <c r="AQ120" s="17" t="str">
        <f t="shared" si="11"/>
        <v>Correcto</v>
      </c>
      <c r="AR120" s="198">
        <f t="shared" si="12"/>
        <v>0</v>
      </c>
      <c r="AS120" s="17">
        <v>37</v>
      </c>
    </row>
    <row r="121" spans="1:45" s="17" customFormat="1" ht="7.5" customHeight="1">
      <c r="A121" s="19"/>
      <c r="B121" s="19"/>
      <c r="C121" s="37"/>
      <c r="D121" s="19" t="s">
        <v>69</v>
      </c>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32">
        <v>50000</v>
      </c>
      <c r="AK121" s="132">
        <v>-50000</v>
      </c>
      <c r="AL121" s="139">
        <f t="shared" si="8"/>
        <v>0</v>
      </c>
      <c r="AM121" s="132">
        <v>0</v>
      </c>
      <c r="AN121" s="132">
        <v>0</v>
      </c>
      <c r="AO121" s="139">
        <f t="shared" si="9"/>
        <v>0</v>
      </c>
      <c r="AP121" s="19"/>
      <c r="AQ121" s="17" t="str">
        <f t="shared" si="11"/>
        <v>Correcto</v>
      </c>
      <c r="AR121" s="198">
        <f t="shared" si="12"/>
        <v>0</v>
      </c>
      <c r="AS121" s="17">
        <v>38</v>
      </c>
    </row>
    <row r="122" spans="1:45" s="17" customFormat="1" ht="7.5" customHeight="1">
      <c r="A122" s="19"/>
      <c r="B122" s="19"/>
      <c r="C122" s="37"/>
      <c r="D122" s="19" t="s">
        <v>70</v>
      </c>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32">
        <v>34540000</v>
      </c>
      <c r="AK122" s="132">
        <v>3435570</v>
      </c>
      <c r="AL122" s="139">
        <f t="shared" si="8"/>
        <v>37975570</v>
      </c>
      <c r="AM122" s="132">
        <v>27787067</v>
      </c>
      <c r="AN122" s="132">
        <v>27787067</v>
      </c>
      <c r="AO122" s="139">
        <f t="shared" si="9"/>
        <v>10188503</v>
      </c>
      <c r="AP122" s="19"/>
      <c r="AQ122" s="17" t="str">
        <f t="shared" si="11"/>
        <v>Correcto</v>
      </c>
      <c r="AR122" s="198">
        <f t="shared" si="12"/>
        <v>0</v>
      </c>
      <c r="AS122" s="17">
        <v>39</v>
      </c>
    </row>
    <row r="123" spans="1:45" s="17" customFormat="1" ht="7.5" customHeight="1">
      <c r="A123" s="19"/>
      <c r="B123" s="19"/>
      <c r="C123" s="174" t="s">
        <v>255</v>
      </c>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324">
        <f>SUM(AJ124+AJ125+AJ126+AJ127+AJ128+AJ129+AJ130+AJ131+AJ132)</f>
        <v>100000</v>
      </c>
      <c r="AK123" s="324">
        <f>SUM(AK124+AK125+AK126+AK127+AK128+AK129+AK130+AK131+AK132)</f>
        <v>29804</v>
      </c>
      <c r="AL123" s="324">
        <f t="shared" ref="AK123:AO123" si="15">SUM(AL124+AL125+AL126+AL127+AL128+AL129+AL130+AL131+AL132)</f>
        <v>129804</v>
      </c>
      <c r="AM123" s="324">
        <f t="shared" si="15"/>
        <v>129804</v>
      </c>
      <c r="AN123" s="324">
        <f t="shared" si="15"/>
        <v>129804</v>
      </c>
      <c r="AO123" s="324">
        <f t="shared" si="15"/>
        <v>0</v>
      </c>
      <c r="AP123" s="19"/>
      <c r="AQ123" s="17" t="str">
        <f t="shared" si="11"/>
        <v>Correcto</v>
      </c>
      <c r="AR123" s="198">
        <f t="shared" si="12"/>
        <v>0</v>
      </c>
    </row>
    <row r="124" spans="1:45" s="17" customFormat="1" ht="7.5" customHeight="1">
      <c r="A124" s="19"/>
      <c r="B124" s="19"/>
      <c r="C124" s="19"/>
      <c r="D124" s="19" t="s">
        <v>8</v>
      </c>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32">
        <v>0</v>
      </c>
      <c r="AK124" s="132">
        <v>0</v>
      </c>
      <c r="AL124" s="139">
        <f t="shared" si="8"/>
        <v>0</v>
      </c>
      <c r="AM124" s="132">
        <v>0</v>
      </c>
      <c r="AN124" s="132">
        <v>0</v>
      </c>
      <c r="AO124" s="139">
        <f t="shared" si="9"/>
        <v>0</v>
      </c>
      <c r="AP124" s="19"/>
      <c r="AQ124" s="17" t="str">
        <f t="shared" si="11"/>
        <v>Correcto</v>
      </c>
      <c r="AR124" s="198">
        <f t="shared" si="12"/>
        <v>0</v>
      </c>
      <c r="AS124" s="17">
        <v>41</v>
      </c>
    </row>
    <row r="125" spans="1:45" s="17" customFormat="1" ht="7.5" customHeight="1">
      <c r="A125" s="19"/>
      <c r="B125" s="19"/>
      <c r="C125" s="19"/>
      <c r="D125" s="19" t="s">
        <v>9</v>
      </c>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32">
        <v>0</v>
      </c>
      <c r="AK125" s="132">
        <v>0</v>
      </c>
      <c r="AL125" s="139">
        <f t="shared" si="8"/>
        <v>0</v>
      </c>
      <c r="AM125" s="132">
        <v>0</v>
      </c>
      <c r="AN125" s="132">
        <v>0</v>
      </c>
      <c r="AO125" s="139">
        <f t="shared" si="9"/>
        <v>0</v>
      </c>
      <c r="AP125" s="19"/>
      <c r="AQ125" s="17" t="str">
        <f t="shared" si="11"/>
        <v>Correcto</v>
      </c>
      <c r="AR125" s="198">
        <f t="shared" si="12"/>
        <v>0</v>
      </c>
      <c r="AS125" s="17">
        <v>42</v>
      </c>
    </row>
    <row r="126" spans="1:45" s="17" customFormat="1" ht="7.5" customHeight="1">
      <c r="A126" s="19"/>
      <c r="B126" s="19"/>
      <c r="C126" s="19"/>
      <c r="D126" s="19" t="s">
        <v>10</v>
      </c>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32">
        <v>0</v>
      </c>
      <c r="AK126" s="132">
        <v>0</v>
      </c>
      <c r="AL126" s="139">
        <f t="shared" ref="AL126:AL157" si="16">SUM(AJ126+AK126)</f>
        <v>0</v>
      </c>
      <c r="AM126" s="132">
        <v>0</v>
      </c>
      <c r="AN126" s="132">
        <v>0</v>
      </c>
      <c r="AO126" s="139">
        <f t="shared" ref="AO126:AO157" si="17">SUM(AL126-AM126)</f>
        <v>0</v>
      </c>
      <c r="AP126" s="19"/>
      <c r="AQ126" s="17" t="str">
        <f t="shared" si="11"/>
        <v>Correcto</v>
      </c>
      <c r="AR126" s="198">
        <f t="shared" si="12"/>
        <v>0</v>
      </c>
      <c r="AS126" s="17">
        <v>43</v>
      </c>
    </row>
    <row r="127" spans="1:45" s="17" customFormat="1" ht="7.5" customHeight="1">
      <c r="A127" s="19"/>
      <c r="B127" s="19"/>
      <c r="C127" s="19"/>
      <c r="D127" s="19" t="s">
        <v>11</v>
      </c>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32">
        <v>100000</v>
      </c>
      <c r="AK127" s="132">
        <v>29804</v>
      </c>
      <c r="AL127" s="139">
        <f t="shared" si="16"/>
        <v>129804</v>
      </c>
      <c r="AM127" s="132">
        <v>129804</v>
      </c>
      <c r="AN127" s="132">
        <v>129804</v>
      </c>
      <c r="AO127" s="139">
        <f t="shared" si="17"/>
        <v>0</v>
      </c>
      <c r="AP127" s="19"/>
      <c r="AQ127" s="17" t="str">
        <f t="shared" si="11"/>
        <v>Correcto</v>
      </c>
      <c r="AR127" s="198">
        <f t="shared" si="12"/>
        <v>0</v>
      </c>
      <c r="AS127" s="17">
        <v>44</v>
      </c>
    </row>
    <row r="128" spans="1:45" s="17" customFormat="1" ht="7.5" customHeight="1">
      <c r="A128" s="19"/>
      <c r="B128" s="19"/>
      <c r="C128" s="19"/>
      <c r="D128" s="19" t="s">
        <v>12</v>
      </c>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32">
        <v>0</v>
      </c>
      <c r="AK128" s="132">
        <v>0</v>
      </c>
      <c r="AL128" s="139">
        <f t="shared" si="16"/>
        <v>0</v>
      </c>
      <c r="AM128" s="132">
        <v>0</v>
      </c>
      <c r="AN128" s="132">
        <v>0</v>
      </c>
      <c r="AO128" s="139">
        <f t="shared" si="17"/>
        <v>0</v>
      </c>
      <c r="AP128" s="19"/>
      <c r="AQ128" s="17" t="str">
        <f t="shared" si="11"/>
        <v>Correcto</v>
      </c>
      <c r="AR128" s="198">
        <f t="shared" si="12"/>
        <v>0</v>
      </c>
      <c r="AS128" s="17">
        <v>45</v>
      </c>
    </row>
    <row r="129" spans="1:45" s="17" customFormat="1" ht="7.5" customHeight="1">
      <c r="A129" s="19"/>
      <c r="B129" s="19"/>
      <c r="C129" s="19"/>
      <c r="D129" s="19" t="s">
        <v>71</v>
      </c>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32">
        <v>0</v>
      </c>
      <c r="AK129" s="132">
        <v>0</v>
      </c>
      <c r="AL129" s="139">
        <f t="shared" si="16"/>
        <v>0</v>
      </c>
      <c r="AM129" s="132">
        <v>0</v>
      </c>
      <c r="AN129" s="132">
        <v>0</v>
      </c>
      <c r="AO129" s="139">
        <f t="shared" si="17"/>
        <v>0</v>
      </c>
      <c r="AP129" s="19"/>
      <c r="AQ129" s="17" t="str">
        <f t="shared" si="11"/>
        <v>Correcto</v>
      </c>
      <c r="AR129" s="198">
        <f t="shared" si="12"/>
        <v>0</v>
      </c>
      <c r="AS129" s="17">
        <v>46</v>
      </c>
    </row>
    <row r="130" spans="1:45" s="17" customFormat="1" ht="7.5" customHeight="1">
      <c r="A130" s="19"/>
      <c r="B130" s="19"/>
      <c r="C130" s="19"/>
      <c r="D130" s="19" t="s">
        <v>15</v>
      </c>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32">
        <v>0</v>
      </c>
      <c r="AK130" s="132">
        <v>0</v>
      </c>
      <c r="AL130" s="139">
        <f t="shared" si="16"/>
        <v>0</v>
      </c>
      <c r="AM130" s="132">
        <v>0</v>
      </c>
      <c r="AN130" s="132">
        <v>0</v>
      </c>
      <c r="AO130" s="139">
        <f t="shared" si="17"/>
        <v>0</v>
      </c>
      <c r="AP130" s="19"/>
      <c r="AQ130" s="17" t="str">
        <f t="shared" si="11"/>
        <v>Correcto</v>
      </c>
      <c r="AR130" s="198">
        <f t="shared" si="12"/>
        <v>0</v>
      </c>
      <c r="AS130" s="17">
        <v>47</v>
      </c>
    </row>
    <row r="131" spans="1:45" s="17" customFormat="1" ht="7.5" customHeight="1">
      <c r="A131" s="19"/>
      <c r="B131" s="19"/>
      <c r="C131" s="19"/>
      <c r="D131" s="19" t="s">
        <v>16</v>
      </c>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32">
        <v>0</v>
      </c>
      <c r="AK131" s="132">
        <v>0</v>
      </c>
      <c r="AL131" s="139">
        <f t="shared" si="16"/>
        <v>0</v>
      </c>
      <c r="AM131" s="132">
        <v>0</v>
      </c>
      <c r="AN131" s="132">
        <v>0</v>
      </c>
      <c r="AO131" s="139">
        <f t="shared" si="17"/>
        <v>0</v>
      </c>
      <c r="AP131" s="19"/>
      <c r="AQ131" s="17" t="str">
        <f t="shared" si="11"/>
        <v>Correcto</v>
      </c>
      <c r="AR131" s="198">
        <f t="shared" si="12"/>
        <v>0</v>
      </c>
      <c r="AS131" s="17">
        <v>48</v>
      </c>
    </row>
    <row r="132" spans="1:45" s="17" customFormat="1" ht="7.5" customHeight="1">
      <c r="A132" s="19"/>
      <c r="B132" s="19"/>
      <c r="C132" s="19"/>
      <c r="D132" s="19" t="s">
        <v>17</v>
      </c>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32">
        <v>0</v>
      </c>
      <c r="AK132" s="132">
        <v>0</v>
      </c>
      <c r="AL132" s="139">
        <f t="shared" si="16"/>
        <v>0</v>
      </c>
      <c r="AM132" s="132">
        <v>0</v>
      </c>
      <c r="AN132" s="132">
        <v>0</v>
      </c>
      <c r="AO132" s="139">
        <f t="shared" si="17"/>
        <v>0</v>
      </c>
      <c r="AP132" s="19"/>
      <c r="AQ132" s="17" t="str">
        <f t="shared" si="11"/>
        <v>Correcto</v>
      </c>
      <c r="AR132" s="198">
        <f t="shared" si="12"/>
        <v>0</v>
      </c>
      <c r="AS132" s="17">
        <v>49</v>
      </c>
    </row>
    <row r="133" spans="1:45" s="17" customFormat="1" ht="7.5" customHeight="1">
      <c r="A133" s="19"/>
      <c r="B133" s="19"/>
      <c r="C133" s="174" t="s">
        <v>200</v>
      </c>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324">
        <f>SUM(AJ134+AJ135+AJ136+AJ137+AJ138+AJ139+AJ140+AJ141+AJ142)</f>
        <v>25000000</v>
      </c>
      <c r="AK133" s="324">
        <f>SUM(AK134+AK135+AK136+AK137+AK138+AK139+AK140+AK141+AK142)</f>
        <v>32491015</v>
      </c>
      <c r="AL133" s="324">
        <f t="shared" ref="AK133:AO133" si="18">SUM(AL134+AL135+AL136+AL137+AL138+AL139+AL140+AL141+AL142)</f>
        <v>57491015</v>
      </c>
      <c r="AM133" s="324">
        <f t="shared" si="18"/>
        <v>56984737</v>
      </c>
      <c r="AN133" s="324">
        <f t="shared" si="18"/>
        <v>56984737</v>
      </c>
      <c r="AO133" s="324">
        <f t="shared" si="18"/>
        <v>506278</v>
      </c>
      <c r="AP133" s="19"/>
      <c r="AQ133" s="17" t="str">
        <f t="shared" si="11"/>
        <v>Correcto</v>
      </c>
      <c r="AR133" s="198">
        <f t="shared" si="12"/>
        <v>0</v>
      </c>
    </row>
    <row r="134" spans="1:45" s="17" customFormat="1" ht="7.5" customHeight="1">
      <c r="A134" s="19"/>
      <c r="B134" s="19"/>
      <c r="C134" s="19"/>
      <c r="D134" s="19" t="s">
        <v>72</v>
      </c>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32">
        <v>0</v>
      </c>
      <c r="AK134" s="132">
        <v>343849</v>
      </c>
      <c r="AL134" s="139">
        <f t="shared" si="16"/>
        <v>343849</v>
      </c>
      <c r="AM134" s="132">
        <v>326148</v>
      </c>
      <c r="AN134" s="132">
        <v>326148</v>
      </c>
      <c r="AO134" s="139">
        <f t="shared" si="17"/>
        <v>17701</v>
      </c>
      <c r="AP134" s="19"/>
      <c r="AQ134" s="17" t="str">
        <f t="shared" si="11"/>
        <v>Correcto</v>
      </c>
      <c r="AR134" s="198">
        <f t="shared" si="12"/>
        <v>0</v>
      </c>
      <c r="AS134" s="17">
        <v>51</v>
      </c>
    </row>
    <row r="135" spans="1:45" s="17" customFormat="1" ht="7.5" customHeight="1">
      <c r="A135" s="19"/>
      <c r="B135" s="19"/>
      <c r="C135" s="19"/>
      <c r="D135" s="19" t="s">
        <v>73</v>
      </c>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32">
        <v>0</v>
      </c>
      <c r="AK135" s="132">
        <v>0</v>
      </c>
      <c r="AL135" s="139">
        <f t="shared" si="16"/>
        <v>0</v>
      </c>
      <c r="AM135" s="132">
        <v>0</v>
      </c>
      <c r="AN135" s="132">
        <v>0</v>
      </c>
      <c r="AO135" s="139">
        <f t="shared" si="17"/>
        <v>0</v>
      </c>
      <c r="AP135" s="19"/>
      <c r="AQ135" s="17" t="str">
        <f t="shared" si="11"/>
        <v>Correcto</v>
      </c>
      <c r="AR135" s="198">
        <f t="shared" si="12"/>
        <v>0</v>
      </c>
      <c r="AS135" s="17">
        <v>52</v>
      </c>
    </row>
    <row r="136" spans="1:45" s="17" customFormat="1" ht="7.5" customHeight="1">
      <c r="A136" s="19"/>
      <c r="B136" s="19"/>
      <c r="C136" s="19"/>
      <c r="D136" s="19" t="s">
        <v>74</v>
      </c>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32">
        <v>0</v>
      </c>
      <c r="AK136" s="132">
        <v>0</v>
      </c>
      <c r="AL136" s="139">
        <f t="shared" si="16"/>
        <v>0</v>
      </c>
      <c r="AM136" s="132">
        <v>0</v>
      </c>
      <c r="AN136" s="132">
        <v>0</v>
      </c>
      <c r="AO136" s="139">
        <f t="shared" si="17"/>
        <v>0</v>
      </c>
      <c r="AP136" s="19"/>
      <c r="AQ136" s="17" t="str">
        <f t="shared" si="11"/>
        <v>Correcto</v>
      </c>
      <c r="AR136" s="198">
        <f t="shared" si="12"/>
        <v>0</v>
      </c>
      <c r="AS136" s="17">
        <v>53</v>
      </c>
    </row>
    <row r="137" spans="1:45" s="17" customFormat="1" ht="7.5" customHeight="1">
      <c r="A137" s="19"/>
      <c r="B137" s="19"/>
      <c r="C137" s="19"/>
      <c r="D137" s="19" t="s">
        <v>75</v>
      </c>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32">
        <v>25000000</v>
      </c>
      <c r="AK137" s="132">
        <v>29962272</v>
      </c>
      <c r="AL137" s="139">
        <f t="shared" si="16"/>
        <v>54962272</v>
      </c>
      <c r="AM137" s="132">
        <v>54723696</v>
      </c>
      <c r="AN137" s="132">
        <v>54723696</v>
      </c>
      <c r="AO137" s="139">
        <f t="shared" si="17"/>
        <v>238576</v>
      </c>
      <c r="AP137" s="19"/>
      <c r="AQ137" s="17" t="str">
        <f t="shared" si="11"/>
        <v>Correcto</v>
      </c>
      <c r="AR137" s="198">
        <f t="shared" si="12"/>
        <v>0</v>
      </c>
      <c r="AS137" s="17">
        <v>54</v>
      </c>
    </row>
    <row r="138" spans="1:45" s="17" customFormat="1" ht="7.5" customHeight="1">
      <c r="A138" s="19"/>
      <c r="B138" s="19"/>
      <c r="C138" s="19"/>
      <c r="D138" s="19" t="s">
        <v>76</v>
      </c>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32">
        <v>0</v>
      </c>
      <c r="AK138" s="132">
        <v>0</v>
      </c>
      <c r="AL138" s="139">
        <f t="shared" si="16"/>
        <v>0</v>
      </c>
      <c r="AM138" s="132">
        <v>0</v>
      </c>
      <c r="AN138" s="132">
        <v>0</v>
      </c>
      <c r="AO138" s="139">
        <f t="shared" si="17"/>
        <v>0</v>
      </c>
      <c r="AP138" s="19"/>
      <c r="AQ138" s="17" t="str">
        <f t="shared" si="11"/>
        <v>Correcto</v>
      </c>
      <c r="AR138" s="198">
        <f t="shared" si="12"/>
        <v>0</v>
      </c>
      <c r="AS138" s="17">
        <v>55</v>
      </c>
    </row>
    <row r="139" spans="1:45" s="17" customFormat="1" ht="7.5" customHeight="1">
      <c r="A139" s="19"/>
      <c r="B139" s="19"/>
      <c r="C139" s="19"/>
      <c r="D139" s="19" t="s">
        <v>77</v>
      </c>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32">
        <v>0</v>
      </c>
      <c r="AK139" s="132">
        <v>1933609</v>
      </c>
      <c r="AL139" s="139">
        <f t="shared" si="16"/>
        <v>1933609</v>
      </c>
      <c r="AM139" s="132">
        <v>1933608</v>
      </c>
      <c r="AN139" s="132">
        <v>1933608</v>
      </c>
      <c r="AO139" s="139">
        <f t="shared" si="17"/>
        <v>1</v>
      </c>
      <c r="AP139" s="19"/>
      <c r="AQ139" s="17" t="str">
        <f t="shared" si="11"/>
        <v>Correcto</v>
      </c>
      <c r="AR139" s="198">
        <f t="shared" si="12"/>
        <v>0</v>
      </c>
      <c r="AS139" s="17">
        <v>56</v>
      </c>
    </row>
    <row r="140" spans="1:45" s="17" customFormat="1" ht="7.5" customHeight="1">
      <c r="A140" s="19"/>
      <c r="B140" s="19"/>
      <c r="C140" s="19"/>
      <c r="D140" s="19" t="s">
        <v>78</v>
      </c>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32">
        <v>0</v>
      </c>
      <c r="AK140" s="132">
        <v>0</v>
      </c>
      <c r="AL140" s="139">
        <f t="shared" si="16"/>
        <v>0</v>
      </c>
      <c r="AM140" s="132">
        <v>0</v>
      </c>
      <c r="AN140" s="132">
        <v>0</v>
      </c>
      <c r="AO140" s="139">
        <f t="shared" si="17"/>
        <v>0</v>
      </c>
      <c r="AP140" s="19"/>
      <c r="AQ140" s="17" t="str">
        <f t="shared" si="11"/>
        <v>Correcto</v>
      </c>
      <c r="AR140" s="198">
        <f t="shared" si="12"/>
        <v>0</v>
      </c>
      <c r="AS140" s="17">
        <v>57</v>
      </c>
    </row>
    <row r="141" spans="1:45" s="17" customFormat="1" ht="7.5" customHeight="1">
      <c r="A141" s="19"/>
      <c r="B141" s="19"/>
      <c r="C141" s="19"/>
      <c r="D141" s="19" t="s">
        <v>79</v>
      </c>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32">
        <v>0</v>
      </c>
      <c r="AK141" s="132">
        <v>0</v>
      </c>
      <c r="AL141" s="139">
        <f t="shared" si="16"/>
        <v>0</v>
      </c>
      <c r="AM141" s="132">
        <v>0</v>
      </c>
      <c r="AN141" s="132">
        <v>0</v>
      </c>
      <c r="AO141" s="139">
        <f t="shared" si="17"/>
        <v>0</v>
      </c>
      <c r="AP141" s="19"/>
      <c r="AQ141" s="17" t="str">
        <f t="shared" si="11"/>
        <v>Correcto</v>
      </c>
      <c r="AR141" s="198">
        <f t="shared" si="12"/>
        <v>0</v>
      </c>
      <c r="AS141" s="17">
        <v>58</v>
      </c>
    </row>
    <row r="142" spans="1:45" s="17" customFormat="1" ht="7.5" customHeight="1">
      <c r="A142" s="19"/>
      <c r="B142" s="19"/>
      <c r="C142" s="19"/>
      <c r="D142" s="19" t="s">
        <v>19</v>
      </c>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32">
        <v>0</v>
      </c>
      <c r="AK142" s="132">
        <v>251285</v>
      </c>
      <c r="AL142" s="139">
        <f t="shared" si="16"/>
        <v>251285</v>
      </c>
      <c r="AM142" s="132">
        <v>1285</v>
      </c>
      <c r="AN142" s="132">
        <v>1285</v>
      </c>
      <c r="AO142" s="139">
        <f t="shared" si="17"/>
        <v>250000</v>
      </c>
      <c r="AP142" s="19"/>
      <c r="AQ142" s="17" t="str">
        <f t="shared" si="11"/>
        <v>Correcto</v>
      </c>
      <c r="AR142" s="198">
        <f t="shared" si="12"/>
        <v>0</v>
      </c>
      <c r="AS142" s="17">
        <v>59</v>
      </c>
    </row>
    <row r="143" spans="1:45" s="17" customFormat="1" ht="7.5" customHeight="1">
      <c r="A143" s="19"/>
      <c r="B143" s="19"/>
      <c r="C143" s="174" t="s">
        <v>201</v>
      </c>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324">
        <f>SUM(AJ144+AJ145+AJ146)</f>
        <v>0</v>
      </c>
      <c r="AK143" s="324">
        <v>0</v>
      </c>
      <c r="AL143" s="324">
        <f t="shared" si="16"/>
        <v>0</v>
      </c>
      <c r="AM143" s="324">
        <v>0</v>
      </c>
      <c r="AN143" s="324">
        <v>0</v>
      </c>
      <c r="AO143" s="145">
        <f t="shared" si="17"/>
        <v>0</v>
      </c>
      <c r="AP143" s="19"/>
      <c r="AQ143" s="17" t="str">
        <f t="shared" si="11"/>
        <v>Correcto</v>
      </c>
    </row>
    <row r="144" spans="1:45" s="17" customFormat="1" ht="7.5" customHeight="1">
      <c r="A144" s="19"/>
      <c r="B144" s="19"/>
      <c r="C144" s="19"/>
      <c r="D144" s="19" t="s">
        <v>80</v>
      </c>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32">
        <v>0</v>
      </c>
      <c r="AK144" s="132">
        <v>0</v>
      </c>
      <c r="AL144" s="139">
        <f t="shared" si="16"/>
        <v>0</v>
      </c>
      <c r="AM144" s="132">
        <v>0</v>
      </c>
      <c r="AN144" s="132">
        <v>0</v>
      </c>
      <c r="AO144" s="139">
        <f t="shared" si="17"/>
        <v>0</v>
      </c>
      <c r="AP144" s="19"/>
      <c r="AQ144" s="17" t="str">
        <f t="shared" si="11"/>
        <v>Correcto</v>
      </c>
    </row>
    <row r="145" spans="1:43" s="17" customFormat="1" ht="7.5" customHeight="1">
      <c r="A145" s="19"/>
      <c r="B145" s="19"/>
      <c r="C145" s="19"/>
      <c r="D145" s="19" t="s">
        <v>81</v>
      </c>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32">
        <v>0</v>
      </c>
      <c r="AK145" s="132">
        <v>0</v>
      </c>
      <c r="AL145" s="139">
        <f t="shared" si="16"/>
        <v>0</v>
      </c>
      <c r="AM145" s="132">
        <v>0</v>
      </c>
      <c r="AN145" s="132">
        <v>0</v>
      </c>
      <c r="AO145" s="139">
        <f t="shared" si="17"/>
        <v>0</v>
      </c>
      <c r="AP145" s="19"/>
      <c r="AQ145" s="17" t="str">
        <f t="shared" si="11"/>
        <v>Correcto</v>
      </c>
    </row>
    <row r="146" spans="1:43" s="17" customFormat="1" ht="7.5" customHeight="1">
      <c r="A146" s="19"/>
      <c r="B146" s="19"/>
      <c r="C146" s="19"/>
      <c r="D146" s="19" t="s">
        <v>82</v>
      </c>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32">
        <v>0</v>
      </c>
      <c r="AK146" s="132">
        <v>0</v>
      </c>
      <c r="AL146" s="139">
        <f t="shared" si="16"/>
        <v>0</v>
      </c>
      <c r="AM146" s="132">
        <v>0</v>
      </c>
      <c r="AN146" s="132">
        <v>0</v>
      </c>
      <c r="AO146" s="139">
        <f t="shared" si="17"/>
        <v>0</v>
      </c>
      <c r="AP146" s="19"/>
      <c r="AQ146" s="17" t="str">
        <f t="shared" si="11"/>
        <v>Correcto</v>
      </c>
    </row>
    <row r="147" spans="1:43" s="17" customFormat="1" ht="7.5" customHeight="1">
      <c r="A147" s="19"/>
      <c r="B147" s="19"/>
      <c r="C147" s="174" t="s">
        <v>202</v>
      </c>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324">
        <f>SUM(AJ148+AJ149+AJ150+AJ151+AJ152+AJ154+AJ155)</f>
        <v>0</v>
      </c>
      <c r="AK147" s="324">
        <v>0</v>
      </c>
      <c r="AL147" s="324">
        <f t="shared" si="16"/>
        <v>0</v>
      </c>
      <c r="AM147" s="324">
        <v>0</v>
      </c>
      <c r="AN147" s="324">
        <v>0</v>
      </c>
      <c r="AO147" s="145">
        <f t="shared" si="17"/>
        <v>0</v>
      </c>
      <c r="AP147" s="19"/>
      <c r="AQ147" s="17" t="str">
        <f t="shared" si="11"/>
        <v>Correcto</v>
      </c>
    </row>
    <row r="148" spans="1:43" s="17" customFormat="1" ht="7.5" customHeight="1">
      <c r="A148" s="19"/>
      <c r="B148" s="19"/>
      <c r="C148" s="19"/>
      <c r="D148" s="19" t="s">
        <v>203</v>
      </c>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32">
        <v>0</v>
      </c>
      <c r="AK148" s="132">
        <v>0</v>
      </c>
      <c r="AL148" s="139">
        <f t="shared" si="16"/>
        <v>0</v>
      </c>
      <c r="AM148" s="132">
        <v>0</v>
      </c>
      <c r="AN148" s="132">
        <v>0</v>
      </c>
      <c r="AO148" s="139">
        <f t="shared" si="17"/>
        <v>0</v>
      </c>
      <c r="AP148" s="19"/>
      <c r="AQ148" s="17" t="str">
        <f t="shared" si="11"/>
        <v>Correcto</v>
      </c>
    </row>
    <row r="149" spans="1:43" s="17" customFormat="1" ht="7.5" customHeight="1">
      <c r="A149" s="19"/>
      <c r="B149" s="19"/>
      <c r="C149" s="19"/>
      <c r="D149" s="19" t="s">
        <v>83</v>
      </c>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32">
        <v>0</v>
      </c>
      <c r="AK149" s="132">
        <v>0</v>
      </c>
      <c r="AL149" s="139">
        <f t="shared" si="16"/>
        <v>0</v>
      </c>
      <c r="AM149" s="132">
        <v>0</v>
      </c>
      <c r="AN149" s="132">
        <v>0</v>
      </c>
      <c r="AO149" s="139">
        <f t="shared" si="17"/>
        <v>0</v>
      </c>
      <c r="AP149" s="19"/>
      <c r="AQ149" s="17" t="str">
        <f t="shared" si="11"/>
        <v>Correcto</v>
      </c>
    </row>
    <row r="150" spans="1:43" s="17" customFormat="1" ht="7.5" customHeight="1">
      <c r="A150" s="19"/>
      <c r="B150" s="19"/>
      <c r="C150" s="19"/>
      <c r="D150" s="19" t="s">
        <v>84</v>
      </c>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32">
        <v>0</v>
      </c>
      <c r="AK150" s="132">
        <v>0</v>
      </c>
      <c r="AL150" s="139">
        <f t="shared" si="16"/>
        <v>0</v>
      </c>
      <c r="AM150" s="132">
        <v>0</v>
      </c>
      <c r="AN150" s="132">
        <v>0</v>
      </c>
      <c r="AO150" s="139">
        <f t="shared" si="17"/>
        <v>0</v>
      </c>
      <c r="AP150" s="19"/>
      <c r="AQ150" s="17" t="str">
        <f t="shared" si="11"/>
        <v>Correcto</v>
      </c>
    </row>
    <row r="151" spans="1:43" s="17" customFormat="1" ht="7.5" customHeight="1">
      <c r="A151" s="19"/>
      <c r="B151" s="19"/>
      <c r="C151" s="19"/>
      <c r="D151" s="19" t="s">
        <v>85</v>
      </c>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32">
        <v>0</v>
      </c>
      <c r="AK151" s="132">
        <v>0</v>
      </c>
      <c r="AL151" s="139">
        <f t="shared" si="16"/>
        <v>0</v>
      </c>
      <c r="AM151" s="132">
        <v>0</v>
      </c>
      <c r="AN151" s="132">
        <v>0</v>
      </c>
      <c r="AO151" s="139">
        <f t="shared" si="17"/>
        <v>0</v>
      </c>
      <c r="AP151" s="19"/>
      <c r="AQ151" s="17" t="str">
        <f t="shared" si="11"/>
        <v>Correcto</v>
      </c>
    </row>
    <row r="152" spans="1:43" s="17" customFormat="1" ht="7.5" customHeight="1">
      <c r="A152" s="19"/>
      <c r="B152" s="19"/>
      <c r="C152" s="19"/>
      <c r="D152" s="19" t="s">
        <v>86</v>
      </c>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32">
        <v>0</v>
      </c>
      <c r="AK152" s="132">
        <v>0</v>
      </c>
      <c r="AL152" s="139">
        <f t="shared" si="16"/>
        <v>0</v>
      </c>
      <c r="AM152" s="132">
        <v>0</v>
      </c>
      <c r="AN152" s="132">
        <v>0</v>
      </c>
      <c r="AO152" s="139">
        <f t="shared" si="17"/>
        <v>0</v>
      </c>
      <c r="AP152" s="19"/>
      <c r="AQ152" s="17" t="str">
        <f t="shared" si="11"/>
        <v>Correcto</v>
      </c>
    </row>
    <row r="153" spans="1:43" s="17" customFormat="1" ht="7.5" customHeight="1">
      <c r="A153" s="19"/>
      <c r="B153" s="19"/>
      <c r="C153" s="19"/>
      <c r="D153" s="19" t="s">
        <v>247</v>
      </c>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32">
        <v>0</v>
      </c>
      <c r="AK153" s="132">
        <v>0</v>
      </c>
      <c r="AL153" s="139">
        <f t="shared" si="16"/>
        <v>0</v>
      </c>
      <c r="AM153" s="132">
        <v>0</v>
      </c>
      <c r="AN153" s="132">
        <v>0</v>
      </c>
      <c r="AO153" s="139">
        <f t="shared" si="17"/>
        <v>0</v>
      </c>
      <c r="AP153" s="19"/>
      <c r="AQ153" s="17" t="str">
        <f t="shared" si="11"/>
        <v>Correcto</v>
      </c>
    </row>
    <row r="154" spans="1:43" s="17" customFormat="1" ht="7.5" customHeight="1">
      <c r="A154" s="19"/>
      <c r="B154" s="19"/>
      <c r="C154" s="19"/>
      <c r="D154" s="19" t="s">
        <v>87</v>
      </c>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32">
        <v>0</v>
      </c>
      <c r="AK154" s="132">
        <v>0</v>
      </c>
      <c r="AL154" s="139">
        <f t="shared" si="16"/>
        <v>0</v>
      </c>
      <c r="AM154" s="132">
        <v>0</v>
      </c>
      <c r="AN154" s="132">
        <v>0</v>
      </c>
      <c r="AO154" s="139">
        <f t="shared" si="17"/>
        <v>0</v>
      </c>
      <c r="AP154" s="19"/>
      <c r="AQ154" s="17" t="str">
        <f t="shared" si="11"/>
        <v>Correcto</v>
      </c>
    </row>
    <row r="155" spans="1:43" s="17" customFormat="1" ht="7.5" customHeight="1">
      <c r="A155" s="19"/>
      <c r="B155" s="19"/>
      <c r="C155" s="19"/>
      <c r="D155" s="19" t="s">
        <v>259</v>
      </c>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32">
        <v>0</v>
      </c>
      <c r="AK155" s="132">
        <v>0</v>
      </c>
      <c r="AL155" s="139">
        <f t="shared" si="16"/>
        <v>0</v>
      </c>
      <c r="AM155" s="132">
        <v>0</v>
      </c>
      <c r="AN155" s="132">
        <v>0</v>
      </c>
      <c r="AO155" s="139">
        <f t="shared" si="17"/>
        <v>0</v>
      </c>
      <c r="AP155" s="19"/>
      <c r="AQ155" s="17" t="str">
        <f t="shared" si="11"/>
        <v>Correcto</v>
      </c>
    </row>
    <row r="156" spans="1:43" s="17" customFormat="1" ht="7.5" customHeight="1">
      <c r="A156" s="19"/>
      <c r="B156" s="19"/>
      <c r="C156" s="174" t="s">
        <v>28</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324">
        <f>SUM(AJ157+AJ158+AJ159)</f>
        <v>0</v>
      </c>
      <c r="AK156" s="324">
        <v>0</v>
      </c>
      <c r="AL156" s="324">
        <f>SUM(AL157+AL158+AL159)</f>
        <v>0</v>
      </c>
      <c r="AM156" s="324">
        <v>0</v>
      </c>
      <c r="AN156" s="324">
        <v>0</v>
      </c>
      <c r="AO156" s="145">
        <f t="shared" si="17"/>
        <v>0</v>
      </c>
      <c r="AP156" s="19"/>
      <c r="AQ156" s="17" t="str">
        <f t="shared" si="11"/>
        <v>Correcto</v>
      </c>
    </row>
    <row r="157" spans="1:43" s="17" customFormat="1" ht="7.5" customHeight="1">
      <c r="A157" s="19"/>
      <c r="B157" s="19"/>
      <c r="C157" s="19"/>
      <c r="D157" s="19" t="s">
        <v>5</v>
      </c>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32">
        <v>0</v>
      </c>
      <c r="AK157" s="132">
        <v>0</v>
      </c>
      <c r="AL157" s="139">
        <f t="shared" si="16"/>
        <v>0</v>
      </c>
      <c r="AM157" s="132">
        <v>0</v>
      </c>
      <c r="AN157" s="132">
        <v>0</v>
      </c>
      <c r="AO157" s="139">
        <f t="shared" si="17"/>
        <v>0</v>
      </c>
      <c r="AP157" s="19"/>
      <c r="AQ157" s="17" t="str">
        <f t="shared" si="11"/>
        <v>Correcto</v>
      </c>
    </row>
    <row r="158" spans="1:43" s="17" customFormat="1" ht="7.5" customHeight="1">
      <c r="A158" s="19"/>
      <c r="B158" s="19"/>
      <c r="C158" s="19"/>
      <c r="D158" s="19" t="s">
        <v>1</v>
      </c>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32">
        <v>0</v>
      </c>
      <c r="AK158" s="132">
        <v>0</v>
      </c>
      <c r="AL158" s="139">
        <f t="shared" ref="AL158:AL167" si="19">SUM(AJ158+AK158)</f>
        <v>0</v>
      </c>
      <c r="AM158" s="132">
        <v>0</v>
      </c>
      <c r="AN158" s="132">
        <v>0</v>
      </c>
      <c r="AO158" s="139">
        <f t="shared" ref="AO158:AO167" si="20">SUM(AL158-AM158)</f>
        <v>0</v>
      </c>
      <c r="AP158" s="19"/>
      <c r="AQ158" s="17" t="str">
        <f t="shared" si="11"/>
        <v>Correcto</v>
      </c>
    </row>
    <row r="159" spans="1:43" s="17" customFormat="1" ht="7.5" customHeight="1">
      <c r="A159" s="19"/>
      <c r="B159" s="174"/>
      <c r="C159" s="59"/>
      <c r="D159" s="19" t="s">
        <v>6</v>
      </c>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32">
        <v>0</v>
      </c>
      <c r="AK159" s="132">
        <v>0</v>
      </c>
      <c r="AL159" s="139">
        <f t="shared" si="19"/>
        <v>0</v>
      </c>
      <c r="AM159" s="132">
        <v>0</v>
      </c>
      <c r="AN159" s="132">
        <v>0</v>
      </c>
      <c r="AO159" s="139">
        <f t="shared" si="20"/>
        <v>0</v>
      </c>
      <c r="AP159" s="19"/>
      <c r="AQ159" s="17" t="str">
        <f t="shared" ref="AQ159:AQ169" si="21">IF(OR(AM159=AN159,AM159&gt;AN159),"Correcto","Incorrecto")</f>
        <v>Correcto</v>
      </c>
    </row>
    <row r="160" spans="1:43" s="17" customFormat="1" ht="7.5" customHeight="1">
      <c r="A160" s="19"/>
      <c r="B160" s="174"/>
      <c r="C160" s="180" t="s">
        <v>164</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324">
        <f>SUM(AJ161+AJ162+AJ163+AJ164+AJ165+AJ166+AJ167)</f>
        <v>0</v>
      </c>
      <c r="AK160" s="324">
        <v>0</v>
      </c>
      <c r="AL160" s="324">
        <f>SUM(AL161+AL162+AL163+AL164+AL165+AL166+AL167)</f>
        <v>0</v>
      </c>
      <c r="AM160" s="324">
        <v>0</v>
      </c>
      <c r="AN160" s="324">
        <v>0</v>
      </c>
      <c r="AO160" s="145">
        <f t="shared" si="20"/>
        <v>0</v>
      </c>
      <c r="AP160" s="19"/>
      <c r="AQ160" s="17" t="str">
        <f t="shared" si="21"/>
        <v>Correcto</v>
      </c>
    </row>
    <row r="161" spans="1:43" s="17" customFormat="1" ht="7.5" customHeight="1">
      <c r="A161" s="19"/>
      <c r="B161" s="174"/>
      <c r="C161" s="59"/>
      <c r="D161" s="19" t="s">
        <v>89</v>
      </c>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32">
        <v>0</v>
      </c>
      <c r="AK161" s="132">
        <v>0</v>
      </c>
      <c r="AL161" s="139">
        <f t="shared" si="19"/>
        <v>0</v>
      </c>
      <c r="AM161" s="132">
        <v>0</v>
      </c>
      <c r="AN161" s="132">
        <v>0</v>
      </c>
      <c r="AO161" s="139">
        <f t="shared" si="20"/>
        <v>0</v>
      </c>
      <c r="AP161" s="19"/>
      <c r="AQ161" s="17" t="str">
        <f t="shared" si="21"/>
        <v>Correcto</v>
      </c>
    </row>
    <row r="162" spans="1:43" s="17" customFormat="1" ht="7.5" customHeight="1">
      <c r="A162" s="19"/>
      <c r="B162" s="174"/>
      <c r="C162" s="59"/>
      <c r="D162" s="19" t="s">
        <v>22</v>
      </c>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32">
        <v>0</v>
      </c>
      <c r="AK162" s="132">
        <v>0</v>
      </c>
      <c r="AL162" s="139">
        <f t="shared" si="19"/>
        <v>0</v>
      </c>
      <c r="AM162" s="132">
        <v>0</v>
      </c>
      <c r="AN162" s="132">
        <v>0</v>
      </c>
      <c r="AO162" s="139">
        <f t="shared" si="20"/>
        <v>0</v>
      </c>
      <c r="AP162" s="19"/>
      <c r="AQ162" s="17" t="str">
        <f t="shared" si="21"/>
        <v>Correcto</v>
      </c>
    </row>
    <row r="163" spans="1:43" s="17" customFormat="1" ht="7.5" customHeight="1">
      <c r="A163" s="19"/>
      <c r="B163" s="174"/>
      <c r="C163" s="59"/>
      <c r="D163" s="19" t="s">
        <v>23</v>
      </c>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32">
        <v>0</v>
      </c>
      <c r="AK163" s="132">
        <v>0</v>
      </c>
      <c r="AL163" s="139">
        <f t="shared" si="19"/>
        <v>0</v>
      </c>
      <c r="AM163" s="132">
        <v>0</v>
      </c>
      <c r="AN163" s="132">
        <v>0</v>
      </c>
      <c r="AO163" s="139">
        <f t="shared" si="20"/>
        <v>0</v>
      </c>
      <c r="AP163" s="19"/>
      <c r="AQ163" s="17" t="str">
        <f t="shared" si="21"/>
        <v>Correcto</v>
      </c>
    </row>
    <row r="164" spans="1:43" s="17" customFormat="1" ht="7.5" customHeight="1">
      <c r="A164" s="19"/>
      <c r="B164" s="174"/>
      <c r="C164" s="59"/>
      <c r="D164" s="19" t="s">
        <v>24</v>
      </c>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32">
        <v>0</v>
      </c>
      <c r="AK164" s="132">
        <v>0</v>
      </c>
      <c r="AL164" s="139">
        <f t="shared" si="19"/>
        <v>0</v>
      </c>
      <c r="AM164" s="132">
        <v>0</v>
      </c>
      <c r="AN164" s="132">
        <v>0</v>
      </c>
      <c r="AO164" s="139">
        <f t="shared" si="20"/>
        <v>0</v>
      </c>
      <c r="AP164" s="19"/>
      <c r="AQ164" s="17" t="str">
        <f t="shared" si="21"/>
        <v>Correcto</v>
      </c>
    </row>
    <row r="165" spans="1:43" s="17" customFormat="1" ht="7.5" customHeight="1">
      <c r="A165" s="19"/>
      <c r="B165" s="174"/>
      <c r="C165" s="59"/>
      <c r="D165" s="19" t="s">
        <v>25</v>
      </c>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32">
        <v>0</v>
      </c>
      <c r="AK165" s="132">
        <v>0</v>
      </c>
      <c r="AL165" s="139">
        <f t="shared" si="19"/>
        <v>0</v>
      </c>
      <c r="AM165" s="132">
        <v>0</v>
      </c>
      <c r="AN165" s="132">
        <v>0</v>
      </c>
      <c r="AO165" s="139">
        <f t="shared" si="20"/>
        <v>0</v>
      </c>
      <c r="AP165" s="19"/>
      <c r="AQ165" s="17" t="str">
        <f t="shared" si="21"/>
        <v>Correcto</v>
      </c>
    </row>
    <row r="166" spans="1:43" s="17" customFormat="1" ht="7.5" customHeight="1">
      <c r="A166" s="19"/>
      <c r="B166" s="174"/>
      <c r="C166" s="59"/>
      <c r="D166" s="19" t="s">
        <v>26</v>
      </c>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32">
        <v>0</v>
      </c>
      <c r="AK166" s="132">
        <v>0</v>
      </c>
      <c r="AL166" s="139">
        <f t="shared" si="19"/>
        <v>0</v>
      </c>
      <c r="AM166" s="132">
        <v>0</v>
      </c>
      <c r="AN166" s="132">
        <v>0</v>
      </c>
      <c r="AO166" s="139">
        <f t="shared" si="20"/>
        <v>0</v>
      </c>
      <c r="AP166" s="22"/>
      <c r="AQ166" s="17" t="str">
        <f t="shared" si="21"/>
        <v>Correcto</v>
      </c>
    </row>
    <row r="167" spans="1:43" s="17" customFormat="1" ht="7.5" customHeight="1">
      <c r="A167" s="19"/>
      <c r="B167" s="174"/>
      <c r="C167" s="59"/>
      <c r="D167" s="19" t="s">
        <v>204</v>
      </c>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32">
        <v>0</v>
      </c>
      <c r="AK167" s="132">
        <v>0</v>
      </c>
      <c r="AL167" s="139">
        <f t="shared" si="19"/>
        <v>0</v>
      </c>
      <c r="AM167" s="132">
        <v>0</v>
      </c>
      <c r="AN167" s="132">
        <v>0</v>
      </c>
      <c r="AO167" s="139">
        <f t="shared" si="20"/>
        <v>0</v>
      </c>
      <c r="AP167" s="19"/>
      <c r="AQ167" s="17" t="str">
        <f t="shared" si="21"/>
        <v>Correcto</v>
      </c>
    </row>
    <row r="168" spans="1:43" s="17" customFormat="1" ht="7.5" customHeight="1">
      <c r="A168" s="19"/>
      <c r="B168" s="174"/>
      <c r="C168" s="5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39"/>
      <c r="AK168" s="139"/>
      <c r="AL168" s="139"/>
      <c r="AM168" s="139"/>
      <c r="AN168" s="139"/>
      <c r="AO168" s="139"/>
      <c r="AP168" s="19"/>
    </row>
    <row r="169" spans="1:43" s="17" customFormat="1" ht="7.5" customHeight="1">
      <c r="A169" s="19"/>
      <c r="B169" s="174" t="s">
        <v>235</v>
      </c>
      <c r="C169" s="5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324">
        <f>SUM(AJ12+AJ94)</f>
        <v>1175021203</v>
      </c>
      <c r="AK169" s="324">
        <f>SUM(AK12+AK94)</f>
        <v>79393566</v>
      </c>
      <c r="AL169" s="324">
        <f>SUM(AJ169+AK169)</f>
        <v>1254414769</v>
      </c>
      <c r="AM169" s="324">
        <f>SUM(AM12+AM94)</f>
        <v>1085465771</v>
      </c>
      <c r="AN169" s="324">
        <f>SUM(AN12+AN94)</f>
        <v>1085465771</v>
      </c>
      <c r="AO169" s="145">
        <f>SUM(AL169-AM169)</f>
        <v>168948998</v>
      </c>
      <c r="AP169" s="19"/>
      <c r="AQ169" s="17" t="str">
        <f t="shared" si="21"/>
        <v>Correcto</v>
      </c>
    </row>
    <row r="170" spans="1:43" s="17" customFormat="1" ht="7.5" customHeight="1">
      <c r="A170" s="241"/>
      <c r="B170" s="225"/>
      <c r="C170" s="268"/>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7"/>
      <c r="AK170" s="247"/>
      <c r="AL170" s="247"/>
      <c r="AM170" s="247"/>
      <c r="AN170" s="247"/>
      <c r="AO170" s="247"/>
      <c r="AP170" s="220"/>
      <c r="AQ170" s="245"/>
    </row>
    <row r="171" spans="1:43" s="17" customFormat="1" ht="7.5" customHeight="1">
      <c r="A171" s="304"/>
      <c r="B171" s="320"/>
      <c r="C171" s="321"/>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3"/>
      <c r="AK171" s="323"/>
      <c r="AL171" s="323"/>
      <c r="AM171" s="323"/>
      <c r="AN171" s="323"/>
      <c r="AO171" s="323"/>
      <c r="AP171" s="308"/>
      <c r="AQ171" s="245"/>
    </row>
    <row r="172" spans="1:43" s="17" customFormat="1" ht="7.5" customHeight="1">
      <c r="A172" s="241"/>
      <c r="B172" s="268"/>
      <c r="C172" s="268"/>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7"/>
      <c r="AK172" s="247"/>
      <c r="AL172" s="247"/>
      <c r="AM172" s="247"/>
      <c r="AN172" s="247"/>
      <c r="AO172" s="247"/>
      <c r="AP172" s="220"/>
      <c r="AQ172" s="245"/>
    </row>
    <row r="173" spans="1:43" s="21" customFormat="1" ht="7.5" customHeight="1">
      <c r="A173" s="220"/>
      <c r="B173" s="220"/>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47"/>
      <c r="AK173" s="247"/>
      <c r="AL173" s="247"/>
      <c r="AM173" s="247"/>
      <c r="AN173" s="247"/>
      <c r="AO173" s="247"/>
      <c r="AP173" s="220"/>
      <c r="AQ173" s="246"/>
    </row>
    <row r="174" spans="1:43" s="5" customFormat="1" ht="12" customHeight="1">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396"/>
      <c r="AM174" s="396"/>
      <c r="AN174" s="396"/>
      <c r="AO174" s="238"/>
      <c r="AP174" s="238"/>
      <c r="AQ174" s="238"/>
    </row>
    <row r="175" spans="1:43" s="5" customFormat="1" ht="12" customHeight="1">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396"/>
      <c r="AL175" s="396"/>
      <c r="AM175" s="238"/>
      <c r="AN175" s="396"/>
      <c r="AO175" s="238"/>
      <c r="AP175" s="238"/>
      <c r="AQ175" s="238"/>
    </row>
    <row r="176" spans="1:43" s="5" customFormat="1" ht="12" customHeight="1"/>
    <row r="177" s="5" customFormat="1" ht="12" customHeight="1"/>
    <row r="178" s="5" customFormat="1" ht="12" customHeight="1"/>
    <row r="179" s="5" customFormat="1" ht="12" customHeight="1"/>
    <row r="180" s="5" customFormat="1" ht="12" customHeight="1"/>
    <row r="181" s="5" customFormat="1" ht="12" customHeight="1"/>
    <row r="182" s="5" customFormat="1" ht="12" customHeight="1"/>
    <row r="183" s="5" customFormat="1" ht="12" customHeight="1"/>
    <row r="184" s="5" customFormat="1" ht="12" customHeight="1"/>
    <row r="185" s="5" customFormat="1" ht="12" customHeight="1"/>
    <row r="186" s="5" customFormat="1" ht="12" customHeight="1"/>
    <row r="187" s="7" customFormat="1" ht="11.25"/>
    <row r="188" s="7" customFormat="1" ht="11.25"/>
    <row r="189" s="7" customFormat="1" ht="11.25"/>
    <row r="190" s="7" customFormat="1" ht="11.25"/>
    <row r="191" s="7" customFormat="1" ht="11.25"/>
    <row r="192" s="7" customFormat="1" ht="11.25"/>
    <row r="193" s="7" customFormat="1" ht="11.25"/>
    <row r="194" s="7" customFormat="1" ht="11.25"/>
    <row r="195" s="7" customFormat="1" ht="11.25"/>
    <row r="196" s="7" customFormat="1" ht="11.25"/>
    <row r="197" s="7" customFormat="1" ht="11.25"/>
    <row r="198" s="7" customFormat="1" ht="11.25"/>
    <row r="199" s="7" customFormat="1" ht="11.25"/>
    <row r="200" s="7" customFormat="1" ht="11.25"/>
    <row r="201" s="7" customFormat="1" ht="11.25"/>
    <row r="202" s="7" customFormat="1" ht="11.25"/>
    <row r="203" s="7" customFormat="1" ht="11.25"/>
    <row r="204" s="7" customFormat="1" ht="11.25"/>
    <row r="205" s="7" customFormat="1" ht="11.25"/>
    <row r="206" s="7" customFormat="1" ht="11.25"/>
    <row r="207" s="7" customFormat="1" ht="11.25"/>
    <row r="208" s="7" customFormat="1" ht="11.25"/>
    <row r="209" s="7" customFormat="1" ht="11.25"/>
    <row r="210" s="7" customFormat="1" ht="11.25"/>
    <row r="211" s="7" customFormat="1" ht="11.25"/>
    <row r="212" s="7" customFormat="1" ht="11.25"/>
    <row r="213" s="7" customFormat="1" ht="11.25"/>
    <row r="214" s="7" customFormat="1" ht="11.25"/>
    <row r="215" s="7" customFormat="1" ht="11.25"/>
    <row r="216" s="7" customFormat="1" ht="11.25"/>
    <row r="217" s="7" customFormat="1" ht="11.25"/>
    <row r="218" s="7" customFormat="1" ht="11.25"/>
    <row r="219" s="7" customFormat="1" ht="11.25"/>
    <row r="220" s="7" customFormat="1" ht="11.25"/>
    <row r="221" s="7" customFormat="1" ht="11.25"/>
    <row r="222" s="7" customFormat="1" ht="11.25"/>
    <row r="223" s="7" customFormat="1" ht="11.25"/>
    <row r="224" s="7" customFormat="1" ht="11.25"/>
    <row r="225" s="7" customFormat="1" ht="11.25"/>
    <row r="226" s="7" customFormat="1" ht="11.25"/>
    <row r="227" s="7" customFormat="1" ht="11.25"/>
    <row r="228" s="7" customFormat="1" ht="11.25"/>
    <row r="229" s="7" customFormat="1" ht="11.25"/>
    <row r="230" s="7" customFormat="1" ht="11.25"/>
    <row r="231" s="7" customFormat="1" ht="11.25"/>
    <row r="232" s="7" customFormat="1" ht="11.25"/>
    <row r="233" s="7" customFormat="1" ht="11.25"/>
    <row r="234" s="7" customFormat="1" ht="11.25"/>
    <row r="235" s="7" customFormat="1" ht="11.25"/>
    <row r="236" s="7" customFormat="1" ht="11.25"/>
    <row r="237" s="7" customFormat="1" ht="11.25"/>
    <row r="238" s="7" customFormat="1" ht="11.25"/>
    <row r="239" s="7" customFormat="1" ht="11.25"/>
    <row r="240" s="7" customFormat="1" ht="11.25"/>
    <row r="241" s="7" customFormat="1" ht="11.25"/>
    <row r="242" s="7" customFormat="1" ht="11.25"/>
    <row r="243" s="7" customFormat="1" ht="11.25"/>
    <row r="244" s="7" customFormat="1" ht="11.25"/>
    <row r="245" s="7" customFormat="1" ht="11.25"/>
    <row r="246" s="7" customFormat="1" ht="11.25"/>
    <row r="247" s="7" customFormat="1" ht="11.25"/>
    <row r="248" s="7" customFormat="1" ht="11.25"/>
    <row r="249" s="7" customFormat="1" ht="11.25"/>
    <row r="250" s="7" customFormat="1" ht="11.25"/>
    <row r="251" s="7" customFormat="1" ht="11.25"/>
    <row r="252" s="7" customFormat="1" ht="11.25"/>
    <row r="253" s="7" customFormat="1" ht="11.25"/>
    <row r="254" s="7" customFormat="1" ht="11.25"/>
    <row r="255" s="7" customFormat="1" ht="11.25"/>
    <row r="256" s="7" customFormat="1" ht="11.25"/>
    <row r="257" s="7" customFormat="1" ht="11.25"/>
    <row r="258" s="7" customFormat="1" ht="11.25"/>
    <row r="259" s="7" customFormat="1" ht="11.25"/>
    <row r="260" s="7" customFormat="1" ht="11.25"/>
    <row r="261" s="7" customFormat="1" ht="11.25"/>
    <row r="262" s="7" customFormat="1" ht="11.25"/>
    <row r="263" s="7" customFormat="1" ht="11.25"/>
    <row r="264" s="7" customFormat="1" ht="11.25"/>
    <row r="265" s="7" customFormat="1" ht="11.25"/>
    <row r="266" s="7" customFormat="1" ht="11.25"/>
    <row r="267" s="7" customFormat="1" ht="11.25"/>
    <row r="268" s="7" customFormat="1" ht="11.25"/>
    <row r="269" s="7" customFormat="1" ht="11.25"/>
    <row r="270" s="7" customFormat="1" ht="11.25"/>
    <row r="271" s="7" customFormat="1" ht="11.25"/>
    <row r="272" s="7" customFormat="1" ht="11.25"/>
    <row r="273" s="7" customFormat="1" ht="11.25"/>
    <row r="274" s="7" customFormat="1" ht="11.25"/>
    <row r="275" s="7" customFormat="1" ht="11.25"/>
    <row r="276" s="7" customFormat="1" ht="11.25"/>
    <row r="277" s="7" customFormat="1" ht="11.25"/>
    <row r="278" s="7" customFormat="1" ht="11.25"/>
    <row r="279" s="7" customFormat="1" ht="11.25"/>
    <row r="280" s="7" customFormat="1" ht="11.25"/>
    <row r="281" s="7" customFormat="1" ht="11.25"/>
    <row r="282" s="7" customFormat="1" ht="11.25"/>
    <row r="283" s="7" customFormat="1" ht="11.25"/>
    <row r="284" s="7" customFormat="1" ht="11.25"/>
    <row r="285" s="7" customFormat="1" ht="11.25"/>
    <row r="286" s="7" customFormat="1" ht="11.25"/>
    <row r="287" s="7" customFormat="1" ht="11.25"/>
    <row r="288" s="7" customFormat="1" ht="11.25"/>
    <row r="289" s="7" customFormat="1" ht="11.25"/>
    <row r="290" s="7" customFormat="1" ht="11.25"/>
    <row r="291" s="7" customFormat="1" ht="11.25"/>
    <row r="292" s="7" customFormat="1" ht="11.25"/>
    <row r="293" s="7" customFormat="1" ht="11.25"/>
    <row r="294" s="7" customFormat="1" ht="11.25"/>
    <row r="295" s="7" customFormat="1" ht="11.25"/>
    <row r="296" s="7" customFormat="1" ht="11.25"/>
    <row r="297" s="7" customFormat="1" ht="11.25"/>
    <row r="298" s="7" customFormat="1" ht="11.25"/>
    <row r="299" s="7" customFormat="1" ht="11.25"/>
    <row r="300" s="7" customFormat="1" ht="11.25"/>
    <row r="301" s="7" customFormat="1" ht="11.25"/>
    <row r="302" s="7" customFormat="1" ht="11.25"/>
    <row r="303" s="7" customFormat="1" ht="11.25"/>
    <row r="304" s="7" customFormat="1" ht="11.25"/>
    <row r="305" s="7" customFormat="1" ht="11.25"/>
    <row r="306" s="7" customFormat="1" ht="11.25"/>
    <row r="307" s="7" customFormat="1" ht="11.25"/>
    <row r="308" s="7" customFormat="1" ht="11.25"/>
    <row r="309" s="7" customFormat="1" ht="11.25"/>
    <row r="310" s="7" customFormat="1" ht="11.25"/>
    <row r="311" s="7" customFormat="1" ht="11.25"/>
    <row r="312" s="7" customFormat="1" ht="11.25"/>
    <row r="313" s="7" customFormat="1" ht="11.25"/>
    <row r="314" s="7" customFormat="1" ht="11.25"/>
    <row r="315" s="7" customFormat="1" ht="11.25"/>
    <row r="316" s="7" customFormat="1" ht="11.25"/>
    <row r="317" s="7" customFormat="1" ht="11.25"/>
    <row r="318" s="7" customFormat="1" ht="11.25"/>
    <row r="319" s="7" customFormat="1" ht="11.25"/>
    <row r="320" s="7" customFormat="1" ht="11.25"/>
    <row r="321" s="7" customFormat="1" ht="11.25"/>
    <row r="322" s="7" customFormat="1" ht="11.25"/>
    <row r="323" s="7" customFormat="1" ht="11.25"/>
    <row r="324" s="7" customFormat="1" ht="11.25"/>
    <row r="325" s="7" customFormat="1" ht="11.25"/>
    <row r="326" s="7" customFormat="1" ht="11.25"/>
    <row r="327" s="7" customFormat="1" ht="11.25"/>
    <row r="328" s="7" customFormat="1" ht="11.25"/>
    <row r="329" s="7" customFormat="1" ht="11.25"/>
    <row r="330" s="7" customFormat="1" ht="11.25"/>
    <row r="331" s="7" customFormat="1" ht="11.25"/>
    <row r="332" s="7" customFormat="1" ht="11.25"/>
    <row r="333" s="7" customFormat="1" ht="11.25"/>
    <row r="334" s="7" customFormat="1" ht="11.25"/>
    <row r="335" s="7" customFormat="1" ht="11.25"/>
    <row r="336" s="7" customFormat="1" ht="11.25"/>
    <row r="337" s="7" customFormat="1" ht="11.25"/>
    <row r="338" s="7" customFormat="1" ht="11.25"/>
    <row r="339" s="7" customFormat="1" ht="11.25"/>
    <row r="340" s="7" customFormat="1" ht="11.25"/>
    <row r="341" s="7" customFormat="1" ht="11.25"/>
    <row r="342" s="7" customFormat="1" ht="11.25"/>
    <row r="343" s="7" customFormat="1" ht="11.25"/>
    <row r="344" s="7" customFormat="1" ht="11.25"/>
    <row r="345" s="7" customFormat="1" ht="11.25"/>
    <row r="346" s="7" customFormat="1" ht="11.25"/>
    <row r="347" s="7" customFormat="1" ht="11.25"/>
    <row r="348" s="7" customFormat="1" ht="11.25"/>
    <row r="349" s="7" customFormat="1" ht="11.25"/>
    <row r="350" s="7" customFormat="1" ht="11.25"/>
    <row r="351" s="7" customFormat="1" ht="11.25"/>
    <row r="352" s="7" customFormat="1" ht="11.25"/>
    <row r="353" s="7" customFormat="1" ht="11.25"/>
    <row r="354" s="7" customFormat="1" ht="11.25"/>
    <row r="355" s="7" customFormat="1" ht="11.25"/>
    <row r="356" s="7" customFormat="1" ht="11.25"/>
    <row r="357" s="7" customFormat="1" ht="11.25"/>
    <row r="358" s="7" customFormat="1" ht="11.25"/>
    <row r="359" s="7" customFormat="1" ht="11.25"/>
    <row r="360" s="7" customFormat="1" ht="11.25"/>
    <row r="361" s="7" customFormat="1" ht="11.25"/>
    <row r="362" s="7" customFormat="1" ht="11.25"/>
    <row r="363" s="7" customFormat="1" ht="11.25"/>
    <row r="364" s="7" customFormat="1" ht="11.25"/>
    <row r="365" s="7" customFormat="1" ht="11.25"/>
    <row r="366" s="7" customFormat="1" ht="11.25"/>
    <row r="367" s="7" customFormat="1" ht="11.25"/>
    <row r="368" s="7" customFormat="1" ht="11.25"/>
    <row r="369" s="7" customFormat="1" ht="11.25"/>
    <row r="370" s="7" customFormat="1" ht="11.25"/>
    <row r="371" s="7" customFormat="1" ht="11.25"/>
    <row r="372" s="7" customFormat="1" ht="11.25"/>
    <row r="373" s="7" customFormat="1" ht="11.25"/>
    <row r="374" s="7" customFormat="1" ht="11.25"/>
    <row r="375" s="7" customFormat="1" ht="11.25"/>
    <row r="376" s="7" customFormat="1" ht="11.25"/>
    <row r="377" s="7" customFormat="1" ht="11.25"/>
    <row r="378" s="7" customFormat="1" ht="11.25"/>
    <row r="379" s="7" customFormat="1" ht="11.25"/>
    <row r="380" s="7" customFormat="1" ht="11.25"/>
    <row r="381" s="7" customFormat="1" ht="11.25"/>
    <row r="382" s="7" customFormat="1" ht="11.25"/>
    <row r="383" s="7" customFormat="1" ht="11.25"/>
    <row r="384" s="7" customFormat="1" ht="11.25"/>
    <row r="385" s="7" customFormat="1" ht="11.25"/>
    <row r="386" s="7" customFormat="1" ht="11.25"/>
    <row r="387" s="7" customFormat="1" ht="11.25"/>
    <row r="388" s="7" customFormat="1" ht="11.25"/>
    <row r="389" s="7" customFormat="1" ht="11.25"/>
    <row r="390" s="7" customFormat="1" ht="11.25"/>
    <row r="391" s="7" customFormat="1" ht="11.25"/>
    <row r="392" s="7" customFormat="1" ht="11.25"/>
    <row r="393" s="7" customFormat="1" ht="11.25"/>
    <row r="394" s="7" customFormat="1" ht="11.25"/>
    <row r="395" s="7" customFormat="1" ht="11.25"/>
    <row r="396" s="7" customFormat="1" ht="11.25"/>
    <row r="397" s="7" customFormat="1" ht="11.25"/>
    <row r="398" s="7" customFormat="1" ht="11.25"/>
    <row r="399" s="7" customFormat="1" ht="11.25"/>
    <row r="400" s="7" customFormat="1" ht="11.25"/>
    <row r="401" s="7" customFormat="1" ht="11.25"/>
    <row r="402" s="7" customFormat="1" ht="11.25"/>
    <row r="403" s="7" customFormat="1" ht="11.25"/>
    <row r="404" s="7" customFormat="1" ht="11.25"/>
    <row r="405" s="7" customFormat="1" ht="11.25"/>
    <row r="406" s="7" customFormat="1" ht="11.25"/>
    <row r="407" s="7" customFormat="1" ht="11.25"/>
    <row r="408" s="7" customFormat="1" ht="11.25"/>
    <row r="409" s="7" customFormat="1" ht="11.25"/>
    <row r="410" s="7" customFormat="1" ht="11.25"/>
    <row r="411" s="7" customFormat="1" ht="11.25"/>
    <row r="412" s="7" customFormat="1" ht="11.25"/>
    <row r="413" s="7" customFormat="1" ht="11.25"/>
    <row r="414" s="7" customFormat="1" ht="11.25"/>
    <row r="415" s="7" customFormat="1" ht="11.25"/>
    <row r="416" s="7" customFormat="1" ht="11.25"/>
    <row r="417" s="7" customFormat="1" ht="11.25"/>
    <row r="418" s="7" customFormat="1" ht="11.25"/>
    <row r="419" s="7" customFormat="1" ht="11.25"/>
    <row r="420" s="7" customFormat="1" ht="11.25"/>
    <row r="421" s="7" customFormat="1" ht="11.25"/>
    <row r="422" s="7" customFormat="1" ht="11.25"/>
    <row r="423" s="7" customFormat="1" ht="11.25"/>
    <row r="424" s="7" customFormat="1" ht="11.25"/>
    <row r="425" s="7" customFormat="1" ht="11.25"/>
    <row r="426" s="7" customFormat="1" ht="11.25"/>
    <row r="427" s="7" customFormat="1" ht="11.25"/>
    <row r="428" s="7" customFormat="1" ht="11.25"/>
    <row r="429" s="7" customFormat="1" ht="11.25"/>
    <row r="430" s="7" customFormat="1" ht="11.25"/>
    <row r="431" s="7" customFormat="1" ht="11.25"/>
    <row r="432" s="7" customFormat="1" ht="11.25"/>
    <row r="433" s="7" customFormat="1" ht="11.25"/>
    <row r="434" s="7" customFormat="1" ht="11.25"/>
    <row r="435" s="7" customFormat="1" ht="11.25"/>
    <row r="436" s="7" customFormat="1" ht="11.25"/>
    <row r="437" s="7" customFormat="1" ht="11.25"/>
    <row r="438" s="7" customFormat="1" ht="11.25"/>
    <row r="439" s="7" customFormat="1" ht="11.25"/>
    <row r="440" s="7" customFormat="1" ht="11.25"/>
    <row r="441" s="7" customFormat="1" ht="11.25"/>
    <row r="442" s="7" customFormat="1" ht="11.25"/>
    <row r="443" s="7" customFormat="1" ht="11.25"/>
    <row r="444" s="7" customFormat="1" ht="11.25"/>
    <row r="445" s="7" customFormat="1" ht="11.25"/>
    <row r="446" s="7" customFormat="1" ht="11.25"/>
    <row r="447" s="7" customFormat="1" ht="11.25"/>
    <row r="448" s="7" customFormat="1" ht="11.25"/>
    <row r="449" s="7" customFormat="1" ht="11.25"/>
    <row r="450" s="7" customFormat="1" ht="11.25"/>
    <row r="451" s="7" customFormat="1" ht="11.25"/>
    <row r="452" s="7" customFormat="1" ht="11.25"/>
    <row r="453" s="7" customFormat="1" ht="11.25"/>
    <row r="454" s="7" customFormat="1" ht="11.25"/>
    <row r="455" s="7" customFormat="1" ht="11.25"/>
    <row r="456" s="7" customFormat="1" ht="11.25"/>
    <row r="457" s="7" customFormat="1" ht="11.25"/>
    <row r="458" s="7" customFormat="1" ht="11.25"/>
    <row r="459" s="7" customFormat="1" ht="11.25"/>
    <row r="460" s="7" customFormat="1" ht="11.25"/>
    <row r="461" s="7" customFormat="1" ht="11.25"/>
    <row r="462" s="7" customFormat="1" ht="11.25"/>
    <row r="463" s="7" customFormat="1" ht="11.25"/>
    <row r="464" s="7" customFormat="1" ht="11.25"/>
    <row r="465" s="7" customFormat="1" ht="11.25"/>
    <row r="466" s="7" customFormat="1" ht="11.25"/>
    <row r="467" s="7" customFormat="1" ht="11.25"/>
    <row r="468" s="7" customFormat="1" ht="11.25"/>
    <row r="469" s="7" customFormat="1" ht="11.25"/>
    <row r="470" s="7" customFormat="1" ht="11.25"/>
    <row r="471" s="7" customFormat="1" ht="11.25"/>
    <row r="472" s="7" customFormat="1" ht="11.25"/>
    <row r="473" s="7" customFormat="1" ht="11.25"/>
    <row r="474" s="7" customFormat="1" ht="11.25"/>
    <row r="475" s="7" customFormat="1" ht="11.25"/>
    <row r="476" s="7" customFormat="1" ht="11.25"/>
    <row r="477" s="7" customFormat="1" ht="11.25"/>
    <row r="478" s="7" customFormat="1" ht="11.25"/>
    <row r="479" s="7" customFormat="1" ht="11.25"/>
    <row r="480" s="7" customFormat="1" ht="11.25"/>
    <row r="481" s="7" customFormat="1" ht="11.25"/>
    <row r="482" s="7" customFormat="1" ht="11.25"/>
    <row r="483" s="7" customFormat="1" ht="11.25"/>
    <row r="484" s="7" customFormat="1" ht="11.25"/>
    <row r="485" s="7" customFormat="1" ht="11.25"/>
    <row r="486" s="7" customFormat="1" ht="11.25"/>
    <row r="487" s="7" customFormat="1" ht="11.25"/>
    <row r="488" s="7" customFormat="1" ht="11.25"/>
    <row r="489" s="7" customFormat="1" ht="11.25"/>
    <row r="490" s="7" customFormat="1" ht="11.25"/>
  </sheetData>
  <conditionalFormatting sqref="AJ11:AO11">
    <cfRule type="cellIs" dxfId="46" priority="227"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J14:AK20 AM161:AN167 AJ161:AK167 AM157:AN159 AJ157:AK159 AM148:AN155 AJ148:AK155 AJ144:AK146 AJ124:AK132 AM144:AN146 AM96:AN102 AJ104:AK112 AJ96:AK102 AJ134:AK142 AM104:AN112 AJ114:AK122 AM14:AN20 AM124:AN132 AJ79:AK85 AM79:AN85 AM75:AN77 AJ75:AK77 AJ66:AK73 AM66:AN73 AM62:AN64 AJ62:AK64 AM52:AN60 AJ52:AK60 AM42:AN50 AJ42:AK50 AM32:AN40 AJ32:AK40 AM22:AN30 AJ22:AK30 AM114:AN122 AM134:AN142" xr:uid="{00000000-0002-0000-0600-000000000000}">
      <formula1>-999999999999999000</formula1>
      <formula2>999999999999999000</formula2>
    </dataValidation>
  </dataValidations>
  <pageMargins left="0.59055118110236227" right="0" top="0" bottom="0" header="0" footer="0"/>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AH428"/>
  <sheetViews>
    <sheetView showGridLines="0" zoomScale="170" zoomScaleNormal="170" zoomScaleSheetLayoutView="115" workbookViewId="0">
      <selection activeCell="M57" sqref="M57"/>
    </sheetView>
  </sheetViews>
  <sheetFormatPr baseColWidth="10" defaultRowHeight="15"/>
  <cols>
    <col min="1" max="1" width="0.85546875" style="2" customWidth="1"/>
    <col min="2" max="10" width="3.5703125" style="2" customWidth="1"/>
    <col min="11" max="15" width="3.5703125" style="32" customWidth="1"/>
    <col min="16" max="17" width="3.5703125" style="2" customWidth="1"/>
    <col min="18" max="23" width="12.7109375" style="2" customWidth="1"/>
    <col min="24" max="34" width="2.7109375" style="2" customWidth="1"/>
    <col min="35" max="99" width="2.7109375" style="3" customWidth="1"/>
    <col min="100" max="16384" width="11.42578125" style="3"/>
  </cols>
  <sheetData>
    <row r="1" spans="1:34" s="7" customFormat="1" ht="11.1" customHeight="1">
      <c r="A1" s="388" t="str">
        <f>EP_01!A1</f>
        <v>ESTADOS PRESUPUESTARIOS</v>
      </c>
      <c r="B1" s="210"/>
      <c r="C1" s="210"/>
      <c r="D1" s="210"/>
      <c r="E1" s="210"/>
      <c r="F1" s="210"/>
      <c r="G1" s="210"/>
      <c r="H1" s="210"/>
      <c r="I1" s="210"/>
      <c r="J1" s="210"/>
      <c r="K1" s="210"/>
      <c r="L1" s="210"/>
      <c r="M1" s="210"/>
      <c r="N1" s="210"/>
      <c r="O1" s="210"/>
      <c r="P1" s="210"/>
      <c r="Q1" s="210"/>
      <c r="R1" s="210"/>
      <c r="S1" s="210"/>
      <c r="T1" s="278"/>
      <c r="U1" s="210"/>
      <c r="V1" s="210"/>
      <c r="W1" s="210"/>
    </row>
    <row r="2" spans="1:34" s="7" customFormat="1" ht="11.1" customHeight="1">
      <c r="A2" s="388" t="str">
        <f>EP_01!A2</f>
        <v>HEROICO CUERPO DE BOMBEROS DEL DISTRITO FEDERAL</v>
      </c>
      <c r="B2" s="210"/>
      <c r="C2" s="210"/>
      <c r="D2" s="210"/>
      <c r="E2" s="210"/>
      <c r="F2" s="210"/>
      <c r="G2" s="210"/>
      <c r="H2" s="210"/>
      <c r="I2" s="210"/>
      <c r="J2" s="210"/>
      <c r="K2" s="210"/>
      <c r="L2" s="210"/>
      <c r="M2" s="210"/>
      <c r="N2" s="210"/>
      <c r="O2" s="210"/>
      <c r="P2" s="210"/>
      <c r="Q2" s="210"/>
      <c r="R2" s="210"/>
      <c r="S2" s="210"/>
      <c r="T2" s="278"/>
      <c r="U2" s="210"/>
      <c r="V2" s="210"/>
      <c r="W2" s="210"/>
    </row>
    <row r="3" spans="1:34" s="7" customFormat="1" ht="11.1" customHeight="1">
      <c r="A3" s="389" t="s">
        <v>92</v>
      </c>
      <c r="B3" s="210"/>
      <c r="C3" s="210"/>
      <c r="D3" s="210"/>
      <c r="E3" s="210"/>
      <c r="F3" s="210"/>
      <c r="G3" s="210"/>
      <c r="H3" s="210"/>
      <c r="I3" s="210"/>
      <c r="J3" s="210"/>
      <c r="K3" s="210"/>
      <c r="L3" s="210"/>
      <c r="M3" s="210"/>
      <c r="N3" s="210"/>
      <c r="O3" s="210"/>
      <c r="P3" s="210"/>
      <c r="Q3" s="210"/>
      <c r="R3" s="210"/>
      <c r="S3" s="210"/>
      <c r="T3" s="278"/>
      <c r="U3" s="210"/>
      <c r="V3" s="210"/>
      <c r="W3" s="210"/>
    </row>
    <row r="4" spans="1:34" s="7" customFormat="1" ht="11.1" customHeight="1">
      <c r="A4" s="387" t="s">
        <v>338</v>
      </c>
      <c r="B4" s="210"/>
      <c r="C4" s="210"/>
      <c r="D4" s="210"/>
      <c r="E4" s="210"/>
      <c r="F4" s="210"/>
      <c r="G4" s="210"/>
      <c r="H4" s="210"/>
      <c r="I4" s="210"/>
      <c r="J4" s="210"/>
      <c r="K4" s="210"/>
      <c r="L4" s="210"/>
      <c r="M4" s="210"/>
      <c r="N4" s="210"/>
      <c r="O4" s="210"/>
      <c r="P4" s="210"/>
      <c r="Q4" s="210"/>
      <c r="R4" s="210"/>
      <c r="S4" s="210"/>
      <c r="T4" s="278"/>
      <c r="U4" s="210"/>
      <c r="V4" s="210"/>
      <c r="W4" s="210"/>
    </row>
    <row r="5" spans="1:34" s="7" customFormat="1" ht="11.1" customHeight="1">
      <c r="A5" s="211" t="s">
        <v>248</v>
      </c>
      <c r="B5" s="211"/>
      <c r="C5" s="210"/>
      <c r="D5" s="210"/>
      <c r="E5" s="210"/>
      <c r="F5" s="210"/>
      <c r="G5" s="210"/>
      <c r="H5" s="210"/>
      <c r="I5" s="210"/>
      <c r="J5" s="210"/>
      <c r="K5" s="210"/>
      <c r="L5" s="210"/>
      <c r="M5" s="210"/>
      <c r="N5" s="210"/>
      <c r="O5" s="210"/>
      <c r="P5" s="210"/>
      <c r="Q5" s="210"/>
      <c r="R5" s="210"/>
      <c r="S5" s="210"/>
      <c r="T5" s="278"/>
      <c r="U5" s="210"/>
      <c r="V5" s="210"/>
      <c r="W5" s="210"/>
    </row>
    <row r="6" spans="1:34" s="5" customFormat="1" ht="3.95" customHeight="1">
      <c r="A6" s="279"/>
      <c r="B6" s="279"/>
      <c r="C6" s="280"/>
      <c r="D6" s="280"/>
      <c r="E6" s="280"/>
      <c r="F6" s="280"/>
      <c r="G6" s="280"/>
      <c r="H6" s="280"/>
      <c r="I6" s="280"/>
      <c r="J6" s="280"/>
      <c r="K6" s="280"/>
      <c r="L6" s="280"/>
      <c r="M6" s="280"/>
      <c r="N6" s="280"/>
      <c r="O6" s="280"/>
      <c r="P6" s="280"/>
      <c r="Q6" s="280"/>
      <c r="R6" s="280"/>
      <c r="S6" s="280"/>
      <c r="T6" s="281"/>
      <c r="U6" s="280"/>
      <c r="V6" s="280"/>
      <c r="W6" s="280"/>
    </row>
    <row r="7" spans="1:34" s="10" customFormat="1" ht="11.1" customHeight="1">
      <c r="A7" s="282"/>
      <c r="B7" s="282"/>
      <c r="C7" s="282"/>
      <c r="D7" s="282"/>
      <c r="E7" s="282"/>
      <c r="F7" s="282"/>
      <c r="G7" s="282"/>
      <c r="H7" s="282"/>
      <c r="I7" s="282"/>
      <c r="J7" s="282"/>
      <c r="K7" s="282"/>
      <c r="L7" s="282"/>
      <c r="M7" s="282"/>
      <c r="N7" s="282"/>
      <c r="O7" s="282"/>
      <c r="P7" s="282"/>
      <c r="Q7" s="283"/>
      <c r="R7" s="283" t="s">
        <v>147</v>
      </c>
      <c r="S7" s="283" t="s">
        <v>29</v>
      </c>
      <c r="T7" s="283" t="s">
        <v>147</v>
      </c>
      <c r="U7" s="283" t="s">
        <v>147</v>
      </c>
      <c r="V7" s="283" t="s">
        <v>147</v>
      </c>
      <c r="W7" s="284"/>
    </row>
    <row r="8" spans="1:34" s="10" customFormat="1" ht="11.1" customHeight="1">
      <c r="A8" s="282"/>
      <c r="B8" s="285" t="s">
        <v>160</v>
      </c>
      <c r="C8" s="284"/>
      <c r="D8" s="284"/>
      <c r="E8" s="284"/>
      <c r="F8" s="284"/>
      <c r="G8" s="284"/>
      <c r="H8" s="284"/>
      <c r="I8" s="284"/>
      <c r="J8" s="284"/>
      <c r="K8" s="284"/>
      <c r="L8" s="284"/>
      <c r="M8" s="284"/>
      <c r="N8" s="284"/>
      <c r="O8" s="284"/>
      <c r="P8" s="284"/>
      <c r="Q8" s="284"/>
      <c r="R8" s="283"/>
      <c r="S8" s="325" t="s">
        <v>35</v>
      </c>
      <c r="T8" s="283"/>
      <c r="U8" s="283"/>
      <c r="V8" s="283"/>
      <c r="W8" s="284" t="s">
        <v>39</v>
      </c>
    </row>
    <row r="9" spans="1:34" s="10" customFormat="1" ht="11.1" customHeight="1">
      <c r="A9" s="282"/>
      <c r="B9" s="282"/>
      <c r="C9" s="282"/>
      <c r="D9" s="282"/>
      <c r="E9" s="282"/>
      <c r="F9" s="282"/>
      <c r="G9" s="282"/>
      <c r="H9" s="282"/>
      <c r="I9" s="282"/>
      <c r="J9" s="282"/>
      <c r="K9" s="282"/>
      <c r="L9" s="282"/>
      <c r="M9" s="282"/>
      <c r="N9" s="282"/>
      <c r="O9" s="282"/>
      <c r="P9" s="282"/>
      <c r="Q9" s="283"/>
      <c r="R9" s="283" t="s">
        <v>34</v>
      </c>
      <c r="S9" s="283" t="s">
        <v>30</v>
      </c>
      <c r="T9" s="283" t="s">
        <v>31</v>
      </c>
      <c r="U9" s="283" t="s">
        <v>32</v>
      </c>
      <c r="V9" s="283" t="s">
        <v>36</v>
      </c>
      <c r="W9" s="284"/>
    </row>
    <row r="10" spans="1:34" s="14" customFormat="1" ht="8.25" customHeight="1">
      <c r="A10" s="286"/>
      <c r="B10" s="286"/>
      <c r="C10" s="286"/>
      <c r="D10" s="286"/>
      <c r="E10" s="286"/>
      <c r="F10" s="286"/>
      <c r="G10" s="286"/>
      <c r="H10" s="286"/>
      <c r="I10" s="286"/>
      <c r="J10" s="286"/>
      <c r="K10" s="286"/>
      <c r="L10" s="286"/>
      <c r="M10" s="286"/>
      <c r="N10" s="286"/>
      <c r="O10" s="286"/>
      <c r="P10" s="286"/>
      <c r="Q10" s="326"/>
      <c r="R10" s="287"/>
      <c r="S10" s="287"/>
      <c r="T10" s="287"/>
      <c r="U10" s="287"/>
      <c r="V10" s="287"/>
      <c r="W10" s="287"/>
      <c r="X10" s="11"/>
      <c r="Y10" s="11"/>
      <c r="Z10" s="11"/>
      <c r="AA10" s="11"/>
      <c r="AB10" s="11"/>
      <c r="AC10" s="11"/>
      <c r="AD10" s="11"/>
      <c r="AE10" s="11"/>
      <c r="AF10" s="11"/>
      <c r="AG10" s="11"/>
      <c r="AH10" s="11"/>
    </row>
    <row r="11" spans="1:34" s="14" customFormat="1" ht="8.25" customHeight="1">
      <c r="A11" s="286"/>
      <c r="B11" s="330" t="s">
        <v>93</v>
      </c>
      <c r="C11" s="286"/>
      <c r="D11" s="286"/>
      <c r="E11" s="286"/>
      <c r="F11" s="286"/>
      <c r="G11" s="286"/>
      <c r="H11" s="286"/>
      <c r="I11" s="286"/>
      <c r="J11" s="286"/>
      <c r="K11" s="286"/>
      <c r="L11" s="286"/>
      <c r="M11" s="286"/>
      <c r="N11" s="286"/>
      <c r="O11" s="286"/>
      <c r="P11" s="286"/>
      <c r="Q11" s="326"/>
      <c r="R11" s="301">
        <f>SUM(R13:R20)</f>
        <v>1173521203</v>
      </c>
      <c r="S11" s="301">
        <f>SUM(S13:S20)</f>
        <v>79393566</v>
      </c>
      <c r="T11" s="301">
        <f>SUM(R11+S11)</f>
        <v>1252914769</v>
      </c>
      <c r="U11" s="301">
        <f>SUM(U13:U20)</f>
        <v>1085465771</v>
      </c>
      <c r="V11" s="301">
        <f>SUM(V13:V20)</f>
        <v>1085465771</v>
      </c>
      <c r="W11" s="301">
        <f>SUM(T11-U11)</f>
        <v>167448998</v>
      </c>
      <c r="X11" s="11"/>
      <c r="Y11" s="11"/>
      <c r="Z11" s="11"/>
      <c r="AA11" s="11"/>
      <c r="AB11" s="11"/>
      <c r="AC11" s="11"/>
      <c r="AD11" s="11"/>
      <c r="AE11" s="11"/>
      <c r="AF11" s="11"/>
      <c r="AG11" s="11"/>
      <c r="AH11" s="11"/>
    </row>
    <row r="12" spans="1:34" s="14" customFormat="1" ht="8.25" customHeight="1">
      <c r="A12" s="286"/>
      <c r="B12" s="286"/>
      <c r="C12" s="286"/>
      <c r="D12" s="286"/>
      <c r="E12" s="286"/>
      <c r="F12" s="286"/>
      <c r="G12" s="286"/>
      <c r="H12" s="286"/>
      <c r="I12" s="286"/>
      <c r="J12" s="286"/>
      <c r="K12" s="286"/>
      <c r="L12" s="286"/>
      <c r="M12" s="286"/>
      <c r="N12" s="286"/>
      <c r="O12" s="286"/>
      <c r="P12" s="286"/>
      <c r="Q12" s="326"/>
      <c r="R12" s="287"/>
      <c r="S12" s="287"/>
      <c r="T12" s="287"/>
      <c r="U12" s="287"/>
      <c r="V12" s="287"/>
      <c r="W12" s="287"/>
      <c r="X12" s="11"/>
      <c r="Y12" s="11"/>
      <c r="Z12" s="11"/>
      <c r="AA12" s="11"/>
      <c r="AB12" s="11"/>
      <c r="AC12" s="11"/>
      <c r="AD12" s="11"/>
      <c r="AE12" s="11"/>
      <c r="AF12" s="11"/>
      <c r="AG12" s="11"/>
      <c r="AH12" s="11"/>
    </row>
    <row r="13" spans="1:34" s="14" customFormat="1" ht="8.25" customHeight="1">
      <c r="A13" s="286"/>
      <c r="B13" s="286"/>
      <c r="C13" s="327" t="s">
        <v>94</v>
      </c>
      <c r="D13" s="286"/>
      <c r="E13" s="286"/>
      <c r="F13" s="286"/>
      <c r="G13" s="286"/>
      <c r="H13" s="286"/>
      <c r="I13" s="286"/>
      <c r="J13" s="286"/>
      <c r="K13" s="286"/>
      <c r="L13" s="286"/>
      <c r="M13" s="286"/>
      <c r="N13" s="286"/>
      <c r="O13" s="286"/>
      <c r="P13" s="286"/>
      <c r="Q13" s="286"/>
      <c r="R13" s="289">
        <f>SUM(Formato6C_LDF!AX15+Formato6C_LDF!AX53)</f>
        <v>0</v>
      </c>
      <c r="S13" s="289">
        <f>SUM(Formato6C_LDF!AY15+Formato6C_LDF!AY53)</f>
        <v>0</v>
      </c>
      <c r="T13" s="331">
        <f t="shared" ref="T13:T20" si="0">SUM(R13+S13)</f>
        <v>0</v>
      </c>
      <c r="U13" s="289">
        <f>SUM(Formato6C_LDF!BA15+Formato6C_LDF!BA53)</f>
        <v>0</v>
      </c>
      <c r="V13" s="289">
        <f>SUM(Formato6C_LDF!BB15+Formato6C_LDF!BB53)</f>
        <v>0</v>
      </c>
      <c r="W13" s="331">
        <f t="shared" ref="W13:W20" si="1">SUM(T13-U13)</f>
        <v>0</v>
      </c>
      <c r="X13" s="11"/>
      <c r="Y13" s="11"/>
      <c r="Z13" s="11"/>
      <c r="AA13" s="11"/>
      <c r="AB13" s="11"/>
      <c r="AC13" s="11"/>
      <c r="AD13" s="11"/>
      <c r="AE13" s="11"/>
      <c r="AF13" s="11"/>
      <c r="AG13" s="11"/>
      <c r="AH13" s="11"/>
    </row>
    <row r="14" spans="1:34" s="14" customFormat="1" ht="8.25" customHeight="1">
      <c r="A14" s="286"/>
      <c r="B14" s="286"/>
      <c r="C14" s="327" t="s">
        <v>95</v>
      </c>
      <c r="D14" s="286"/>
      <c r="E14" s="286"/>
      <c r="F14" s="286"/>
      <c r="G14" s="286"/>
      <c r="H14" s="286"/>
      <c r="I14" s="286"/>
      <c r="J14" s="286"/>
      <c r="K14" s="286"/>
      <c r="L14" s="286"/>
      <c r="M14" s="286"/>
      <c r="N14" s="286"/>
      <c r="O14" s="286"/>
      <c r="P14" s="286"/>
      <c r="Q14" s="286"/>
      <c r="R14" s="289">
        <f>SUM(Formato6C_LDF!AX16+Formato6C_LDF!AX54)</f>
        <v>0</v>
      </c>
      <c r="S14" s="289">
        <f>SUM(Formato6C_LDF!AY16+Formato6C_LDF!AY54)</f>
        <v>0</v>
      </c>
      <c r="T14" s="331">
        <f t="shared" si="0"/>
        <v>0</v>
      </c>
      <c r="U14" s="289">
        <f>SUM(Formato6C_LDF!BA16+Formato6C_LDF!BA54)</f>
        <v>0</v>
      </c>
      <c r="V14" s="289">
        <f>SUM(Formato6C_LDF!BB16+Formato6C_LDF!BB54)</f>
        <v>0</v>
      </c>
      <c r="W14" s="331">
        <f t="shared" si="1"/>
        <v>0</v>
      </c>
      <c r="X14" s="11"/>
      <c r="Y14" s="11"/>
      <c r="Z14" s="11"/>
      <c r="AA14" s="11"/>
      <c r="AB14" s="11"/>
      <c r="AC14" s="11"/>
      <c r="AD14" s="11"/>
      <c r="AE14" s="11"/>
      <c r="AF14" s="11"/>
      <c r="AG14" s="11"/>
      <c r="AH14" s="11"/>
    </row>
    <row r="15" spans="1:34" s="14" customFormat="1" ht="8.25" customHeight="1">
      <c r="A15" s="286"/>
      <c r="B15" s="286"/>
      <c r="C15" s="327" t="s">
        <v>96</v>
      </c>
      <c r="D15" s="286"/>
      <c r="E15" s="286"/>
      <c r="F15" s="286"/>
      <c r="G15" s="286"/>
      <c r="H15" s="286"/>
      <c r="I15" s="286"/>
      <c r="J15" s="286"/>
      <c r="K15" s="286"/>
      <c r="L15" s="286"/>
      <c r="M15" s="286"/>
      <c r="N15" s="286"/>
      <c r="O15" s="286"/>
      <c r="P15" s="286"/>
      <c r="Q15" s="286"/>
      <c r="R15" s="289">
        <f>SUM(Formato6C_LDF!AX17+Formato6C_LDF!AX55)</f>
        <v>0</v>
      </c>
      <c r="S15" s="289">
        <f>SUM(Formato6C_LDF!AY17+Formato6C_LDF!AY55)</f>
        <v>0</v>
      </c>
      <c r="T15" s="331">
        <f t="shared" si="0"/>
        <v>0</v>
      </c>
      <c r="U15" s="289">
        <f>SUM(Formato6C_LDF!BA17+Formato6C_LDF!BA55)</f>
        <v>0</v>
      </c>
      <c r="V15" s="289">
        <f>SUM(Formato6C_LDF!BB17+Formato6C_LDF!BB55)</f>
        <v>0</v>
      </c>
      <c r="W15" s="331">
        <f t="shared" si="1"/>
        <v>0</v>
      </c>
      <c r="X15" s="11"/>
      <c r="Y15" s="11"/>
      <c r="Z15" s="11"/>
      <c r="AA15" s="11"/>
      <c r="AB15" s="11"/>
      <c r="AC15" s="11"/>
      <c r="AD15" s="11"/>
      <c r="AE15" s="11"/>
      <c r="AF15" s="11"/>
      <c r="AG15" s="11"/>
      <c r="AH15" s="11"/>
    </row>
    <row r="16" spans="1:34" s="14" customFormat="1" ht="8.25" customHeight="1">
      <c r="A16" s="286"/>
      <c r="B16" s="286"/>
      <c r="C16" s="327" t="s">
        <v>97</v>
      </c>
      <c r="D16" s="286"/>
      <c r="E16" s="286"/>
      <c r="F16" s="286"/>
      <c r="G16" s="286"/>
      <c r="H16" s="286"/>
      <c r="I16" s="286"/>
      <c r="J16" s="286"/>
      <c r="K16" s="286"/>
      <c r="L16" s="286"/>
      <c r="M16" s="286"/>
      <c r="N16" s="286"/>
      <c r="O16" s="286"/>
      <c r="P16" s="286"/>
      <c r="Q16" s="286"/>
      <c r="R16" s="289">
        <f>SUM(Formato6C_LDF!AX18+Formato6C_LDF!AX56)</f>
        <v>0</v>
      </c>
      <c r="S16" s="289">
        <f>SUM(Formato6C_LDF!AY18+Formato6C_LDF!AY56)</f>
        <v>0</v>
      </c>
      <c r="T16" s="331">
        <f t="shared" si="0"/>
        <v>0</v>
      </c>
      <c r="U16" s="289">
        <f>SUM(Formato6C_LDF!BA18+Formato6C_LDF!BA56)</f>
        <v>0</v>
      </c>
      <c r="V16" s="289">
        <f>SUM(Formato6C_LDF!BB18+Formato6C_LDF!BB56)</f>
        <v>0</v>
      </c>
      <c r="W16" s="331">
        <f t="shared" si="1"/>
        <v>0</v>
      </c>
      <c r="X16" s="11"/>
      <c r="Y16" s="11"/>
      <c r="Z16" s="11"/>
      <c r="AA16" s="11"/>
      <c r="AB16" s="11"/>
      <c r="AC16" s="11"/>
      <c r="AD16" s="11"/>
      <c r="AE16" s="11"/>
      <c r="AF16" s="11"/>
      <c r="AG16" s="11"/>
      <c r="AH16" s="11"/>
    </row>
    <row r="17" spans="1:34" s="14" customFormat="1" ht="8.25" customHeight="1">
      <c r="A17" s="286"/>
      <c r="B17" s="286"/>
      <c r="C17" s="327" t="s">
        <v>98</v>
      </c>
      <c r="D17" s="286"/>
      <c r="E17" s="286"/>
      <c r="F17" s="286"/>
      <c r="G17" s="286"/>
      <c r="H17" s="286"/>
      <c r="I17" s="286"/>
      <c r="J17" s="286"/>
      <c r="K17" s="286"/>
      <c r="L17" s="286"/>
      <c r="M17" s="286"/>
      <c r="N17" s="286"/>
      <c r="O17" s="286"/>
      <c r="P17" s="286"/>
      <c r="Q17" s="286"/>
      <c r="R17" s="289">
        <f>SUM(Formato6C_LDF!AX19+Formato6C_LDF!AX57)</f>
        <v>0</v>
      </c>
      <c r="S17" s="289">
        <f>SUM(Formato6C_LDF!AY19+Formato6C_LDF!AY57)</f>
        <v>0</v>
      </c>
      <c r="T17" s="331">
        <f t="shared" si="0"/>
        <v>0</v>
      </c>
      <c r="U17" s="289">
        <f>SUM(Formato6C_LDF!BA19+Formato6C_LDF!BA57)</f>
        <v>0</v>
      </c>
      <c r="V17" s="289">
        <f>SUM(Formato6C_LDF!BB19+Formato6C_LDF!BB57)</f>
        <v>0</v>
      </c>
      <c r="W17" s="331">
        <f t="shared" si="1"/>
        <v>0</v>
      </c>
      <c r="X17" s="11"/>
      <c r="Y17" s="11"/>
      <c r="Z17" s="11"/>
      <c r="AA17" s="11"/>
      <c r="AB17" s="11"/>
      <c r="AC17" s="11"/>
      <c r="AD17" s="11"/>
      <c r="AE17" s="11"/>
      <c r="AF17" s="11"/>
      <c r="AG17" s="11"/>
      <c r="AH17" s="11"/>
    </row>
    <row r="18" spans="1:34" s="14" customFormat="1" ht="8.25" customHeight="1">
      <c r="A18" s="286"/>
      <c r="B18" s="286"/>
      <c r="C18" s="327" t="s">
        <v>99</v>
      </c>
      <c r="D18" s="286"/>
      <c r="E18" s="286"/>
      <c r="F18" s="286"/>
      <c r="G18" s="286"/>
      <c r="H18" s="286"/>
      <c r="I18" s="286"/>
      <c r="J18" s="286"/>
      <c r="K18" s="286"/>
      <c r="L18" s="286"/>
      <c r="M18" s="286"/>
      <c r="N18" s="286"/>
      <c r="O18" s="286"/>
      <c r="P18" s="286"/>
      <c r="Q18" s="286"/>
      <c r="R18" s="289">
        <f>SUM(Formato6C_LDF!AX20+Formato6C_LDF!AX58)</f>
        <v>0</v>
      </c>
      <c r="S18" s="289">
        <f>SUM(Formato6C_LDF!AY20+Formato6C_LDF!AY58)</f>
        <v>0</v>
      </c>
      <c r="T18" s="331">
        <f>SUM(R18+S18)</f>
        <v>0</v>
      </c>
      <c r="U18" s="289">
        <f>SUM(Formato6C_LDF!BA20+Formato6C_LDF!BA58)</f>
        <v>0</v>
      </c>
      <c r="V18" s="289">
        <f>SUM(Formato6C_LDF!BB20+Formato6C_LDF!BB58)</f>
        <v>0</v>
      </c>
      <c r="W18" s="331">
        <f t="shared" si="1"/>
        <v>0</v>
      </c>
      <c r="X18" s="11"/>
      <c r="Y18" s="11"/>
      <c r="Z18" s="11"/>
      <c r="AA18" s="11"/>
      <c r="AB18" s="11"/>
      <c r="AC18" s="11"/>
      <c r="AD18" s="11"/>
      <c r="AE18" s="11"/>
      <c r="AF18" s="11"/>
      <c r="AG18" s="11"/>
      <c r="AH18" s="11"/>
    </row>
    <row r="19" spans="1:34" s="14" customFormat="1" ht="8.25" customHeight="1">
      <c r="A19" s="286"/>
      <c r="B19" s="286"/>
      <c r="C19" s="327" t="s">
        <v>100</v>
      </c>
      <c r="D19" s="286"/>
      <c r="E19" s="286"/>
      <c r="F19" s="286"/>
      <c r="G19" s="286"/>
      <c r="H19" s="286"/>
      <c r="I19" s="286"/>
      <c r="J19" s="286"/>
      <c r="K19" s="286"/>
      <c r="L19" s="286"/>
      <c r="M19" s="286"/>
      <c r="N19" s="286"/>
      <c r="O19" s="286"/>
      <c r="P19" s="286"/>
      <c r="Q19" s="286"/>
      <c r="R19" s="289">
        <f>SUM(Formato6C_LDF!AX21+Formato6C_LDF!AX59)</f>
        <v>1173521203</v>
      </c>
      <c r="S19" s="289">
        <f>SUM(Formato6C_LDF!AY21+Formato6C_LDF!AY59)</f>
        <v>79393566</v>
      </c>
      <c r="T19" s="331">
        <f>SUM(R19+S19)</f>
        <v>1252914769</v>
      </c>
      <c r="U19" s="289">
        <f>SUM(Formato6C_LDF!BA21+Formato6C_LDF!BA59)</f>
        <v>1085465771</v>
      </c>
      <c r="V19" s="289">
        <f>SUM(Formato6C_LDF!BB21+Formato6C_LDF!BB59)</f>
        <v>1085465771</v>
      </c>
      <c r="W19" s="331">
        <f t="shared" si="1"/>
        <v>167448998</v>
      </c>
      <c r="X19" s="11"/>
      <c r="Y19" s="11"/>
      <c r="Z19" s="11"/>
      <c r="AA19" s="11"/>
      <c r="AB19" s="11"/>
      <c r="AC19" s="11"/>
      <c r="AD19" s="11"/>
      <c r="AE19" s="11"/>
      <c r="AF19" s="11"/>
      <c r="AG19" s="11"/>
      <c r="AH19" s="11"/>
    </row>
    <row r="20" spans="1:34" s="14" customFormat="1" ht="8.25" customHeight="1">
      <c r="A20" s="286"/>
      <c r="B20" s="286"/>
      <c r="C20" s="327" t="s">
        <v>70</v>
      </c>
      <c r="D20" s="286"/>
      <c r="E20" s="286"/>
      <c r="F20" s="286"/>
      <c r="G20" s="286"/>
      <c r="H20" s="286"/>
      <c r="I20" s="286"/>
      <c r="J20" s="286"/>
      <c r="K20" s="286"/>
      <c r="L20" s="286"/>
      <c r="M20" s="286"/>
      <c r="N20" s="286"/>
      <c r="O20" s="286"/>
      <c r="P20" s="286"/>
      <c r="Q20" s="286"/>
      <c r="R20" s="289">
        <f>SUM(Formato6C_LDF!AX22+Formato6C_LDF!AX60)</f>
        <v>0</v>
      </c>
      <c r="S20" s="289">
        <f>SUM(Formato6C_LDF!AY22+Formato6C_LDF!AY60)</f>
        <v>0</v>
      </c>
      <c r="T20" s="331">
        <f t="shared" si="0"/>
        <v>0</v>
      </c>
      <c r="U20" s="289">
        <f>SUM(Formato6C_LDF!BA22+Formato6C_LDF!BA60)</f>
        <v>0</v>
      </c>
      <c r="V20" s="289">
        <f>SUM(Formato6C_LDF!BB22+Formato6C_LDF!BB60)</f>
        <v>0</v>
      </c>
      <c r="W20" s="331">
        <f t="shared" si="1"/>
        <v>0</v>
      </c>
      <c r="X20" s="11"/>
      <c r="Y20" s="11"/>
      <c r="Z20" s="11"/>
      <c r="AA20" s="11"/>
      <c r="AB20" s="11"/>
      <c r="AC20" s="11"/>
      <c r="AD20" s="11"/>
      <c r="AE20" s="11"/>
      <c r="AF20" s="11"/>
      <c r="AG20" s="11"/>
      <c r="AH20" s="11"/>
    </row>
    <row r="21" spans="1:34" s="14" customFormat="1" ht="8.25" customHeight="1">
      <c r="A21" s="286"/>
      <c r="B21" s="286"/>
      <c r="C21" s="286"/>
      <c r="D21" s="286"/>
      <c r="E21" s="286"/>
      <c r="F21" s="286"/>
      <c r="G21" s="286"/>
      <c r="H21" s="286"/>
      <c r="I21" s="286"/>
      <c r="J21" s="286"/>
      <c r="K21" s="286"/>
      <c r="L21" s="286"/>
      <c r="M21" s="286"/>
      <c r="N21" s="286"/>
      <c r="O21" s="286"/>
      <c r="P21" s="286"/>
      <c r="Q21" s="326"/>
      <c r="R21" s="287"/>
      <c r="S21" s="287"/>
      <c r="T21" s="287"/>
      <c r="U21" s="287"/>
      <c r="V21" s="287"/>
      <c r="W21" s="287"/>
      <c r="X21" s="11"/>
      <c r="Y21" s="11"/>
      <c r="Z21" s="11"/>
      <c r="AA21" s="11"/>
      <c r="AB21" s="11"/>
      <c r="AC21" s="11"/>
      <c r="AD21" s="11"/>
      <c r="AE21" s="11"/>
      <c r="AF21" s="11"/>
      <c r="AG21" s="11"/>
      <c r="AH21" s="11"/>
    </row>
    <row r="22" spans="1:34" s="14" customFormat="1" ht="8.25" customHeight="1">
      <c r="A22" s="286"/>
      <c r="B22" s="330" t="s">
        <v>101</v>
      </c>
      <c r="C22" s="286"/>
      <c r="D22" s="286"/>
      <c r="E22" s="286"/>
      <c r="F22" s="286"/>
      <c r="G22" s="286"/>
      <c r="H22" s="286"/>
      <c r="I22" s="286"/>
      <c r="J22" s="286"/>
      <c r="K22" s="286"/>
      <c r="L22" s="286"/>
      <c r="M22" s="286"/>
      <c r="N22" s="286"/>
      <c r="O22" s="286"/>
      <c r="P22" s="286"/>
      <c r="Q22" s="326"/>
      <c r="R22" s="301">
        <f>SUM(R24:R30)</f>
        <v>1500000</v>
      </c>
      <c r="S22" s="301">
        <f>SUM(S24:S30)</f>
        <v>0</v>
      </c>
      <c r="T22" s="301">
        <f>SUM(R22+S22)</f>
        <v>1500000</v>
      </c>
      <c r="U22" s="301">
        <f>SUM(U24:U30)</f>
        <v>0</v>
      </c>
      <c r="V22" s="301">
        <f>SUM(V24:V30)</f>
        <v>0</v>
      </c>
      <c r="W22" s="301">
        <f>SUM(T22-U22)</f>
        <v>1500000</v>
      </c>
      <c r="X22" s="11"/>
      <c r="Y22" s="11"/>
      <c r="Z22" s="11"/>
      <c r="AA22" s="11"/>
      <c r="AB22" s="11"/>
      <c r="AC22" s="11"/>
      <c r="AD22" s="11"/>
      <c r="AE22" s="11"/>
      <c r="AF22" s="11"/>
      <c r="AG22" s="11"/>
      <c r="AH22" s="11"/>
    </row>
    <row r="23" spans="1:34" s="14" customFormat="1" ht="8.25" customHeight="1">
      <c r="A23" s="286"/>
      <c r="B23" s="286"/>
      <c r="C23" s="286"/>
      <c r="D23" s="286"/>
      <c r="E23" s="286"/>
      <c r="F23" s="286"/>
      <c r="G23" s="286"/>
      <c r="H23" s="286"/>
      <c r="I23" s="286"/>
      <c r="J23" s="286"/>
      <c r="K23" s="286"/>
      <c r="L23" s="286"/>
      <c r="M23" s="286"/>
      <c r="N23" s="286"/>
      <c r="O23" s="286"/>
      <c r="P23" s="286"/>
      <c r="Q23" s="326"/>
      <c r="R23" s="287"/>
      <c r="S23" s="287"/>
      <c r="T23" s="287"/>
      <c r="U23" s="287"/>
      <c r="V23" s="287"/>
      <c r="W23" s="287"/>
      <c r="X23" s="11"/>
      <c r="Y23" s="11"/>
      <c r="Z23" s="11"/>
      <c r="AA23" s="11"/>
      <c r="AB23" s="11"/>
      <c r="AC23" s="11"/>
      <c r="AD23" s="11"/>
      <c r="AE23" s="11"/>
      <c r="AF23" s="11"/>
      <c r="AG23" s="11"/>
      <c r="AH23" s="11"/>
    </row>
    <row r="24" spans="1:34" s="14" customFormat="1" ht="8.25" customHeight="1">
      <c r="A24" s="286"/>
      <c r="B24" s="286"/>
      <c r="C24" s="327" t="s">
        <v>102</v>
      </c>
      <c r="D24" s="286"/>
      <c r="E24" s="286"/>
      <c r="F24" s="286"/>
      <c r="G24" s="286"/>
      <c r="H24" s="286"/>
      <c r="I24" s="286"/>
      <c r="J24" s="286"/>
      <c r="K24" s="286"/>
      <c r="L24" s="286"/>
      <c r="M24" s="286"/>
      <c r="N24" s="286"/>
      <c r="O24" s="286"/>
      <c r="P24" s="286"/>
      <c r="Q24" s="286"/>
      <c r="R24" s="289">
        <f>SUM(Formato6C_LDF!AX25+Formato6C_LDF!AX63)</f>
        <v>0</v>
      </c>
      <c r="S24" s="289">
        <f>SUM(Formato6C_LDF!AY25+Formato6C_LDF!AY63)</f>
        <v>0</v>
      </c>
      <c r="T24" s="331">
        <f t="shared" ref="T24:T30" si="2">SUM(R24+S24)</f>
        <v>0</v>
      </c>
      <c r="U24" s="289">
        <f>SUM(Formato6C_LDF!BA25+Formato6C_LDF!BA63)</f>
        <v>0</v>
      </c>
      <c r="V24" s="289">
        <f>SUM(Formato6C_LDF!BB25+Formato6C_LDF!BB63)</f>
        <v>0</v>
      </c>
      <c r="W24" s="331">
        <f t="shared" ref="W24:W30" si="3">SUM(T24-U24)</f>
        <v>0</v>
      </c>
      <c r="X24" s="11"/>
      <c r="Y24" s="11"/>
      <c r="Z24" s="11"/>
      <c r="AA24" s="11"/>
      <c r="AB24" s="11"/>
      <c r="AC24" s="11"/>
      <c r="AD24" s="11"/>
      <c r="AE24" s="11"/>
      <c r="AF24" s="11"/>
      <c r="AG24" s="11"/>
      <c r="AH24" s="11"/>
    </row>
    <row r="25" spans="1:34" s="14" customFormat="1" ht="8.25" customHeight="1">
      <c r="A25" s="286"/>
      <c r="B25" s="286"/>
      <c r="C25" s="327" t="s">
        <v>103</v>
      </c>
      <c r="D25" s="286"/>
      <c r="E25" s="286"/>
      <c r="F25" s="286"/>
      <c r="G25" s="286"/>
      <c r="H25" s="286"/>
      <c r="I25" s="286"/>
      <c r="J25" s="286"/>
      <c r="K25" s="286"/>
      <c r="L25" s="286"/>
      <c r="M25" s="286"/>
      <c r="N25" s="286"/>
      <c r="O25" s="286"/>
      <c r="P25" s="286"/>
      <c r="Q25" s="286"/>
      <c r="R25" s="289">
        <f>SUM(Formato6C_LDF!AX26+Formato6C_LDF!AX64)</f>
        <v>0</v>
      </c>
      <c r="S25" s="289">
        <f>SUM(Formato6C_LDF!AY26+Formato6C_LDF!AY64)</f>
        <v>0</v>
      </c>
      <c r="T25" s="331">
        <f t="shared" si="2"/>
        <v>0</v>
      </c>
      <c r="U25" s="289">
        <f>SUM(Formato6C_LDF!BA26+Formato6C_LDF!BA64)</f>
        <v>0</v>
      </c>
      <c r="V25" s="289">
        <f>SUM(Formato6C_LDF!BB26+Formato6C_LDF!BB64)</f>
        <v>0</v>
      </c>
      <c r="W25" s="331">
        <f t="shared" si="3"/>
        <v>0</v>
      </c>
      <c r="X25" s="11"/>
      <c r="Y25" s="11"/>
      <c r="Z25" s="11"/>
      <c r="AA25" s="11"/>
      <c r="AB25" s="11"/>
      <c r="AC25" s="11"/>
      <c r="AD25" s="11"/>
      <c r="AE25" s="11"/>
      <c r="AF25" s="11"/>
      <c r="AG25" s="11"/>
      <c r="AH25" s="11"/>
    </row>
    <row r="26" spans="1:34" s="14" customFormat="1" ht="8.25" customHeight="1">
      <c r="A26" s="286"/>
      <c r="B26" s="286"/>
      <c r="C26" s="327" t="s">
        <v>104</v>
      </c>
      <c r="D26" s="286"/>
      <c r="E26" s="286"/>
      <c r="F26" s="286"/>
      <c r="G26" s="286"/>
      <c r="H26" s="286"/>
      <c r="I26" s="286"/>
      <c r="J26" s="286"/>
      <c r="K26" s="286"/>
      <c r="L26" s="286"/>
      <c r="M26" s="286"/>
      <c r="N26" s="286"/>
      <c r="O26" s="286"/>
      <c r="P26" s="286"/>
      <c r="Q26" s="286"/>
      <c r="R26" s="289">
        <f>SUM(Formato6C_LDF!AX27+Formato6C_LDF!AX65)</f>
        <v>0</v>
      </c>
      <c r="S26" s="289">
        <f>SUM(Formato6C_LDF!AY27+Formato6C_LDF!AY65)</f>
        <v>0</v>
      </c>
      <c r="T26" s="331">
        <f t="shared" si="2"/>
        <v>0</v>
      </c>
      <c r="U26" s="289">
        <f>SUM(Formato6C_LDF!BA27+Formato6C_LDF!BA65)</f>
        <v>0</v>
      </c>
      <c r="V26" s="289">
        <f>SUM(Formato6C_LDF!BB27+Formato6C_LDF!BB65)</f>
        <v>0</v>
      </c>
      <c r="W26" s="331">
        <f t="shared" si="3"/>
        <v>0</v>
      </c>
      <c r="X26" s="11"/>
      <c r="Y26" s="11"/>
      <c r="Z26" s="11"/>
      <c r="AA26" s="11"/>
      <c r="AB26" s="11"/>
      <c r="AC26" s="11"/>
      <c r="AD26" s="11"/>
      <c r="AE26" s="11"/>
      <c r="AF26" s="11"/>
      <c r="AG26" s="11"/>
      <c r="AH26" s="11"/>
    </row>
    <row r="27" spans="1:34" s="14" customFormat="1" ht="8.25" customHeight="1">
      <c r="A27" s="286"/>
      <c r="B27" s="286"/>
      <c r="C27" s="327" t="s">
        <v>105</v>
      </c>
      <c r="D27" s="286"/>
      <c r="E27" s="286"/>
      <c r="F27" s="286"/>
      <c r="G27" s="286"/>
      <c r="H27" s="286"/>
      <c r="I27" s="286"/>
      <c r="J27" s="286"/>
      <c r="K27" s="286"/>
      <c r="L27" s="286"/>
      <c r="M27" s="286"/>
      <c r="N27" s="286"/>
      <c r="O27" s="286"/>
      <c r="P27" s="286"/>
      <c r="Q27" s="286"/>
      <c r="R27" s="289">
        <f>SUM(Formato6C_LDF!AX28+Formato6C_LDF!AX66)</f>
        <v>0</v>
      </c>
      <c r="S27" s="289">
        <f>SUM(Formato6C_LDF!AY28+Formato6C_LDF!AY66)</f>
        <v>0</v>
      </c>
      <c r="T27" s="331">
        <f t="shared" si="2"/>
        <v>0</v>
      </c>
      <c r="U27" s="289">
        <f>SUM(Formato6C_LDF!BA28+Formato6C_LDF!BA66)</f>
        <v>0</v>
      </c>
      <c r="V27" s="289">
        <f>SUM(Formato6C_LDF!BB28+Formato6C_LDF!BB66)</f>
        <v>0</v>
      </c>
      <c r="W27" s="331">
        <f t="shared" si="3"/>
        <v>0</v>
      </c>
      <c r="X27" s="11"/>
      <c r="Y27" s="11"/>
      <c r="Z27" s="11"/>
      <c r="AA27" s="11"/>
      <c r="AB27" s="11"/>
      <c r="AC27" s="11"/>
      <c r="AD27" s="11"/>
      <c r="AE27" s="11"/>
      <c r="AF27" s="11"/>
      <c r="AG27" s="11"/>
      <c r="AH27" s="11"/>
    </row>
    <row r="28" spans="1:34" s="14" customFormat="1" ht="8.25" customHeight="1">
      <c r="A28" s="286"/>
      <c r="B28" s="286"/>
      <c r="C28" s="327" t="s">
        <v>106</v>
      </c>
      <c r="D28" s="286"/>
      <c r="E28" s="286"/>
      <c r="F28" s="286"/>
      <c r="G28" s="286"/>
      <c r="H28" s="286"/>
      <c r="I28" s="286"/>
      <c r="J28" s="286"/>
      <c r="K28" s="286"/>
      <c r="L28" s="286"/>
      <c r="M28" s="286"/>
      <c r="N28" s="286"/>
      <c r="O28" s="286"/>
      <c r="P28" s="286"/>
      <c r="Q28" s="286"/>
      <c r="R28" s="289">
        <f>SUM(Formato6C_LDF!AX29+Formato6C_LDF!AX67)</f>
        <v>0</v>
      </c>
      <c r="S28" s="289">
        <f>SUM(Formato6C_LDF!AY29+Formato6C_LDF!AY67)</f>
        <v>0</v>
      </c>
      <c r="T28" s="331">
        <f t="shared" si="2"/>
        <v>0</v>
      </c>
      <c r="U28" s="289">
        <f>SUM(Formato6C_LDF!BA29+Formato6C_LDF!BA67)</f>
        <v>0</v>
      </c>
      <c r="V28" s="289">
        <f>SUM(Formato6C_LDF!BB29+Formato6C_LDF!BB67)</f>
        <v>0</v>
      </c>
      <c r="W28" s="331">
        <f t="shared" si="3"/>
        <v>0</v>
      </c>
      <c r="X28" s="11"/>
      <c r="Y28" s="11"/>
      <c r="Z28" s="11"/>
      <c r="AA28" s="11"/>
      <c r="AB28" s="11"/>
      <c r="AC28" s="11"/>
      <c r="AD28" s="11"/>
      <c r="AE28" s="11"/>
      <c r="AF28" s="11"/>
      <c r="AG28" s="11"/>
      <c r="AH28" s="11"/>
    </row>
    <row r="29" spans="1:34" s="14" customFormat="1" ht="8.25" customHeight="1">
      <c r="A29" s="286"/>
      <c r="B29" s="286"/>
      <c r="C29" s="327" t="s">
        <v>107</v>
      </c>
      <c r="D29" s="286"/>
      <c r="E29" s="286"/>
      <c r="F29" s="286"/>
      <c r="G29" s="286"/>
      <c r="H29" s="286"/>
      <c r="I29" s="286"/>
      <c r="J29" s="286"/>
      <c r="K29" s="286"/>
      <c r="L29" s="286"/>
      <c r="M29" s="286"/>
      <c r="N29" s="286"/>
      <c r="O29" s="286"/>
      <c r="P29" s="286"/>
      <c r="Q29" s="286"/>
      <c r="R29" s="289">
        <f>SUM(Formato6C_LDF!AX30+Formato6C_LDF!AX68)</f>
        <v>1500000</v>
      </c>
      <c r="S29" s="289">
        <f>SUM(Formato6C_LDF!AY30+Formato6C_LDF!AY68)</f>
        <v>0</v>
      </c>
      <c r="T29" s="331">
        <f t="shared" si="2"/>
        <v>1500000</v>
      </c>
      <c r="U29" s="289">
        <f>SUM(Formato6C_LDF!BA30+Formato6C_LDF!BA68)</f>
        <v>0</v>
      </c>
      <c r="V29" s="289">
        <f>SUM(Formato6C_LDF!BB30+Formato6C_LDF!BB68)</f>
        <v>0</v>
      </c>
      <c r="W29" s="331">
        <f t="shared" si="3"/>
        <v>1500000</v>
      </c>
      <c r="X29" s="11"/>
      <c r="Y29" s="11"/>
      <c r="Z29" s="11"/>
      <c r="AA29" s="11"/>
      <c r="AB29" s="11"/>
      <c r="AC29" s="11"/>
      <c r="AD29" s="11"/>
      <c r="AE29" s="11"/>
      <c r="AF29" s="11"/>
      <c r="AG29" s="11"/>
      <c r="AH29" s="11"/>
    </row>
    <row r="30" spans="1:34" s="14" customFormat="1" ht="8.25" customHeight="1">
      <c r="A30" s="286"/>
      <c r="B30" s="286"/>
      <c r="C30" s="327" t="s">
        <v>108</v>
      </c>
      <c r="D30" s="286"/>
      <c r="E30" s="286"/>
      <c r="F30" s="286"/>
      <c r="G30" s="286"/>
      <c r="H30" s="286"/>
      <c r="I30" s="286"/>
      <c r="J30" s="286"/>
      <c r="K30" s="286"/>
      <c r="L30" s="286"/>
      <c r="M30" s="286"/>
      <c r="N30" s="286"/>
      <c r="O30" s="286"/>
      <c r="P30" s="286"/>
      <c r="Q30" s="286"/>
      <c r="R30" s="289">
        <f>SUM(Formato6C_LDF!AX31+Formato6C_LDF!AX69)</f>
        <v>0</v>
      </c>
      <c r="S30" s="289">
        <f>SUM(Formato6C_LDF!AY31+Formato6C_LDF!AY69)</f>
        <v>0</v>
      </c>
      <c r="T30" s="331">
        <f t="shared" si="2"/>
        <v>0</v>
      </c>
      <c r="U30" s="289">
        <f>SUM(Formato6C_LDF!BA31+Formato6C_LDF!BA69)</f>
        <v>0</v>
      </c>
      <c r="V30" s="289">
        <f>SUM(Formato6C_LDF!BB31+Formato6C_LDF!BB69)</f>
        <v>0</v>
      </c>
      <c r="W30" s="331">
        <f t="shared" si="3"/>
        <v>0</v>
      </c>
      <c r="X30" s="11"/>
      <c r="Y30" s="11"/>
      <c r="Z30" s="11"/>
      <c r="AA30" s="11"/>
      <c r="AB30" s="11"/>
      <c r="AC30" s="11"/>
      <c r="AD30" s="11"/>
      <c r="AE30" s="11"/>
      <c r="AF30" s="11"/>
      <c r="AG30" s="11"/>
      <c r="AH30" s="11"/>
    </row>
    <row r="31" spans="1:34" s="14" customFormat="1" ht="8.25" customHeight="1">
      <c r="A31" s="286"/>
      <c r="B31" s="286"/>
      <c r="C31" s="286"/>
      <c r="D31" s="286"/>
      <c r="E31" s="286"/>
      <c r="F31" s="286"/>
      <c r="G31" s="286"/>
      <c r="H31" s="286"/>
      <c r="I31" s="286"/>
      <c r="J31" s="286"/>
      <c r="K31" s="286"/>
      <c r="L31" s="286"/>
      <c r="M31" s="286"/>
      <c r="N31" s="286"/>
      <c r="O31" s="286"/>
      <c r="P31" s="286"/>
      <c r="Q31" s="326"/>
      <c r="R31" s="287"/>
      <c r="S31" s="287"/>
      <c r="T31" s="287"/>
      <c r="U31" s="287"/>
      <c r="V31" s="287"/>
      <c r="W31" s="287"/>
      <c r="X31" s="11"/>
      <c r="Y31" s="11"/>
      <c r="Z31" s="11"/>
      <c r="AA31" s="11"/>
      <c r="AB31" s="11"/>
      <c r="AC31" s="11"/>
      <c r="AD31" s="11"/>
      <c r="AE31" s="11"/>
      <c r="AF31" s="11"/>
      <c r="AG31" s="11"/>
      <c r="AH31" s="11"/>
    </row>
    <row r="32" spans="1:34" s="14" customFormat="1" ht="8.25" customHeight="1">
      <c r="A32" s="286"/>
      <c r="B32" s="330" t="s">
        <v>109</v>
      </c>
      <c r="C32" s="286"/>
      <c r="D32" s="286"/>
      <c r="E32" s="286"/>
      <c r="F32" s="286"/>
      <c r="G32" s="286"/>
      <c r="H32" s="286"/>
      <c r="I32" s="286"/>
      <c r="J32" s="286"/>
      <c r="K32" s="286"/>
      <c r="L32" s="286"/>
      <c r="M32" s="286"/>
      <c r="N32" s="286"/>
      <c r="O32" s="286"/>
      <c r="P32" s="286"/>
      <c r="Q32" s="326"/>
      <c r="R32" s="301">
        <f>SUM(R34:R42)</f>
        <v>0</v>
      </c>
      <c r="S32" s="301">
        <f>SUM(S34:S42)</f>
        <v>0</v>
      </c>
      <c r="T32" s="301">
        <f>SUM(R32+S32)</f>
        <v>0</v>
      </c>
      <c r="U32" s="301">
        <f>SUM(U34:U42)</f>
        <v>0</v>
      </c>
      <c r="V32" s="301">
        <f>SUM(V34:V42)</f>
        <v>0</v>
      </c>
      <c r="W32" s="301">
        <f>SUM(T32-U32)</f>
        <v>0</v>
      </c>
      <c r="X32" s="11"/>
      <c r="Y32" s="11"/>
      <c r="Z32" s="11"/>
      <c r="AA32" s="11"/>
      <c r="AB32" s="11"/>
      <c r="AC32" s="11"/>
      <c r="AD32" s="11"/>
      <c r="AE32" s="11"/>
      <c r="AF32" s="11"/>
      <c r="AG32" s="11"/>
      <c r="AH32" s="11"/>
    </row>
    <row r="33" spans="1:34" s="14" customFormat="1" ht="8.25" customHeight="1">
      <c r="A33" s="286"/>
      <c r="B33" s="286"/>
      <c r="C33" s="286"/>
      <c r="D33" s="286"/>
      <c r="E33" s="286"/>
      <c r="F33" s="286"/>
      <c r="G33" s="286"/>
      <c r="H33" s="286"/>
      <c r="I33" s="286"/>
      <c r="J33" s="286"/>
      <c r="K33" s="286"/>
      <c r="L33" s="286"/>
      <c r="M33" s="286"/>
      <c r="N33" s="286"/>
      <c r="O33" s="286"/>
      <c r="P33" s="286"/>
      <c r="Q33" s="326"/>
      <c r="R33" s="287"/>
      <c r="S33" s="287"/>
      <c r="T33" s="287"/>
      <c r="U33" s="287"/>
      <c r="V33" s="287"/>
      <c r="W33" s="287"/>
      <c r="X33" s="11"/>
      <c r="Y33" s="11"/>
      <c r="Z33" s="11"/>
      <c r="AA33" s="11"/>
      <c r="AB33" s="11"/>
      <c r="AC33" s="11"/>
      <c r="AD33" s="11"/>
      <c r="AE33" s="11"/>
      <c r="AF33" s="11"/>
      <c r="AG33" s="11"/>
      <c r="AH33" s="11"/>
    </row>
    <row r="34" spans="1:34" s="14" customFormat="1" ht="8.25" customHeight="1">
      <c r="A34" s="286"/>
      <c r="B34" s="286"/>
      <c r="C34" s="327" t="s">
        <v>110</v>
      </c>
      <c r="D34" s="286"/>
      <c r="E34" s="286"/>
      <c r="F34" s="286"/>
      <c r="G34" s="286"/>
      <c r="H34" s="286"/>
      <c r="I34" s="286"/>
      <c r="J34" s="286"/>
      <c r="K34" s="286"/>
      <c r="L34" s="286"/>
      <c r="M34" s="286"/>
      <c r="N34" s="286"/>
      <c r="O34" s="286"/>
      <c r="P34" s="286"/>
      <c r="Q34" s="286"/>
      <c r="R34" s="289">
        <f>SUM(Formato6C_LDF!AX34+Formato6C_LDF!AX72)</f>
        <v>0</v>
      </c>
      <c r="S34" s="289">
        <f>SUM(Formato6C_LDF!AY34+Formato6C_LDF!AY72)</f>
        <v>0</v>
      </c>
      <c r="T34" s="331">
        <f t="shared" ref="T34:T42" si="4">SUM(R34+S34)</f>
        <v>0</v>
      </c>
      <c r="U34" s="289">
        <f>SUM(Formato6C_LDF!BA34+Formato6C_LDF!BA72)</f>
        <v>0</v>
      </c>
      <c r="V34" s="289">
        <f>SUM(Formato6C_LDF!BB34+Formato6C_LDF!BB72)</f>
        <v>0</v>
      </c>
      <c r="W34" s="331">
        <f>SUM(T34-U34)</f>
        <v>0</v>
      </c>
      <c r="X34" s="11"/>
      <c r="Y34" s="11"/>
      <c r="Z34" s="11"/>
      <c r="AA34" s="11"/>
      <c r="AB34" s="11"/>
      <c r="AC34" s="11"/>
      <c r="AD34" s="11"/>
      <c r="AE34" s="11"/>
      <c r="AF34" s="11"/>
      <c r="AG34" s="11"/>
      <c r="AH34" s="11"/>
    </row>
    <row r="35" spans="1:34" s="14" customFormat="1" ht="8.25" customHeight="1">
      <c r="A35" s="286"/>
      <c r="B35" s="286"/>
      <c r="C35" s="327" t="s">
        <v>111</v>
      </c>
      <c r="D35" s="286"/>
      <c r="E35" s="286"/>
      <c r="F35" s="286"/>
      <c r="G35" s="286"/>
      <c r="H35" s="286"/>
      <c r="I35" s="286"/>
      <c r="J35" s="286"/>
      <c r="K35" s="286"/>
      <c r="L35" s="286"/>
      <c r="M35" s="286"/>
      <c r="N35" s="286"/>
      <c r="O35" s="286"/>
      <c r="P35" s="286"/>
      <c r="Q35" s="286"/>
      <c r="R35" s="289">
        <f>SUM(Formato6C_LDF!AX35+Formato6C_LDF!AX73)</f>
        <v>0</v>
      </c>
      <c r="S35" s="289">
        <f>SUM(Formato6C_LDF!AY35+Formato6C_LDF!AY73)</f>
        <v>0</v>
      </c>
      <c r="T35" s="331">
        <f t="shared" si="4"/>
        <v>0</v>
      </c>
      <c r="U35" s="289">
        <f>SUM(Formato6C_LDF!BA35+Formato6C_LDF!BA73)</f>
        <v>0</v>
      </c>
      <c r="V35" s="289">
        <f>SUM(Formato6C_LDF!BB35+Formato6C_LDF!BB73)</f>
        <v>0</v>
      </c>
      <c r="W35" s="331">
        <f t="shared" ref="W35:W42" si="5">SUM(T35-U35)</f>
        <v>0</v>
      </c>
      <c r="X35" s="11"/>
      <c r="Y35" s="11"/>
      <c r="Z35" s="11"/>
      <c r="AA35" s="11"/>
      <c r="AB35" s="11"/>
      <c r="AC35" s="11"/>
      <c r="AD35" s="11"/>
      <c r="AE35" s="11"/>
      <c r="AF35" s="11"/>
      <c r="AG35" s="11"/>
      <c r="AH35" s="11"/>
    </row>
    <row r="36" spans="1:34" s="24" customFormat="1" ht="8.25" customHeight="1">
      <c r="A36" s="286"/>
      <c r="B36" s="286"/>
      <c r="C36" s="327" t="s">
        <v>112</v>
      </c>
      <c r="D36" s="286"/>
      <c r="E36" s="286"/>
      <c r="F36" s="286"/>
      <c r="G36" s="286"/>
      <c r="H36" s="286"/>
      <c r="I36" s="286"/>
      <c r="J36" s="286"/>
      <c r="K36" s="286"/>
      <c r="L36" s="286"/>
      <c r="M36" s="286"/>
      <c r="N36" s="286"/>
      <c r="O36" s="286"/>
      <c r="P36" s="286"/>
      <c r="Q36" s="286"/>
      <c r="R36" s="289">
        <f>SUM(Formato6C_LDF!AX36+Formato6C_LDF!AX74)</f>
        <v>0</v>
      </c>
      <c r="S36" s="289">
        <f>SUM(Formato6C_LDF!AY36+Formato6C_LDF!AY74)</f>
        <v>0</v>
      </c>
      <c r="T36" s="331">
        <f t="shared" si="4"/>
        <v>0</v>
      </c>
      <c r="U36" s="289">
        <f>SUM(Formato6C_LDF!BA36+Formato6C_LDF!BA74)</f>
        <v>0</v>
      </c>
      <c r="V36" s="289">
        <f>SUM(Formato6C_LDF!BB36+Formato6C_LDF!BB74)</f>
        <v>0</v>
      </c>
      <c r="W36" s="331">
        <f t="shared" si="5"/>
        <v>0</v>
      </c>
      <c r="X36" s="25"/>
      <c r="Y36" s="25"/>
      <c r="Z36" s="25"/>
      <c r="AA36" s="25"/>
      <c r="AB36" s="25"/>
      <c r="AC36" s="25"/>
      <c r="AD36" s="25"/>
      <c r="AE36" s="25"/>
      <c r="AF36" s="25"/>
      <c r="AG36" s="25"/>
      <c r="AH36" s="25"/>
    </row>
    <row r="37" spans="1:34" s="24" customFormat="1" ht="8.25" customHeight="1">
      <c r="A37" s="286"/>
      <c r="B37" s="286"/>
      <c r="C37" s="327" t="s">
        <v>113</v>
      </c>
      <c r="D37" s="286"/>
      <c r="E37" s="286"/>
      <c r="F37" s="286"/>
      <c r="G37" s="286"/>
      <c r="H37" s="286"/>
      <c r="I37" s="286"/>
      <c r="J37" s="286"/>
      <c r="K37" s="286"/>
      <c r="L37" s="286"/>
      <c r="M37" s="286"/>
      <c r="N37" s="286"/>
      <c r="O37" s="286"/>
      <c r="P37" s="286"/>
      <c r="Q37" s="286"/>
      <c r="R37" s="289">
        <f>SUM(Formato6C_LDF!AX37+Formato6C_LDF!AX75)</f>
        <v>0</v>
      </c>
      <c r="S37" s="289">
        <f>SUM(Formato6C_LDF!AY37+Formato6C_LDF!AY75)</f>
        <v>0</v>
      </c>
      <c r="T37" s="331">
        <f t="shared" si="4"/>
        <v>0</v>
      </c>
      <c r="U37" s="289">
        <f>SUM(Formato6C_LDF!BA37+Formato6C_LDF!BA75)</f>
        <v>0</v>
      </c>
      <c r="V37" s="289">
        <f>SUM(Formato6C_LDF!BB37+Formato6C_LDF!BB75)</f>
        <v>0</v>
      </c>
      <c r="W37" s="331">
        <f t="shared" si="5"/>
        <v>0</v>
      </c>
      <c r="X37" s="25"/>
      <c r="Y37" s="25"/>
      <c r="Z37" s="25"/>
      <c r="AA37" s="25"/>
      <c r="AB37" s="25"/>
      <c r="AC37" s="25"/>
      <c r="AD37" s="25"/>
      <c r="AE37" s="25"/>
      <c r="AF37" s="25"/>
      <c r="AG37" s="25"/>
      <c r="AH37" s="25"/>
    </row>
    <row r="38" spans="1:34" s="24" customFormat="1" ht="8.25" customHeight="1">
      <c r="A38" s="286"/>
      <c r="B38" s="286"/>
      <c r="C38" s="327" t="s">
        <v>114</v>
      </c>
      <c r="D38" s="286"/>
      <c r="E38" s="286"/>
      <c r="F38" s="286"/>
      <c r="G38" s="286"/>
      <c r="H38" s="286"/>
      <c r="I38" s="286"/>
      <c r="J38" s="286"/>
      <c r="K38" s="286"/>
      <c r="L38" s="286"/>
      <c r="M38" s="286"/>
      <c r="N38" s="286"/>
      <c r="O38" s="286"/>
      <c r="P38" s="286"/>
      <c r="Q38" s="286"/>
      <c r="R38" s="289">
        <f>SUM(Formato6C_LDF!AX38+Formato6C_LDF!AX76)</f>
        <v>0</v>
      </c>
      <c r="S38" s="289">
        <f>SUM(Formato6C_LDF!AY38+Formato6C_LDF!AY76)</f>
        <v>0</v>
      </c>
      <c r="T38" s="331">
        <f t="shared" si="4"/>
        <v>0</v>
      </c>
      <c r="U38" s="289">
        <f>SUM(Formato6C_LDF!BA38+Formato6C_LDF!BA76)</f>
        <v>0</v>
      </c>
      <c r="V38" s="289">
        <f>SUM(Formato6C_LDF!BB38+Formato6C_LDF!BB76)</f>
        <v>0</v>
      </c>
      <c r="W38" s="331">
        <f t="shared" si="5"/>
        <v>0</v>
      </c>
      <c r="X38" s="25"/>
      <c r="Y38" s="25"/>
      <c r="Z38" s="25"/>
      <c r="AA38" s="25"/>
      <c r="AB38" s="25"/>
      <c r="AC38" s="25"/>
      <c r="AD38" s="25"/>
      <c r="AE38" s="25"/>
      <c r="AF38" s="25"/>
      <c r="AG38" s="25"/>
      <c r="AH38" s="25"/>
    </row>
    <row r="39" spans="1:34" s="24" customFormat="1" ht="8.25" customHeight="1">
      <c r="A39" s="286"/>
      <c r="B39" s="286"/>
      <c r="C39" s="327" t="s">
        <v>115</v>
      </c>
      <c r="D39" s="286"/>
      <c r="E39" s="286"/>
      <c r="F39" s="286"/>
      <c r="G39" s="286"/>
      <c r="H39" s="286"/>
      <c r="I39" s="286"/>
      <c r="J39" s="286"/>
      <c r="K39" s="286"/>
      <c r="L39" s="286"/>
      <c r="M39" s="286"/>
      <c r="N39" s="286"/>
      <c r="O39" s="286"/>
      <c r="P39" s="286"/>
      <c r="Q39" s="286"/>
      <c r="R39" s="289">
        <f>SUM(Formato6C_LDF!AX39+Formato6C_LDF!AX77)</f>
        <v>0</v>
      </c>
      <c r="S39" s="289">
        <f>SUM(Formato6C_LDF!AY39+Formato6C_LDF!AY77)</f>
        <v>0</v>
      </c>
      <c r="T39" s="331">
        <f t="shared" si="4"/>
        <v>0</v>
      </c>
      <c r="U39" s="289">
        <f>SUM(Formato6C_LDF!BA39+Formato6C_LDF!BA77)</f>
        <v>0</v>
      </c>
      <c r="V39" s="289">
        <f>SUM(Formato6C_LDF!BB39+Formato6C_LDF!BB77)</f>
        <v>0</v>
      </c>
      <c r="W39" s="331">
        <f t="shared" si="5"/>
        <v>0</v>
      </c>
      <c r="X39" s="25"/>
      <c r="Y39" s="25"/>
      <c r="Z39" s="25"/>
      <c r="AA39" s="25"/>
      <c r="AB39" s="25"/>
      <c r="AC39" s="25"/>
      <c r="AD39" s="25"/>
      <c r="AE39" s="25"/>
      <c r="AF39" s="25"/>
      <c r="AG39" s="25"/>
      <c r="AH39" s="25"/>
    </row>
    <row r="40" spans="1:34" s="14" customFormat="1" ht="8.25" customHeight="1">
      <c r="A40" s="286"/>
      <c r="B40" s="286"/>
      <c r="C40" s="327" t="s">
        <v>116</v>
      </c>
      <c r="D40" s="286"/>
      <c r="E40" s="286"/>
      <c r="F40" s="286"/>
      <c r="G40" s="286"/>
      <c r="H40" s="286"/>
      <c r="I40" s="286"/>
      <c r="J40" s="286"/>
      <c r="K40" s="286"/>
      <c r="L40" s="286"/>
      <c r="M40" s="286"/>
      <c r="N40" s="286"/>
      <c r="O40" s="286"/>
      <c r="P40" s="286"/>
      <c r="Q40" s="286"/>
      <c r="R40" s="289">
        <f>SUM(Formato6C_LDF!AX40+Formato6C_LDF!AX78)</f>
        <v>0</v>
      </c>
      <c r="S40" s="289">
        <f>SUM(Formato6C_LDF!AY40+Formato6C_LDF!AY78)</f>
        <v>0</v>
      </c>
      <c r="T40" s="331">
        <f t="shared" si="4"/>
        <v>0</v>
      </c>
      <c r="U40" s="289">
        <f>SUM(Formato6C_LDF!BA40+Formato6C_LDF!BA78)</f>
        <v>0</v>
      </c>
      <c r="V40" s="289">
        <f>SUM(Formato6C_LDF!BB40+Formato6C_LDF!BB78)</f>
        <v>0</v>
      </c>
      <c r="W40" s="331">
        <f t="shared" si="5"/>
        <v>0</v>
      </c>
      <c r="X40" s="11"/>
      <c r="Y40" s="11"/>
      <c r="Z40" s="11"/>
      <c r="AA40" s="11"/>
      <c r="AB40" s="11"/>
      <c r="AC40" s="11"/>
      <c r="AD40" s="11"/>
      <c r="AE40" s="11"/>
      <c r="AF40" s="11"/>
      <c r="AG40" s="11"/>
      <c r="AH40" s="11"/>
    </row>
    <row r="41" spans="1:34" s="14" customFormat="1" ht="8.25" customHeight="1">
      <c r="A41" s="286"/>
      <c r="B41" s="286"/>
      <c r="C41" s="327" t="s">
        <v>117</v>
      </c>
      <c r="D41" s="286"/>
      <c r="E41" s="286"/>
      <c r="F41" s="286"/>
      <c r="G41" s="286"/>
      <c r="H41" s="286"/>
      <c r="I41" s="286"/>
      <c r="J41" s="286"/>
      <c r="K41" s="286"/>
      <c r="L41" s="286"/>
      <c r="M41" s="286"/>
      <c r="N41" s="286"/>
      <c r="O41" s="286"/>
      <c r="P41" s="286"/>
      <c r="Q41" s="286"/>
      <c r="R41" s="289">
        <f>SUM(Formato6C_LDF!AX41+Formato6C_LDF!AX79)</f>
        <v>0</v>
      </c>
      <c r="S41" s="289">
        <f>SUM(Formato6C_LDF!AY41+Formato6C_LDF!AY79)</f>
        <v>0</v>
      </c>
      <c r="T41" s="331">
        <f t="shared" si="4"/>
        <v>0</v>
      </c>
      <c r="U41" s="289">
        <f>SUM(Formato6C_LDF!BA41+Formato6C_LDF!BA79)</f>
        <v>0</v>
      </c>
      <c r="V41" s="289">
        <f>SUM(Formato6C_LDF!BB41+Formato6C_LDF!BB79)</f>
        <v>0</v>
      </c>
      <c r="W41" s="331">
        <f t="shared" si="5"/>
        <v>0</v>
      </c>
      <c r="X41" s="11"/>
      <c r="Y41" s="11"/>
      <c r="Z41" s="11"/>
      <c r="AA41" s="11"/>
      <c r="AB41" s="11"/>
      <c r="AC41" s="11"/>
      <c r="AD41" s="11"/>
      <c r="AE41" s="11"/>
      <c r="AF41" s="11"/>
      <c r="AG41" s="11"/>
      <c r="AH41" s="11"/>
    </row>
    <row r="42" spans="1:34" s="14" customFormat="1" ht="8.25" customHeight="1">
      <c r="A42" s="286"/>
      <c r="B42" s="286"/>
      <c r="C42" s="327" t="s">
        <v>118</v>
      </c>
      <c r="D42" s="286"/>
      <c r="E42" s="286"/>
      <c r="F42" s="286"/>
      <c r="G42" s="286"/>
      <c r="H42" s="286"/>
      <c r="I42" s="286"/>
      <c r="J42" s="286"/>
      <c r="K42" s="286"/>
      <c r="L42" s="286"/>
      <c r="M42" s="286"/>
      <c r="N42" s="286"/>
      <c r="O42" s="286"/>
      <c r="P42" s="286"/>
      <c r="Q42" s="286"/>
      <c r="R42" s="289">
        <f>SUM(Formato6C_LDF!AX42+Formato6C_LDF!AX80)</f>
        <v>0</v>
      </c>
      <c r="S42" s="289">
        <f>SUM(Formato6C_LDF!AY42+Formato6C_LDF!AY80)</f>
        <v>0</v>
      </c>
      <c r="T42" s="331">
        <f t="shared" si="4"/>
        <v>0</v>
      </c>
      <c r="U42" s="289">
        <f>SUM(Formato6C_LDF!BA42+Formato6C_LDF!BA80)</f>
        <v>0</v>
      </c>
      <c r="V42" s="289">
        <f>SUM(Formato6C_LDF!BB42+Formato6C_LDF!BB80)</f>
        <v>0</v>
      </c>
      <c r="W42" s="331">
        <f t="shared" si="5"/>
        <v>0</v>
      </c>
      <c r="X42" s="11"/>
      <c r="Y42" s="11"/>
      <c r="Z42" s="11"/>
      <c r="AA42" s="11"/>
      <c r="AB42" s="11"/>
      <c r="AC42" s="11"/>
      <c r="AD42" s="11"/>
      <c r="AE42" s="11"/>
      <c r="AF42" s="11"/>
      <c r="AG42" s="11"/>
      <c r="AH42" s="11"/>
    </row>
    <row r="43" spans="1:34" s="26" customFormat="1" ht="8.25" customHeight="1">
      <c r="A43" s="286"/>
      <c r="B43" s="286"/>
      <c r="C43" s="327"/>
      <c r="D43" s="286"/>
      <c r="E43" s="286"/>
      <c r="F43" s="286"/>
      <c r="G43" s="286"/>
      <c r="H43" s="286"/>
      <c r="I43" s="286"/>
      <c r="J43" s="286"/>
      <c r="K43" s="286"/>
      <c r="L43" s="286"/>
      <c r="M43" s="286"/>
      <c r="N43" s="286"/>
      <c r="O43" s="286"/>
      <c r="P43" s="286"/>
      <c r="Q43" s="286"/>
      <c r="R43" s="289"/>
      <c r="S43" s="289"/>
      <c r="T43" s="289"/>
      <c r="U43" s="289"/>
      <c r="V43" s="289"/>
      <c r="W43" s="289"/>
      <c r="X43" s="27"/>
      <c r="Y43" s="27"/>
      <c r="Z43" s="27"/>
      <c r="AA43" s="27"/>
      <c r="AB43" s="27"/>
      <c r="AC43" s="27"/>
      <c r="AD43" s="27"/>
      <c r="AE43" s="27"/>
      <c r="AF43" s="27"/>
      <c r="AG43" s="27"/>
      <c r="AH43" s="27"/>
    </row>
    <row r="44" spans="1:34" s="26" customFormat="1" ht="8.25" customHeight="1">
      <c r="A44" s="286"/>
      <c r="B44" s="330" t="s">
        <v>119</v>
      </c>
      <c r="C44" s="286"/>
      <c r="D44" s="286"/>
      <c r="E44" s="286"/>
      <c r="F44" s="286"/>
      <c r="G44" s="286"/>
      <c r="H44" s="286"/>
      <c r="I44" s="286"/>
      <c r="J44" s="286"/>
      <c r="K44" s="286"/>
      <c r="L44" s="286"/>
      <c r="M44" s="286"/>
      <c r="N44" s="286"/>
      <c r="O44" s="286"/>
      <c r="P44" s="286"/>
      <c r="Q44" s="326"/>
      <c r="R44" s="301">
        <f>SUM(R46:R49)</f>
        <v>0</v>
      </c>
      <c r="S44" s="301">
        <f>SUM(S46:S49)</f>
        <v>0</v>
      </c>
      <c r="T44" s="301">
        <f>SUM(R44+S44)</f>
        <v>0</v>
      </c>
      <c r="U44" s="301">
        <f>SUM(U46:U49)</f>
        <v>0</v>
      </c>
      <c r="V44" s="301">
        <f>SUM(V46:V49)</f>
        <v>0</v>
      </c>
      <c r="W44" s="301">
        <f>SUM(T44-U44)</f>
        <v>0</v>
      </c>
      <c r="X44" s="27"/>
      <c r="Y44" s="27"/>
      <c r="Z44" s="27"/>
      <c r="AA44" s="27"/>
      <c r="AB44" s="27"/>
      <c r="AC44" s="27"/>
      <c r="AD44" s="27"/>
      <c r="AE44" s="27"/>
      <c r="AF44" s="27"/>
      <c r="AG44" s="27"/>
      <c r="AH44" s="27"/>
    </row>
    <row r="45" spans="1:34" s="26" customFormat="1" ht="8.25" customHeight="1">
      <c r="A45" s="286"/>
      <c r="B45" s="286"/>
      <c r="C45" s="286"/>
      <c r="D45" s="286"/>
      <c r="E45" s="286"/>
      <c r="F45" s="286"/>
      <c r="G45" s="286"/>
      <c r="H45" s="286"/>
      <c r="I45" s="286"/>
      <c r="J45" s="286"/>
      <c r="K45" s="286"/>
      <c r="L45" s="286"/>
      <c r="M45" s="286"/>
      <c r="N45" s="286"/>
      <c r="O45" s="286"/>
      <c r="P45" s="286"/>
      <c r="Q45" s="326"/>
      <c r="R45" s="287"/>
      <c r="S45" s="287"/>
      <c r="T45" s="287"/>
      <c r="U45" s="287"/>
      <c r="V45" s="287"/>
      <c r="W45" s="287"/>
      <c r="X45" s="27"/>
      <c r="Y45" s="27"/>
      <c r="Z45" s="27"/>
      <c r="AA45" s="27"/>
      <c r="AB45" s="27"/>
      <c r="AC45" s="27"/>
      <c r="AD45" s="27"/>
      <c r="AE45" s="27"/>
      <c r="AF45" s="27"/>
      <c r="AG45" s="27"/>
      <c r="AH45" s="27"/>
    </row>
    <row r="46" spans="1:34" s="26" customFormat="1" ht="8.25" customHeight="1">
      <c r="A46" s="286"/>
      <c r="B46" s="286"/>
      <c r="C46" s="327" t="s">
        <v>152</v>
      </c>
      <c r="D46" s="286"/>
      <c r="E46" s="286"/>
      <c r="F46" s="286"/>
      <c r="G46" s="286"/>
      <c r="H46" s="286"/>
      <c r="I46" s="286"/>
      <c r="J46" s="286"/>
      <c r="K46" s="286"/>
      <c r="L46" s="286"/>
      <c r="M46" s="286"/>
      <c r="N46" s="286"/>
      <c r="O46" s="286"/>
      <c r="P46" s="286"/>
      <c r="Q46" s="286"/>
      <c r="R46" s="289">
        <f>SUM(Formato6C_LDF!AX45+Formato6C_LDF!AX83)</f>
        <v>0</v>
      </c>
      <c r="S46" s="289">
        <f>SUM(Formato6C_LDF!AY45+Formato6C_LDF!AY83)</f>
        <v>0</v>
      </c>
      <c r="T46" s="331">
        <f>SUM(R46+S46)</f>
        <v>0</v>
      </c>
      <c r="U46" s="289">
        <f>SUM(Formato6C_LDF!BA45+Formato6C_LDF!BA83)</f>
        <v>0</v>
      </c>
      <c r="V46" s="289">
        <f>SUM(Formato6C_LDF!BB45+Formato6C_LDF!BB83)</f>
        <v>0</v>
      </c>
      <c r="W46" s="331">
        <f>SUM(T46-U46)</f>
        <v>0</v>
      </c>
      <c r="X46" s="27"/>
      <c r="Y46" s="27"/>
      <c r="Z46" s="27"/>
      <c r="AA46" s="27"/>
      <c r="AB46" s="27"/>
      <c r="AC46" s="27"/>
      <c r="AD46" s="27"/>
      <c r="AE46" s="27"/>
      <c r="AF46" s="27"/>
      <c r="AG46" s="27"/>
      <c r="AH46" s="27"/>
    </row>
    <row r="47" spans="1:34" s="26" customFormat="1" ht="8.25" customHeight="1">
      <c r="A47" s="286"/>
      <c r="B47" s="286"/>
      <c r="C47" s="327" t="s">
        <v>151</v>
      </c>
      <c r="D47" s="286"/>
      <c r="E47" s="286"/>
      <c r="F47" s="286"/>
      <c r="G47" s="286"/>
      <c r="H47" s="286"/>
      <c r="I47" s="286"/>
      <c r="J47" s="286"/>
      <c r="K47" s="286"/>
      <c r="L47" s="286"/>
      <c r="M47" s="286"/>
      <c r="N47" s="286"/>
      <c r="O47" s="286"/>
      <c r="P47" s="286"/>
      <c r="Q47" s="286"/>
      <c r="R47" s="289">
        <f>SUM(Formato6C_LDF!AX46+Formato6C_LDF!AX84)</f>
        <v>0</v>
      </c>
      <c r="S47" s="289">
        <f>SUM(Formato6C_LDF!AY46+Formato6C_LDF!AY84)</f>
        <v>0</v>
      </c>
      <c r="T47" s="331">
        <f>SUM(R47+S47)</f>
        <v>0</v>
      </c>
      <c r="U47" s="289">
        <f>SUM(Formato6C_LDF!BA46+Formato6C_LDF!BA84)</f>
        <v>0</v>
      </c>
      <c r="V47" s="289">
        <f>SUM(Formato6C_LDF!BB46+Formato6C_LDF!BB84)</f>
        <v>0</v>
      </c>
      <c r="W47" s="331">
        <f>SUM(T47-U47)</f>
        <v>0</v>
      </c>
      <c r="X47" s="27"/>
      <c r="Y47" s="27"/>
      <c r="Z47" s="27"/>
      <c r="AA47" s="27"/>
      <c r="AB47" s="27"/>
      <c r="AC47" s="27"/>
      <c r="AD47" s="27"/>
      <c r="AE47" s="27"/>
      <c r="AF47" s="27"/>
      <c r="AG47" s="27"/>
      <c r="AH47" s="27"/>
    </row>
    <row r="48" spans="1:34" s="26" customFormat="1" ht="8.25" customHeight="1">
      <c r="A48" s="286"/>
      <c r="B48" s="286"/>
      <c r="C48" s="327" t="s">
        <v>120</v>
      </c>
      <c r="D48" s="286"/>
      <c r="E48" s="286"/>
      <c r="F48" s="286"/>
      <c r="G48" s="286"/>
      <c r="H48" s="286"/>
      <c r="I48" s="286"/>
      <c r="J48" s="286"/>
      <c r="K48" s="286"/>
      <c r="L48" s="286"/>
      <c r="M48" s="286"/>
      <c r="N48" s="286"/>
      <c r="O48" s="286"/>
      <c r="P48" s="286"/>
      <c r="Q48" s="286"/>
      <c r="R48" s="289">
        <f>SUM(Formato6C_LDF!AX47+Formato6C_LDF!AX85)</f>
        <v>0</v>
      </c>
      <c r="S48" s="289">
        <f>SUM(Formato6C_LDF!AY47+Formato6C_LDF!AY85)</f>
        <v>0</v>
      </c>
      <c r="T48" s="331">
        <f>SUM(R48+S48)</f>
        <v>0</v>
      </c>
      <c r="U48" s="289">
        <f>SUM(Formato6C_LDF!BA47+Formato6C_LDF!BA85)</f>
        <v>0</v>
      </c>
      <c r="V48" s="289">
        <f>SUM(Formato6C_LDF!BB47+Formato6C_LDF!BB85)</f>
        <v>0</v>
      </c>
      <c r="W48" s="331">
        <f>SUM(T48-U48)</f>
        <v>0</v>
      </c>
      <c r="X48" s="27"/>
      <c r="Y48" s="27"/>
      <c r="Z48" s="27"/>
      <c r="AA48" s="27"/>
      <c r="AB48" s="27"/>
      <c r="AC48" s="27"/>
      <c r="AD48" s="27"/>
      <c r="AE48" s="27"/>
      <c r="AF48" s="27"/>
      <c r="AG48" s="27"/>
      <c r="AH48" s="27"/>
    </row>
    <row r="49" spans="1:34" s="26" customFormat="1" ht="8.25" customHeight="1">
      <c r="A49" s="286"/>
      <c r="B49" s="286"/>
      <c r="C49" s="327" t="s">
        <v>121</v>
      </c>
      <c r="D49" s="286"/>
      <c r="E49" s="286"/>
      <c r="F49" s="286"/>
      <c r="G49" s="286"/>
      <c r="H49" s="286"/>
      <c r="I49" s="286"/>
      <c r="J49" s="286"/>
      <c r="K49" s="286"/>
      <c r="L49" s="286"/>
      <c r="M49" s="286"/>
      <c r="N49" s="286"/>
      <c r="O49" s="286"/>
      <c r="P49" s="286"/>
      <c r="Q49" s="286"/>
      <c r="R49" s="289">
        <f>SUM(Formato6C_LDF!AX48+Formato6C_LDF!AX86)</f>
        <v>0</v>
      </c>
      <c r="S49" s="289">
        <f>SUM(Formato6C_LDF!AY48+Formato6C_LDF!AY86)</f>
        <v>0</v>
      </c>
      <c r="T49" s="331">
        <f>SUM(R49+S49)</f>
        <v>0</v>
      </c>
      <c r="U49" s="289">
        <f>SUM(Formato6C_LDF!BA48+Formato6C_LDF!BA86)</f>
        <v>0</v>
      </c>
      <c r="V49" s="289">
        <f>SUM(Formato6C_LDF!BB48+Formato6C_LDF!BB86)</f>
        <v>0</v>
      </c>
      <c r="W49" s="331">
        <f>SUM(T49-U49)</f>
        <v>0</v>
      </c>
      <c r="X49" s="27"/>
      <c r="Y49" s="27"/>
      <c r="Z49" s="27"/>
      <c r="AA49" s="27"/>
      <c r="AB49" s="27"/>
      <c r="AC49" s="27"/>
      <c r="AD49" s="27"/>
      <c r="AE49" s="27"/>
      <c r="AF49" s="27"/>
      <c r="AG49" s="27"/>
      <c r="AH49" s="27"/>
    </row>
    <row r="50" spans="1:34" s="14" customFormat="1" ht="8.25" customHeight="1" thickBot="1">
      <c r="A50" s="286"/>
      <c r="B50" s="286"/>
      <c r="C50" s="286"/>
      <c r="D50" s="286"/>
      <c r="E50" s="286"/>
      <c r="F50" s="286"/>
      <c r="G50" s="286"/>
      <c r="H50" s="286"/>
      <c r="I50" s="286"/>
      <c r="J50" s="286"/>
      <c r="K50" s="286"/>
      <c r="L50" s="286"/>
      <c r="M50" s="286"/>
      <c r="N50" s="286"/>
      <c r="O50" s="286"/>
      <c r="P50" s="286"/>
      <c r="Q50" s="326"/>
      <c r="R50" s="287"/>
      <c r="S50" s="287"/>
      <c r="T50" s="287"/>
      <c r="U50" s="287"/>
      <c r="V50" s="287"/>
      <c r="W50" s="287"/>
      <c r="X50" s="11"/>
      <c r="Y50" s="11"/>
      <c r="Z50" s="11"/>
      <c r="AA50" s="11"/>
      <c r="AB50" s="11"/>
      <c r="AC50" s="11"/>
      <c r="AD50" s="11"/>
      <c r="AE50" s="11"/>
      <c r="AF50" s="11"/>
      <c r="AG50" s="11"/>
      <c r="AH50" s="11"/>
    </row>
    <row r="51" spans="1:34" s="14" customFormat="1" ht="10.5" customHeight="1" thickTop="1">
      <c r="A51" s="290"/>
      <c r="B51" s="291" t="s">
        <v>159</v>
      </c>
      <c r="C51" s="292"/>
      <c r="D51" s="292"/>
      <c r="E51" s="292"/>
      <c r="F51" s="292"/>
      <c r="G51" s="292"/>
      <c r="H51" s="292"/>
      <c r="I51" s="292"/>
      <c r="J51" s="292"/>
      <c r="K51" s="292"/>
      <c r="L51" s="292"/>
      <c r="M51" s="292"/>
      <c r="N51" s="292"/>
      <c r="O51" s="292"/>
      <c r="P51" s="292"/>
      <c r="Q51" s="292"/>
      <c r="R51" s="302">
        <f>SUM(R11+R22+R32+R44)</f>
        <v>1175021203</v>
      </c>
      <c r="S51" s="302">
        <f>SUM(S11+S22+S32+S44)</f>
        <v>79393566</v>
      </c>
      <c r="T51" s="302">
        <f>SUM(R51+S51)</f>
        <v>1254414769</v>
      </c>
      <c r="U51" s="302">
        <f>SUM(U11+U22+U32+U44)</f>
        <v>1085465771</v>
      </c>
      <c r="V51" s="302">
        <f>SUM(V11+V22+V32+V44)</f>
        <v>1085465771</v>
      </c>
      <c r="W51" s="302">
        <f>SUM(T51-U51)</f>
        <v>168948998</v>
      </c>
      <c r="X51" s="11"/>
      <c r="Y51" s="11"/>
      <c r="Z51" s="11"/>
      <c r="AA51" s="11"/>
      <c r="AB51" s="11"/>
      <c r="AC51" s="11"/>
      <c r="AD51" s="11"/>
      <c r="AE51" s="11"/>
      <c r="AF51" s="11"/>
      <c r="AG51" s="11"/>
      <c r="AH51" s="11"/>
    </row>
    <row r="52" spans="1:34" s="26" customFormat="1" ht="8.25" customHeight="1">
      <c r="A52" s="286"/>
      <c r="B52" s="328"/>
      <c r="C52" s="295"/>
      <c r="D52" s="295"/>
      <c r="E52" s="295"/>
      <c r="F52" s="295"/>
      <c r="G52" s="295"/>
      <c r="H52" s="295"/>
      <c r="I52" s="295"/>
      <c r="J52" s="295"/>
      <c r="K52" s="295"/>
      <c r="L52" s="295"/>
      <c r="M52" s="295"/>
      <c r="N52" s="295"/>
      <c r="O52" s="295"/>
      <c r="P52" s="295"/>
      <c r="Q52" s="295"/>
      <c r="R52" s="329"/>
      <c r="S52" s="329"/>
      <c r="T52" s="329"/>
      <c r="U52" s="329"/>
      <c r="V52" s="329"/>
      <c r="W52" s="329"/>
      <c r="X52" s="30"/>
      <c r="Y52" s="30"/>
      <c r="Z52" s="30"/>
      <c r="AA52" s="30"/>
      <c r="AB52" s="30"/>
      <c r="AC52" s="30"/>
      <c r="AD52" s="30"/>
      <c r="AE52" s="30"/>
      <c r="AF52" s="30"/>
      <c r="AG52" s="30"/>
      <c r="AH52" s="30"/>
    </row>
    <row r="53" spans="1:34" s="14" customFormat="1" ht="8.25" customHeight="1">
      <c r="A53" s="288"/>
      <c r="B53" s="288"/>
      <c r="C53" s="288"/>
      <c r="D53" s="288"/>
      <c r="E53" s="288"/>
      <c r="F53" s="288"/>
      <c r="G53" s="288"/>
      <c r="H53" s="288"/>
      <c r="I53" s="288"/>
      <c r="J53" s="288"/>
      <c r="K53" s="288"/>
      <c r="L53" s="288"/>
      <c r="M53" s="288"/>
      <c r="N53" s="288"/>
      <c r="O53" s="288"/>
      <c r="P53" s="288"/>
      <c r="Q53" s="309"/>
      <c r="R53" s="296"/>
      <c r="S53" s="296"/>
      <c r="T53" s="296"/>
      <c r="U53" s="296"/>
      <c r="V53" s="296"/>
      <c r="W53" s="296"/>
      <c r="X53" s="11"/>
      <c r="Y53" s="11"/>
      <c r="Z53" s="11"/>
      <c r="AA53" s="11"/>
      <c r="AB53" s="11"/>
      <c r="AC53" s="11"/>
      <c r="AD53" s="11"/>
      <c r="AE53" s="11"/>
      <c r="AF53" s="11"/>
      <c r="AG53" s="11"/>
      <c r="AH53" s="11"/>
    </row>
    <row r="54" spans="1:34" s="14" customFormat="1" ht="10.5" customHeight="1">
      <c r="A54" s="299"/>
      <c r="B54" s="299"/>
      <c r="C54" s="299"/>
      <c r="D54" s="299"/>
      <c r="E54" s="299"/>
      <c r="F54" s="299"/>
      <c r="G54" s="299"/>
      <c r="H54" s="299"/>
      <c r="I54" s="299"/>
      <c r="J54" s="299"/>
      <c r="K54" s="299"/>
      <c r="L54" s="299"/>
      <c r="M54" s="299"/>
      <c r="N54" s="299"/>
      <c r="O54" s="299"/>
      <c r="P54" s="299"/>
      <c r="Q54" s="299"/>
      <c r="R54" s="299"/>
      <c r="S54" s="299"/>
      <c r="T54" s="299"/>
      <c r="U54" s="299"/>
      <c r="V54" s="299"/>
      <c r="W54" s="299"/>
      <c r="X54" s="11"/>
      <c r="Y54" s="11"/>
      <c r="Z54" s="11"/>
      <c r="AA54" s="11"/>
      <c r="AB54" s="11"/>
      <c r="AC54" s="11"/>
      <c r="AD54" s="11"/>
      <c r="AE54" s="11"/>
      <c r="AF54" s="11"/>
      <c r="AG54" s="11"/>
      <c r="AH54" s="11"/>
    </row>
    <row r="55" spans="1:34" s="14" customFormat="1" ht="10.5" customHeight="1">
      <c r="A55" s="299"/>
      <c r="B55" s="299"/>
      <c r="C55" s="299"/>
      <c r="D55" s="299"/>
      <c r="E55" s="299"/>
      <c r="F55" s="299"/>
      <c r="G55" s="299"/>
      <c r="H55" s="299"/>
      <c r="I55" s="299"/>
      <c r="J55" s="299"/>
      <c r="K55" s="299"/>
      <c r="L55" s="299"/>
      <c r="M55" s="299"/>
      <c r="N55" s="299"/>
      <c r="O55" s="299"/>
      <c r="P55" s="299"/>
      <c r="Q55" s="299"/>
      <c r="R55" s="299"/>
      <c r="S55" s="299"/>
      <c r="T55" s="299"/>
      <c r="U55" s="299"/>
      <c r="V55" s="299"/>
      <c r="W55" s="299"/>
      <c r="X55" s="11"/>
      <c r="Y55" s="11"/>
      <c r="Z55" s="11"/>
      <c r="AA55" s="11"/>
      <c r="AB55" s="11"/>
      <c r="AC55" s="11"/>
      <c r="AD55" s="11"/>
      <c r="AE55" s="11"/>
      <c r="AF55" s="11"/>
      <c r="AG55" s="11"/>
      <c r="AH55" s="11"/>
    </row>
    <row r="56" spans="1:34" s="14" customFormat="1" ht="10.5" customHeight="1">
      <c r="A56" s="11"/>
      <c r="B56" s="11"/>
      <c r="C56" s="11"/>
      <c r="D56" s="11"/>
      <c r="E56" s="11"/>
      <c r="F56" s="11"/>
      <c r="G56" s="11"/>
      <c r="H56" s="11"/>
      <c r="I56" s="11"/>
      <c r="J56" s="11"/>
      <c r="K56" s="30"/>
      <c r="L56" s="30"/>
      <c r="M56" s="30"/>
      <c r="N56" s="30"/>
      <c r="O56" s="30"/>
      <c r="P56" s="11"/>
      <c r="Q56" s="11"/>
      <c r="R56" s="11"/>
      <c r="S56" s="11"/>
      <c r="T56" s="11"/>
      <c r="U56" s="11"/>
      <c r="V56" s="11"/>
      <c r="W56" s="11"/>
      <c r="X56" s="11"/>
      <c r="Y56" s="11"/>
      <c r="Z56" s="11"/>
      <c r="AA56" s="11"/>
      <c r="AB56" s="11"/>
      <c r="AC56" s="11"/>
      <c r="AD56" s="11"/>
      <c r="AE56" s="11"/>
      <c r="AF56" s="11"/>
      <c r="AG56" s="11"/>
      <c r="AH56" s="11"/>
    </row>
    <row r="57" spans="1:34" s="14" customFormat="1" ht="10.5" customHeight="1">
      <c r="A57" s="11"/>
      <c r="B57" s="11"/>
      <c r="C57" s="11"/>
      <c r="D57" s="11"/>
      <c r="E57" s="11"/>
      <c r="F57" s="11"/>
      <c r="G57" s="11"/>
      <c r="H57" s="11"/>
      <c r="I57" s="11"/>
      <c r="J57" s="11"/>
      <c r="K57" s="30"/>
      <c r="L57" s="30"/>
      <c r="M57" s="30"/>
      <c r="N57" s="30"/>
      <c r="O57" s="30"/>
      <c r="P57" s="11"/>
      <c r="Q57" s="11"/>
      <c r="R57" s="11"/>
      <c r="S57" s="11"/>
      <c r="T57" s="11"/>
      <c r="U57" s="11"/>
      <c r="V57" s="11"/>
      <c r="W57" s="11"/>
      <c r="X57" s="11"/>
      <c r="Y57" s="11"/>
      <c r="Z57" s="11"/>
      <c r="AA57" s="11"/>
      <c r="AB57" s="11"/>
      <c r="AC57" s="11"/>
      <c r="AD57" s="11"/>
      <c r="AE57" s="11"/>
      <c r="AF57" s="11"/>
      <c r="AG57" s="11"/>
      <c r="AH57" s="11"/>
    </row>
    <row r="58" spans="1:34" s="14" customFormat="1" ht="10.5" customHeight="1">
      <c r="A58" s="11"/>
      <c r="B58" s="11"/>
      <c r="C58" s="11"/>
      <c r="D58" s="11"/>
      <c r="E58" s="11"/>
      <c r="F58" s="11"/>
      <c r="G58" s="11"/>
      <c r="H58" s="11"/>
      <c r="I58" s="11"/>
      <c r="J58" s="11"/>
      <c r="K58" s="30"/>
      <c r="L58" s="30"/>
      <c r="M58" s="30"/>
      <c r="N58" s="30"/>
      <c r="O58" s="30"/>
      <c r="P58" s="11"/>
      <c r="Q58" s="11"/>
      <c r="R58" s="11"/>
      <c r="S58" s="11"/>
      <c r="T58" s="11"/>
      <c r="U58" s="11"/>
      <c r="V58" s="11"/>
      <c r="W58" s="11"/>
      <c r="X58" s="11"/>
      <c r="Y58" s="11"/>
      <c r="Z58" s="11"/>
      <c r="AA58" s="11"/>
      <c r="AB58" s="11"/>
      <c r="AC58" s="11"/>
      <c r="AD58" s="11"/>
      <c r="AE58" s="11"/>
      <c r="AF58" s="11"/>
      <c r="AG58" s="11"/>
      <c r="AH58" s="11"/>
    </row>
    <row r="59" spans="1:34" s="14" customFormat="1" ht="10.5" customHeight="1">
      <c r="A59" s="11"/>
      <c r="B59" s="11"/>
      <c r="C59" s="11"/>
      <c r="D59" s="11"/>
      <c r="E59" s="11"/>
      <c r="F59" s="11"/>
      <c r="G59" s="11"/>
      <c r="H59" s="11"/>
      <c r="I59" s="11"/>
      <c r="J59" s="11"/>
      <c r="K59" s="30"/>
      <c r="L59" s="30"/>
      <c r="M59" s="30"/>
      <c r="N59" s="30"/>
      <c r="O59" s="30"/>
      <c r="P59" s="11"/>
      <c r="Q59" s="11"/>
      <c r="R59" s="11"/>
      <c r="S59" s="11"/>
      <c r="T59" s="11"/>
      <c r="U59" s="11"/>
      <c r="V59" s="11"/>
      <c r="W59" s="11"/>
      <c r="X59" s="11"/>
      <c r="Y59" s="11"/>
      <c r="Z59" s="11"/>
      <c r="AA59" s="11"/>
      <c r="AB59" s="11"/>
      <c r="AC59" s="11"/>
      <c r="AD59" s="11"/>
      <c r="AE59" s="11"/>
      <c r="AF59" s="11"/>
      <c r="AG59" s="11"/>
      <c r="AH59" s="11"/>
    </row>
    <row r="60" spans="1:34" s="14" customFormat="1" ht="10.5" customHeight="1">
      <c r="A60" s="11"/>
      <c r="B60" s="11"/>
      <c r="C60" s="11"/>
      <c r="D60" s="11"/>
      <c r="E60" s="11"/>
      <c r="F60" s="11"/>
      <c r="G60" s="11"/>
      <c r="H60" s="11"/>
      <c r="I60" s="11"/>
      <c r="J60" s="11"/>
      <c r="K60" s="30"/>
      <c r="L60" s="30"/>
      <c r="M60" s="30"/>
      <c r="N60" s="30"/>
      <c r="O60" s="30"/>
      <c r="P60" s="11"/>
      <c r="Q60" s="11"/>
      <c r="R60" s="11"/>
      <c r="S60" s="11"/>
      <c r="T60" s="11"/>
      <c r="U60" s="11"/>
      <c r="V60" s="11"/>
      <c r="W60" s="11"/>
      <c r="X60" s="11"/>
      <c r="Y60" s="11"/>
      <c r="Z60" s="11"/>
      <c r="AA60" s="11"/>
      <c r="AB60" s="11"/>
      <c r="AC60" s="11"/>
      <c r="AD60" s="11"/>
      <c r="AE60" s="11"/>
      <c r="AF60" s="11"/>
      <c r="AG60" s="11"/>
      <c r="AH60" s="11"/>
    </row>
    <row r="61" spans="1:34" s="14" customFormat="1" ht="10.5" customHeight="1">
      <c r="A61" s="11"/>
      <c r="B61" s="11"/>
      <c r="C61" s="11"/>
      <c r="D61" s="11"/>
      <c r="E61" s="11"/>
      <c r="F61" s="11"/>
      <c r="G61" s="11"/>
      <c r="H61" s="11"/>
      <c r="I61" s="11"/>
      <c r="J61" s="11"/>
      <c r="K61" s="30"/>
      <c r="L61" s="30"/>
      <c r="M61" s="30"/>
      <c r="N61" s="30"/>
      <c r="O61" s="30"/>
      <c r="P61" s="11"/>
      <c r="Q61" s="11"/>
      <c r="R61" s="11"/>
      <c r="S61" s="11"/>
      <c r="T61" s="11"/>
      <c r="U61" s="11"/>
      <c r="V61" s="11"/>
      <c r="W61" s="11"/>
      <c r="X61" s="11"/>
      <c r="Y61" s="11"/>
      <c r="Z61" s="11"/>
      <c r="AA61" s="11"/>
      <c r="AB61" s="11"/>
      <c r="AC61" s="11"/>
      <c r="AD61" s="11"/>
      <c r="AE61" s="11"/>
      <c r="AF61" s="11"/>
      <c r="AG61" s="11"/>
      <c r="AH61" s="11"/>
    </row>
    <row r="62" spans="1:34" s="14" customFormat="1" ht="10.5" customHeight="1">
      <c r="A62" s="11"/>
      <c r="B62" s="11"/>
      <c r="C62" s="11"/>
      <c r="D62" s="11"/>
      <c r="E62" s="11"/>
      <c r="F62" s="11"/>
      <c r="G62" s="11"/>
      <c r="H62" s="11"/>
      <c r="I62" s="11"/>
      <c r="J62" s="11"/>
      <c r="K62" s="30"/>
      <c r="L62" s="30"/>
      <c r="M62" s="30"/>
      <c r="N62" s="30"/>
      <c r="O62" s="30"/>
      <c r="P62" s="11"/>
      <c r="Q62" s="11"/>
      <c r="R62" s="11"/>
      <c r="S62" s="11"/>
      <c r="T62" s="11"/>
      <c r="U62" s="11"/>
      <c r="V62" s="11"/>
      <c r="W62" s="11"/>
      <c r="X62" s="11"/>
      <c r="Y62" s="11"/>
      <c r="Z62" s="11"/>
      <c r="AA62" s="11"/>
      <c r="AB62" s="11"/>
      <c r="AC62" s="11"/>
      <c r="AD62" s="11"/>
      <c r="AE62" s="11"/>
      <c r="AF62" s="11"/>
      <c r="AG62" s="11"/>
      <c r="AH62" s="11"/>
    </row>
    <row r="63" spans="1:34" s="14" customFormat="1" ht="13.5">
      <c r="A63" s="11"/>
      <c r="B63" s="11"/>
      <c r="C63" s="11"/>
      <c r="D63" s="11"/>
      <c r="E63" s="11"/>
      <c r="F63" s="11"/>
      <c r="G63" s="11"/>
      <c r="H63" s="11"/>
      <c r="I63" s="11"/>
      <c r="J63" s="11"/>
      <c r="K63" s="30"/>
      <c r="L63" s="30"/>
      <c r="M63" s="30"/>
      <c r="N63" s="30"/>
      <c r="O63" s="30"/>
      <c r="P63" s="11"/>
      <c r="Q63" s="11"/>
      <c r="R63" s="11"/>
      <c r="S63" s="11"/>
      <c r="T63" s="11"/>
      <c r="U63" s="11"/>
      <c r="V63" s="11"/>
      <c r="W63" s="11"/>
      <c r="X63" s="11"/>
      <c r="Y63" s="11"/>
      <c r="Z63" s="11"/>
      <c r="AA63" s="11"/>
      <c r="AB63" s="11"/>
      <c r="AC63" s="11"/>
      <c r="AD63" s="11"/>
      <c r="AE63" s="11"/>
      <c r="AF63" s="11"/>
      <c r="AG63" s="11"/>
      <c r="AH63" s="11"/>
    </row>
    <row r="64" spans="1:34" s="14" customFormat="1" ht="13.5">
      <c r="A64" s="11"/>
      <c r="B64" s="11"/>
      <c r="C64" s="11"/>
      <c r="D64" s="11"/>
      <c r="E64" s="11"/>
      <c r="F64" s="11"/>
      <c r="G64" s="11"/>
      <c r="H64" s="11"/>
      <c r="I64" s="11"/>
      <c r="J64" s="11"/>
      <c r="K64" s="30"/>
      <c r="L64" s="30"/>
      <c r="M64" s="30"/>
      <c r="N64" s="30"/>
      <c r="O64" s="30"/>
      <c r="P64" s="11"/>
      <c r="Q64" s="11"/>
      <c r="R64" s="11"/>
      <c r="S64" s="11"/>
      <c r="T64" s="11"/>
      <c r="U64" s="11"/>
      <c r="V64" s="11"/>
      <c r="W64" s="11"/>
      <c r="X64" s="11"/>
      <c r="Y64" s="11"/>
      <c r="Z64" s="11"/>
      <c r="AA64" s="11"/>
      <c r="AB64" s="11"/>
      <c r="AC64" s="11"/>
      <c r="AD64" s="11"/>
      <c r="AE64" s="11"/>
      <c r="AF64" s="11"/>
      <c r="AG64" s="11"/>
      <c r="AH64" s="11"/>
    </row>
    <row r="65" spans="1:34" s="14" customFormat="1" ht="13.5">
      <c r="A65" s="11"/>
      <c r="B65" s="11"/>
      <c r="C65" s="11"/>
      <c r="D65" s="11"/>
      <c r="E65" s="11"/>
      <c r="F65" s="11"/>
      <c r="G65" s="11"/>
      <c r="H65" s="11"/>
      <c r="I65" s="11"/>
      <c r="J65" s="11"/>
      <c r="K65" s="30"/>
      <c r="L65" s="30"/>
      <c r="M65" s="30"/>
      <c r="N65" s="30"/>
      <c r="O65" s="30"/>
      <c r="P65" s="11"/>
      <c r="Q65" s="11"/>
      <c r="R65" s="11"/>
      <c r="S65" s="11"/>
      <c r="T65" s="11"/>
      <c r="U65" s="11"/>
      <c r="V65" s="11"/>
      <c r="W65" s="11"/>
      <c r="X65" s="11"/>
      <c r="Y65" s="11"/>
      <c r="Z65" s="11"/>
      <c r="AA65" s="11"/>
      <c r="AB65" s="11"/>
      <c r="AC65" s="11"/>
      <c r="AD65" s="11"/>
      <c r="AE65" s="11"/>
      <c r="AF65" s="11"/>
      <c r="AG65" s="11"/>
      <c r="AH65" s="11"/>
    </row>
    <row r="66" spans="1:34" s="14" customFormat="1" ht="13.5">
      <c r="A66" s="11"/>
      <c r="B66" s="11"/>
      <c r="C66" s="11"/>
      <c r="D66" s="11"/>
      <c r="E66" s="11"/>
      <c r="F66" s="11"/>
      <c r="G66" s="11"/>
      <c r="H66" s="11"/>
      <c r="I66" s="11"/>
      <c r="J66" s="11"/>
      <c r="K66" s="30"/>
      <c r="L66" s="30"/>
      <c r="M66" s="30"/>
      <c r="N66" s="30"/>
      <c r="O66" s="30"/>
      <c r="P66" s="11"/>
      <c r="Q66" s="11"/>
      <c r="R66" s="11"/>
      <c r="S66" s="11"/>
      <c r="T66" s="11"/>
      <c r="U66" s="11"/>
      <c r="V66" s="11"/>
      <c r="W66" s="11"/>
      <c r="X66" s="11"/>
      <c r="Y66" s="11"/>
      <c r="Z66" s="11"/>
      <c r="AA66" s="11"/>
      <c r="AB66" s="11"/>
      <c r="AC66" s="11"/>
      <c r="AD66" s="11"/>
      <c r="AE66" s="11"/>
      <c r="AF66" s="11"/>
      <c r="AG66" s="11"/>
      <c r="AH66" s="11"/>
    </row>
    <row r="67" spans="1:34" s="14" customFormat="1" ht="13.5">
      <c r="A67" s="11"/>
      <c r="B67" s="11"/>
      <c r="C67" s="11"/>
      <c r="D67" s="11"/>
      <c r="E67" s="11"/>
      <c r="F67" s="11"/>
      <c r="G67" s="11"/>
      <c r="H67" s="11"/>
      <c r="I67" s="11"/>
      <c r="J67" s="11"/>
      <c r="K67" s="30"/>
      <c r="L67" s="30"/>
      <c r="M67" s="30"/>
      <c r="N67" s="30"/>
      <c r="O67" s="30"/>
      <c r="P67" s="11"/>
      <c r="Q67" s="11"/>
      <c r="R67" s="11"/>
      <c r="S67" s="11"/>
      <c r="T67" s="11"/>
      <c r="U67" s="11"/>
      <c r="V67" s="11"/>
      <c r="W67" s="11"/>
      <c r="X67" s="11"/>
      <c r="Y67" s="11"/>
      <c r="Z67" s="11"/>
      <c r="AA67" s="11"/>
      <c r="AB67" s="11"/>
      <c r="AC67" s="11"/>
      <c r="AD67" s="11"/>
      <c r="AE67" s="11"/>
      <c r="AF67" s="11"/>
      <c r="AG67" s="11"/>
      <c r="AH67" s="11"/>
    </row>
    <row r="68" spans="1:34" s="14" customFormat="1" ht="13.5">
      <c r="A68" s="11"/>
      <c r="B68" s="11"/>
      <c r="C68" s="11"/>
      <c r="D68" s="11"/>
      <c r="E68" s="11"/>
      <c r="F68" s="11"/>
      <c r="G68" s="11"/>
      <c r="H68" s="11"/>
      <c r="I68" s="11"/>
      <c r="J68" s="11"/>
      <c r="K68" s="30"/>
      <c r="L68" s="30"/>
      <c r="M68" s="30"/>
      <c r="N68" s="30"/>
      <c r="O68" s="30"/>
      <c r="P68" s="11"/>
      <c r="Q68" s="11"/>
      <c r="R68" s="11"/>
      <c r="S68" s="11"/>
      <c r="T68" s="11"/>
      <c r="U68" s="11"/>
      <c r="V68" s="11"/>
      <c r="W68" s="11"/>
      <c r="X68" s="11"/>
      <c r="Y68" s="11"/>
      <c r="Z68" s="11"/>
      <c r="AA68" s="11"/>
      <c r="AB68" s="11"/>
      <c r="AC68" s="11"/>
      <c r="AD68" s="11"/>
      <c r="AE68" s="11"/>
      <c r="AF68" s="11"/>
      <c r="AG68" s="11"/>
      <c r="AH68" s="11"/>
    </row>
    <row r="69" spans="1:34" s="14" customFormat="1" ht="13.5">
      <c r="A69" s="11"/>
      <c r="B69" s="11"/>
      <c r="C69" s="11"/>
      <c r="D69" s="11"/>
      <c r="E69" s="11"/>
      <c r="F69" s="11"/>
      <c r="G69" s="11"/>
      <c r="H69" s="11"/>
      <c r="I69" s="11"/>
      <c r="J69" s="11"/>
      <c r="K69" s="30"/>
      <c r="L69" s="30"/>
      <c r="M69" s="30"/>
      <c r="N69" s="30"/>
      <c r="O69" s="30"/>
      <c r="P69" s="11"/>
      <c r="Q69" s="11"/>
      <c r="R69" s="11"/>
      <c r="S69" s="11"/>
      <c r="T69" s="11"/>
      <c r="U69" s="11"/>
      <c r="V69" s="11"/>
      <c r="W69" s="11"/>
      <c r="X69" s="11"/>
      <c r="Y69" s="11"/>
      <c r="Z69" s="11"/>
      <c r="AA69" s="11"/>
      <c r="AB69" s="11"/>
      <c r="AC69" s="11"/>
      <c r="AD69" s="11"/>
      <c r="AE69" s="11"/>
      <c r="AF69" s="11"/>
      <c r="AG69" s="11"/>
      <c r="AH69" s="11"/>
    </row>
    <row r="70" spans="1:34" s="14" customFormat="1" ht="13.5">
      <c r="A70" s="11"/>
      <c r="B70" s="11"/>
      <c r="C70" s="11"/>
      <c r="D70" s="11"/>
      <c r="E70" s="11"/>
      <c r="F70" s="11"/>
      <c r="G70" s="11"/>
      <c r="H70" s="11"/>
      <c r="I70" s="11"/>
      <c r="J70" s="11"/>
      <c r="K70" s="30"/>
      <c r="L70" s="30"/>
      <c r="M70" s="30"/>
      <c r="N70" s="30"/>
      <c r="O70" s="30"/>
      <c r="P70" s="11"/>
      <c r="Q70" s="11"/>
      <c r="R70" s="11"/>
      <c r="S70" s="11"/>
      <c r="T70" s="11"/>
      <c r="U70" s="11"/>
      <c r="V70" s="11"/>
      <c r="W70" s="11"/>
      <c r="X70" s="11"/>
      <c r="Y70" s="11"/>
      <c r="Z70" s="11"/>
      <c r="AA70" s="11"/>
      <c r="AB70" s="11"/>
      <c r="AC70" s="11"/>
      <c r="AD70" s="11"/>
      <c r="AE70" s="11"/>
      <c r="AF70" s="11"/>
      <c r="AG70" s="11"/>
      <c r="AH70" s="11"/>
    </row>
    <row r="71" spans="1:34" s="14" customFormat="1" ht="13.5">
      <c r="A71" s="11"/>
      <c r="B71" s="11"/>
      <c r="C71" s="11"/>
      <c r="D71" s="11"/>
      <c r="E71" s="11"/>
      <c r="F71" s="11"/>
      <c r="G71" s="11"/>
      <c r="H71" s="11"/>
      <c r="I71" s="11"/>
      <c r="J71" s="11"/>
      <c r="K71" s="30"/>
      <c r="L71" s="30"/>
      <c r="M71" s="30"/>
      <c r="N71" s="30"/>
      <c r="O71" s="30"/>
      <c r="P71" s="11"/>
      <c r="Q71" s="11"/>
      <c r="R71" s="11"/>
      <c r="S71" s="11"/>
      <c r="T71" s="11"/>
      <c r="U71" s="11"/>
      <c r="V71" s="11"/>
      <c r="W71" s="11"/>
      <c r="X71" s="11"/>
      <c r="Y71" s="11"/>
      <c r="Z71" s="11"/>
      <c r="AA71" s="11"/>
      <c r="AB71" s="11"/>
      <c r="AC71" s="11"/>
      <c r="AD71" s="11"/>
      <c r="AE71" s="11"/>
      <c r="AF71" s="11"/>
      <c r="AG71" s="11"/>
      <c r="AH71" s="11"/>
    </row>
    <row r="72" spans="1:34" s="14" customFormat="1" ht="13.5">
      <c r="A72" s="11"/>
      <c r="B72" s="11"/>
      <c r="C72" s="11"/>
      <c r="D72" s="11"/>
      <c r="E72" s="11"/>
      <c r="F72" s="11"/>
      <c r="G72" s="11"/>
      <c r="H72" s="11"/>
      <c r="I72" s="11"/>
      <c r="J72" s="11"/>
      <c r="K72" s="30"/>
      <c r="L72" s="30"/>
      <c r="M72" s="30"/>
      <c r="N72" s="30"/>
      <c r="O72" s="30"/>
      <c r="P72" s="11"/>
      <c r="Q72" s="11"/>
      <c r="R72" s="11"/>
      <c r="S72" s="11"/>
      <c r="T72" s="11"/>
      <c r="U72" s="11"/>
      <c r="V72" s="11"/>
      <c r="W72" s="11"/>
      <c r="X72" s="11"/>
      <c r="Y72" s="11"/>
      <c r="Z72" s="11"/>
      <c r="AA72" s="11"/>
      <c r="AB72" s="11"/>
      <c r="AC72" s="11"/>
      <c r="AD72" s="11"/>
      <c r="AE72" s="11"/>
      <c r="AF72" s="11"/>
      <c r="AG72" s="11"/>
      <c r="AH72" s="11"/>
    </row>
    <row r="73" spans="1:34" s="14" customFormat="1" ht="13.5">
      <c r="A73" s="11"/>
      <c r="B73" s="11"/>
      <c r="C73" s="11"/>
      <c r="D73" s="11"/>
      <c r="E73" s="11"/>
      <c r="F73" s="11"/>
      <c r="G73" s="11"/>
      <c r="H73" s="11"/>
      <c r="I73" s="11"/>
      <c r="J73" s="11"/>
      <c r="K73" s="30"/>
      <c r="L73" s="30"/>
      <c r="M73" s="30"/>
      <c r="N73" s="30"/>
      <c r="O73" s="30"/>
      <c r="P73" s="11"/>
      <c r="Q73" s="11"/>
      <c r="R73" s="11"/>
      <c r="S73" s="11"/>
      <c r="T73" s="11"/>
      <c r="U73" s="11"/>
      <c r="V73" s="11"/>
      <c r="W73" s="11"/>
      <c r="X73" s="11"/>
      <c r="Y73" s="11"/>
      <c r="Z73" s="11"/>
      <c r="AA73" s="11"/>
      <c r="AB73" s="11"/>
      <c r="AC73" s="11"/>
      <c r="AD73" s="11"/>
      <c r="AE73" s="11"/>
      <c r="AF73" s="11"/>
      <c r="AG73" s="11"/>
      <c r="AH73" s="11"/>
    </row>
    <row r="74" spans="1:34" s="14" customFormat="1" ht="13.5">
      <c r="A74" s="11"/>
      <c r="B74" s="11"/>
      <c r="C74" s="11"/>
      <c r="D74" s="11"/>
      <c r="E74" s="11"/>
      <c r="F74" s="11"/>
      <c r="G74" s="11"/>
      <c r="H74" s="11"/>
      <c r="I74" s="11"/>
      <c r="J74" s="11"/>
      <c r="K74" s="30"/>
      <c r="L74" s="30"/>
      <c r="M74" s="30"/>
      <c r="N74" s="30"/>
      <c r="O74" s="30"/>
      <c r="P74" s="11"/>
      <c r="Q74" s="11"/>
      <c r="R74" s="11"/>
      <c r="S74" s="11"/>
      <c r="T74" s="11"/>
      <c r="U74" s="11"/>
      <c r="V74" s="11"/>
      <c r="W74" s="11"/>
      <c r="X74" s="11"/>
      <c r="Y74" s="11"/>
      <c r="Z74" s="11"/>
      <c r="AA74" s="11"/>
      <c r="AB74" s="11"/>
      <c r="AC74" s="11"/>
      <c r="AD74" s="11"/>
      <c r="AE74" s="11"/>
      <c r="AF74" s="11"/>
      <c r="AG74" s="11"/>
      <c r="AH74" s="11"/>
    </row>
    <row r="75" spans="1:34" s="14" customFormat="1" ht="13.5">
      <c r="A75" s="11"/>
      <c r="B75" s="11"/>
      <c r="C75" s="11"/>
      <c r="D75" s="11"/>
      <c r="E75" s="11"/>
      <c r="F75" s="11"/>
      <c r="G75" s="11"/>
      <c r="H75" s="11"/>
      <c r="I75" s="11"/>
      <c r="J75" s="11"/>
      <c r="K75" s="30"/>
      <c r="L75" s="30"/>
      <c r="M75" s="30"/>
      <c r="N75" s="30"/>
      <c r="O75" s="30"/>
      <c r="P75" s="11"/>
      <c r="Q75" s="11"/>
      <c r="R75" s="11"/>
      <c r="S75" s="11"/>
      <c r="T75" s="11"/>
      <c r="U75" s="11"/>
      <c r="V75" s="11"/>
      <c r="W75" s="11"/>
      <c r="X75" s="11"/>
      <c r="Y75" s="11"/>
      <c r="Z75" s="11"/>
      <c r="AA75" s="11"/>
      <c r="AB75" s="11"/>
      <c r="AC75" s="11"/>
      <c r="AD75" s="11"/>
      <c r="AE75" s="11"/>
      <c r="AF75" s="11"/>
      <c r="AG75" s="11"/>
      <c r="AH75" s="11"/>
    </row>
    <row r="76" spans="1:34" s="14" customFormat="1" ht="13.5">
      <c r="A76" s="11"/>
      <c r="B76" s="11"/>
      <c r="C76" s="11"/>
      <c r="D76" s="11"/>
      <c r="E76" s="11"/>
      <c r="F76" s="11"/>
      <c r="G76" s="11"/>
      <c r="H76" s="11"/>
      <c r="I76" s="11"/>
      <c r="J76" s="11"/>
      <c r="K76" s="30"/>
      <c r="L76" s="30"/>
      <c r="M76" s="30"/>
      <c r="N76" s="30"/>
      <c r="O76" s="30"/>
      <c r="P76" s="11"/>
      <c r="Q76" s="11"/>
      <c r="R76" s="11"/>
      <c r="S76" s="11"/>
      <c r="T76" s="11"/>
      <c r="U76" s="11"/>
      <c r="V76" s="11"/>
      <c r="W76" s="11"/>
      <c r="X76" s="11"/>
      <c r="Y76" s="11"/>
      <c r="Z76" s="11"/>
      <c r="AA76" s="11"/>
      <c r="AB76" s="11"/>
      <c r="AC76" s="11"/>
      <c r="AD76" s="11"/>
      <c r="AE76" s="11"/>
      <c r="AF76" s="11"/>
      <c r="AG76" s="11"/>
      <c r="AH76" s="11"/>
    </row>
    <row r="77" spans="1:34" s="14" customFormat="1" ht="13.5">
      <c r="A77" s="11"/>
      <c r="B77" s="11"/>
      <c r="C77" s="11"/>
      <c r="D77" s="11"/>
      <c r="E77" s="11"/>
      <c r="F77" s="11"/>
      <c r="G77" s="11"/>
      <c r="H77" s="11"/>
      <c r="I77" s="11"/>
      <c r="J77" s="11"/>
      <c r="K77" s="30"/>
      <c r="L77" s="30"/>
      <c r="M77" s="30"/>
      <c r="N77" s="30"/>
      <c r="O77" s="30"/>
      <c r="P77" s="11"/>
      <c r="Q77" s="11"/>
      <c r="R77" s="11"/>
      <c r="S77" s="11"/>
      <c r="T77" s="11"/>
      <c r="U77" s="11"/>
      <c r="V77" s="11"/>
      <c r="W77" s="11"/>
      <c r="X77" s="11"/>
      <c r="Y77" s="11"/>
      <c r="Z77" s="11"/>
      <c r="AA77" s="11"/>
      <c r="AB77" s="11"/>
      <c r="AC77" s="11"/>
      <c r="AD77" s="11"/>
      <c r="AE77" s="11"/>
      <c r="AF77" s="11"/>
      <c r="AG77" s="11"/>
      <c r="AH77" s="11"/>
    </row>
    <row r="78" spans="1:34" s="14" customFormat="1" ht="13.5">
      <c r="A78" s="11"/>
      <c r="B78" s="11"/>
      <c r="C78" s="11"/>
      <c r="D78" s="11"/>
      <c r="E78" s="11"/>
      <c r="F78" s="11"/>
      <c r="G78" s="11"/>
      <c r="H78" s="11"/>
      <c r="I78" s="11"/>
      <c r="J78" s="11"/>
      <c r="K78" s="30"/>
      <c r="L78" s="30"/>
      <c r="M78" s="30"/>
      <c r="N78" s="30"/>
      <c r="O78" s="30"/>
      <c r="P78" s="11"/>
      <c r="Q78" s="11"/>
      <c r="R78" s="11"/>
      <c r="S78" s="11"/>
      <c r="T78" s="11"/>
      <c r="U78" s="11"/>
      <c r="V78" s="11"/>
      <c r="W78" s="11"/>
      <c r="X78" s="11"/>
      <c r="Y78" s="11"/>
      <c r="Z78" s="11"/>
      <c r="AA78" s="11"/>
      <c r="AB78" s="11"/>
      <c r="AC78" s="11"/>
      <c r="AD78" s="11"/>
      <c r="AE78" s="11"/>
      <c r="AF78" s="11"/>
      <c r="AG78" s="11"/>
      <c r="AH78" s="11"/>
    </row>
    <row r="79" spans="1:34" s="14" customFormat="1" ht="13.5">
      <c r="A79" s="11"/>
      <c r="B79" s="11"/>
      <c r="C79" s="11"/>
      <c r="D79" s="11"/>
      <c r="E79" s="11"/>
      <c r="F79" s="11"/>
      <c r="G79" s="11"/>
      <c r="H79" s="11"/>
      <c r="I79" s="11"/>
      <c r="J79" s="11"/>
      <c r="K79" s="30"/>
      <c r="L79" s="30"/>
      <c r="M79" s="30"/>
      <c r="N79" s="30"/>
      <c r="O79" s="30"/>
      <c r="P79" s="11"/>
      <c r="Q79" s="11"/>
      <c r="R79" s="11"/>
      <c r="S79" s="11"/>
      <c r="T79" s="11"/>
      <c r="U79" s="11"/>
      <c r="V79" s="11"/>
      <c r="W79" s="11"/>
      <c r="X79" s="11"/>
      <c r="Y79" s="11"/>
      <c r="Z79" s="11"/>
      <c r="AA79" s="11"/>
      <c r="AB79" s="11"/>
      <c r="AC79" s="11"/>
      <c r="AD79" s="11"/>
      <c r="AE79" s="11"/>
      <c r="AF79" s="11"/>
      <c r="AG79" s="11"/>
      <c r="AH79" s="11"/>
    </row>
    <row r="80" spans="1:34" s="14" customFormat="1" ht="13.5">
      <c r="A80" s="11"/>
      <c r="B80" s="11"/>
      <c r="C80" s="11"/>
      <c r="D80" s="11"/>
      <c r="E80" s="11"/>
      <c r="F80" s="11"/>
      <c r="G80" s="11"/>
      <c r="H80" s="11"/>
      <c r="I80" s="11"/>
      <c r="J80" s="11"/>
      <c r="K80" s="30"/>
      <c r="L80" s="30"/>
      <c r="M80" s="30"/>
      <c r="N80" s="30"/>
      <c r="O80" s="30"/>
      <c r="P80" s="11"/>
      <c r="Q80" s="11"/>
      <c r="R80" s="11"/>
      <c r="S80" s="11"/>
      <c r="T80" s="11"/>
      <c r="U80" s="11"/>
      <c r="V80" s="11"/>
      <c r="W80" s="11"/>
      <c r="X80" s="11"/>
      <c r="Y80" s="11"/>
      <c r="Z80" s="11"/>
      <c r="AA80" s="11"/>
      <c r="AB80" s="11"/>
      <c r="AC80" s="11"/>
      <c r="AD80" s="11"/>
      <c r="AE80" s="11"/>
      <c r="AF80" s="11"/>
      <c r="AG80" s="11"/>
      <c r="AH80" s="11"/>
    </row>
    <row r="81" spans="1:34" s="14" customFormat="1" ht="13.5">
      <c r="A81" s="11"/>
      <c r="B81" s="11"/>
      <c r="C81" s="11"/>
      <c r="D81" s="11"/>
      <c r="E81" s="11"/>
      <c r="F81" s="11"/>
      <c r="G81" s="11"/>
      <c r="H81" s="11"/>
      <c r="I81" s="11"/>
      <c r="J81" s="11"/>
      <c r="K81" s="30"/>
      <c r="L81" s="30"/>
      <c r="M81" s="30"/>
      <c r="N81" s="30"/>
      <c r="O81" s="30"/>
      <c r="P81" s="11"/>
      <c r="Q81" s="11"/>
      <c r="R81" s="11"/>
      <c r="S81" s="11"/>
      <c r="T81" s="11"/>
      <c r="U81" s="11"/>
      <c r="V81" s="11"/>
      <c r="W81" s="11"/>
      <c r="X81" s="11"/>
      <c r="Y81" s="11"/>
      <c r="Z81" s="11"/>
      <c r="AA81" s="11"/>
      <c r="AB81" s="11"/>
      <c r="AC81" s="11"/>
      <c r="AD81" s="11"/>
      <c r="AE81" s="11"/>
      <c r="AF81" s="11"/>
      <c r="AG81" s="11"/>
      <c r="AH81" s="11"/>
    </row>
    <row r="82" spans="1:34" s="14" customFormat="1" ht="13.5">
      <c r="A82" s="11"/>
      <c r="B82" s="11"/>
      <c r="C82" s="11"/>
      <c r="D82" s="11"/>
      <c r="E82" s="11"/>
      <c r="F82" s="11"/>
      <c r="G82" s="11"/>
      <c r="H82" s="11"/>
      <c r="I82" s="11"/>
      <c r="J82" s="11"/>
      <c r="K82" s="30"/>
      <c r="L82" s="30"/>
      <c r="M82" s="30"/>
      <c r="N82" s="30"/>
      <c r="O82" s="30"/>
      <c r="P82" s="11"/>
      <c r="Q82" s="11"/>
      <c r="R82" s="11"/>
      <c r="S82" s="11"/>
      <c r="T82" s="11"/>
      <c r="U82" s="11"/>
      <c r="V82" s="11"/>
      <c r="W82" s="11"/>
      <c r="X82" s="11"/>
      <c r="Y82" s="11"/>
      <c r="Z82" s="11"/>
      <c r="AA82" s="11"/>
      <c r="AB82" s="11"/>
      <c r="AC82" s="11"/>
      <c r="AD82" s="11"/>
      <c r="AE82" s="11"/>
      <c r="AF82" s="11"/>
      <c r="AG82" s="11"/>
      <c r="AH82" s="11"/>
    </row>
    <row r="83" spans="1:34" s="14" customFormat="1" ht="13.5">
      <c r="A83" s="11"/>
      <c r="B83" s="11"/>
      <c r="C83" s="11"/>
      <c r="D83" s="11"/>
      <c r="E83" s="11"/>
      <c r="F83" s="11"/>
      <c r="G83" s="11"/>
      <c r="H83" s="11"/>
      <c r="I83" s="11"/>
      <c r="J83" s="11"/>
      <c r="K83" s="30"/>
      <c r="L83" s="30"/>
      <c r="M83" s="30"/>
      <c r="N83" s="30"/>
      <c r="O83" s="30"/>
      <c r="P83" s="11"/>
      <c r="Q83" s="11"/>
      <c r="R83" s="11"/>
      <c r="S83" s="11"/>
      <c r="T83" s="11"/>
      <c r="U83" s="11"/>
      <c r="V83" s="11"/>
      <c r="W83" s="11"/>
      <c r="X83" s="11"/>
      <c r="Y83" s="11"/>
      <c r="Z83" s="11"/>
      <c r="AA83" s="11"/>
      <c r="AB83" s="11"/>
      <c r="AC83" s="11"/>
      <c r="AD83" s="11"/>
      <c r="AE83" s="11"/>
      <c r="AF83" s="11"/>
      <c r="AG83" s="11"/>
      <c r="AH83" s="11"/>
    </row>
    <row r="84" spans="1:34" s="14" customFormat="1" ht="13.5">
      <c r="A84" s="11"/>
      <c r="B84" s="11"/>
      <c r="C84" s="11"/>
      <c r="D84" s="11"/>
      <c r="E84" s="11"/>
      <c r="F84" s="11"/>
      <c r="G84" s="11"/>
      <c r="H84" s="11"/>
      <c r="I84" s="11"/>
      <c r="J84" s="11"/>
      <c r="K84" s="30"/>
      <c r="L84" s="30"/>
      <c r="M84" s="30"/>
      <c r="N84" s="30"/>
      <c r="O84" s="30"/>
      <c r="P84" s="11"/>
      <c r="Q84" s="11"/>
      <c r="R84" s="11"/>
      <c r="S84" s="11"/>
      <c r="T84" s="11"/>
      <c r="U84" s="11"/>
      <c r="V84" s="11"/>
      <c r="W84" s="11"/>
      <c r="X84" s="11"/>
      <c r="Y84" s="11"/>
      <c r="Z84" s="11"/>
      <c r="AA84" s="11"/>
      <c r="AB84" s="11"/>
      <c r="AC84" s="11"/>
      <c r="AD84" s="11"/>
      <c r="AE84" s="11"/>
      <c r="AF84" s="11"/>
      <c r="AG84" s="11"/>
      <c r="AH84" s="11"/>
    </row>
    <row r="85" spans="1:34" s="14" customFormat="1" ht="13.5">
      <c r="A85" s="11"/>
      <c r="B85" s="11"/>
      <c r="C85" s="11"/>
      <c r="D85" s="11"/>
      <c r="E85" s="11"/>
      <c r="F85" s="11"/>
      <c r="G85" s="11"/>
      <c r="H85" s="11"/>
      <c r="I85" s="11"/>
      <c r="J85" s="11"/>
      <c r="K85" s="30"/>
      <c r="L85" s="30"/>
      <c r="M85" s="30"/>
      <c r="N85" s="30"/>
      <c r="O85" s="30"/>
      <c r="P85" s="11"/>
      <c r="Q85" s="11"/>
      <c r="R85" s="11"/>
      <c r="S85" s="11"/>
      <c r="T85" s="11"/>
      <c r="U85" s="11"/>
      <c r="V85" s="11"/>
      <c r="W85" s="11"/>
      <c r="X85" s="11"/>
      <c r="Y85" s="11"/>
      <c r="Z85" s="11"/>
      <c r="AA85" s="11"/>
      <c r="AB85" s="11"/>
      <c r="AC85" s="11"/>
      <c r="AD85" s="11"/>
      <c r="AE85" s="11"/>
      <c r="AF85" s="11"/>
      <c r="AG85" s="11"/>
      <c r="AH85" s="11"/>
    </row>
    <row r="86" spans="1:34" s="14" customFormat="1" ht="13.5">
      <c r="A86" s="11"/>
      <c r="B86" s="11"/>
      <c r="C86" s="11"/>
      <c r="D86" s="11"/>
      <c r="E86" s="11"/>
      <c r="F86" s="11"/>
      <c r="G86" s="11"/>
      <c r="H86" s="11"/>
      <c r="I86" s="11"/>
      <c r="J86" s="11"/>
      <c r="K86" s="30"/>
      <c r="L86" s="30"/>
      <c r="M86" s="30"/>
      <c r="N86" s="30"/>
      <c r="O86" s="30"/>
      <c r="P86" s="11"/>
      <c r="Q86" s="11"/>
      <c r="R86" s="11"/>
      <c r="S86" s="11"/>
      <c r="T86" s="11"/>
      <c r="U86" s="11"/>
      <c r="V86" s="11"/>
      <c r="W86" s="11"/>
      <c r="X86" s="11"/>
      <c r="Y86" s="11"/>
      <c r="Z86" s="11"/>
      <c r="AA86" s="11"/>
      <c r="AB86" s="11"/>
      <c r="AC86" s="11"/>
      <c r="AD86" s="11"/>
      <c r="AE86" s="11"/>
      <c r="AF86" s="11"/>
      <c r="AG86" s="11"/>
      <c r="AH86" s="11"/>
    </row>
    <row r="87" spans="1:34" s="14" customFormat="1" ht="13.5">
      <c r="A87" s="11"/>
      <c r="B87" s="11"/>
      <c r="C87" s="11"/>
      <c r="D87" s="11"/>
      <c r="E87" s="11"/>
      <c r="F87" s="11"/>
      <c r="G87" s="11"/>
      <c r="H87" s="11"/>
      <c r="I87" s="11"/>
      <c r="J87" s="11"/>
      <c r="K87" s="30"/>
      <c r="L87" s="30"/>
      <c r="M87" s="30"/>
      <c r="N87" s="30"/>
      <c r="O87" s="30"/>
      <c r="P87" s="11"/>
      <c r="Q87" s="11"/>
      <c r="R87" s="11"/>
      <c r="S87" s="11"/>
      <c r="T87" s="11"/>
      <c r="U87" s="11"/>
      <c r="V87" s="11"/>
      <c r="W87" s="11"/>
      <c r="X87" s="11"/>
      <c r="Y87" s="11"/>
      <c r="Z87" s="11"/>
      <c r="AA87" s="11"/>
      <c r="AB87" s="11"/>
      <c r="AC87" s="11"/>
      <c r="AD87" s="11"/>
      <c r="AE87" s="11"/>
      <c r="AF87" s="11"/>
      <c r="AG87" s="11"/>
      <c r="AH87" s="11"/>
    </row>
    <row r="88" spans="1:34" s="14" customFormat="1" ht="13.5">
      <c r="A88" s="11"/>
      <c r="B88" s="11"/>
      <c r="C88" s="11"/>
      <c r="D88" s="11"/>
      <c r="E88" s="11"/>
      <c r="F88" s="11"/>
      <c r="G88" s="11"/>
      <c r="H88" s="11"/>
      <c r="I88" s="11"/>
      <c r="J88" s="11"/>
      <c r="K88" s="30"/>
      <c r="L88" s="30"/>
      <c r="M88" s="30"/>
      <c r="N88" s="30"/>
      <c r="O88" s="30"/>
      <c r="P88" s="11"/>
      <c r="Q88" s="11"/>
      <c r="R88" s="11"/>
      <c r="S88" s="11"/>
      <c r="T88" s="11"/>
      <c r="U88" s="11"/>
      <c r="V88" s="11"/>
      <c r="W88" s="11"/>
      <c r="X88" s="11"/>
      <c r="Y88" s="11"/>
      <c r="Z88" s="11"/>
      <c r="AA88" s="11"/>
      <c r="AB88" s="11"/>
      <c r="AC88" s="11"/>
      <c r="AD88" s="11"/>
      <c r="AE88" s="11"/>
      <c r="AF88" s="11"/>
      <c r="AG88" s="11"/>
      <c r="AH88" s="11"/>
    </row>
    <row r="89" spans="1:34" s="14" customFormat="1" ht="13.5">
      <c r="A89" s="11"/>
      <c r="B89" s="11"/>
      <c r="C89" s="11"/>
      <c r="D89" s="11"/>
      <c r="E89" s="11"/>
      <c r="F89" s="11"/>
      <c r="G89" s="11"/>
      <c r="H89" s="11"/>
      <c r="I89" s="11"/>
      <c r="J89" s="11"/>
      <c r="K89" s="30"/>
      <c r="L89" s="30"/>
      <c r="M89" s="30"/>
      <c r="N89" s="30"/>
      <c r="O89" s="30"/>
      <c r="P89" s="11"/>
      <c r="Q89" s="11"/>
      <c r="R89" s="11"/>
      <c r="S89" s="11"/>
      <c r="T89" s="11"/>
      <c r="U89" s="11"/>
      <c r="V89" s="11"/>
      <c r="W89" s="11"/>
      <c r="X89" s="11"/>
      <c r="Y89" s="11"/>
      <c r="Z89" s="11"/>
      <c r="AA89" s="11"/>
      <c r="AB89" s="11"/>
      <c r="AC89" s="11"/>
      <c r="AD89" s="11"/>
      <c r="AE89" s="11"/>
      <c r="AF89" s="11"/>
      <c r="AG89" s="11"/>
      <c r="AH89" s="11"/>
    </row>
    <row r="90" spans="1:34" s="14" customFormat="1" ht="13.5">
      <c r="A90" s="11"/>
      <c r="B90" s="11"/>
      <c r="C90" s="11"/>
      <c r="D90" s="11"/>
      <c r="E90" s="11"/>
      <c r="F90" s="11"/>
      <c r="G90" s="11"/>
      <c r="H90" s="11"/>
      <c r="I90" s="11"/>
      <c r="J90" s="11"/>
      <c r="K90" s="30"/>
      <c r="L90" s="30"/>
      <c r="M90" s="30"/>
      <c r="N90" s="30"/>
      <c r="O90" s="30"/>
      <c r="P90" s="11"/>
      <c r="Q90" s="11"/>
      <c r="R90" s="11"/>
      <c r="S90" s="11"/>
      <c r="T90" s="11"/>
      <c r="U90" s="11"/>
      <c r="V90" s="11"/>
      <c r="W90" s="11"/>
      <c r="X90" s="11"/>
      <c r="Y90" s="11"/>
      <c r="Z90" s="11"/>
      <c r="AA90" s="11"/>
      <c r="AB90" s="11"/>
      <c r="AC90" s="11"/>
      <c r="AD90" s="11"/>
      <c r="AE90" s="11"/>
      <c r="AF90" s="11"/>
      <c r="AG90" s="11"/>
      <c r="AH90" s="11"/>
    </row>
    <row r="91" spans="1:34" s="14" customFormat="1" ht="13.5">
      <c r="A91" s="11"/>
      <c r="B91" s="11"/>
      <c r="C91" s="11"/>
      <c r="D91" s="11"/>
      <c r="E91" s="11"/>
      <c r="F91" s="11"/>
      <c r="G91" s="11"/>
      <c r="H91" s="11"/>
      <c r="I91" s="11"/>
      <c r="J91" s="11"/>
      <c r="K91" s="30"/>
      <c r="L91" s="30"/>
      <c r="M91" s="30"/>
      <c r="N91" s="30"/>
      <c r="O91" s="30"/>
      <c r="P91" s="11"/>
      <c r="Q91" s="11"/>
      <c r="R91" s="11"/>
      <c r="S91" s="11"/>
      <c r="T91" s="11"/>
      <c r="U91" s="11"/>
      <c r="V91" s="11"/>
      <c r="W91" s="11"/>
      <c r="X91" s="11"/>
      <c r="Y91" s="11"/>
      <c r="Z91" s="11"/>
      <c r="AA91" s="11"/>
      <c r="AB91" s="11"/>
      <c r="AC91" s="11"/>
      <c r="AD91" s="11"/>
      <c r="AE91" s="11"/>
      <c r="AF91" s="11"/>
      <c r="AG91" s="11"/>
      <c r="AH91" s="11"/>
    </row>
    <row r="92" spans="1:34" s="14" customFormat="1" ht="13.5">
      <c r="A92" s="11"/>
      <c r="B92" s="11"/>
      <c r="C92" s="11"/>
      <c r="D92" s="11"/>
      <c r="E92" s="11"/>
      <c r="F92" s="11"/>
      <c r="G92" s="11"/>
      <c r="H92" s="11"/>
      <c r="I92" s="11"/>
      <c r="J92" s="11"/>
      <c r="K92" s="30"/>
      <c r="L92" s="30"/>
      <c r="M92" s="30"/>
      <c r="N92" s="30"/>
      <c r="O92" s="30"/>
      <c r="P92" s="11"/>
      <c r="Q92" s="11"/>
      <c r="R92" s="11"/>
      <c r="S92" s="11"/>
      <c r="T92" s="11"/>
      <c r="U92" s="11"/>
      <c r="V92" s="11"/>
      <c r="W92" s="11"/>
      <c r="X92" s="11"/>
      <c r="Y92" s="11"/>
      <c r="Z92" s="11"/>
      <c r="AA92" s="11"/>
      <c r="AB92" s="11"/>
      <c r="AC92" s="11"/>
      <c r="AD92" s="11"/>
      <c r="AE92" s="11"/>
      <c r="AF92" s="11"/>
      <c r="AG92" s="11"/>
      <c r="AH92" s="11"/>
    </row>
    <row r="93" spans="1:34" s="14" customFormat="1" ht="13.5">
      <c r="A93" s="11"/>
      <c r="B93" s="11"/>
      <c r="C93" s="11"/>
      <c r="D93" s="11"/>
      <c r="E93" s="11"/>
      <c r="F93" s="11"/>
      <c r="G93" s="11"/>
      <c r="H93" s="11"/>
      <c r="I93" s="11"/>
      <c r="J93" s="11"/>
      <c r="K93" s="30"/>
      <c r="L93" s="30"/>
      <c r="M93" s="30"/>
      <c r="N93" s="30"/>
      <c r="O93" s="30"/>
      <c r="P93" s="11"/>
      <c r="Q93" s="11"/>
      <c r="R93" s="11"/>
      <c r="S93" s="11"/>
      <c r="T93" s="11"/>
      <c r="U93" s="11"/>
      <c r="V93" s="11"/>
      <c r="W93" s="11"/>
      <c r="X93" s="11"/>
      <c r="Y93" s="11"/>
      <c r="Z93" s="11"/>
      <c r="AA93" s="11"/>
      <c r="AB93" s="11"/>
      <c r="AC93" s="11"/>
      <c r="AD93" s="11"/>
      <c r="AE93" s="11"/>
      <c r="AF93" s="11"/>
      <c r="AG93" s="11"/>
      <c r="AH93" s="11"/>
    </row>
    <row r="94" spans="1:34" s="14" customFormat="1" ht="13.5">
      <c r="A94" s="11"/>
      <c r="B94" s="11"/>
      <c r="C94" s="11"/>
      <c r="D94" s="11"/>
      <c r="E94" s="11"/>
      <c r="F94" s="11"/>
      <c r="G94" s="11"/>
      <c r="H94" s="11"/>
      <c r="I94" s="11"/>
      <c r="J94" s="11"/>
      <c r="K94" s="30"/>
      <c r="L94" s="30"/>
      <c r="M94" s="30"/>
      <c r="N94" s="30"/>
      <c r="O94" s="30"/>
      <c r="P94" s="11"/>
      <c r="Q94" s="11"/>
      <c r="R94" s="11"/>
      <c r="S94" s="11"/>
      <c r="T94" s="11"/>
      <c r="U94" s="11"/>
      <c r="V94" s="11"/>
      <c r="W94" s="11"/>
      <c r="X94" s="11"/>
      <c r="Y94" s="11"/>
      <c r="Z94" s="11"/>
      <c r="AA94" s="11"/>
      <c r="AB94" s="11"/>
      <c r="AC94" s="11"/>
      <c r="AD94" s="11"/>
      <c r="AE94" s="11"/>
      <c r="AF94" s="11"/>
      <c r="AG94" s="11"/>
      <c r="AH94" s="11"/>
    </row>
    <row r="95" spans="1:34" s="14" customFormat="1" ht="13.5">
      <c r="A95" s="11"/>
      <c r="B95" s="11"/>
      <c r="C95" s="11"/>
      <c r="D95" s="11"/>
      <c r="E95" s="11"/>
      <c r="F95" s="11"/>
      <c r="G95" s="11"/>
      <c r="H95" s="11"/>
      <c r="I95" s="11"/>
      <c r="J95" s="11"/>
      <c r="K95" s="30"/>
      <c r="L95" s="30"/>
      <c r="M95" s="30"/>
      <c r="N95" s="30"/>
      <c r="O95" s="30"/>
      <c r="P95" s="11"/>
      <c r="Q95" s="11"/>
      <c r="R95" s="11"/>
      <c r="S95" s="11"/>
      <c r="T95" s="11"/>
      <c r="U95" s="11"/>
      <c r="V95" s="11"/>
      <c r="W95" s="11"/>
      <c r="X95" s="11"/>
      <c r="Y95" s="11"/>
      <c r="Z95" s="11"/>
      <c r="AA95" s="11"/>
      <c r="AB95" s="11"/>
      <c r="AC95" s="11"/>
      <c r="AD95" s="11"/>
      <c r="AE95" s="11"/>
      <c r="AF95" s="11"/>
      <c r="AG95" s="11"/>
      <c r="AH95" s="11"/>
    </row>
    <row r="96" spans="1:34" s="14" customFormat="1" ht="13.5">
      <c r="A96" s="11"/>
      <c r="B96" s="11"/>
      <c r="C96" s="11"/>
      <c r="D96" s="11"/>
      <c r="E96" s="11"/>
      <c r="F96" s="11"/>
      <c r="G96" s="11"/>
      <c r="H96" s="11"/>
      <c r="I96" s="11"/>
      <c r="J96" s="11"/>
      <c r="K96" s="30"/>
      <c r="L96" s="30"/>
      <c r="M96" s="30"/>
      <c r="N96" s="30"/>
      <c r="O96" s="30"/>
      <c r="P96" s="11"/>
      <c r="Q96" s="11"/>
      <c r="R96" s="11"/>
      <c r="S96" s="11"/>
      <c r="T96" s="11"/>
      <c r="U96" s="11"/>
      <c r="V96" s="11"/>
      <c r="W96" s="11"/>
      <c r="X96" s="11"/>
      <c r="Y96" s="11"/>
      <c r="Z96" s="11"/>
      <c r="AA96" s="11"/>
      <c r="AB96" s="11"/>
      <c r="AC96" s="11"/>
      <c r="AD96" s="11"/>
      <c r="AE96" s="11"/>
      <c r="AF96" s="11"/>
      <c r="AG96" s="11"/>
      <c r="AH96" s="11"/>
    </row>
    <row r="97" spans="1:34" s="14" customFormat="1" ht="13.5">
      <c r="A97" s="11"/>
      <c r="B97" s="11"/>
      <c r="C97" s="11"/>
      <c r="D97" s="11"/>
      <c r="E97" s="11"/>
      <c r="F97" s="11"/>
      <c r="G97" s="11"/>
      <c r="H97" s="11"/>
      <c r="I97" s="11"/>
      <c r="J97" s="11"/>
      <c r="K97" s="30"/>
      <c r="L97" s="30"/>
      <c r="M97" s="30"/>
      <c r="N97" s="30"/>
      <c r="O97" s="30"/>
      <c r="P97" s="11"/>
      <c r="Q97" s="11"/>
      <c r="R97" s="11"/>
      <c r="S97" s="11"/>
      <c r="T97" s="11"/>
      <c r="U97" s="11"/>
      <c r="V97" s="11"/>
      <c r="W97" s="11"/>
      <c r="X97" s="11"/>
      <c r="Y97" s="11"/>
      <c r="Z97" s="11"/>
      <c r="AA97" s="11"/>
      <c r="AB97" s="11"/>
      <c r="AC97" s="11"/>
      <c r="AD97" s="11"/>
      <c r="AE97" s="11"/>
      <c r="AF97" s="11"/>
      <c r="AG97" s="11"/>
      <c r="AH97" s="11"/>
    </row>
    <row r="98" spans="1:34" s="14" customFormat="1" ht="13.5">
      <c r="A98" s="11"/>
      <c r="B98" s="11"/>
      <c r="C98" s="11"/>
      <c r="D98" s="11"/>
      <c r="E98" s="11"/>
      <c r="F98" s="11"/>
      <c r="G98" s="11"/>
      <c r="H98" s="11"/>
      <c r="I98" s="11"/>
      <c r="J98" s="11"/>
      <c r="K98" s="30"/>
      <c r="L98" s="30"/>
      <c r="M98" s="30"/>
      <c r="N98" s="30"/>
      <c r="O98" s="30"/>
      <c r="P98" s="11"/>
      <c r="Q98" s="11"/>
      <c r="R98" s="11"/>
      <c r="S98" s="11"/>
      <c r="T98" s="11"/>
      <c r="U98" s="11"/>
      <c r="V98" s="11"/>
      <c r="W98" s="11"/>
      <c r="X98" s="11"/>
      <c r="Y98" s="11"/>
      <c r="Z98" s="11"/>
      <c r="AA98" s="11"/>
      <c r="AB98" s="11"/>
      <c r="AC98" s="11"/>
      <c r="AD98" s="11"/>
      <c r="AE98" s="11"/>
      <c r="AF98" s="11"/>
      <c r="AG98" s="11"/>
      <c r="AH98" s="11"/>
    </row>
    <row r="99" spans="1:34" s="14" customFormat="1" ht="13.5">
      <c r="A99" s="11"/>
      <c r="B99" s="11"/>
      <c r="C99" s="11"/>
      <c r="D99" s="11"/>
      <c r="E99" s="11"/>
      <c r="F99" s="11"/>
      <c r="G99" s="11"/>
      <c r="H99" s="11"/>
      <c r="I99" s="11"/>
      <c r="J99" s="11"/>
      <c r="K99" s="30"/>
      <c r="L99" s="30"/>
      <c r="M99" s="30"/>
      <c r="N99" s="30"/>
      <c r="O99" s="30"/>
      <c r="P99" s="11"/>
      <c r="Q99" s="11"/>
      <c r="R99" s="11"/>
      <c r="S99" s="11"/>
      <c r="T99" s="11"/>
      <c r="U99" s="11"/>
      <c r="V99" s="11"/>
      <c r="W99" s="11"/>
      <c r="X99" s="11"/>
      <c r="Y99" s="11"/>
      <c r="Z99" s="11"/>
      <c r="AA99" s="11"/>
      <c r="AB99" s="11"/>
      <c r="AC99" s="11"/>
      <c r="AD99" s="11"/>
      <c r="AE99" s="11"/>
      <c r="AF99" s="11"/>
      <c r="AG99" s="11"/>
      <c r="AH99" s="11"/>
    </row>
    <row r="100" spans="1:34" s="14" customFormat="1" ht="13.5">
      <c r="A100" s="11"/>
      <c r="B100" s="11"/>
      <c r="C100" s="11"/>
      <c r="D100" s="11"/>
      <c r="E100" s="11"/>
      <c r="F100" s="11"/>
      <c r="G100" s="11"/>
      <c r="H100" s="11"/>
      <c r="I100" s="11"/>
      <c r="J100" s="11"/>
      <c r="K100" s="30"/>
      <c r="L100" s="30"/>
      <c r="M100" s="30"/>
      <c r="N100" s="30"/>
      <c r="O100" s="30"/>
      <c r="P100" s="11"/>
      <c r="Q100" s="11"/>
      <c r="R100" s="11"/>
      <c r="S100" s="11"/>
      <c r="T100" s="11"/>
      <c r="U100" s="11"/>
      <c r="V100" s="11"/>
      <c r="W100" s="11"/>
      <c r="X100" s="11"/>
      <c r="Y100" s="11"/>
      <c r="Z100" s="11"/>
      <c r="AA100" s="11"/>
      <c r="AB100" s="11"/>
      <c r="AC100" s="11"/>
      <c r="AD100" s="11"/>
      <c r="AE100" s="11"/>
      <c r="AF100" s="11"/>
      <c r="AG100" s="11"/>
      <c r="AH100" s="11"/>
    </row>
    <row r="101" spans="1:34" s="14" customFormat="1" ht="13.5">
      <c r="A101" s="11"/>
      <c r="B101" s="11"/>
      <c r="C101" s="11"/>
      <c r="D101" s="11"/>
      <c r="E101" s="11"/>
      <c r="F101" s="11"/>
      <c r="G101" s="11"/>
      <c r="H101" s="11"/>
      <c r="I101" s="11"/>
      <c r="J101" s="11"/>
      <c r="K101" s="30"/>
      <c r="L101" s="30"/>
      <c r="M101" s="30"/>
      <c r="N101" s="30"/>
      <c r="O101" s="30"/>
      <c r="P101" s="11"/>
      <c r="Q101" s="11"/>
      <c r="R101" s="11"/>
      <c r="S101" s="11"/>
      <c r="T101" s="11"/>
      <c r="U101" s="11"/>
      <c r="V101" s="11"/>
      <c r="W101" s="11"/>
      <c r="X101" s="11"/>
      <c r="Y101" s="11"/>
      <c r="Z101" s="11"/>
      <c r="AA101" s="11"/>
      <c r="AB101" s="11"/>
      <c r="AC101" s="11"/>
      <c r="AD101" s="11"/>
      <c r="AE101" s="11"/>
      <c r="AF101" s="11"/>
      <c r="AG101" s="11"/>
      <c r="AH101" s="11"/>
    </row>
    <row r="102" spans="1:34" s="14" customFormat="1" ht="13.5">
      <c r="A102" s="11"/>
      <c r="B102" s="11"/>
      <c r="C102" s="11"/>
      <c r="D102" s="11"/>
      <c r="E102" s="11"/>
      <c r="F102" s="11"/>
      <c r="G102" s="11"/>
      <c r="H102" s="11"/>
      <c r="I102" s="11"/>
      <c r="J102" s="11"/>
      <c r="K102" s="30"/>
      <c r="L102" s="30"/>
      <c r="M102" s="30"/>
      <c r="N102" s="30"/>
      <c r="O102" s="30"/>
      <c r="P102" s="11"/>
      <c r="Q102" s="11"/>
      <c r="R102" s="11"/>
      <c r="S102" s="11"/>
      <c r="T102" s="11"/>
      <c r="U102" s="11"/>
      <c r="V102" s="11"/>
      <c r="W102" s="11"/>
      <c r="X102" s="11"/>
      <c r="Y102" s="11"/>
      <c r="Z102" s="11"/>
      <c r="AA102" s="11"/>
      <c r="AB102" s="11"/>
      <c r="AC102" s="11"/>
      <c r="AD102" s="11"/>
      <c r="AE102" s="11"/>
      <c r="AF102" s="11"/>
      <c r="AG102" s="11"/>
      <c r="AH102" s="11"/>
    </row>
    <row r="103" spans="1:34" s="14" customFormat="1" ht="13.5">
      <c r="A103" s="11"/>
      <c r="B103" s="11"/>
      <c r="C103" s="11"/>
      <c r="D103" s="11"/>
      <c r="E103" s="11"/>
      <c r="F103" s="11"/>
      <c r="G103" s="11"/>
      <c r="H103" s="11"/>
      <c r="I103" s="11"/>
      <c r="J103" s="11"/>
      <c r="K103" s="30"/>
      <c r="L103" s="30"/>
      <c r="M103" s="30"/>
      <c r="N103" s="30"/>
      <c r="O103" s="30"/>
      <c r="P103" s="11"/>
      <c r="Q103" s="11"/>
      <c r="R103" s="11"/>
      <c r="S103" s="11"/>
      <c r="T103" s="11"/>
      <c r="U103" s="11"/>
      <c r="V103" s="11"/>
      <c r="W103" s="11"/>
      <c r="X103" s="11"/>
      <c r="Y103" s="11"/>
      <c r="Z103" s="11"/>
      <c r="AA103" s="11"/>
      <c r="AB103" s="11"/>
      <c r="AC103" s="11"/>
      <c r="AD103" s="11"/>
      <c r="AE103" s="11"/>
      <c r="AF103" s="11"/>
      <c r="AG103" s="11"/>
      <c r="AH103" s="11"/>
    </row>
    <row r="104" spans="1:34" s="14" customFormat="1" ht="13.5">
      <c r="A104" s="11"/>
      <c r="B104" s="11"/>
      <c r="C104" s="11"/>
      <c r="D104" s="11"/>
      <c r="E104" s="11"/>
      <c r="F104" s="11"/>
      <c r="G104" s="11"/>
      <c r="H104" s="11"/>
      <c r="I104" s="11"/>
      <c r="J104" s="11"/>
      <c r="K104" s="30"/>
      <c r="L104" s="30"/>
      <c r="M104" s="30"/>
      <c r="N104" s="30"/>
      <c r="O104" s="30"/>
      <c r="P104" s="11"/>
      <c r="Q104" s="11"/>
      <c r="R104" s="11"/>
      <c r="S104" s="11"/>
      <c r="T104" s="11"/>
      <c r="U104" s="11"/>
      <c r="V104" s="11"/>
      <c r="W104" s="11"/>
      <c r="X104" s="11"/>
      <c r="Y104" s="11"/>
      <c r="Z104" s="11"/>
      <c r="AA104" s="11"/>
      <c r="AB104" s="11"/>
      <c r="AC104" s="11"/>
      <c r="AD104" s="11"/>
      <c r="AE104" s="11"/>
      <c r="AF104" s="11"/>
      <c r="AG104" s="11"/>
      <c r="AH104" s="11"/>
    </row>
    <row r="105" spans="1:34" s="14" customFormat="1" ht="13.5">
      <c r="A105" s="11"/>
      <c r="B105" s="11"/>
      <c r="C105" s="11"/>
      <c r="D105" s="11"/>
      <c r="E105" s="11"/>
      <c r="F105" s="11"/>
      <c r="G105" s="11"/>
      <c r="H105" s="11"/>
      <c r="I105" s="11"/>
      <c r="J105" s="11"/>
      <c r="K105" s="30"/>
      <c r="L105" s="30"/>
      <c r="M105" s="30"/>
      <c r="N105" s="30"/>
      <c r="O105" s="30"/>
      <c r="P105" s="11"/>
      <c r="Q105" s="11"/>
      <c r="R105" s="11"/>
      <c r="S105" s="11"/>
      <c r="T105" s="11"/>
      <c r="U105" s="11"/>
      <c r="V105" s="11"/>
      <c r="W105" s="11"/>
      <c r="X105" s="11"/>
      <c r="Y105" s="11"/>
      <c r="Z105" s="11"/>
      <c r="AA105" s="11"/>
      <c r="AB105" s="11"/>
      <c r="AC105" s="11"/>
      <c r="AD105" s="11"/>
      <c r="AE105" s="11"/>
      <c r="AF105" s="11"/>
      <c r="AG105" s="11"/>
      <c r="AH105" s="11"/>
    </row>
    <row r="106" spans="1:34" s="14" customFormat="1" ht="13.5">
      <c r="A106" s="11"/>
      <c r="B106" s="11"/>
      <c r="C106" s="11"/>
      <c r="D106" s="11"/>
      <c r="E106" s="11"/>
      <c r="F106" s="11"/>
      <c r="G106" s="11"/>
      <c r="H106" s="11"/>
      <c r="I106" s="11"/>
      <c r="J106" s="11"/>
      <c r="K106" s="30"/>
      <c r="L106" s="30"/>
      <c r="M106" s="30"/>
      <c r="N106" s="30"/>
      <c r="O106" s="30"/>
      <c r="P106" s="11"/>
      <c r="Q106" s="11"/>
      <c r="R106" s="11"/>
      <c r="S106" s="11"/>
      <c r="T106" s="11"/>
      <c r="U106" s="11"/>
      <c r="V106" s="11"/>
      <c r="W106" s="11"/>
      <c r="X106" s="11"/>
      <c r="Y106" s="11"/>
      <c r="Z106" s="11"/>
      <c r="AA106" s="11"/>
      <c r="AB106" s="11"/>
      <c r="AC106" s="11"/>
      <c r="AD106" s="11"/>
      <c r="AE106" s="11"/>
      <c r="AF106" s="11"/>
      <c r="AG106" s="11"/>
      <c r="AH106" s="11"/>
    </row>
    <row r="107" spans="1:34" s="14" customFormat="1" ht="13.5">
      <c r="A107" s="11"/>
      <c r="B107" s="11"/>
      <c r="C107" s="11"/>
      <c r="D107" s="11"/>
      <c r="E107" s="11"/>
      <c r="F107" s="11"/>
      <c r="G107" s="11"/>
      <c r="H107" s="11"/>
      <c r="I107" s="11"/>
      <c r="J107" s="11"/>
      <c r="K107" s="30"/>
      <c r="L107" s="30"/>
      <c r="M107" s="30"/>
      <c r="N107" s="30"/>
      <c r="O107" s="30"/>
      <c r="P107" s="11"/>
      <c r="Q107" s="11"/>
      <c r="R107" s="11"/>
      <c r="S107" s="11"/>
      <c r="T107" s="11"/>
      <c r="U107" s="11"/>
      <c r="V107" s="11"/>
      <c r="W107" s="11"/>
      <c r="X107" s="11"/>
      <c r="Y107" s="11"/>
      <c r="Z107" s="11"/>
      <c r="AA107" s="11"/>
      <c r="AB107" s="11"/>
      <c r="AC107" s="11"/>
      <c r="AD107" s="11"/>
      <c r="AE107" s="11"/>
      <c r="AF107" s="11"/>
      <c r="AG107" s="11"/>
      <c r="AH107" s="11"/>
    </row>
    <row r="108" spans="1:34" s="14" customFormat="1" ht="13.5">
      <c r="A108" s="11"/>
      <c r="B108" s="11"/>
      <c r="C108" s="11"/>
      <c r="D108" s="11"/>
      <c r="E108" s="11"/>
      <c r="F108" s="11"/>
      <c r="G108" s="11"/>
      <c r="H108" s="11"/>
      <c r="I108" s="11"/>
      <c r="J108" s="11"/>
      <c r="K108" s="30"/>
      <c r="L108" s="30"/>
      <c r="M108" s="30"/>
      <c r="N108" s="30"/>
      <c r="O108" s="30"/>
      <c r="P108" s="11"/>
      <c r="Q108" s="11"/>
      <c r="R108" s="11"/>
      <c r="S108" s="11"/>
      <c r="T108" s="11"/>
      <c r="U108" s="11"/>
      <c r="V108" s="11"/>
      <c r="W108" s="11"/>
      <c r="X108" s="11"/>
      <c r="Y108" s="11"/>
      <c r="Z108" s="11"/>
      <c r="AA108" s="11"/>
      <c r="AB108" s="11"/>
      <c r="AC108" s="11"/>
      <c r="AD108" s="11"/>
      <c r="AE108" s="11"/>
      <c r="AF108" s="11"/>
      <c r="AG108" s="11"/>
      <c r="AH108" s="11"/>
    </row>
    <row r="109" spans="1:34" s="14" customFormat="1" ht="13.5">
      <c r="A109" s="11"/>
      <c r="B109" s="11"/>
      <c r="C109" s="11"/>
      <c r="D109" s="11"/>
      <c r="E109" s="11"/>
      <c r="F109" s="11"/>
      <c r="G109" s="11"/>
      <c r="H109" s="11"/>
      <c r="I109" s="11"/>
      <c r="J109" s="11"/>
      <c r="K109" s="30"/>
      <c r="L109" s="30"/>
      <c r="M109" s="30"/>
      <c r="N109" s="30"/>
      <c r="O109" s="30"/>
      <c r="P109" s="11"/>
      <c r="Q109" s="11"/>
      <c r="R109" s="11"/>
      <c r="S109" s="11"/>
      <c r="T109" s="11"/>
      <c r="U109" s="11"/>
      <c r="V109" s="11"/>
      <c r="W109" s="11"/>
      <c r="X109" s="11"/>
      <c r="Y109" s="11"/>
      <c r="Z109" s="11"/>
      <c r="AA109" s="11"/>
      <c r="AB109" s="11"/>
      <c r="AC109" s="11"/>
      <c r="AD109" s="11"/>
      <c r="AE109" s="11"/>
      <c r="AF109" s="11"/>
      <c r="AG109" s="11"/>
      <c r="AH109" s="11"/>
    </row>
    <row r="110" spans="1:34" s="14" customFormat="1" ht="13.5">
      <c r="A110" s="11"/>
      <c r="B110" s="11"/>
      <c r="C110" s="11"/>
      <c r="D110" s="11"/>
      <c r="E110" s="11"/>
      <c r="F110" s="11"/>
      <c r="G110" s="11"/>
      <c r="H110" s="11"/>
      <c r="I110" s="11"/>
      <c r="J110" s="11"/>
      <c r="K110" s="30"/>
      <c r="L110" s="30"/>
      <c r="M110" s="30"/>
      <c r="N110" s="30"/>
      <c r="O110" s="30"/>
      <c r="P110" s="11"/>
      <c r="Q110" s="11"/>
      <c r="R110" s="11"/>
      <c r="S110" s="11"/>
      <c r="T110" s="11"/>
      <c r="U110" s="11"/>
      <c r="V110" s="11"/>
      <c r="W110" s="11"/>
      <c r="X110" s="11"/>
      <c r="Y110" s="11"/>
      <c r="Z110" s="11"/>
      <c r="AA110" s="11"/>
      <c r="AB110" s="11"/>
      <c r="AC110" s="11"/>
      <c r="AD110" s="11"/>
      <c r="AE110" s="11"/>
      <c r="AF110" s="11"/>
      <c r="AG110" s="11"/>
      <c r="AH110" s="11"/>
    </row>
    <row r="111" spans="1:34" s="14" customFormat="1" ht="13.5">
      <c r="A111" s="11"/>
      <c r="B111" s="11"/>
      <c r="C111" s="11"/>
      <c r="D111" s="11"/>
      <c r="E111" s="11"/>
      <c r="F111" s="11"/>
      <c r="G111" s="11"/>
      <c r="H111" s="11"/>
      <c r="I111" s="11"/>
      <c r="J111" s="11"/>
      <c r="K111" s="30"/>
      <c r="L111" s="30"/>
      <c r="M111" s="30"/>
      <c r="N111" s="30"/>
      <c r="O111" s="30"/>
      <c r="P111" s="11"/>
      <c r="Q111" s="11"/>
      <c r="R111" s="11"/>
      <c r="S111" s="11"/>
      <c r="T111" s="11"/>
      <c r="U111" s="11"/>
      <c r="V111" s="11"/>
      <c r="W111" s="11"/>
      <c r="X111" s="11"/>
      <c r="Y111" s="11"/>
      <c r="Z111" s="11"/>
      <c r="AA111" s="11"/>
      <c r="AB111" s="11"/>
      <c r="AC111" s="11"/>
      <c r="AD111" s="11"/>
      <c r="AE111" s="11"/>
      <c r="AF111" s="11"/>
      <c r="AG111" s="11"/>
      <c r="AH111" s="11"/>
    </row>
    <row r="112" spans="1:34" s="14" customFormat="1" ht="13.5">
      <c r="A112" s="11"/>
      <c r="B112" s="11"/>
      <c r="C112" s="11"/>
      <c r="D112" s="11"/>
      <c r="E112" s="11"/>
      <c r="F112" s="11"/>
      <c r="G112" s="11"/>
      <c r="H112" s="11"/>
      <c r="I112" s="11"/>
      <c r="J112" s="11"/>
      <c r="K112" s="30"/>
      <c r="L112" s="30"/>
      <c r="M112" s="30"/>
      <c r="N112" s="30"/>
      <c r="O112" s="30"/>
      <c r="P112" s="11"/>
      <c r="Q112" s="11"/>
      <c r="R112" s="11"/>
      <c r="S112" s="11"/>
      <c r="T112" s="11"/>
      <c r="U112" s="11"/>
      <c r="V112" s="11"/>
      <c r="W112" s="11"/>
      <c r="X112" s="11"/>
      <c r="Y112" s="11"/>
      <c r="Z112" s="11"/>
      <c r="AA112" s="11"/>
      <c r="AB112" s="11"/>
      <c r="AC112" s="11"/>
      <c r="AD112" s="11"/>
      <c r="AE112" s="11"/>
      <c r="AF112" s="11"/>
      <c r="AG112" s="11"/>
      <c r="AH112" s="11"/>
    </row>
    <row r="113" spans="1:34" s="14" customFormat="1" ht="13.5">
      <c r="A113" s="11"/>
      <c r="B113" s="11"/>
      <c r="C113" s="11"/>
      <c r="D113" s="11"/>
      <c r="E113" s="11"/>
      <c r="F113" s="11"/>
      <c r="G113" s="11"/>
      <c r="H113" s="11"/>
      <c r="I113" s="11"/>
      <c r="J113" s="11"/>
      <c r="K113" s="30"/>
      <c r="L113" s="30"/>
      <c r="M113" s="30"/>
      <c r="N113" s="30"/>
      <c r="O113" s="30"/>
      <c r="P113" s="11"/>
      <c r="Q113" s="11"/>
      <c r="R113" s="11"/>
      <c r="S113" s="11"/>
      <c r="T113" s="11"/>
      <c r="U113" s="11"/>
      <c r="V113" s="11"/>
      <c r="W113" s="11"/>
      <c r="X113" s="11"/>
      <c r="Y113" s="11"/>
      <c r="Z113" s="11"/>
      <c r="AA113" s="11"/>
      <c r="AB113" s="11"/>
      <c r="AC113" s="11"/>
      <c r="AD113" s="11"/>
      <c r="AE113" s="11"/>
      <c r="AF113" s="11"/>
      <c r="AG113" s="11"/>
      <c r="AH113" s="11"/>
    </row>
    <row r="114" spans="1:34" s="14" customFormat="1" ht="13.5">
      <c r="A114" s="11"/>
      <c r="B114" s="11"/>
      <c r="C114" s="11"/>
      <c r="D114" s="11"/>
      <c r="E114" s="11"/>
      <c r="F114" s="11"/>
      <c r="G114" s="11"/>
      <c r="H114" s="11"/>
      <c r="I114" s="11"/>
      <c r="J114" s="11"/>
      <c r="K114" s="30"/>
      <c r="L114" s="30"/>
      <c r="M114" s="30"/>
      <c r="N114" s="30"/>
      <c r="O114" s="30"/>
      <c r="P114" s="11"/>
      <c r="Q114" s="11"/>
      <c r="R114" s="11"/>
      <c r="S114" s="11"/>
      <c r="T114" s="11"/>
      <c r="U114" s="11"/>
      <c r="V114" s="11"/>
      <c r="W114" s="11"/>
      <c r="X114" s="11"/>
      <c r="Y114" s="11"/>
      <c r="Z114" s="11"/>
      <c r="AA114" s="11"/>
      <c r="AB114" s="11"/>
      <c r="AC114" s="11"/>
      <c r="AD114" s="11"/>
      <c r="AE114" s="11"/>
      <c r="AF114" s="11"/>
      <c r="AG114" s="11"/>
      <c r="AH114" s="11"/>
    </row>
    <row r="115" spans="1:34" s="14" customFormat="1" ht="13.5">
      <c r="A115" s="11"/>
      <c r="B115" s="11"/>
      <c r="C115" s="11"/>
      <c r="D115" s="11"/>
      <c r="E115" s="11"/>
      <c r="F115" s="11"/>
      <c r="G115" s="11"/>
      <c r="H115" s="11"/>
      <c r="I115" s="11"/>
      <c r="J115" s="11"/>
      <c r="K115" s="30"/>
      <c r="L115" s="30"/>
      <c r="M115" s="30"/>
      <c r="N115" s="30"/>
      <c r="O115" s="30"/>
      <c r="P115" s="11"/>
      <c r="Q115" s="11"/>
      <c r="R115" s="11"/>
      <c r="S115" s="11"/>
      <c r="T115" s="11"/>
      <c r="U115" s="11"/>
      <c r="V115" s="11"/>
      <c r="W115" s="11"/>
      <c r="X115" s="11"/>
      <c r="Y115" s="11"/>
      <c r="Z115" s="11"/>
      <c r="AA115" s="11"/>
      <c r="AB115" s="11"/>
      <c r="AC115" s="11"/>
      <c r="AD115" s="11"/>
      <c r="AE115" s="11"/>
      <c r="AF115" s="11"/>
      <c r="AG115" s="11"/>
      <c r="AH115" s="11"/>
    </row>
    <row r="116" spans="1:34" s="14" customFormat="1" ht="13.5">
      <c r="A116" s="11"/>
      <c r="B116" s="11"/>
      <c r="C116" s="11"/>
      <c r="D116" s="11"/>
      <c r="E116" s="11"/>
      <c r="F116" s="11"/>
      <c r="G116" s="11"/>
      <c r="H116" s="11"/>
      <c r="I116" s="11"/>
      <c r="J116" s="11"/>
      <c r="K116" s="30"/>
      <c r="L116" s="30"/>
      <c r="M116" s="30"/>
      <c r="N116" s="30"/>
      <c r="O116" s="30"/>
      <c r="P116" s="11"/>
      <c r="Q116" s="11"/>
      <c r="R116" s="11"/>
      <c r="S116" s="11"/>
      <c r="T116" s="11"/>
      <c r="U116" s="11"/>
      <c r="V116" s="11"/>
      <c r="W116" s="11"/>
      <c r="X116" s="11"/>
      <c r="Y116" s="11"/>
      <c r="Z116" s="11"/>
      <c r="AA116" s="11"/>
      <c r="AB116" s="11"/>
      <c r="AC116" s="11"/>
      <c r="AD116" s="11"/>
      <c r="AE116" s="11"/>
      <c r="AF116" s="11"/>
      <c r="AG116" s="11"/>
      <c r="AH116" s="11"/>
    </row>
    <row r="117" spans="1:34" s="14" customFormat="1" ht="13.5">
      <c r="A117" s="11"/>
      <c r="B117" s="11"/>
      <c r="C117" s="11"/>
      <c r="D117" s="11"/>
      <c r="E117" s="11"/>
      <c r="F117" s="11"/>
      <c r="G117" s="11"/>
      <c r="H117" s="11"/>
      <c r="I117" s="11"/>
      <c r="J117" s="11"/>
      <c r="K117" s="30"/>
      <c r="L117" s="30"/>
      <c r="M117" s="30"/>
      <c r="N117" s="30"/>
      <c r="O117" s="30"/>
      <c r="P117" s="11"/>
      <c r="Q117" s="11"/>
      <c r="R117" s="11"/>
      <c r="S117" s="11"/>
      <c r="T117" s="11"/>
      <c r="U117" s="11"/>
      <c r="V117" s="11"/>
      <c r="W117" s="11"/>
      <c r="X117" s="11"/>
      <c r="Y117" s="11"/>
      <c r="Z117" s="11"/>
      <c r="AA117" s="11"/>
      <c r="AB117" s="11"/>
      <c r="AC117" s="11"/>
      <c r="AD117" s="11"/>
      <c r="AE117" s="11"/>
      <c r="AF117" s="11"/>
      <c r="AG117" s="11"/>
      <c r="AH117" s="11"/>
    </row>
    <row r="118" spans="1:34" s="14" customFormat="1" ht="13.5">
      <c r="A118" s="11"/>
      <c r="B118" s="11"/>
      <c r="C118" s="11"/>
      <c r="D118" s="11"/>
      <c r="E118" s="11"/>
      <c r="F118" s="11"/>
      <c r="G118" s="11"/>
      <c r="H118" s="11"/>
      <c r="I118" s="11"/>
      <c r="J118" s="11"/>
      <c r="K118" s="30"/>
      <c r="L118" s="30"/>
      <c r="M118" s="30"/>
      <c r="N118" s="30"/>
      <c r="O118" s="30"/>
      <c r="P118" s="11"/>
      <c r="Q118" s="11"/>
      <c r="R118" s="11"/>
      <c r="S118" s="11"/>
      <c r="T118" s="11"/>
      <c r="U118" s="11"/>
      <c r="V118" s="11"/>
      <c r="W118" s="11"/>
      <c r="X118" s="11"/>
      <c r="Y118" s="11"/>
      <c r="Z118" s="11"/>
      <c r="AA118" s="11"/>
      <c r="AB118" s="11"/>
      <c r="AC118" s="11"/>
      <c r="AD118" s="11"/>
      <c r="AE118" s="11"/>
      <c r="AF118" s="11"/>
      <c r="AG118" s="11"/>
      <c r="AH118" s="11"/>
    </row>
    <row r="119" spans="1:34" s="14" customFormat="1" ht="13.5">
      <c r="A119" s="11"/>
      <c r="B119" s="11"/>
      <c r="C119" s="11"/>
      <c r="D119" s="11"/>
      <c r="E119" s="11"/>
      <c r="F119" s="11"/>
      <c r="G119" s="11"/>
      <c r="H119" s="11"/>
      <c r="I119" s="11"/>
      <c r="J119" s="11"/>
      <c r="K119" s="30"/>
      <c r="L119" s="30"/>
      <c r="M119" s="30"/>
      <c r="N119" s="30"/>
      <c r="O119" s="30"/>
      <c r="P119" s="11"/>
      <c r="Q119" s="11"/>
      <c r="R119" s="11"/>
      <c r="S119" s="11"/>
      <c r="T119" s="11"/>
      <c r="U119" s="11"/>
      <c r="V119" s="11"/>
      <c r="W119" s="11"/>
      <c r="X119" s="11"/>
      <c r="Y119" s="11"/>
      <c r="Z119" s="11"/>
      <c r="AA119" s="11"/>
      <c r="AB119" s="11"/>
      <c r="AC119" s="11"/>
      <c r="AD119" s="11"/>
      <c r="AE119" s="11"/>
      <c r="AF119" s="11"/>
      <c r="AG119" s="11"/>
      <c r="AH119" s="11"/>
    </row>
    <row r="120" spans="1:34" s="14" customFormat="1" ht="13.5">
      <c r="A120" s="11"/>
      <c r="B120" s="11"/>
      <c r="C120" s="11"/>
      <c r="D120" s="11"/>
      <c r="E120" s="11"/>
      <c r="F120" s="11"/>
      <c r="G120" s="11"/>
      <c r="H120" s="11"/>
      <c r="I120" s="11"/>
      <c r="J120" s="11"/>
      <c r="K120" s="30"/>
      <c r="L120" s="30"/>
      <c r="M120" s="30"/>
      <c r="N120" s="30"/>
      <c r="O120" s="30"/>
      <c r="P120" s="11"/>
      <c r="Q120" s="11"/>
      <c r="R120" s="11"/>
      <c r="S120" s="11"/>
      <c r="T120" s="11"/>
      <c r="U120" s="11"/>
      <c r="V120" s="11"/>
      <c r="W120" s="11"/>
      <c r="X120" s="11"/>
      <c r="Y120" s="11"/>
      <c r="Z120" s="11"/>
      <c r="AA120" s="11"/>
      <c r="AB120" s="11"/>
      <c r="AC120" s="11"/>
      <c r="AD120" s="11"/>
      <c r="AE120" s="11"/>
      <c r="AF120" s="11"/>
      <c r="AG120" s="11"/>
      <c r="AH120" s="11"/>
    </row>
    <row r="121" spans="1:34" s="14" customFormat="1" ht="13.5">
      <c r="A121" s="11"/>
      <c r="B121" s="11"/>
      <c r="C121" s="11"/>
      <c r="D121" s="11"/>
      <c r="E121" s="11"/>
      <c r="F121" s="11"/>
      <c r="G121" s="11"/>
      <c r="H121" s="11"/>
      <c r="I121" s="11"/>
      <c r="J121" s="11"/>
      <c r="K121" s="30"/>
      <c r="L121" s="30"/>
      <c r="M121" s="30"/>
      <c r="N121" s="30"/>
      <c r="O121" s="30"/>
      <c r="P121" s="11"/>
      <c r="Q121" s="11"/>
      <c r="R121" s="11"/>
      <c r="S121" s="11"/>
      <c r="T121" s="11"/>
      <c r="U121" s="11"/>
      <c r="V121" s="11"/>
      <c r="W121" s="11"/>
      <c r="X121" s="11"/>
      <c r="Y121" s="11"/>
      <c r="Z121" s="11"/>
      <c r="AA121" s="11"/>
      <c r="AB121" s="11"/>
      <c r="AC121" s="11"/>
      <c r="AD121" s="11"/>
      <c r="AE121" s="11"/>
      <c r="AF121" s="11"/>
      <c r="AG121" s="11"/>
      <c r="AH121" s="11"/>
    </row>
    <row r="122" spans="1:34" s="14" customFormat="1" ht="13.5">
      <c r="A122" s="11"/>
      <c r="B122" s="11"/>
      <c r="C122" s="11"/>
      <c r="D122" s="11"/>
      <c r="E122" s="11"/>
      <c r="F122" s="11"/>
      <c r="G122" s="11"/>
      <c r="H122" s="11"/>
      <c r="I122" s="11"/>
      <c r="J122" s="11"/>
      <c r="K122" s="30"/>
      <c r="L122" s="30"/>
      <c r="M122" s="30"/>
      <c r="N122" s="30"/>
      <c r="O122" s="30"/>
      <c r="P122" s="11"/>
      <c r="Q122" s="11"/>
      <c r="R122" s="11"/>
      <c r="S122" s="11"/>
      <c r="T122" s="11"/>
      <c r="U122" s="11"/>
      <c r="V122" s="11"/>
      <c r="W122" s="11"/>
      <c r="X122" s="11"/>
      <c r="Y122" s="11"/>
      <c r="Z122" s="11"/>
      <c r="AA122" s="11"/>
      <c r="AB122" s="11"/>
      <c r="AC122" s="11"/>
      <c r="AD122" s="11"/>
      <c r="AE122" s="11"/>
      <c r="AF122" s="11"/>
      <c r="AG122" s="11"/>
      <c r="AH122" s="11"/>
    </row>
    <row r="123" spans="1:34" s="14" customFormat="1" ht="13.5">
      <c r="A123" s="11"/>
      <c r="B123" s="11"/>
      <c r="C123" s="11"/>
      <c r="D123" s="11"/>
      <c r="E123" s="11"/>
      <c r="F123" s="11"/>
      <c r="G123" s="11"/>
      <c r="H123" s="11"/>
      <c r="I123" s="11"/>
      <c r="J123" s="11"/>
      <c r="K123" s="30"/>
      <c r="L123" s="30"/>
      <c r="M123" s="30"/>
      <c r="N123" s="30"/>
      <c r="O123" s="30"/>
      <c r="P123" s="11"/>
      <c r="Q123" s="11"/>
      <c r="R123" s="11"/>
      <c r="S123" s="11"/>
      <c r="T123" s="11"/>
      <c r="U123" s="11"/>
      <c r="V123" s="11"/>
      <c r="W123" s="11"/>
      <c r="X123" s="11"/>
      <c r="Y123" s="11"/>
      <c r="Z123" s="11"/>
      <c r="AA123" s="11"/>
      <c r="AB123" s="11"/>
      <c r="AC123" s="11"/>
      <c r="AD123" s="11"/>
      <c r="AE123" s="11"/>
      <c r="AF123" s="11"/>
      <c r="AG123" s="11"/>
      <c r="AH123" s="11"/>
    </row>
    <row r="124" spans="1:34" s="14" customFormat="1" ht="13.5">
      <c r="A124" s="11"/>
      <c r="B124" s="11"/>
      <c r="C124" s="11"/>
      <c r="D124" s="11"/>
      <c r="E124" s="11"/>
      <c r="F124" s="11"/>
      <c r="G124" s="11"/>
      <c r="H124" s="11"/>
      <c r="I124" s="11"/>
      <c r="J124" s="11"/>
      <c r="K124" s="30"/>
      <c r="L124" s="30"/>
      <c r="M124" s="30"/>
      <c r="N124" s="30"/>
      <c r="O124" s="30"/>
      <c r="P124" s="11"/>
      <c r="Q124" s="11"/>
      <c r="R124" s="11"/>
      <c r="S124" s="11"/>
      <c r="T124" s="11"/>
      <c r="U124" s="11"/>
      <c r="V124" s="11"/>
      <c r="W124" s="11"/>
      <c r="X124" s="11"/>
      <c r="Y124" s="11"/>
      <c r="Z124" s="11"/>
      <c r="AA124" s="11"/>
      <c r="AB124" s="11"/>
      <c r="AC124" s="11"/>
      <c r="AD124" s="11"/>
      <c r="AE124" s="11"/>
      <c r="AF124" s="11"/>
      <c r="AG124" s="11"/>
      <c r="AH124" s="11"/>
    </row>
    <row r="125" spans="1:34" s="14" customFormat="1" ht="13.5">
      <c r="A125" s="11"/>
      <c r="B125" s="11"/>
      <c r="C125" s="11"/>
      <c r="D125" s="11"/>
      <c r="E125" s="11"/>
      <c r="F125" s="11"/>
      <c r="G125" s="11"/>
      <c r="H125" s="11"/>
      <c r="I125" s="11"/>
      <c r="J125" s="11"/>
      <c r="K125" s="30"/>
      <c r="L125" s="30"/>
      <c r="M125" s="30"/>
      <c r="N125" s="30"/>
      <c r="O125" s="30"/>
      <c r="P125" s="11"/>
      <c r="Q125" s="11"/>
      <c r="R125" s="11"/>
      <c r="S125" s="11"/>
      <c r="T125" s="11"/>
      <c r="U125" s="11"/>
      <c r="V125" s="11"/>
      <c r="W125" s="11"/>
      <c r="X125" s="11"/>
      <c r="Y125" s="11"/>
      <c r="Z125" s="11"/>
      <c r="AA125" s="11"/>
      <c r="AB125" s="11"/>
      <c r="AC125" s="11"/>
      <c r="AD125" s="11"/>
      <c r="AE125" s="11"/>
      <c r="AF125" s="11"/>
      <c r="AG125" s="11"/>
      <c r="AH125" s="11"/>
    </row>
    <row r="126" spans="1:34" s="14" customFormat="1" ht="13.5">
      <c r="A126" s="11"/>
      <c r="B126" s="11"/>
      <c r="C126" s="11"/>
      <c r="D126" s="11"/>
      <c r="E126" s="11"/>
      <c r="F126" s="11"/>
      <c r="G126" s="11"/>
      <c r="H126" s="11"/>
      <c r="I126" s="11"/>
      <c r="J126" s="11"/>
      <c r="K126" s="30"/>
      <c r="L126" s="30"/>
      <c r="M126" s="30"/>
      <c r="N126" s="30"/>
      <c r="O126" s="30"/>
      <c r="P126" s="11"/>
      <c r="Q126" s="11"/>
      <c r="R126" s="11"/>
      <c r="S126" s="11"/>
      <c r="T126" s="11"/>
      <c r="U126" s="11"/>
      <c r="V126" s="11"/>
      <c r="W126" s="11"/>
      <c r="X126" s="11"/>
      <c r="Y126" s="11"/>
      <c r="Z126" s="11"/>
      <c r="AA126" s="11"/>
      <c r="AB126" s="11"/>
      <c r="AC126" s="11"/>
      <c r="AD126" s="11"/>
      <c r="AE126" s="11"/>
      <c r="AF126" s="11"/>
      <c r="AG126" s="11"/>
      <c r="AH126" s="11"/>
    </row>
    <row r="127" spans="1:34" s="14" customFormat="1" ht="13.5">
      <c r="A127" s="11"/>
      <c r="B127" s="11"/>
      <c r="C127" s="11"/>
      <c r="D127" s="11"/>
      <c r="E127" s="11"/>
      <c r="F127" s="11"/>
      <c r="G127" s="11"/>
      <c r="H127" s="11"/>
      <c r="I127" s="11"/>
      <c r="J127" s="11"/>
      <c r="K127" s="30"/>
      <c r="L127" s="30"/>
      <c r="M127" s="30"/>
      <c r="N127" s="30"/>
      <c r="O127" s="30"/>
      <c r="P127" s="11"/>
      <c r="Q127" s="11"/>
      <c r="R127" s="11"/>
      <c r="S127" s="11"/>
      <c r="T127" s="11"/>
      <c r="U127" s="11"/>
      <c r="V127" s="11"/>
      <c r="W127" s="11"/>
      <c r="X127" s="11"/>
      <c r="Y127" s="11"/>
      <c r="Z127" s="11"/>
      <c r="AA127" s="11"/>
      <c r="AB127" s="11"/>
      <c r="AC127" s="11"/>
      <c r="AD127" s="11"/>
      <c r="AE127" s="11"/>
      <c r="AF127" s="11"/>
      <c r="AG127" s="11"/>
      <c r="AH127" s="11"/>
    </row>
    <row r="128" spans="1:34" s="14" customFormat="1" ht="13.5">
      <c r="A128" s="11"/>
      <c r="B128" s="11"/>
      <c r="C128" s="11"/>
      <c r="D128" s="11"/>
      <c r="E128" s="11"/>
      <c r="F128" s="11"/>
      <c r="G128" s="11"/>
      <c r="H128" s="11"/>
      <c r="I128" s="11"/>
      <c r="J128" s="11"/>
      <c r="K128" s="30"/>
      <c r="L128" s="30"/>
      <c r="M128" s="30"/>
      <c r="N128" s="30"/>
      <c r="O128" s="30"/>
      <c r="P128" s="11"/>
      <c r="Q128" s="11"/>
      <c r="R128" s="11"/>
      <c r="S128" s="11"/>
      <c r="T128" s="11"/>
      <c r="U128" s="11"/>
      <c r="V128" s="11"/>
      <c r="W128" s="11"/>
      <c r="X128" s="11"/>
      <c r="Y128" s="11"/>
      <c r="Z128" s="11"/>
      <c r="AA128" s="11"/>
      <c r="AB128" s="11"/>
      <c r="AC128" s="11"/>
      <c r="AD128" s="11"/>
      <c r="AE128" s="11"/>
      <c r="AF128" s="11"/>
      <c r="AG128" s="11"/>
      <c r="AH128" s="11"/>
    </row>
    <row r="129" spans="1:34" s="14" customFormat="1" ht="13.5">
      <c r="A129" s="11"/>
      <c r="B129" s="11"/>
      <c r="C129" s="11"/>
      <c r="D129" s="11"/>
      <c r="E129" s="11"/>
      <c r="F129" s="11"/>
      <c r="G129" s="11"/>
      <c r="H129" s="11"/>
      <c r="I129" s="11"/>
      <c r="J129" s="11"/>
      <c r="K129" s="30"/>
      <c r="L129" s="30"/>
      <c r="M129" s="30"/>
      <c r="N129" s="30"/>
      <c r="O129" s="30"/>
      <c r="P129" s="11"/>
      <c r="Q129" s="11"/>
      <c r="R129" s="11"/>
      <c r="S129" s="11"/>
      <c r="T129" s="11"/>
      <c r="U129" s="11"/>
      <c r="V129" s="11"/>
      <c r="W129" s="11"/>
      <c r="X129" s="11"/>
      <c r="Y129" s="11"/>
      <c r="Z129" s="11"/>
      <c r="AA129" s="11"/>
      <c r="AB129" s="11"/>
      <c r="AC129" s="11"/>
      <c r="AD129" s="11"/>
      <c r="AE129" s="11"/>
      <c r="AF129" s="11"/>
      <c r="AG129" s="11"/>
      <c r="AH129" s="11"/>
    </row>
    <row r="130" spans="1:34" s="14" customFormat="1" ht="13.5">
      <c r="A130" s="11"/>
      <c r="B130" s="11"/>
      <c r="C130" s="11"/>
      <c r="D130" s="11"/>
      <c r="E130" s="11"/>
      <c r="F130" s="11"/>
      <c r="G130" s="11"/>
      <c r="H130" s="11"/>
      <c r="I130" s="11"/>
      <c r="J130" s="11"/>
      <c r="K130" s="30"/>
      <c r="L130" s="30"/>
      <c r="M130" s="30"/>
      <c r="N130" s="30"/>
      <c r="O130" s="30"/>
      <c r="P130" s="11"/>
      <c r="Q130" s="11"/>
      <c r="R130" s="11"/>
      <c r="S130" s="11"/>
      <c r="T130" s="11"/>
      <c r="U130" s="11"/>
      <c r="V130" s="11"/>
      <c r="W130" s="11"/>
      <c r="X130" s="11"/>
      <c r="Y130" s="11"/>
      <c r="Z130" s="11"/>
      <c r="AA130" s="11"/>
      <c r="AB130" s="11"/>
      <c r="AC130" s="11"/>
      <c r="AD130" s="11"/>
      <c r="AE130" s="11"/>
      <c r="AF130" s="11"/>
      <c r="AG130" s="11"/>
      <c r="AH130" s="11"/>
    </row>
    <row r="131" spans="1:34" s="14" customFormat="1" ht="13.5">
      <c r="A131" s="11"/>
      <c r="B131" s="11"/>
      <c r="C131" s="11"/>
      <c r="D131" s="11"/>
      <c r="E131" s="11"/>
      <c r="F131" s="11"/>
      <c r="G131" s="11"/>
      <c r="H131" s="11"/>
      <c r="I131" s="11"/>
      <c r="J131" s="11"/>
      <c r="K131" s="30"/>
      <c r="L131" s="30"/>
      <c r="M131" s="30"/>
      <c r="N131" s="30"/>
      <c r="O131" s="30"/>
      <c r="P131" s="11"/>
      <c r="Q131" s="11"/>
      <c r="R131" s="11"/>
      <c r="S131" s="11"/>
      <c r="T131" s="11"/>
      <c r="U131" s="11"/>
      <c r="V131" s="11"/>
      <c r="W131" s="11"/>
      <c r="X131" s="11"/>
      <c r="Y131" s="11"/>
      <c r="Z131" s="11"/>
      <c r="AA131" s="11"/>
      <c r="AB131" s="11"/>
      <c r="AC131" s="11"/>
      <c r="AD131" s="11"/>
      <c r="AE131" s="11"/>
      <c r="AF131" s="11"/>
      <c r="AG131" s="11"/>
      <c r="AH131" s="11"/>
    </row>
    <row r="132" spans="1:34" s="14" customFormat="1" ht="13.5">
      <c r="A132" s="11"/>
      <c r="B132" s="11"/>
      <c r="C132" s="11"/>
      <c r="D132" s="11"/>
      <c r="E132" s="11"/>
      <c r="F132" s="11"/>
      <c r="G132" s="11"/>
      <c r="H132" s="11"/>
      <c r="I132" s="11"/>
      <c r="J132" s="11"/>
      <c r="K132" s="30"/>
      <c r="L132" s="30"/>
      <c r="M132" s="30"/>
      <c r="N132" s="30"/>
      <c r="O132" s="30"/>
      <c r="P132" s="11"/>
      <c r="Q132" s="11"/>
      <c r="R132" s="11"/>
      <c r="S132" s="11"/>
      <c r="T132" s="11"/>
      <c r="U132" s="11"/>
      <c r="V132" s="11"/>
      <c r="W132" s="11"/>
      <c r="X132" s="11"/>
      <c r="Y132" s="11"/>
      <c r="Z132" s="11"/>
      <c r="AA132" s="11"/>
      <c r="AB132" s="11"/>
      <c r="AC132" s="11"/>
      <c r="AD132" s="11"/>
      <c r="AE132" s="11"/>
      <c r="AF132" s="11"/>
      <c r="AG132" s="11"/>
      <c r="AH132" s="11"/>
    </row>
    <row r="133" spans="1:34" s="14" customFormat="1" ht="13.5">
      <c r="A133" s="11"/>
      <c r="B133" s="11"/>
      <c r="C133" s="11"/>
      <c r="D133" s="11"/>
      <c r="E133" s="11"/>
      <c r="F133" s="11"/>
      <c r="G133" s="11"/>
      <c r="H133" s="11"/>
      <c r="I133" s="11"/>
      <c r="J133" s="11"/>
      <c r="K133" s="30"/>
      <c r="L133" s="30"/>
      <c r="M133" s="30"/>
      <c r="N133" s="30"/>
      <c r="O133" s="30"/>
      <c r="P133" s="11"/>
      <c r="Q133" s="11"/>
      <c r="R133" s="11"/>
      <c r="S133" s="11"/>
      <c r="T133" s="11"/>
      <c r="U133" s="11"/>
      <c r="V133" s="11"/>
      <c r="W133" s="11"/>
      <c r="X133" s="11"/>
      <c r="Y133" s="11"/>
      <c r="Z133" s="11"/>
      <c r="AA133" s="11"/>
      <c r="AB133" s="11"/>
      <c r="AC133" s="11"/>
      <c r="AD133" s="11"/>
      <c r="AE133" s="11"/>
      <c r="AF133" s="11"/>
      <c r="AG133" s="11"/>
      <c r="AH133" s="11"/>
    </row>
    <row r="134" spans="1:34" s="14" customFormat="1" ht="13.5">
      <c r="A134" s="11"/>
      <c r="B134" s="11"/>
      <c r="C134" s="11"/>
      <c r="D134" s="11"/>
      <c r="E134" s="11"/>
      <c r="F134" s="11"/>
      <c r="G134" s="11"/>
      <c r="H134" s="11"/>
      <c r="I134" s="11"/>
      <c r="J134" s="11"/>
      <c r="K134" s="30"/>
      <c r="L134" s="30"/>
      <c r="M134" s="30"/>
      <c r="N134" s="30"/>
      <c r="O134" s="30"/>
      <c r="P134" s="11"/>
      <c r="Q134" s="11"/>
      <c r="R134" s="11"/>
      <c r="S134" s="11"/>
      <c r="T134" s="11"/>
      <c r="U134" s="11"/>
      <c r="V134" s="11"/>
      <c r="W134" s="11"/>
      <c r="X134" s="11"/>
      <c r="Y134" s="11"/>
      <c r="Z134" s="11"/>
      <c r="AA134" s="11"/>
      <c r="AB134" s="11"/>
      <c r="AC134" s="11"/>
      <c r="AD134" s="11"/>
      <c r="AE134" s="11"/>
      <c r="AF134" s="11"/>
      <c r="AG134" s="11"/>
      <c r="AH134" s="11"/>
    </row>
    <row r="135" spans="1:34" s="14" customFormat="1" ht="13.5">
      <c r="A135" s="11"/>
      <c r="B135" s="11"/>
      <c r="C135" s="11"/>
      <c r="D135" s="11"/>
      <c r="E135" s="11"/>
      <c r="F135" s="11"/>
      <c r="G135" s="11"/>
      <c r="H135" s="11"/>
      <c r="I135" s="11"/>
      <c r="J135" s="11"/>
      <c r="K135" s="30"/>
      <c r="L135" s="30"/>
      <c r="M135" s="30"/>
      <c r="N135" s="30"/>
      <c r="O135" s="30"/>
      <c r="P135" s="11"/>
      <c r="Q135" s="11"/>
      <c r="R135" s="11"/>
      <c r="S135" s="11"/>
      <c r="T135" s="11"/>
      <c r="U135" s="11"/>
      <c r="V135" s="11"/>
      <c r="W135" s="11"/>
      <c r="X135" s="11"/>
      <c r="Y135" s="11"/>
      <c r="Z135" s="11"/>
      <c r="AA135" s="11"/>
      <c r="AB135" s="11"/>
      <c r="AC135" s="11"/>
      <c r="AD135" s="11"/>
      <c r="AE135" s="11"/>
      <c r="AF135" s="11"/>
      <c r="AG135" s="11"/>
      <c r="AH135" s="11"/>
    </row>
    <row r="136" spans="1:34" s="14" customFormat="1" ht="13.5">
      <c r="A136" s="11"/>
      <c r="B136" s="11"/>
      <c r="C136" s="11"/>
      <c r="D136" s="11"/>
      <c r="E136" s="11"/>
      <c r="F136" s="11"/>
      <c r="G136" s="11"/>
      <c r="H136" s="11"/>
      <c r="I136" s="11"/>
      <c r="J136" s="11"/>
      <c r="K136" s="30"/>
      <c r="L136" s="30"/>
      <c r="M136" s="30"/>
      <c r="N136" s="30"/>
      <c r="O136" s="30"/>
      <c r="P136" s="11"/>
      <c r="Q136" s="11"/>
      <c r="R136" s="11"/>
      <c r="S136" s="11"/>
      <c r="T136" s="11"/>
      <c r="U136" s="11"/>
      <c r="V136" s="11"/>
      <c r="W136" s="11"/>
      <c r="X136" s="11"/>
      <c r="Y136" s="11"/>
      <c r="Z136" s="11"/>
      <c r="AA136" s="11"/>
      <c r="AB136" s="11"/>
      <c r="AC136" s="11"/>
      <c r="AD136" s="11"/>
      <c r="AE136" s="11"/>
      <c r="AF136" s="11"/>
      <c r="AG136" s="11"/>
      <c r="AH136" s="11"/>
    </row>
    <row r="137" spans="1:34" s="14" customFormat="1" ht="13.5">
      <c r="A137" s="11"/>
      <c r="B137" s="11"/>
      <c r="C137" s="11"/>
      <c r="D137" s="11"/>
      <c r="E137" s="11"/>
      <c r="F137" s="11"/>
      <c r="G137" s="11"/>
      <c r="H137" s="11"/>
      <c r="I137" s="11"/>
      <c r="J137" s="11"/>
      <c r="K137" s="30"/>
      <c r="L137" s="30"/>
      <c r="M137" s="30"/>
      <c r="N137" s="30"/>
      <c r="O137" s="30"/>
      <c r="P137" s="11"/>
      <c r="Q137" s="11"/>
      <c r="R137" s="11"/>
      <c r="S137" s="11"/>
      <c r="T137" s="11"/>
      <c r="U137" s="11"/>
      <c r="V137" s="11"/>
      <c r="W137" s="11"/>
      <c r="X137" s="11"/>
      <c r="Y137" s="11"/>
      <c r="Z137" s="11"/>
      <c r="AA137" s="11"/>
      <c r="AB137" s="11"/>
      <c r="AC137" s="11"/>
      <c r="AD137" s="11"/>
      <c r="AE137" s="11"/>
      <c r="AF137" s="11"/>
      <c r="AG137" s="11"/>
      <c r="AH137" s="11"/>
    </row>
    <row r="138" spans="1:34" s="14" customFormat="1" ht="13.5">
      <c r="A138" s="11"/>
      <c r="B138" s="11"/>
      <c r="C138" s="11"/>
      <c r="D138" s="11"/>
      <c r="E138" s="11"/>
      <c r="F138" s="11"/>
      <c r="G138" s="11"/>
      <c r="H138" s="11"/>
      <c r="I138" s="11"/>
      <c r="J138" s="11"/>
      <c r="K138" s="30"/>
      <c r="L138" s="30"/>
      <c r="M138" s="30"/>
      <c r="N138" s="30"/>
      <c r="O138" s="30"/>
      <c r="P138" s="11"/>
      <c r="Q138" s="11"/>
      <c r="R138" s="11"/>
      <c r="S138" s="11"/>
      <c r="T138" s="11"/>
      <c r="U138" s="11"/>
      <c r="V138" s="11"/>
      <c r="W138" s="11"/>
      <c r="X138" s="11"/>
      <c r="Y138" s="11"/>
      <c r="Z138" s="11"/>
      <c r="AA138" s="11"/>
      <c r="AB138" s="11"/>
      <c r="AC138" s="11"/>
      <c r="AD138" s="11"/>
      <c r="AE138" s="11"/>
      <c r="AF138" s="11"/>
      <c r="AG138" s="11"/>
      <c r="AH138" s="11"/>
    </row>
    <row r="139" spans="1:34" s="14" customFormat="1" ht="13.5">
      <c r="A139" s="11"/>
      <c r="B139" s="11"/>
      <c r="C139" s="11"/>
      <c r="D139" s="11"/>
      <c r="E139" s="11"/>
      <c r="F139" s="11"/>
      <c r="G139" s="11"/>
      <c r="H139" s="11"/>
      <c r="I139" s="11"/>
      <c r="J139" s="11"/>
      <c r="K139" s="30"/>
      <c r="L139" s="30"/>
      <c r="M139" s="30"/>
      <c r="N139" s="30"/>
      <c r="O139" s="30"/>
      <c r="P139" s="11"/>
      <c r="Q139" s="11"/>
      <c r="R139" s="11"/>
      <c r="S139" s="11"/>
      <c r="T139" s="11"/>
      <c r="U139" s="11"/>
      <c r="V139" s="11"/>
      <c r="W139" s="11"/>
      <c r="X139" s="11"/>
      <c r="Y139" s="11"/>
      <c r="Z139" s="11"/>
      <c r="AA139" s="11"/>
      <c r="AB139" s="11"/>
      <c r="AC139" s="11"/>
      <c r="AD139" s="11"/>
      <c r="AE139" s="11"/>
      <c r="AF139" s="11"/>
      <c r="AG139" s="11"/>
      <c r="AH139" s="11"/>
    </row>
    <row r="140" spans="1:34" s="14" customFormat="1" ht="13.5">
      <c r="A140" s="11"/>
      <c r="B140" s="11"/>
      <c r="C140" s="11"/>
      <c r="D140" s="11"/>
      <c r="E140" s="11"/>
      <c r="F140" s="11"/>
      <c r="G140" s="11"/>
      <c r="H140" s="11"/>
      <c r="I140" s="11"/>
      <c r="J140" s="11"/>
      <c r="K140" s="30"/>
      <c r="L140" s="30"/>
      <c r="M140" s="30"/>
      <c r="N140" s="30"/>
      <c r="O140" s="30"/>
      <c r="P140" s="11"/>
      <c r="Q140" s="11"/>
      <c r="R140" s="11"/>
      <c r="S140" s="11"/>
      <c r="T140" s="11"/>
      <c r="U140" s="11"/>
      <c r="V140" s="11"/>
      <c r="W140" s="11"/>
      <c r="X140" s="11"/>
      <c r="Y140" s="11"/>
      <c r="Z140" s="11"/>
      <c r="AA140" s="11"/>
      <c r="AB140" s="11"/>
      <c r="AC140" s="11"/>
      <c r="AD140" s="11"/>
      <c r="AE140" s="11"/>
      <c r="AF140" s="11"/>
      <c r="AG140" s="11"/>
      <c r="AH140" s="11"/>
    </row>
    <row r="141" spans="1:34" s="14" customFormat="1" ht="13.5">
      <c r="A141" s="11"/>
      <c r="B141" s="11"/>
      <c r="C141" s="11"/>
      <c r="D141" s="11"/>
      <c r="E141" s="11"/>
      <c r="F141" s="11"/>
      <c r="G141" s="11"/>
      <c r="H141" s="11"/>
      <c r="I141" s="11"/>
      <c r="J141" s="11"/>
      <c r="K141" s="30"/>
      <c r="L141" s="30"/>
      <c r="M141" s="30"/>
      <c r="N141" s="30"/>
      <c r="O141" s="30"/>
      <c r="P141" s="11"/>
      <c r="Q141" s="11"/>
      <c r="R141" s="11"/>
      <c r="S141" s="11"/>
      <c r="T141" s="11"/>
      <c r="U141" s="11"/>
      <c r="V141" s="11"/>
      <c r="W141" s="11"/>
      <c r="X141" s="11"/>
      <c r="Y141" s="11"/>
      <c r="Z141" s="11"/>
      <c r="AA141" s="11"/>
      <c r="AB141" s="11"/>
      <c r="AC141" s="11"/>
      <c r="AD141" s="11"/>
      <c r="AE141" s="11"/>
      <c r="AF141" s="11"/>
      <c r="AG141" s="11"/>
      <c r="AH141" s="11"/>
    </row>
    <row r="142" spans="1:34" s="14" customFormat="1" ht="13.5">
      <c r="A142" s="11"/>
      <c r="B142" s="11"/>
      <c r="C142" s="11"/>
      <c r="D142" s="11"/>
      <c r="E142" s="11"/>
      <c r="F142" s="11"/>
      <c r="G142" s="11"/>
      <c r="H142" s="11"/>
      <c r="I142" s="11"/>
      <c r="J142" s="11"/>
      <c r="K142" s="30"/>
      <c r="L142" s="30"/>
      <c r="M142" s="30"/>
      <c r="N142" s="30"/>
      <c r="O142" s="30"/>
      <c r="P142" s="11"/>
      <c r="Q142" s="11"/>
      <c r="R142" s="11"/>
      <c r="S142" s="11"/>
      <c r="T142" s="11"/>
      <c r="U142" s="11"/>
      <c r="V142" s="11"/>
      <c r="W142" s="11"/>
      <c r="X142" s="11"/>
      <c r="Y142" s="11"/>
      <c r="Z142" s="11"/>
      <c r="AA142" s="11"/>
      <c r="AB142" s="11"/>
      <c r="AC142" s="11"/>
      <c r="AD142" s="11"/>
      <c r="AE142" s="11"/>
      <c r="AF142" s="11"/>
      <c r="AG142" s="11"/>
      <c r="AH142" s="11"/>
    </row>
    <row r="143" spans="1:34" s="14" customFormat="1" ht="13.5">
      <c r="A143" s="11"/>
      <c r="B143" s="11"/>
      <c r="C143" s="11"/>
      <c r="D143" s="11"/>
      <c r="E143" s="11"/>
      <c r="F143" s="11"/>
      <c r="G143" s="11"/>
      <c r="H143" s="11"/>
      <c r="I143" s="11"/>
      <c r="J143" s="11"/>
      <c r="K143" s="30"/>
      <c r="L143" s="30"/>
      <c r="M143" s="30"/>
      <c r="N143" s="30"/>
      <c r="O143" s="30"/>
      <c r="P143" s="11"/>
      <c r="Q143" s="11"/>
      <c r="R143" s="11"/>
      <c r="S143" s="11"/>
      <c r="T143" s="11"/>
      <c r="U143" s="11"/>
      <c r="V143" s="11"/>
      <c r="W143" s="11"/>
      <c r="X143" s="11"/>
      <c r="Y143" s="11"/>
      <c r="Z143" s="11"/>
      <c r="AA143" s="11"/>
      <c r="AB143" s="11"/>
      <c r="AC143" s="11"/>
      <c r="AD143" s="11"/>
      <c r="AE143" s="11"/>
      <c r="AF143" s="11"/>
      <c r="AG143" s="11"/>
      <c r="AH143" s="11"/>
    </row>
    <row r="144" spans="1:34" s="14" customFormat="1" ht="13.5">
      <c r="A144" s="11"/>
      <c r="B144" s="11"/>
      <c r="C144" s="11"/>
      <c r="D144" s="11"/>
      <c r="E144" s="11"/>
      <c r="F144" s="11"/>
      <c r="G144" s="11"/>
      <c r="H144" s="11"/>
      <c r="I144" s="11"/>
      <c r="J144" s="11"/>
      <c r="K144" s="30"/>
      <c r="L144" s="30"/>
      <c r="M144" s="30"/>
      <c r="N144" s="30"/>
      <c r="O144" s="30"/>
      <c r="P144" s="11"/>
      <c r="Q144" s="11"/>
      <c r="R144" s="11"/>
      <c r="S144" s="11"/>
      <c r="T144" s="11"/>
      <c r="U144" s="11"/>
      <c r="V144" s="11"/>
      <c r="W144" s="11"/>
      <c r="X144" s="11"/>
      <c r="Y144" s="11"/>
      <c r="Z144" s="11"/>
      <c r="AA144" s="11"/>
      <c r="AB144" s="11"/>
      <c r="AC144" s="11"/>
      <c r="AD144" s="11"/>
      <c r="AE144" s="11"/>
      <c r="AF144" s="11"/>
      <c r="AG144" s="11"/>
      <c r="AH144" s="11"/>
    </row>
    <row r="145" spans="1:34" s="14" customFormat="1" ht="13.5">
      <c r="A145" s="11"/>
      <c r="B145" s="11"/>
      <c r="C145" s="11"/>
      <c r="D145" s="11"/>
      <c r="E145" s="11"/>
      <c r="F145" s="11"/>
      <c r="G145" s="11"/>
      <c r="H145" s="11"/>
      <c r="I145" s="11"/>
      <c r="J145" s="11"/>
      <c r="K145" s="30"/>
      <c r="L145" s="30"/>
      <c r="M145" s="30"/>
      <c r="N145" s="30"/>
      <c r="O145" s="30"/>
      <c r="P145" s="11"/>
      <c r="Q145" s="11"/>
      <c r="R145" s="11"/>
      <c r="S145" s="11"/>
      <c r="T145" s="11"/>
      <c r="U145" s="11"/>
      <c r="V145" s="11"/>
      <c r="W145" s="11"/>
      <c r="X145" s="11"/>
      <c r="Y145" s="11"/>
      <c r="Z145" s="11"/>
      <c r="AA145" s="11"/>
      <c r="AB145" s="11"/>
      <c r="AC145" s="11"/>
      <c r="AD145" s="11"/>
      <c r="AE145" s="11"/>
      <c r="AF145" s="11"/>
      <c r="AG145" s="11"/>
      <c r="AH145" s="11"/>
    </row>
    <row r="146" spans="1:34" s="14" customFormat="1" ht="13.5">
      <c r="A146" s="11"/>
      <c r="B146" s="11"/>
      <c r="C146" s="11"/>
      <c r="D146" s="11"/>
      <c r="E146" s="11"/>
      <c r="F146" s="11"/>
      <c r="G146" s="11"/>
      <c r="H146" s="11"/>
      <c r="I146" s="11"/>
      <c r="J146" s="11"/>
      <c r="K146" s="30"/>
      <c r="L146" s="30"/>
      <c r="M146" s="30"/>
      <c r="N146" s="30"/>
      <c r="O146" s="30"/>
      <c r="P146" s="11"/>
      <c r="Q146" s="11"/>
      <c r="R146" s="11"/>
      <c r="S146" s="11"/>
      <c r="T146" s="11"/>
      <c r="U146" s="11"/>
      <c r="V146" s="11"/>
      <c r="W146" s="11"/>
      <c r="X146" s="11"/>
      <c r="Y146" s="11"/>
      <c r="Z146" s="11"/>
      <c r="AA146" s="11"/>
      <c r="AB146" s="11"/>
      <c r="AC146" s="11"/>
      <c r="AD146" s="11"/>
      <c r="AE146" s="11"/>
      <c r="AF146" s="11"/>
      <c r="AG146" s="11"/>
      <c r="AH146" s="11"/>
    </row>
    <row r="147" spans="1:34" s="14" customFormat="1" ht="13.5">
      <c r="A147" s="11"/>
      <c r="B147" s="11"/>
      <c r="C147" s="11"/>
      <c r="D147" s="11"/>
      <c r="E147" s="11"/>
      <c r="F147" s="11"/>
      <c r="G147" s="11"/>
      <c r="H147" s="11"/>
      <c r="I147" s="11"/>
      <c r="J147" s="11"/>
      <c r="K147" s="30"/>
      <c r="L147" s="30"/>
      <c r="M147" s="30"/>
      <c r="N147" s="30"/>
      <c r="O147" s="30"/>
      <c r="P147" s="11"/>
      <c r="Q147" s="11"/>
      <c r="R147" s="11"/>
      <c r="S147" s="11"/>
      <c r="T147" s="11"/>
      <c r="U147" s="11"/>
      <c r="V147" s="11"/>
      <c r="W147" s="11"/>
      <c r="X147" s="11"/>
      <c r="Y147" s="11"/>
      <c r="Z147" s="11"/>
      <c r="AA147" s="11"/>
      <c r="AB147" s="11"/>
      <c r="AC147" s="11"/>
      <c r="AD147" s="11"/>
      <c r="AE147" s="11"/>
      <c r="AF147" s="11"/>
      <c r="AG147" s="11"/>
      <c r="AH147" s="11"/>
    </row>
    <row r="148" spans="1:34" s="14" customFormat="1" ht="13.5">
      <c r="A148" s="11"/>
      <c r="B148" s="11"/>
      <c r="C148" s="11"/>
      <c r="D148" s="11"/>
      <c r="E148" s="11"/>
      <c r="F148" s="11"/>
      <c r="G148" s="11"/>
      <c r="H148" s="11"/>
      <c r="I148" s="11"/>
      <c r="J148" s="11"/>
      <c r="K148" s="30"/>
      <c r="L148" s="30"/>
      <c r="M148" s="30"/>
      <c r="N148" s="30"/>
      <c r="O148" s="30"/>
      <c r="P148" s="11"/>
      <c r="Q148" s="11"/>
      <c r="R148" s="11"/>
      <c r="S148" s="11"/>
      <c r="T148" s="11"/>
      <c r="U148" s="11"/>
      <c r="V148" s="11"/>
      <c r="W148" s="11"/>
      <c r="X148" s="11"/>
      <c r="Y148" s="11"/>
      <c r="Z148" s="11"/>
      <c r="AA148" s="11"/>
      <c r="AB148" s="11"/>
      <c r="AC148" s="11"/>
      <c r="AD148" s="11"/>
      <c r="AE148" s="11"/>
      <c r="AF148" s="11"/>
      <c r="AG148" s="11"/>
      <c r="AH148" s="11"/>
    </row>
    <row r="149" spans="1:34" s="14" customFormat="1" ht="13.5">
      <c r="A149" s="11"/>
      <c r="B149" s="11"/>
      <c r="C149" s="11"/>
      <c r="D149" s="11"/>
      <c r="E149" s="11"/>
      <c r="F149" s="11"/>
      <c r="G149" s="11"/>
      <c r="H149" s="11"/>
      <c r="I149" s="11"/>
      <c r="J149" s="11"/>
      <c r="K149" s="30"/>
      <c r="L149" s="30"/>
      <c r="M149" s="30"/>
      <c r="N149" s="30"/>
      <c r="O149" s="30"/>
      <c r="P149" s="11"/>
      <c r="Q149" s="11"/>
      <c r="R149" s="11"/>
      <c r="S149" s="11"/>
      <c r="T149" s="11"/>
      <c r="U149" s="11"/>
      <c r="V149" s="11"/>
      <c r="W149" s="11"/>
      <c r="X149" s="11"/>
      <c r="Y149" s="11"/>
      <c r="Z149" s="11"/>
      <c r="AA149" s="11"/>
      <c r="AB149" s="11"/>
      <c r="AC149" s="11"/>
      <c r="AD149" s="11"/>
      <c r="AE149" s="11"/>
      <c r="AF149" s="11"/>
      <c r="AG149" s="11"/>
      <c r="AH149" s="11"/>
    </row>
    <row r="150" spans="1:34" s="14" customFormat="1" ht="13.5">
      <c r="A150" s="11"/>
      <c r="B150" s="11"/>
      <c r="C150" s="11"/>
      <c r="D150" s="11"/>
      <c r="E150" s="11"/>
      <c r="F150" s="11"/>
      <c r="G150" s="11"/>
      <c r="H150" s="11"/>
      <c r="I150" s="11"/>
      <c r="J150" s="11"/>
      <c r="K150" s="30"/>
      <c r="L150" s="30"/>
      <c r="M150" s="30"/>
      <c r="N150" s="30"/>
      <c r="O150" s="30"/>
      <c r="P150" s="11"/>
      <c r="Q150" s="11"/>
      <c r="R150" s="11"/>
      <c r="S150" s="11"/>
      <c r="T150" s="11"/>
      <c r="U150" s="11"/>
      <c r="V150" s="11"/>
      <c r="W150" s="11"/>
      <c r="X150" s="11"/>
      <c r="Y150" s="11"/>
      <c r="Z150" s="11"/>
      <c r="AA150" s="11"/>
      <c r="AB150" s="11"/>
      <c r="AC150" s="11"/>
      <c r="AD150" s="11"/>
      <c r="AE150" s="11"/>
      <c r="AF150" s="11"/>
      <c r="AG150" s="11"/>
      <c r="AH150" s="11"/>
    </row>
    <row r="151" spans="1:34" s="14" customFormat="1" ht="13.5">
      <c r="A151" s="11"/>
      <c r="B151" s="11"/>
      <c r="C151" s="11"/>
      <c r="D151" s="11"/>
      <c r="E151" s="11"/>
      <c r="F151" s="11"/>
      <c r="G151" s="11"/>
      <c r="H151" s="11"/>
      <c r="I151" s="11"/>
      <c r="J151" s="11"/>
      <c r="K151" s="30"/>
      <c r="L151" s="30"/>
      <c r="M151" s="30"/>
      <c r="N151" s="30"/>
      <c r="O151" s="30"/>
      <c r="P151" s="11"/>
      <c r="Q151" s="11"/>
      <c r="R151" s="11"/>
      <c r="S151" s="11"/>
      <c r="T151" s="11"/>
      <c r="U151" s="11"/>
      <c r="V151" s="11"/>
      <c r="W151" s="11"/>
      <c r="X151" s="11"/>
      <c r="Y151" s="11"/>
      <c r="Z151" s="11"/>
      <c r="AA151" s="11"/>
      <c r="AB151" s="11"/>
      <c r="AC151" s="11"/>
      <c r="AD151" s="11"/>
      <c r="AE151" s="11"/>
      <c r="AF151" s="11"/>
      <c r="AG151" s="11"/>
      <c r="AH151" s="11"/>
    </row>
    <row r="152" spans="1:34" s="14" customFormat="1" ht="13.5">
      <c r="A152" s="11"/>
      <c r="B152" s="11"/>
      <c r="C152" s="11"/>
      <c r="D152" s="11"/>
      <c r="E152" s="11"/>
      <c r="F152" s="11"/>
      <c r="G152" s="11"/>
      <c r="H152" s="11"/>
      <c r="I152" s="11"/>
      <c r="J152" s="11"/>
      <c r="K152" s="30"/>
      <c r="L152" s="30"/>
      <c r="M152" s="30"/>
      <c r="N152" s="30"/>
      <c r="O152" s="30"/>
      <c r="P152" s="11"/>
      <c r="Q152" s="11"/>
      <c r="R152" s="11"/>
      <c r="S152" s="11"/>
      <c r="T152" s="11"/>
      <c r="U152" s="11"/>
      <c r="V152" s="11"/>
      <c r="W152" s="11"/>
      <c r="X152" s="11"/>
      <c r="Y152" s="11"/>
      <c r="Z152" s="11"/>
      <c r="AA152" s="11"/>
      <c r="AB152" s="11"/>
      <c r="AC152" s="11"/>
      <c r="AD152" s="11"/>
      <c r="AE152" s="11"/>
      <c r="AF152" s="11"/>
      <c r="AG152" s="11"/>
      <c r="AH152" s="11"/>
    </row>
    <row r="153" spans="1:34" s="14" customFormat="1" ht="13.5">
      <c r="A153" s="11"/>
      <c r="B153" s="11"/>
      <c r="C153" s="11"/>
      <c r="D153" s="11"/>
      <c r="E153" s="11"/>
      <c r="F153" s="11"/>
      <c r="G153" s="11"/>
      <c r="H153" s="11"/>
      <c r="I153" s="11"/>
      <c r="J153" s="11"/>
      <c r="K153" s="30"/>
      <c r="L153" s="30"/>
      <c r="M153" s="30"/>
      <c r="N153" s="30"/>
      <c r="O153" s="30"/>
      <c r="P153" s="11"/>
      <c r="Q153" s="11"/>
      <c r="R153" s="11"/>
      <c r="S153" s="11"/>
      <c r="T153" s="11"/>
      <c r="U153" s="11"/>
      <c r="V153" s="11"/>
      <c r="W153" s="11"/>
      <c r="X153" s="11"/>
      <c r="Y153" s="11"/>
      <c r="Z153" s="11"/>
      <c r="AA153" s="11"/>
      <c r="AB153" s="11"/>
      <c r="AC153" s="11"/>
      <c r="AD153" s="11"/>
      <c r="AE153" s="11"/>
      <c r="AF153" s="11"/>
      <c r="AG153" s="11"/>
      <c r="AH153" s="11"/>
    </row>
    <row r="154" spans="1:34" s="14" customFormat="1" ht="13.5">
      <c r="A154" s="11"/>
      <c r="B154" s="11"/>
      <c r="C154" s="11"/>
      <c r="D154" s="11"/>
      <c r="E154" s="11"/>
      <c r="F154" s="11"/>
      <c r="G154" s="11"/>
      <c r="H154" s="11"/>
      <c r="I154" s="11"/>
      <c r="J154" s="11"/>
      <c r="K154" s="30"/>
      <c r="L154" s="30"/>
      <c r="M154" s="30"/>
      <c r="N154" s="30"/>
      <c r="O154" s="30"/>
      <c r="P154" s="11"/>
      <c r="Q154" s="11"/>
      <c r="R154" s="11"/>
      <c r="S154" s="11"/>
      <c r="T154" s="11"/>
      <c r="U154" s="11"/>
      <c r="V154" s="11"/>
      <c r="W154" s="11"/>
      <c r="X154" s="11"/>
      <c r="Y154" s="11"/>
      <c r="Z154" s="11"/>
      <c r="AA154" s="11"/>
      <c r="AB154" s="11"/>
      <c r="AC154" s="11"/>
      <c r="AD154" s="11"/>
      <c r="AE154" s="11"/>
      <c r="AF154" s="11"/>
      <c r="AG154" s="11"/>
      <c r="AH154" s="11"/>
    </row>
    <row r="155" spans="1:34" s="14" customFormat="1" ht="13.5">
      <c r="A155" s="11"/>
      <c r="B155" s="11"/>
      <c r="C155" s="11"/>
      <c r="D155" s="11"/>
      <c r="E155" s="11"/>
      <c r="F155" s="11"/>
      <c r="G155" s="11"/>
      <c r="H155" s="11"/>
      <c r="I155" s="11"/>
      <c r="J155" s="11"/>
      <c r="K155" s="30"/>
      <c r="L155" s="30"/>
      <c r="M155" s="30"/>
      <c r="N155" s="30"/>
      <c r="O155" s="30"/>
      <c r="P155" s="11"/>
      <c r="Q155" s="11"/>
      <c r="R155" s="11"/>
      <c r="S155" s="11"/>
      <c r="T155" s="11"/>
      <c r="U155" s="11"/>
      <c r="V155" s="11"/>
      <c r="W155" s="11"/>
      <c r="X155" s="11"/>
      <c r="Y155" s="11"/>
      <c r="Z155" s="11"/>
      <c r="AA155" s="11"/>
      <c r="AB155" s="11"/>
      <c r="AC155" s="11"/>
      <c r="AD155" s="11"/>
      <c r="AE155" s="11"/>
      <c r="AF155" s="11"/>
      <c r="AG155" s="11"/>
      <c r="AH155" s="11"/>
    </row>
    <row r="156" spans="1:34" s="14" customFormat="1" ht="13.5">
      <c r="A156" s="11"/>
      <c r="B156" s="11"/>
      <c r="C156" s="11"/>
      <c r="D156" s="11"/>
      <c r="E156" s="11"/>
      <c r="F156" s="11"/>
      <c r="G156" s="11"/>
      <c r="H156" s="11"/>
      <c r="I156" s="11"/>
      <c r="J156" s="11"/>
      <c r="K156" s="30"/>
      <c r="L156" s="30"/>
      <c r="M156" s="30"/>
      <c r="N156" s="30"/>
      <c r="O156" s="30"/>
      <c r="P156" s="11"/>
      <c r="Q156" s="11"/>
      <c r="R156" s="11"/>
      <c r="S156" s="11"/>
      <c r="T156" s="11"/>
      <c r="U156" s="11"/>
      <c r="V156" s="11"/>
      <c r="W156" s="11"/>
      <c r="X156" s="11"/>
      <c r="Y156" s="11"/>
      <c r="Z156" s="11"/>
      <c r="AA156" s="11"/>
      <c r="AB156" s="11"/>
      <c r="AC156" s="11"/>
      <c r="AD156" s="11"/>
      <c r="AE156" s="11"/>
      <c r="AF156" s="11"/>
      <c r="AG156" s="11"/>
      <c r="AH156" s="11"/>
    </row>
    <row r="157" spans="1:34" s="14" customFormat="1" ht="13.5">
      <c r="A157" s="11"/>
      <c r="B157" s="11"/>
      <c r="C157" s="11"/>
      <c r="D157" s="11"/>
      <c r="E157" s="11"/>
      <c r="F157" s="11"/>
      <c r="G157" s="11"/>
      <c r="H157" s="11"/>
      <c r="I157" s="11"/>
      <c r="J157" s="11"/>
      <c r="K157" s="30"/>
      <c r="L157" s="30"/>
      <c r="M157" s="30"/>
      <c r="N157" s="30"/>
      <c r="O157" s="30"/>
      <c r="P157" s="11"/>
      <c r="Q157" s="11"/>
      <c r="R157" s="11"/>
      <c r="S157" s="11"/>
      <c r="T157" s="11"/>
      <c r="U157" s="11"/>
      <c r="V157" s="11"/>
      <c r="W157" s="11"/>
      <c r="X157" s="11"/>
      <c r="Y157" s="11"/>
      <c r="Z157" s="11"/>
      <c r="AA157" s="11"/>
      <c r="AB157" s="11"/>
      <c r="AC157" s="11"/>
      <c r="AD157" s="11"/>
      <c r="AE157" s="11"/>
      <c r="AF157" s="11"/>
      <c r="AG157" s="11"/>
      <c r="AH157" s="11"/>
    </row>
    <row r="158" spans="1:34" s="14" customFormat="1" ht="13.5">
      <c r="A158" s="11"/>
      <c r="B158" s="11"/>
      <c r="C158" s="11"/>
      <c r="D158" s="11"/>
      <c r="E158" s="11"/>
      <c r="F158" s="11"/>
      <c r="G158" s="11"/>
      <c r="H158" s="11"/>
      <c r="I158" s="11"/>
      <c r="J158" s="11"/>
      <c r="K158" s="30"/>
      <c r="L158" s="30"/>
      <c r="M158" s="30"/>
      <c r="N158" s="30"/>
      <c r="O158" s="30"/>
      <c r="P158" s="11"/>
      <c r="Q158" s="11"/>
      <c r="R158" s="11"/>
      <c r="S158" s="11"/>
      <c r="T158" s="11"/>
      <c r="U158" s="11"/>
      <c r="V158" s="11"/>
      <c r="W158" s="11"/>
      <c r="X158" s="11"/>
      <c r="Y158" s="11"/>
      <c r="Z158" s="11"/>
      <c r="AA158" s="11"/>
      <c r="AB158" s="11"/>
      <c r="AC158" s="11"/>
      <c r="AD158" s="11"/>
      <c r="AE158" s="11"/>
      <c r="AF158" s="11"/>
      <c r="AG158" s="11"/>
      <c r="AH158" s="11"/>
    </row>
    <row r="159" spans="1:34" s="14" customFormat="1" ht="13.5">
      <c r="A159" s="11"/>
      <c r="B159" s="11"/>
      <c r="C159" s="11"/>
      <c r="D159" s="11"/>
      <c r="E159" s="11"/>
      <c r="F159" s="11"/>
      <c r="G159" s="11"/>
      <c r="H159" s="11"/>
      <c r="I159" s="11"/>
      <c r="J159" s="11"/>
      <c r="K159" s="30"/>
      <c r="L159" s="30"/>
      <c r="M159" s="30"/>
      <c r="N159" s="30"/>
      <c r="O159" s="30"/>
      <c r="P159" s="11"/>
      <c r="Q159" s="11"/>
      <c r="R159" s="11"/>
      <c r="S159" s="11"/>
      <c r="T159" s="11"/>
      <c r="U159" s="11"/>
      <c r="V159" s="11"/>
      <c r="W159" s="11"/>
      <c r="X159" s="11"/>
      <c r="Y159" s="11"/>
      <c r="Z159" s="11"/>
      <c r="AA159" s="11"/>
      <c r="AB159" s="11"/>
      <c r="AC159" s="11"/>
      <c r="AD159" s="11"/>
      <c r="AE159" s="11"/>
      <c r="AF159" s="11"/>
      <c r="AG159" s="11"/>
      <c r="AH159" s="11"/>
    </row>
    <row r="160" spans="1:34" s="14" customFormat="1" ht="13.5">
      <c r="A160" s="11"/>
      <c r="B160" s="11"/>
      <c r="C160" s="11"/>
      <c r="D160" s="11"/>
      <c r="E160" s="11"/>
      <c r="F160" s="11"/>
      <c r="G160" s="11"/>
      <c r="H160" s="11"/>
      <c r="I160" s="11"/>
      <c r="J160" s="11"/>
      <c r="K160" s="30"/>
      <c r="L160" s="30"/>
      <c r="M160" s="30"/>
      <c r="N160" s="30"/>
      <c r="O160" s="30"/>
      <c r="P160" s="11"/>
      <c r="Q160" s="11"/>
      <c r="R160" s="11"/>
      <c r="S160" s="11"/>
      <c r="T160" s="11"/>
      <c r="U160" s="11"/>
      <c r="V160" s="11"/>
      <c r="W160" s="11"/>
      <c r="X160" s="11"/>
      <c r="Y160" s="11"/>
      <c r="Z160" s="11"/>
      <c r="AA160" s="11"/>
      <c r="AB160" s="11"/>
      <c r="AC160" s="11"/>
      <c r="AD160" s="11"/>
      <c r="AE160" s="11"/>
      <c r="AF160" s="11"/>
      <c r="AG160" s="11"/>
      <c r="AH160" s="11"/>
    </row>
    <row r="161" spans="1:34" s="14" customFormat="1" ht="13.5">
      <c r="A161" s="11"/>
      <c r="B161" s="11"/>
      <c r="C161" s="11"/>
      <c r="D161" s="11"/>
      <c r="E161" s="11"/>
      <c r="F161" s="11"/>
      <c r="G161" s="11"/>
      <c r="H161" s="11"/>
      <c r="I161" s="11"/>
      <c r="J161" s="11"/>
      <c r="K161" s="30"/>
      <c r="L161" s="30"/>
      <c r="M161" s="30"/>
      <c r="N161" s="30"/>
      <c r="O161" s="30"/>
      <c r="P161" s="11"/>
      <c r="Q161" s="11"/>
      <c r="R161" s="11"/>
      <c r="S161" s="11"/>
      <c r="T161" s="11"/>
      <c r="U161" s="11"/>
      <c r="V161" s="11"/>
      <c r="W161" s="11"/>
      <c r="X161" s="11"/>
      <c r="Y161" s="11"/>
      <c r="Z161" s="11"/>
      <c r="AA161" s="11"/>
      <c r="AB161" s="11"/>
      <c r="AC161" s="11"/>
      <c r="AD161" s="11"/>
      <c r="AE161" s="11"/>
      <c r="AF161" s="11"/>
      <c r="AG161" s="11"/>
      <c r="AH161" s="11"/>
    </row>
    <row r="162" spans="1:34" s="14" customFormat="1" ht="13.5">
      <c r="A162" s="11"/>
      <c r="B162" s="11"/>
      <c r="C162" s="11"/>
      <c r="D162" s="11"/>
      <c r="E162" s="11"/>
      <c r="F162" s="11"/>
      <c r="G162" s="11"/>
      <c r="H162" s="11"/>
      <c r="I162" s="11"/>
      <c r="J162" s="11"/>
      <c r="K162" s="30"/>
      <c r="L162" s="30"/>
      <c r="M162" s="30"/>
      <c r="N162" s="30"/>
      <c r="O162" s="30"/>
      <c r="P162" s="11"/>
      <c r="Q162" s="11"/>
      <c r="R162" s="11"/>
      <c r="S162" s="11"/>
      <c r="T162" s="11"/>
      <c r="U162" s="11"/>
      <c r="V162" s="11"/>
      <c r="W162" s="11"/>
      <c r="X162" s="11"/>
      <c r="Y162" s="11"/>
      <c r="Z162" s="11"/>
      <c r="AA162" s="11"/>
      <c r="AB162" s="11"/>
      <c r="AC162" s="11"/>
      <c r="AD162" s="11"/>
      <c r="AE162" s="11"/>
      <c r="AF162" s="11"/>
      <c r="AG162" s="11"/>
      <c r="AH162" s="11"/>
    </row>
    <row r="163" spans="1:34" s="14" customFormat="1" ht="13.5">
      <c r="A163" s="11"/>
      <c r="B163" s="11"/>
      <c r="C163" s="11"/>
      <c r="D163" s="11"/>
      <c r="E163" s="11"/>
      <c r="F163" s="11"/>
      <c r="G163" s="11"/>
      <c r="H163" s="11"/>
      <c r="I163" s="11"/>
      <c r="J163" s="11"/>
      <c r="K163" s="30"/>
      <c r="L163" s="30"/>
      <c r="M163" s="30"/>
      <c r="N163" s="30"/>
      <c r="O163" s="30"/>
      <c r="P163" s="11"/>
      <c r="Q163" s="11"/>
      <c r="R163" s="11"/>
      <c r="S163" s="11"/>
      <c r="T163" s="11"/>
      <c r="U163" s="11"/>
      <c r="V163" s="11"/>
      <c r="W163" s="11"/>
      <c r="X163" s="11"/>
      <c r="Y163" s="11"/>
      <c r="Z163" s="11"/>
      <c r="AA163" s="11"/>
      <c r="AB163" s="11"/>
      <c r="AC163" s="11"/>
      <c r="AD163" s="11"/>
      <c r="AE163" s="11"/>
      <c r="AF163" s="11"/>
      <c r="AG163" s="11"/>
      <c r="AH163" s="11"/>
    </row>
    <row r="164" spans="1:34" s="14" customFormat="1" ht="13.5">
      <c r="A164" s="11"/>
      <c r="B164" s="11"/>
      <c r="C164" s="11"/>
      <c r="D164" s="11"/>
      <c r="E164" s="11"/>
      <c r="F164" s="11"/>
      <c r="G164" s="11"/>
      <c r="H164" s="11"/>
      <c r="I164" s="11"/>
      <c r="J164" s="11"/>
      <c r="K164" s="30"/>
      <c r="L164" s="30"/>
      <c r="M164" s="30"/>
      <c r="N164" s="30"/>
      <c r="O164" s="30"/>
      <c r="P164" s="11"/>
      <c r="Q164" s="11"/>
      <c r="R164" s="11"/>
      <c r="S164" s="11"/>
      <c r="T164" s="11"/>
      <c r="U164" s="11"/>
      <c r="V164" s="11"/>
      <c r="W164" s="11"/>
      <c r="X164" s="11"/>
      <c r="Y164" s="11"/>
      <c r="Z164" s="11"/>
      <c r="AA164" s="11"/>
      <c r="AB164" s="11"/>
      <c r="AC164" s="11"/>
      <c r="AD164" s="11"/>
      <c r="AE164" s="11"/>
      <c r="AF164" s="11"/>
      <c r="AG164" s="11"/>
      <c r="AH164" s="11"/>
    </row>
    <row r="165" spans="1:34" s="14" customFormat="1" ht="13.5">
      <c r="A165" s="11"/>
      <c r="B165" s="11"/>
      <c r="C165" s="11"/>
      <c r="D165" s="11"/>
      <c r="E165" s="11"/>
      <c r="F165" s="11"/>
      <c r="G165" s="11"/>
      <c r="H165" s="11"/>
      <c r="I165" s="11"/>
      <c r="J165" s="11"/>
      <c r="K165" s="30"/>
      <c r="L165" s="30"/>
      <c r="M165" s="30"/>
      <c r="N165" s="30"/>
      <c r="O165" s="30"/>
      <c r="P165" s="11"/>
      <c r="Q165" s="11"/>
      <c r="R165" s="11"/>
      <c r="S165" s="11"/>
      <c r="T165" s="11"/>
      <c r="U165" s="11"/>
      <c r="V165" s="11"/>
      <c r="W165" s="11"/>
      <c r="X165" s="11"/>
      <c r="Y165" s="11"/>
      <c r="Z165" s="11"/>
      <c r="AA165" s="11"/>
      <c r="AB165" s="11"/>
      <c r="AC165" s="11"/>
      <c r="AD165" s="11"/>
      <c r="AE165" s="11"/>
      <c r="AF165" s="11"/>
      <c r="AG165" s="11"/>
      <c r="AH165" s="11"/>
    </row>
    <row r="166" spans="1:34" s="14" customFormat="1" ht="13.5">
      <c r="A166" s="11"/>
      <c r="B166" s="11"/>
      <c r="C166" s="11"/>
      <c r="D166" s="11"/>
      <c r="E166" s="11"/>
      <c r="F166" s="11"/>
      <c r="G166" s="11"/>
      <c r="H166" s="11"/>
      <c r="I166" s="11"/>
      <c r="J166" s="11"/>
      <c r="K166" s="30"/>
      <c r="L166" s="30"/>
      <c r="M166" s="30"/>
      <c r="N166" s="30"/>
      <c r="O166" s="30"/>
      <c r="P166" s="11"/>
      <c r="Q166" s="11"/>
      <c r="R166" s="11"/>
      <c r="S166" s="11"/>
      <c r="T166" s="11"/>
      <c r="U166" s="11"/>
      <c r="V166" s="11"/>
      <c r="W166" s="11"/>
      <c r="X166" s="11"/>
      <c r="Y166" s="11"/>
      <c r="Z166" s="11"/>
      <c r="AA166" s="11"/>
      <c r="AB166" s="11"/>
      <c r="AC166" s="11"/>
      <c r="AD166" s="11"/>
      <c r="AE166" s="11"/>
      <c r="AF166" s="11"/>
      <c r="AG166" s="11"/>
      <c r="AH166" s="11"/>
    </row>
    <row r="167" spans="1:34" s="14" customFormat="1" ht="13.5">
      <c r="A167" s="11"/>
      <c r="B167" s="11"/>
      <c r="C167" s="11"/>
      <c r="D167" s="11"/>
      <c r="E167" s="11"/>
      <c r="F167" s="11"/>
      <c r="G167" s="11"/>
      <c r="H167" s="11"/>
      <c r="I167" s="11"/>
      <c r="J167" s="11"/>
      <c r="K167" s="30"/>
      <c r="L167" s="30"/>
      <c r="M167" s="30"/>
      <c r="N167" s="30"/>
      <c r="O167" s="30"/>
      <c r="P167" s="11"/>
      <c r="Q167" s="11"/>
      <c r="R167" s="11"/>
      <c r="S167" s="11"/>
      <c r="T167" s="11"/>
      <c r="U167" s="11"/>
      <c r="V167" s="11"/>
      <c r="W167" s="11"/>
      <c r="X167" s="11"/>
      <c r="Y167" s="11"/>
      <c r="Z167" s="11"/>
      <c r="AA167" s="11"/>
      <c r="AB167" s="11"/>
      <c r="AC167" s="11"/>
      <c r="AD167" s="11"/>
      <c r="AE167" s="11"/>
      <c r="AF167" s="11"/>
      <c r="AG167" s="11"/>
      <c r="AH167" s="11"/>
    </row>
    <row r="168" spans="1:34" s="14" customFormat="1" ht="13.5">
      <c r="A168" s="11"/>
      <c r="B168" s="11"/>
      <c r="C168" s="11"/>
      <c r="D168" s="11"/>
      <c r="E168" s="11"/>
      <c r="F168" s="11"/>
      <c r="G168" s="11"/>
      <c r="H168" s="11"/>
      <c r="I168" s="11"/>
      <c r="J168" s="11"/>
      <c r="K168" s="30"/>
      <c r="L168" s="30"/>
      <c r="M168" s="30"/>
      <c r="N168" s="30"/>
      <c r="O168" s="30"/>
      <c r="P168" s="11"/>
      <c r="Q168" s="11"/>
      <c r="R168" s="11"/>
      <c r="S168" s="11"/>
      <c r="T168" s="11"/>
      <c r="U168" s="11"/>
      <c r="V168" s="11"/>
      <c r="W168" s="11"/>
      <c r="X168" s="11"/>
      <c r="Y168" s="11"/>
      <c r="Z168" s="11"/>
      <c r="AA168" s="11"/>
      <c r="AB168" s="11"/>
      <c r="AC168" s="11"/>
      <c r="AD168" s="11"/>
      <c r="AE168" s="11"/>
      <c r="AF168" s="11"/>
      <c r="AG168" s="11"/>
      <c r="AH168" s="11"/>
    </row>
    <row r="169" spans="1:34" s="14" customFormat="1" ht="13.5">
      <c r="A169" s="11"/>
      <c r="B169" s="11"/>
      <c r="C169" s="11"/>
      <c r="D169" s="11"/>
      <c r="E169" s="11"/>
      <c r="F169" s="11"/>
      <c r="G169" s="11"/>
      <c r="H169" s="11"/>
      <c r="I169" s="11"/>
      <c r="J169" s="11"/>
      <c r="K169" s="30"/>
      <c r="L169" s="30"/>
      <c r="M169" s="30"/>
      <c r="N169" s="30"/>
      <c r="O169" s="30"/>
      <c r="P169" s="11"/>
      <c r="Q169" s="11"/>
      <c r="R169" s="11"/>
      <c r="S169" s="11"/>
      <c r="T169" s="11"/>
      <c r="U169" s="11"/>
      <c r="V169" s="11"/>
      <c r="W169" s="11"/>
      <c r="X169" s="11"/>
      <c r="Y169" s="11"/>
      <c r="Z169" s="11"/>
      <c r="AA169" s="11"/>
      <c r="AB169" s="11"/>
      <c r="AC169" s="11"/>
      <c r="AD169" s="11"/>
      <c r="AE169" s="11"/>
      <c r="AF169" s="11"/>
      <c r="AG169" s="11"/>
      <c r="AH169" s="11"/>
    </row>
    <row r="170" spans="1:34" s="14" customFormat="1" ht="13.5">
      <c r="A170" s="11"/>
      <c r="B170" s="11"/>
      <c r="C170" s="11"/>
      <c r="D170" s="11"/>
      <c r="E170" s="11"/>
      <c r="F170" s="11"/>
      <c r="G170" s="11"/>
      <c r="H170" s="11"/>
      <c r="I170" s="11"/>
      <c r="J170" s="11"/>
      <c r="K170" s="30"/>
      <c r="L170" s="30"/>
      <c r="M170" s="30"/>
      <c r="N170" s="30"/>
      <c r="O170" s="30"/>
      <c r="P170" s="11"/>
      <c r="Q170" s="11"/>
      <c r="R170" s="11"/>
      <c r="S170" s="11"/>
      <c r="T170" s="11"/>
      <c r="U170" s="11"/>
      <c r="V170" s="11"/>
      <c r="W170" s="11"/>
      <c r="X170" s="11"/>
      <c r="Y170" s="11"/>
      <c r="Z170" s="11"/>
      <c r="AA170" s="11"/>
      <c r="AB170" s="11"/>
      <c r="AC170" s="11"/>
      <c r="AD170" s="11"/>
      <c r="AE170" s="11"/>
      <c r="AF170" s="11"/>
      <c r="AG170" s="11"/>
      <c r="AH170" s="11"/>
    </row>
    <row r="171" spans="1:34" s="14" customFormat="1" ht="13.5">
      <c r="A171" s="11"/>
      <c r="B171" s="11"/>
      <c r="C171" s="11"/>
      <c r="D171" s="11"/>
      <c r="E171" s="11"/>
      <c r="F171" s="11"/>
      <c r="G171" s="11"/>
      <c r="H171" s="11"/>
      <c r="I171" s="11"/>
      <c r="J171" s="11"/>
      <c r="K171" s="30"/>
      <c r="L171" s="30"/>
      <c r="M171" s="30"/>
      <c r="N171" s="30"/>
      <c r="O171" s="30"/>
      <c r="P171" s="11"/>
      <c r="Q171" s="11"/>
      <c r="R171" s="11"/>
      <c r="S171" s="11"/>
      <c r="T171" s="11"/>
      <c r="U171" s="11"/>
      <c r="V171" s="11"/>
      <c r="W171" s="11"/>
      <c r="X171" s="11"/>
      <c r="Y171" s="11"/>
      <c r="Z171" s="11"/>
      <c r="AA171" s="11"/>
      <c r="AB171" s="11"/>
      <c r="AC171" s="11"/>
      <c r="AD171" s="11"/>
      <c r="AE171" s="11"/>
      <c r="AF171" s="11"/>
      <c r="AG171" s="11"/>
      <c r="AH171" s="11"/>
    </row>
    <row r="172" spans="1:34" s="14" customFormat="1" ht="13.5">
      <c r="A172" s="11"/>
      <c r="B172" s="11"/>
      <c r="C172" s="11"/>
      <c r="D172" s="11"/>
      <c r="E172" s="11"/>
      <c r="F172" s="11"/>
      <c r="G172" s="11"/>
      <c r="H172" s="11"/>
      <c r="I172" s="11"/>
      <c r="J172" s="11"/>
      <c r="K172" s="30"/>
      <c r="L172" s="30"/>
      <c r="M172" s="30"/>
      <c r="N172" s="30"/>
      <c r="O172" s="30"/>
      <c r="P172" s="11"/>
      <c r="Q172" s="11"/>
      <c r="R172" s="11"/>
      <c r="S172" s="11"/>
      <c r="T172" s="11"/>
      <c r="U172" s="11"/>
      <c r="V172" s="11"/>
      <c r="W172" s="11"/>
      <c r="X172" s="11"/>
      <c r="Y172" s="11"/>
      <c r="Z172" s="11"/>
      <c r="AA172" s="11"/>
      <c r="AB172" s="11"/>
      <c r="AC172" s="11"/>
      <c r="AD172" s="11"/>
      <c r="AE172" s="11"/>
      <c r="AF172" s="11"/>
      <c r="AG172" s="11"/>
      <c r="AH172" s="11"/>
    </row>
    <row r="173" spans="1:34" s="14" customFormat="1" ht="13.5">
      <c r="A173" s="11"/>
      <c r="B173" s="11"/>
      <c r="C173" s="11"/>
      <c r="D173" s="11"/>
      <c r="E173" s="11"/>
      <c r="F173" s="11"/>
      <c r="G173" s="11"/>
      <c r="H173" s="11"/>
      <c r="I173" s="11"/>
      <c r="J173" s="11"/>
      <c r="K173" s="30"/>
      <c r="L173" s="30"/>
      <c r="M173" s="30"/>
      <c r="N173" s="30"/>
      <c r="O173" s="30"/>
      <c r="P173" s="11"/>
      <c r="Q173" s="11"/>
      <c r="R173" s="11"/>
      <c r="S173" s="11"/>
      <c r="T173" s="11"/>
      <c r="U173" s="11"/>
      <c r="V173" s="11"/>
      <c r="W173" s="11"/>
      <c r="X173" s="11"/>
      <c r="Y173" s="11"/>
      <c r="Z173" s="11"/>
      <c r="AA173" s="11"/>
      <c r="AB173" s="11"/>
      <c r="AC173" s="11"/>
      <c r="AD173" s="11"/>
      <c r="AE173" s="11"/>
      <c r="AF173" s="11"/>
      <c r="AG173" s="11"/>
      <c r="AH173" s="11"/>
    </row>
    <row r="174" spans="1:34" s="14" customFormat="1" ht="13.5">
      <c r="A174" s="11"/>
      <c r="B174" s="11"/>
      <c r="C174" s="11"/>
      <c r="D174" s="11"/>
      <c r="E174" s="11"/>
      <c r="F174" s="11"/>
      <c r="G174" s="11"/>
      <c r="H174" s="11"/>
      <c r="I174" s="11"/>
      <c r="J174" s="11"/>
      <c r="K174" s="30"/>
      <c r="L174" s="30"/>
      <c r="M174" s="30"/>
      <c r="N174" s="30"/>
      <c r="O174" s="30"/>
      <c r="P174" s="11"/>
      <c r="Q174" s="11"/>
      <c r="R174" s="11"/>
      <c r="S174" s="11"/>
      <c r="T174" s="11"/>
      <c r="U174" s="11"/>
      <c r="V174" s="11"/>
      <c r="W174" s="11"/>
      <c r="X174" s="11"/>
      <c r="Y174" s="11"/>
      <c r="Z174" s="11"/>
      <c r="AA174" s="11"/>
      <c r="AB174" s="11"/>
      <c r="AC174" s="11"/>
      <c r="AD174" s="11"/>
      <c r="AE174" s="11"/>
      <c r="AF174" s="11"/>
      <c r="AG174" s="11"/>
      <c r="AH174" s="11"/>
    </row>
    <row r="175" spans="1:34" s="14" customFormat="1" ht="13.5">
      <c r="A175" s="11"/>
      <c r="B175" s="11"/>
      <c r="C175" s="11"/>
      <c r="D175" s="11"/>
      <c r="E175" s="11"/>
      <c r="F175" s="11"/>
      <c r="G175" s="11"/>
      <c r="H175" s="11"/>
      <c r="I175" s="11"/>
      <c r="J175" s="11"/>
      <c r="K175" s="30"/>
      <c r="L175" s="30"/>
      <c r="M175" s="30"/>
      <c r="N175" s="30"/>
      <c r="O175" s="30"/>
      <c r="P175" s="11"/>
      <c r="Q175" s="11"/>
      <c r="R175" s="11"/>
      <c r="S175" s="11"/>
      <c r="T175" s="11"/>
      <c r="U175" s="11"/>
      <c r="V175" s="11"/>
      <c r="W175" s="11"/>
      <c r="X175" s="11"/>
      <c r="Y175" s="11"/>
      <c r="Z175" s="11"/>
      <c r="AA175" s="11"/>
      <c r="AB175" s="11"/>
      <c r="AC175" s="11"/>
      <c r="AD175" s="11"/>
      <c r="AE175" s="11"/>
      <c r="AF175" s="11"/>
      <c r="AG175" s="11"/>
      <c r="AH175" s="11"/>
    </row>
    <row r="176" spans="1:34" s="14" customFormat="1" ht="13.5">
      <c r="A176" s="11"/>
      <c r="B176" s="11"/>
      <c r="C176" s="11"/>
      <c r="D176" s="11"/>
      <c r="E176" s="11"/>
      <c r="F176" s="11"/>
      <c r="G176" s="11"/>
      <c r="H176" s="11"/>
      <c r="I176" s="11"/>
      <c r="J176" s="11"/>
      <c r="K176" s="30"/>
      <c r="L176" s="30"/>
      <c r="M176" s="30"/>
      <c r="N176" s="30"/>
      <c r="O176" s="30"/>
      <c r="P176" s="11"/>
      <c r="Q176" s="11"/>
      <c r="R176" s="11"/>
      <c r="S176" s="11"/>
      <c r="T176" s="11"/>
      <c r="U176" s="11"/>
      <c r="V176" s="11"/>
      <c r="W176" s="11"/>
      <c r="X176" s="11"/>
      <c r="Y176" s="11"/>
      <c r="Z176" s="11"/>
      <c r="AA176" s="11"/>
      <c r="AB176" s="11"/>
      <c r="AC176" s="11"/>
      <c r="AD176" s="11"/>
      <c r="AE176" s="11"/>
      <c r="AF176" s="11"/>
      <c r="AG176" s="11"/>
      <c r="AH176" s="11"/>
    </row>
    <row r="177" spans="1:34" s="14" customFormat="1" ht="13.5">
      <c r="A177" s="11"/>
      <c r="B177" s="11"/>
      <c r="C177" s="11"/>
      <c r="D177" s="11"/>
      <c r="E177" s="11"/>
      <c r="F177" s="11"/>
      <c r="G177" s="11"/>
      <c r="H177" s="11"/>
      <c r="I177" s="11"/>
      <c r="J177" s="11"/>
      <c r="K177" s="30"/>
      <c r="L177" s="30"/>
      <c r="M177" s="30"/>
      <c r="N177" s="30"/>
      <c r="O177" s="30"/>
      <c r="P177" s="11"/>
      <c r="Q177" s="11"/>
      <c r="R177" s="11"/>
      <c r="S177" s="11"/>
      <c r="T177" s="11"/>
      <c r="U177" s="11"/>
      <c r="V177" s="11"/>
      <c r="W177" s="11"/>
      <c r="X177" s="11"/>
      <c r="Y177" s="11"/>
      <c r="Z177" s="11"/>
      <c r="AA177" s="11"/>
      <c r="AB177" s="11"/>
      <c r="AC177" s="11"/>
      <c r="AD177" s="11"/>
      <c r="AE177" s="11"/>
      <c r="AF177" s="11"/>
      <c r="AG177" s="11"/>
      <c r="AH177" s="11"/>
    </row>
    <row r="178" spans="1:34" s="14" customFormat="1" ht="13.5">
      <c r="A178" s="11"/>
      <c r="B178" s="11"/>
      <c r="C178" s="11"/>
      <c r="D178" s="11"/>
      <c r="E178" s="11"/>
      <c r="F178" s="11"/>
      <c r="G178" s="11"/>
      <c r="H178" s="11"/>
      <c r="I178" s="11"/>
      <c r="J178" s="11"/>
      <c r="K178" s="30"/>
      <c r="L178" s="30"/>
      <c r="M178" s="30"/>
      <c r="N178" s="30"/>
      <c r="O178" s="30"/>
      <c r="P178" s="11"/>
      <c r="Q178" s="11"/>
      <c r="R178" s="11"/>
      <c r="S178" s="11"/>
      <c r="T178" s="11"/>
      <c r="U178" s="11"/>
      <c r="V178" s="11"/>
      <c r="W178" s="11"/>
      <c r="X178" s="11"/>
      <c r="Y178" s="11"/>
      <c r="Z178" s="11"/>
      <c r="AA178" s="11"/>
      <c r="AB178" s="11"/>
      <c r="AC178" s="11"/>
      <c r="AD178" s="11"/>
      <c r="AE178" s="11"/>
      <c r="AF178" s="11"/>
      <c r="AG178" s="11"/>
      <c r="AH178" s="11"/>
    </row>
    <row r="179" spans="1:34" s="14" customFormat="1" ht="13.5">
      <c r="A179" s="11"/>
      <c r="B179" s="11"/>
      <c r="C179" s="11"/>
      <c r="D179" s="11"/>
      <c r="E179" s="11"/>
      <c r="F179" s="11"/>
      <c r="G179" s="11"/>
      <c r="H179" s="11"/>
      <c r="I179" s="11"/>
      <c r="J179" s="11"/>
      <c r="K179" s="30"/>
      <c r="L179" s="30"/>
      <c r="M179" s="30"/>
      <c r="N179" s="30"/>
      <c r="O179" s="30"/>
      <c r="P179" s="11"/>
      <c r="Q179" s="11"/>
      <c r="R179" s="11"/>
      <c r="S179" s="11"/>
      <c r="T179" s="11"/>
      <c r="U179" s="11"/>
      <c r="V179" s="11"/>
      <c r="W179" s="11"/>
      <c r="X179" s="11"/>
      <c r="Y179" s="11"/>
      <c r="Z179" s="11"/>
      <c r="AA179" s="11"/>
      <c r="AB179" s="11"/>
      <c r="AC179" s="11"/>
      <c r="AD179" s="11"/>
      <c r="AE179" s="11"/>
      <c r="AF179" s="11"/>
      <c r="AG179" s="11"/>
      <c r="AH179" s="11"/>
    </row>
    <row r="180" spans="1:34" s="14" customFormat="1" ht="13.5">
      <c r="A180" s="11"/>
      <c r="B180" s="11"/>
      <c r="C180" s="11"/>
      <c r="D180" s="11"/>
      <c r="E180" s="11"/>
      <c r="F180" s="11"/>
      <c r="G180" s="11"/>
      <c r="H180" s="11"/>
      <c r="I180" s="11"/>
      <c r="J180" s="11"/>
      <c r="K180" s="30"/>
      <c r="L180" s="30"/>
      <c r="M180" s="30"/>
      <c r="N180" s="30"/>
      <c r="O180" s="30"/>
      <c r="P180" s="11"/>
      <c r="Q180" s="11"/>
      <c r="R180" s="11"/>
      <c r="S180" s="11"/>
      <c r="T180" s="11"/>
      <c r="U180" s="11"/>
      <c r="V180" s="11"/>
      <c r="W180" s="11"/>
      <c r="X180" s="11"/>
      <c r="Y180" s="11"/>
      <c r="Z180" s="11"/>
      <c r="AA180" s="11"/>
      <c r="AB180" s="11"/>
      <c r="AC180" s="11"/>
      <c r="AD180" s="11"/>
      <c r="AE180" s="11"/>
      <c r="AF180" s="11"/>
      <c r="AG180" s="11"/>
      <c r="AH180" s="11"/>
    </row>
    <row r="181" spans="1:34" s="14" customFormat="1" ht="13.5">
      <c r="A181" s="11"/>
      <c r="B181" s="11"/>
      <c r="C181" s="11"/>
      <c r="D181" s="11"/>
      <c r="E181" s="11"/>
      <c r="F181" s="11"/>
      <c r="G181" s="11"/>
      <c r="H181" s="11"/>
      <c r="I181" s="11"/>
      <c r="J181" s="11"/>
      <c r="K181" s="30"/>
      <c r="L181" s="30"/>
      <c r="M181" s="30"/>
      <c r="N181" s="30"/>
      <c r="O181" s="30"/>
      <c r="P181" s="11"/>
      <c r="Q181" s="11"/>
      <c r="R181" s="11"/>
      <c r="S181" s="11"/>
      <c r="T181" s="11"/>
      <c r="U181" s="11"/>
      <c r="V181" s="11"/>
      <c r="W181" s="11"/>
      <c r="X181" s="11"/>
      <c r="Y181" s="11"/>
      <c r="Z181" s="11"/>
      <c r="AA181" s="11"/>
      <c r="AB181" s="11"/>
      <c r="AC181" s="11"/>
      <c r="AD181" s="11"/>
      <c r="AE181" s="11"/>
      <c r="AF181" s="11"/>
      <c r="AG181" s="11"/>
      <c r="AH181" s="11"/>
    </row>
    <row r="182" spans="1:34" s="14" customFormat="1" ht="13.5">
      <c r="A182" s="11"/>
      <c r="B182" s="11"/>
      <c r="C182" s="11"/>
      <c r="D182" s="11"/>
      <c r="E182" s="11"/>
      <c r="F182" s="11"/>
      <c r="G182" s="11"/>
      <c r="H182" s="11"/>
      <c r="I182" s="11"/>
      <c r="J182" s="11"/>
      <c r="K182" s="30"/>
      <c r="L182" s="30"/>
      <c r="M182" s="30"/>
      <c r="N182" s="30"/>
      <c r="O182" s="30"/>
      <c r="P182" s="11"/>
      <c r="Q182" s="11"/>
      <c r="R182" s="11"/>
      <c r="S182" s="11"/>
      <c r="T182" s="11"/>
      <c r="U182" s="11"/>
      <c r="V182" s="11"/>
      <c r="W182" s="11"/>
      <c r="X182" s="11"/>
      <c r="Y182" s="11"/>
      <c r="Z182" s="11"/>
      <c r="AA182" s="11"/>
      <c r="AB182" s="11"/>
      <c r="AC182" s="11"/>
      <c r="AD182" s="11"/>
      <c r="AE182" s="11"/>
      <c r="AF182" s="11"/>
      <c r="AG182" s="11"/>
      <c r="AH182" s="11"/>
    </row>
    <row r="183" spans="1:34" s="14" customFormat="1" ht="13.5">
      <c r="A183" s="11"/>
      <c r="B183" s="11"/>
      <c r="C183" s="11"/>
      <c r="D183" s="11"/>
      <c r="E183" s="11"/>
      <c r="F183" s="11"/>
      <c r="G183" s="11"/>
      <c r="H183" s="11"/>
      <c r="I183" s="11"/>
      <c r="J183" s="11"/>
      <c r="K183" s="30"/>
      <c r="L183" s="30"/>
      <c r="M183" s="30"/>
      <c r="N183" s="30"/>
      <c r="O183" s="30"/>
      <c r="P183" s="11"/>
      <c r="Q183" s="11"/>
      <c r="R183" s="11"/>
      <c r="S183" s="11"/>
      <c r="T183" s="11"/>
      <c r="U183" s="11"/>
      <c r="V183" s="11"/>
      <c r="W183" s="11"/>
      <c r="X183" s="11"/>
      <c r="Y183" s="11"/>
      <c r="Z183" s="11"/>
      <c r="AA183" s="11"/>
      <c r="AB183" s="11"/>
      <c r="AC183" s="11"/>
      <c r="AD183" s="11"/>
      <c r="AE183" s="11"/>
      <c r="AF183" s="11"/>
      <c r="AG183" s="11"/>
      <c r="AH183" s="11"/>
    </row>
    <row r="184" spans="1:34" s="14" customFormat="1" ht="13.5">
      <c r="A184" s="11"/>
      <c r="B184" s="11"/>
      <c r="C184" s="11"/>
      <c r="D184" s="11"/>
      <c r="E184" s="11"/>
      <c r="F184" s="11"/>
      <c r="G184" s="11"/>
      <c r="H184" s="11"/>
      <c r="I184" s="11"/>
      <c r="J184" s="11"/>
      <c r="K184" s="30"/>
      <c r="L184" s="30"/>
      <c r="M184" s="30"/>
      <c r="N184" s="30"/>
      <c r="O184" s="30"/>
      <c r="P184" s="11"/>
      <c r="Q184" s="11"/>
      <c r="R184" s="11"/>
      <c r="S184" s="11"/>
      <c r="T184" s="11"/>
      <c r="U184" s="11"/>
      <c r="V184" s="11"/>
      <c r="W184" s="11"/>
      <c r="X184" s="11"/>
      <c r="Y184" s="11"/>
      <c r="Z184" s="11"/>
      <c r="AA184" s="11"/>
      <c r="AB184" s="11"/>
      <c r="AC184" s="11"/>
      <c r="AD184" s="11"/>
      <c r="AE184" s="11"/>
      <c r="AF184" s="11"/>
      <c r="AG184" s="11"/>
      <c r="AH184" s="11"/>
    </row>
    <row r="185" spans="1:34" s="14" customFormat="1" ht="13.5">
      <c r="A185" s="11"/>
      <c r="B185" s="11"/>
      <c r="C185" s="11"/>
      <c r="D185" s="11"/>
      <c r="E185" s="11"/>
      <c r="F185" s="11"/>
      <c r="G185" s="11"/>
      <c r="H185" s="11"/>
      <c r="I185" s="11"/>
      <c r="J185" s="11"/>
      <c r="K185" s="30"/>
      <c r="L185" s="30"/>
      <c r="M185" s="30"/>
      <c r="N185" s="30"/>
      <c r="O185" s="30"/>
      <c r="P185" s="11"/>
      <c r="Q185" s="11"/>
      <c r="R185" s="11"/>
      <c r="S185" s="11"/>
      <c r="T185" s="11"/>
      <c r="U185" s="11"/>
      <c r="V185" s="11"/>
      <c r="W185" s="11"/>
      <c r="X185" s="11"/>
      <c r="Y185" s="11"/>
      <c r="Z185" s="11"/>
      <c r="AA185" s="11"/>
      <c r="AB185" s="11"/>
      <c r="AC185" s="11"/>
      <c r="AD185" s="11"/>
      <c r="AE185" s="11"/>
      <c r="AF185" s="11"/>
      <c r="AG185" s="11"/>
      <c r="AH185" s="11"/>
    </row>
    <row r="186" spans="1:34" s="14" customFormat="1" ht="13.5">
      <c r="A186" s="11"/>
      <c r="B186" s="11"/>
      <c r="C186" s="11"/>
      <c r="D186" s="11"/>
      <c r="E186" s="11"/>
      <c r="F186" s="11"/>
      <c r="G186" s="11"/>
      <c r="H186" s="11"/>
      <c r="I186" s="11"/>
      <c r="J186" s="11"/>
      <c r="K186" s="30"/>
      <c r="L186" s="30"/>
      <c r="M186" s="30"/>
      <c r="N186" s="30"/>
      <c r="O186" s="30"/>
      <c r="P186" s="11"/>
      <c r="Q186" s="11"/>
      <c r="R186" s="11"/>
      <c r="S186" s="11"/>
      <c r="T186" s="11"/>
      <c r="U186" s="11"/>
      <c r="V186" s="11"/>
      <c r="W186" s="11"/>
      <c r="X186" s="11"/>
      <c r="Y186" s="11"/>
      <c r="Z186" s="11"/>
      <c r="AA186" s="11"/>
      <c r="AB186" s="11"/>
      <c r="AC186" s="11"/>
      <c r="AD186" s="11"/>
      <c r="AE186" s="11"/>
      <c r="AF186" s="11"/>
      <c r="AG186" s="11"/>
      <c r="AH186" s="11"/>
    </row>
    <row r="187" spans="1:34" s="14" customFormat="1" ht="13.5">
      <c r="A187" s="11"/>
      <c r="B187" s="11"/>
      <c r="C187" s="11"/>
      <c r="D187" s="11"/>
      <c r="E187" s="11"/>
      <c r="F187" s="11"/>
      <c r="G187" s="11"/>
      <c r="H187" s="11"/>
      <c r="I187" s="11"/>
      <c r="J187" s="11"/>
      <c r="K187" s="30"/>
      <c r="L187" s="30"/>
      <c r="M187" s="30"/>
      <c r="N187" s="30"/>
      <c r="O187" s="30"/>
      <c r="P187" s="11"/>
      <c r="Q187" s="11"/>
      <c r="R187" s="11"/>
      <c r="S187" s="11"/>
      <c r="T187" s="11"/>
      <c r="U187" s="11"/>
      <c r="V187" s="11"/>
      <c r="W187" s="11"/>
      <c r="X187" s="11"/>
      <c r="Y187" s="11"/>
      <c r="Z187" s="11"/>
      <c r="AA187" s="11"/>
      <c r="AB187" s="11"/>
      <c r="AC187" s="11"/>
      <c r="AD187" s="11"/>
      <c r="AE187" s="11"/>
      <c r="AF187" s="11"/>
      <c r="AG187" s="11"/>
      <c r="AH187" s="11"/>
    </row>
    <row r="188" spans="1:34" s="14" customFormat="1" ht="13.5">
      <c r="A188" s="11"/>
      <c r="B188" s="11"/>
      <c r="C188" s="11"/>
      <c r="D188" s="11"/>
      <c r="E188" s="11"/>
      <c r="F188" s="11"/>
      <c r="G188" s="11"/>
      <c r="H188" s="11"/>
      <c r="I188" s="11"/>
      <c r="J188" s="11"/>
      <c r="K188" s="30"/>
      <c r="L188" s="30"/>
      <c r="M188" s="30"/>
      <c r="N188" s="30"/>
      <c r="O188" s="30"/>
      <c r="P188" s="11"/>
      <c r="Q188" s="11"/>
      <c r="R188" s="11"/>
      <c r="S188" s="11"/>
      <c r="T188" s="11"/>
      <c r="U188" s="11"/>
      <c r="V188" s="11"/>
      <c r="W188" s="11"/>
      <c r="X188" s="11"/>
      <c r="Y188" s="11"/>
      <c r="Z188" s="11"/>
      <c r="AA188" s="11"/>
      <c r="AB188" s="11"/>
      <c r="AC188" s="11"/>
      <c r="AD188" s="11"/>
      <c r="AE188" s="11"/>
      <c r="AF188" s="11"/>
      <c r="AG188" s="11"/>
      <c r="AH188" s="11"/>
    </row>
    <row r="189" spans="1:34" s="14" customFormat="1" ht="13.5">
      <c r="A189" s="11"/>
      <c r="B189" s="11"/>
      <c r="C189" s="11"/>
      <c r="D189" s="11"/>
      <c r="E189" s="11"/>
      <c r="F189" s="11"/>
      <c r="G189" s="11"/>
      <c r="H189" s="11"/>
      <c r="I189" s="11"/>
      <c r="J189" s="11"/>
      <c r="K189" s="30"/>
      <c r="L189" s="30"/>
      <c r="M189" s="30"/>
      <c r="N189" s="30"/>
      <c r="O189" s="30"/>
      <c r="P189" s="11"/>
      <c r="Q189" s="11"/>
      <c r="R189" s="11"/>
      <c r="S189" s="11"/>
      <c r="T189" s="11"/>
      <c r="U189" s="11"/>
      <c r="V189" s="11"/>
      <c r="W189" s="11"/>
      <c r="X189" s="11"/>
      <c r="Y189" s="11"/>
      <c r="Z189" s="11"/>
      <c r="AA189" s="11"/>
      <c r="AB189" s="11"/>
      <c r="AC189" s="11"/>
      <c r="AD189" s="11"/>
      <c r="AE189" s="11"/>
      <c r="AF189" s="11"/>
      <c r="AG189" s="11"/>
      <c r="AH189" s="11"/>
    </row>
    <row r="190" spans="1:34" s="14" customFormat="1" ht="13.5">
      <c r="A190" s="11"/>
      <c r="B190" s="11"/>
      <c r="C190" s="11"/>
      <c r="D190" s="11"/>
      <c r="E190" s="11"/>
      <c r="F190" s="11"/>
      <c r="G190" s="11"/>
      <c r="H190" s="11"/>
      <c r="I190" s="11"/>
      <c r="J190" s="11"/>
      <c r="K190" s="30"/>
      <c r="L190" s="30"/>
      <c r="M190" s="30"/>
      <c r="N190" s="30"/>
      <c r="O190" s="30"/>
      <c r="P190" s="11"/>
      <c r="Q190" s="11"/>
      <c r="R190" s="11"/>
      <c r="S190" s="11"/>
      <c r="T190" s="11"/>
      <c r="U190" s="11"/>
      <c r="V190" s="11"/>
      <c r="W190" s="11"/>
      <c r="X190" s="11"/>
      <c r="Y190" s="11"/>
      <c r="Z190" s="11"/>
      <c r="AA190" s="11"/>
      <c r="AB190" s="11"/>
      <c r="AC190" s="11"/>
      <c r="AD190" s="11"/>
      <c r="AE190" s="11"/>
      <c r="AF190" s="11"/>
      <c r="AG190" s="11"/>
      <c r="AH190" s="11"/>
    </row>
    <row r="191" spans="1:34" s="14" customFormat="1" ht="13.5">
      <c r="A191" s="11"/>
      <c r="B191" s="11"/>
      <c r="C191" s="11"/>
      <c r="D191" s="11"/>
      <c r="E191" s="11"/>
      <c r="F191" s="11"/>
      <c r="G191" s="11"/>
      <c r="H191" s="11"/>
      <c r="I191" s="11"/>
      <c r="J191" s="11"/>
      <c r="K191" s="30"/>
      <c r="L191" s="30"/>
      <c r="M191" s="30"/>
      <c r="N191" s="30"/>
      <c r="O191" s="30"/>
      <c r="P191" s="11"/>
      <c r="Q191" s="11"/>
      <c r="R191" s="11"/>
      <c r="S191" s="11"/>
      <c r="T191" s="11"/>
      <c r="U191" s="11"/>
      <c r="V191" s="11"/>
      <c r="W191" s="11"/>
      <c r="X191" s="11"/>
      <c r="Y191" s="11"/>
      <c r="Z191" s="11"/>
      <c r="AA191" s="11"/>
      <c r="AB191" s="11"/>
      <c r="AC191" s="11"/>
      <c r="AD191" s="11"/>
      <c r="AE191" s="11"/>
      <c r="AF191" s="11"/>
      <c r="AG191" s="11"/>
      <c r="AH191" s="11"/>
    </row>
    <row r="192" spans="1:34" s="14" customFormat="1" ht="13.5">
      <c r="A192" s="11"/>
      <c r="B192" s="11"/>
      <c r="C192" s="11"/>
      <c r="D192" s="11"/>
      <c r="E192" s="11"/>
      <c r="F192" s="11"/>
      <c r="G192" s="11"/>
      <c r="H192" s="11"/>
      <c r="I192" s="11"/>
      <c r="J192" s="11"/>
      <c r="K192" s="30"/>
      <c r="L192" s="30"/>
      <c r="M192" s="30"/>
      <c r="N192" s="30"/>
      <c r="O192" s="30"/>
      <c r="P192" s="11"/>
      <c r="Q192" s="11"/>
      <c r="R192" s="11"/>
      <c r="S192" s="11"/>
      <c r="T192" s="11"/>
      <c r="U192" s="11"/>
      <c r="V192" s="11"/>
      <c r="W192" s="11"/>
      <c r="X192" s="11"/>
      <c r="Y192" s="11"/>
      <c r="Z192" s="11"/>
      <c r="AA192" s="11"/>
      <c r="AB192" s="11"/>
      <c r="AC192" s="11"/>
      <c r="AD192" s="11"/>
      <c r="AE192" s="11"/>
      <c r="AF192" s="11"/>
      <c r="AG192" s="11"/>
      <c r="AH192" s="11"/>
    </row>
    <row r="193" spans="1:34" s="14" customFormat="1" ht="13.5">
      <c r="A193" s="11"/>
      <c r="B193" s="11"/>
      <c r="C193" s="11"/>
      <c r="D193" s="11"/>
      <c r="E193" s="11"/>
      <c r="F193" s="11"/>
      <c r="G193" s="11"/>
      <c r="H193" s="11"/>
      <c r="I193" s="11"/>
      <c r="J193" s="11"/>
      <c r="K193" s="30"/>
      <c r="L193" s="30"/>
      <c r="M193" s="30"/>
      <c r="N193" s="30"/>
      <c r="O193" s="30"/>
      <c r="P193" s="11"/>
      <c r="Q193" s="11"/>
      <c r="R193" s="11"/>
      <c r="S193" s="11"/>
      <c r="T193" s="11"/>
      <c r="U193" s="11"/>
      <c r="V193" s="11"/>
      <c r="W193" s="11"/>
      <c r="X193" s="11"/>
      <c r="Y193" s="11"/>
      <c r="Z193" s="11"/>
      <c r="AA193" s="11"/>
      <c r="AB193" s="11"/>
      <c r="AC193" s="11"/>
      <c r="AD193" s="11"/>
      <c r="AE193" s="11"/>
      <c r="AF193" s="11"/>
      <c r="AG193" s="11"/>
      <c r="AH193" s="11"/>
    </row>
    <row r="194" spans="1:34" s="14" customFormat="1" ht="13.5">
      <c r="A194" s="11"/>
      <c r="B194" s="11"/>
      <c r="C194" s="11"/>
      <c r="D194" s="11"/>
      <c r="E194" s="11"/>
      <c r="F194" s="11"/>
      <c r="G194" s="11"/>
      <c r="H194" s="11"/>
      <c r="I194" s="11"/>
      <c r="J194" s="11"/>
      <c r="K194" s="30"/>
      <c r="L194" s="30"/>
      <c r="M194" s="30"/>
      <c r="N194" s="30"/>
      <c r="O194" s="30"/>
      <c r="P194" s="11"/>
      <c r="Q194" s="11"/>
      <c r="R194" s="11"/>
      <c r="S194" s="11"/>
      <c r="T194" s="11"/>
      <c r="U194" s="11"/>
      <c r="V194" s="11"/>
      <c r="W194" s="11"/>
      <c r="X194" s="11"/>
      <c r="Y194" s="11"/>
      <c r="Z194" s="11"/>
      <c r="AA194" s="11"/>
      <c r="AB194" s="11"/>
      <c r="AC194" s="11"/>
      <c r="AD194" s="11"/>
      <c r="AE194" s="11"/>
      <c r="AF194" s="11"/>
      <c r="AG194" s="11"/>
      <c r="AH194" s="11"/>
    </row>
    <row r="195" spans="1:34" s="14" customFormat="1" ht="13.5">
      <c r="A195" s="11"/>
      <c r="B195" s="11"/>
      <c r="C195" s="11"/>
      <c r="D195" s="11"/>
      <c r="E195" s="11"/>
      <c r="F195" s="11"/>
      <c r="G195" s="11"/>
      <c r="H195" s="11"/>
      <c r="I195" s="11"/>
      <c r="J195" s="11"/>
      <c r="K195" s="30"/>
      <c r="L195" s="30"/>
      <c r="M195" s="30"/>
      <c r="N195" s="30"/>
      <c r="O195" s="30"/>
      <c r="P195" s="11"/>
      <c r="Q195" s="11"/>
      <c r="R195" s="11"/>
      <c r="S195" s="11"/>
      <c r="T195" s="11"/>
      <c r="U195" s="11"/>
      <c r="V195" s="11"/>
      <c r="W195" s="11"/>
      <c r="X195" s="11"/>
      <c r="Y195" s="11"/>
      <c r="Z195" s="11"/>
      <c r="AA195" s="11"/>
      <c r="AB195" s="11"/>
      <c r="AC195" s="11"/>
      <c r="AD195" s="11"/>
      <c r="AE195" s="11"/>
      <c r="AF195" s="11"/>
      <c r="AG195" s="11"/>
      <c r="AH195" s="11"/>
    </row>
    <row r="196" spans="1:34" s="14" customFormat="1" ht="13.5">
      <c r="A196" s="11"/>
      <c r="B196" s="11"/>
      <c r="C196" s="11"/>
      <c r="D196" s="11"/>
      <c r="E196" s="11"/>
      <c r="F196" s="11"/>
      <c r="G196" s="11"/>
      <c r="H196" s="11"/>
      <c r="I196" s="11"/>
      <c r="J196" s="11"/>
      <c r="K196" s="30"/>
      <c r="L196" s="30"/>
      <c r="M196" s="30"/>
      <c r="N196" s="30"/>
      <c r="O196" s="30"/>
      <c r="P196" s="11"/>
      <c r="Q196" s="11"/>
      <c r="R196" s="11"/>
      <c r="S196" s="11"/>
      <c r="T196" s="11"/>
      <c r="U196" s="11"/>
      <c r="V196" s="11"/>
      <c r="W196" s="11"/>
      <c r="X196" s="11"/>
      <c r="Y196" s="11"/>
      <c r="Z196" s="11"/>
      <c r="AA196" s="11"/>
      <c r="AB196" s="11"/>
      <c r="AC196" s="11"/>
      <c r="AD196" s="11"/>
      <c r="AE196" s="11"/>
      <c r="AF196" s="11"/>
      <c r="AG196" s="11"/>
      <c r="AH196" s="11"/>
    </row>
    <row r="197" spans="1:34" s="14" customFormat="1" ht="13.5">
      <c r="A197" s="11"/>
      <c r="B197" s="11"/>
      <c r="C197" s="11"/>
      <c r="D197" s="11"/>
      <c r="E197" s="11"/>
      <c r="F197" s="11"/>
      <c r="G197" s="11"/>
      <c r="H197" s="11"/>
      <c r="I197" s="11"/>
      <c r="J197" s="11"/>
      <c r="K197" s="30"/>
      <c r="L197" s="30"/>
      <c r="M197" s="30"/>
      <c r="N197" s="30"/>
      <c r="O197" s="30"/>
      <c r="P197" s="11"/>
      <c r="Q197" s="11"/>
      <c r="R197" s="11"/>
      <c r="S197" s="11"/>
      <c r="T197" s="11"/>
      <c r="U197" s="11"/>
      <c r="V197" s="11"/>
      <c r="W197" s="11"/>
      <c r="X197" s="11"/>
      <c r="Y197" s="11"/>
      <c r="Z197" s="11"/>
      <c r="AA197" s="11"/>
      <c r="AB197" s="11"/>
      <c r="AC197" s="11"/>
      <c r="AD197" s="11"/>
      <c r="AE197" s="11"/>
      <c r="AF197" s="11"/>
      <c r="AG197" s="11"/>
      <c r="AH197" s="11"/>
    </row>
    <row r="198" spans="1:34" s="14" customFormat="1" ht="13.5">
      <c r="A198" s="11"/>
      <c r="B198" s="11"/>
      <c r="C198" s="11"/>
      <c r="D198" s="11"/>
      <c r="E198" s="11"/>
      <c r="F198" s="11"/>
      <c r="G198" s="11"/>
      <c r="H198" s="11"/>
      <c r="I198" s="11"/>
      <c r="J198" s="11"/>
      <c r="K198" s="30"/>
      <c r="L198" s="30"/>
      <c r="M198" s="30"/>
      <c r="N198" s="30"/>
      <c r="O198" s="30"/>
      <c r="P198" s="11"/>
      <c r="Q198" s="11"/>
      <c r="R198" s="11"/>
      <c r="S198" s="11"/>
      <c r="T198" s="11"/>
      <c r="U198" s="11"/>
      <c r="V198" s="11"/>
      <c r="W198" s="11"/>
      <c r="X198" s="11"/>
      <c r="Y198" s="11"/>
      <c r="Z198" s="11"/>
      <c r="AA198" s="11"/>
      <c r="AB198" s="11"/>
      <c r="AC198" s="11"/>
      <c r="AD198" s="11"/>
      <c r="AE198" s="11"/>
      <c r="AF198" s="11"/>
      <c r="AG198" s="11"/>
      <c r="AH198" s="11"/>
    </row>
    <row r="199" spans="1:34" s="14" customFormat="1" ht="13.5">
      <c r="A199" s="11"/>
      <c r="B199" s="11"/>
      <c r="C199" s="11"/>
      <c r="D199" s="11"/>
      <c r="E199" s="11"/>
      <c r="F199" s="11"/>
      <c r="G199" s="11"/>
      <c r="H199" s="11"/>
      <c r="I199" s="11"/>
      <c r="J199" s="11"/>
      <c r="K199" s="30"/>
      <c r="L199" s="30"/>
      <c r="M199" s="30"/>
      <c r="N199" s="30"/>
      <c r="O199" s="30"/>
      <c r="P199" s="11"/>
      <c r="Q199" s="11"/>
      <c r="R199" s="11"/>
      <c r="S199" s="11"/>
      <c r="T199" s="11"/>
      <c r="U199" s="11"/>
      <c r="V199" s="11"/>
      <c r="W199" s="11"/>
      <c r="X199" s="11"/>
      <c r="Y199" s="11"/>
      <c r="Z199" s="11"/>
      <c r="AA199" s="11"/>
      <c r="AB199" s="11"/>
      <c r="AC199" s="11"/>
      <c r="AD199" s="11"/>
      <c r="AE199" s="11"/>
      <c r="AF199" s="11"/>
      <c r="AG199" s="11"/>
      <c r="AH199" s="11"/>
    </row>
    <row r="200" spans="1:34" s="14" customFormat="1" ht="13.5">
      <c r="A200" s="11"/>
      <c r="B200" s="11"/>
      <c r="C200" s="11"/>
      <c r="D200" s="11"/>
      <c r="E200" s="11"/>
      <c r="F200" s="11"/>
      <c r="G200" s="11"/>
      <c r="H200" s="11"/>
      <c r="I200" s="11"/>
      <c r="J200" s="11"/>
      <c r="K200" s="30"/>
      <c r="L200" s="30"/>
      <c r="M200" s="30"/>
      <c r="N200" s="30"/>
      <c r="O200" s="30"/>
      <c r="P200" s="11"/>
      <c r="Q200" s="11"/>
      <c r="R200" s="11"/>
      <c r="S200" s="11"/>
      <c r="T200" s="11"/>
      <c r="U200" s="11"/>
      <c r="V200" s="11"/>
      <c r="W200" s="11"/>
      <c r="X200" s="11"/>
      <c r="Y200" s="11"/>
      <c r="Z200" s="11"/>
      <c r="AA200" s="11"/>
      <c r="AB200" s="11"/>
      <c r="AC200" s="11"/>
      <c r="AD200" s="11"/>
      <c r="AE200" s="11"/>
      <c r="AF200" s="11"/>
      <c r="AG200" s="11"/>
      <c r="AH200" s="11"/>
    </row>
    <row r="201" spans="1:34" s="14" customFormat="1" ht="13.5">
      <c r="A201" s="11"/>
      <c r="B201" s="11"/>
      <c r="C201" s="11"/>
      <c r="D201" s="11"/>
      <c r="E201" s="11"/>
      <c r="F201" s="11"/>
      <c r="G201" s="11"/>
      <c r="H201" s="11"/>
      <c r="I201" s="11"/>
      <c r="J201" s="11"/>
      <c r="K201" s="30"/>
      <c r="L201" s="30"/>
      <c r="M201" s="30"/>
      <c r="N201" s="30"/>
      <c r="O201" s="30"/>
      <c r="P201" s="11"/>
      <c r="Q201" s="11"/>
      <c r="R201" s="11"/>
      <c r="S201" s="11"/>
      <c r="T201" s="11"/>
      <c r="U201" s="11"/>
      <c r="V201" s="11"/>
      <c r="W201" s="11"/>
      <c r="X201" s="11"/>
      <c r="Y201" s="11"/>
      <c r="Z201" s="11"/>
      <c r="AA201" s="11"/>
      <c r="AB201" s="11"/>
      <c r="AC201" s="11"/>
      <c r="AD201" s="11"/>
      <c r="AE201" s="11"/>
      <c r="AF201" s="11"/>
      <c r="AG201" s="11"/>
      <c r="AH201" s="11"/>
    </row>
    <row r="202" spans="1:34" s="14" customFormat="1" ht="13.5">
      <c r="A202" s="11"/>
      <c r="B202" s="11"/>
      <c r="C202" s="11"/>
      <c r="D202" s="11"/>
      <c r="E202" s="11"/>
      <c r="F202" s="11"/>
      <c r="G202" s="11"/>
      <c r="H202" s="11"/>
      <c r="I202" s="11"/>
      <c r="J202" s="11"/>
      <c r="K202" s="30"/>
      <c r="L202" s="30"/>
      <c r="M202" s="30"/>
      <c r="N202" s="30"/>
      <c r="O202" s="30"/>
      <c r="P202" s="11"/>
      <c r="Q202" s="11"/>
      <c r="R202" s="11"/>
      <c r="S202" s="11"/>
      <c r="T202" s="11"/>
      <c r="U202" s="11"/>
      <c r="V202" s="11"/>
      <c r="W202" s="11"/>
      <c r="X202" s="11"/>
      <c r="Y202" s="11"/>
      <c r="Z202" s="11"/>
      <c r="AA202" s="11"/>
      <c r="AB202" s="11"/>
      <c r="AC202" s="11"/>
      <c r="AD202" s="11"/>
      <c r="AE202" s="11"/>
      <c r="AF202" s="11"/>
      <c r="AG202" s="11"/>
      <c r="AH202" s="11"/>
    </row>
    <row r="203" spans="1:34" s="14" customFormat="1" ht="13.5">
      <c r="A203" s="11"/>
      <c r="B203" s="11"/>
      <c r="C203" s="11"/>
      <c r="D203" s="11"/>
      <c r="E203" s="11"/>
      <c r="F203" s="11"/>
      <c r="G203" s="11"/>
      <c r="H203" s="11"/>
      <c r="I203" s="11"/>
      <c r="J203" s="11"/>
      <c r="K203" s="30"/>
      <c r="L203" s="30"/>
      <c r="M203" s="30"/>
      <c r="N203" s="30"/>
      <c r="O203" s="30"/>
      <c r="P203" s="11"/>
      <c r="Q203" s="11"/>
      <c r="R203" s="11"/>
      <c r="S203" s="11"/>
      <c r="T203" s="11"/>
      <c r="U203" s="11"/>
      <c r="V203" s="11"/>
      <c r="W203" s="11"/>
      <c r="X203" s="11"/>
      <c r="Y203" s="11"/>
      <c r="Z203" s="11"/>
      <c r="AA203" s="11"/>
      <c r="AB203" s="11"/>
      <c r="AC203" s="11"/>
      <c r="AD203" s="11"/>
      <c r="AE203" s="11"/>
      <c r="AF203" s="11"/>
      <c r="AG203" s="11"/>
      <c r="AH203" s="11"/>
    </row>
    <row r="204" spans="1:34" s="14" customFormat="1" ht="13.5">
      <c r="A204" s="11"/>
      <c r="B204" s="11"/>
      <c r="C204" s="11"/>
      <c r="D204" s="11"/>
      <c r="E204" s="11"/>
      <c r="F204" s="11"/>
      <c r="G204" s="11"/>
      <c r="H204" s="11"/>
      <c r="I204" s="11"/>
      <c r="J204" s="11"/>
      <c r="K204" s="30"/>
      <c r="L204" s="30"/>
      <c r="M204" s="30"/>
      <c r="N204" s="30"/>
      <c r="O204" s="30"/>
      <c r="P204" s="11"/>
      <c r="Q204" s="11"/>
      <c r="R204" s="11"/>
      <c r="S204" s="11"/>
      <c r="T204" s="11"/>
      <c r="U204" s="11"/>
      <c r="V204" s="11"/>
      <c r="W204" s="11"/>
      <c r="X204" s="11"/>
      <c r="Y204" s="11"/>
      <c r="Z204" s="11"/>
      <c r="AA204" s="11"/>
      <c r="AB204" s="11"/>
      <c r="AC204" s="11"/>
      <c r="AD204" s="11"/>
      <c r="AE204" s="11"/>
      <c r="AF204" s="11"/>
      <c r="AG204" s="11"/>
      <c r="AH204" s="11"/>
    </row>
    <row r="205" spans="1:34" s="14" customFormat="1" ht="13.5">
      <c r="A205" s="11"/>
      <c r="B205" s="11"/>
      <c r="C205" s="11"/>
      <c r="D205" s="11"/>
      <c r="E205" s="11"/>
      <c r="F205" s="11"/>
      <c r="G205" s="11"/>
      <c r="H205" s="11"/>
      <c r="I205" s="11"/>
      <c r="J205" s="11"/>
      <c r="K205" s="30"/>
      <c r="L205" s="30"/>
      <c r="M205" s="30"/>
      <c r="N205" s="30"/>
      <c r="O205" s="30"/>
      <c r="P205" s="11"/>
      <c r="Q205" s="11"/>
      <c r="R205" s="11"/>
      <c r="S205" s="11"/>
      <c r="T205" s="11"/>
      <c r="U205" s="11"/>
      <c r="V205" s="11"/>
      <c r="W205" s="11"/>
      <c r="X205" s="11"/>
      <c r="Y205" s="11"/>
      <c r="Z205" s="11"/>
      <c r="AA205" s="11"/>
      <c r="AB205" s="11"/>
      <c r="AC205" s="11"/>
      <c r="AD205" s="11"/>
      <c r="AE205" s="11"/>
      <c r="AF205" s="11"/>
      <c r="AG205" s="11"/>
      <c r="AH205" s="11"/>
    </row>
    <row r="206" spans="1:34" s="14" customFormat="1" ht="13.5">
      <c r="A206" s="11"/>
      <c r="B206" s="11"/>
      <c r="C206" s="11"/>
      <c r="D206" s="11"/>
      <c r="E206" s="11"/>
      <c r="F206" s="11"/>
      <c r="G206" s="11"/>
      <c r="H206" s="11"/>
      <c r="I206" s="11"/>
      <c r="J206" s="11"/>
      <c r="K206" s="30"/>
      <c r="L206" s="30"/>
      <c r="M206" s="30"/>
      <c r="N206" s="30"/>
      <c r="O206" s="30"/>
      <c r="P206" s="11"/>
      <c r="Q206" s="11"/>
      <c r="R206" s="11"/>
      <c r="S206" s="11"/>
      <c r="T206" s="11"/>
      <c r="U206" s="11"/>
      <c r="V206" s="11"/>
      <c r="W206" s="11"/>
      <c r="X206" s="11"/>
      <c r="Y206" s="11"/>
      <c r="Z206" s="11"/>
      <c r="AA206" s="11"/>
      <c r="AB206" s="11"/>
      <c r="AC206" s="11"/>
      <c r="AD206" s="11"/>
      <c r="AE206" s="11"/>
      <c r="AF206" s="11"/>
      <c r="AG206" s="11"/>
      <c r="AH206" s="11"/>
    </row>
    <row r="207" spans="1:34" s="14" customFormat="1" ht="13.5">
      <c r="A207" s="11"/>
      <c r="B207" s="11"/>
      <c r="C207" s="11"/>
      <c r="D207" s="11"/>
      <c r="E207" s="11"/>
      <c r="F207" s="11"/>
      <c r="G207" s="11"/>
      <c r="H207" s="11"/>
      <c r="I207" s="11"/>
      <c r="J207" s="11"/>
      <c r="K207" s="30"/>
      <c r="L207" s="30"/>
      <c r="M207" s="30"/>
      <c r="N207" s="30"/>
      <c r="O207" s="30"/>
      <c r="P207" s="11"/>
      <c r="Q207" s="11"/>
      <c r="R207" s="11"/>
      <c r="S207" s="11"/>
      <c r="T207" s="11"/>
      <c r="U207" s="11"/>
      <c r="V207" s="11"/>
      <c r="W207" s="11"/>
      <c r="X207" s="11"/>
      <c r="Y207" s="11"/>
      <c r="Z207" s="11"/>
      <c r="AA207" s="11"/>
      <c r="AB207" s="11"/>
      <c r="AC207" s="11"/>
      <c r="AD207" s="11"/>
      <c r="AE207" s="11"/>
      <c r="AF207" s="11"/>
      <c r="AG207" s="11"/>
      <c r="AH207" s="11"/>
    </row>
    <row r="208" spans="1:34" s="14" customFormat="1" ht="13.5">
      <c r="A208" s="11"/>
      <c r="B208" s="11"/>
      <c r="C208" s="11"/>
      <c r="D208" s="11"/>
      <c r="E208" s="11"/>
      <c r="F208" s="11"/>
      <c r="G208" s="11"/>
      <c r="H208" s="11"/>
      <c r="I208" s="11"/>
      <c r="J208" s="11"/>
      <c r="K208" s="30"/>
      <c r="L208" s="30"/>
      <c r="M208" s="30"/>
      <c r="N208" s="30"/>
      <c r="O208" s="30"/>
      <c r="P208" s="11"/>
      <c r="Q208" s="11"/>
      <c r="R208" s="11"/>
      <c r="S208" s="11"/>
      <c r="T208" s="11"/>
      <c r="U208" s="11"/>
      <c r="V208" s="11"/>
      <c r="W208" s="11"/>
      <c r="X208" s="11"/>
      <c r="Y208" s="11"/>
      <c r="Z208" s="11"/>
      <c r="AA208" s="11"/>
      <c r="AB208" s="11"/>
      <c r="AC208" s="11"/>
      <c r="AD208" s="11"/>
      <c r="AE208" s="11"/>
      <c r="AF208" s="11"/>
      <c r="AG208" s="11"/>
      <c r="AH208" s="11"/>
    </row>
    <row r="209" spans="1:34" s="14" customFormat="1" ht="13.5">
      <c r="A209" s="11"/>
      <c r="B209" s="11"/>
      <c r="C209" s="11"/>
      <c r="D209" s="11"/>
      <c r="E209" s="11"/>
      <c r="F209" s="11"/>
      <c r="G209" s="11"/>
      <c r="H209" s="11"/>
      <c r="I209" s="11"/>
      <c r="J209" s="11"/>
      <c r="K209" s="30"/>
      <c r="L209" s="30"/>
      <c r="M209" s="30"/>
      <c r="N209" s="30"/>
      <c r="O209" s="30"/>
      <c r="P209" s="11"/>
      <c r="Q209" s="11"/>
      <c r="R209" s="11"/>
      <c r="S209" s="11"/>
      <c r="T209" s="11"/>
      <c r="U209" s="11"/>
      <c r="V209" s="11"/>
      <c r="W209" s="11"/>
      <c r="X209" s="11"/>
      <c r="Y209" s="11"/>
      <c r="Z209" s="11"/>
      <c r="AA209" s="11"/>
      <c r="AB209" s="11"/>
      <c r="AC209" s="11"/>
      <c r="AD209" s="11"/>
      <c r="AE209" s="11"/>
      <c r="AF209" s="11"/>
      <c r="AG209" s="11"/>
      <c r="AH209" s="11"/>
    </row>
    <row r="210" spans="1:34" s="14" customFormat="1" ht="13.5">
      <c r="A210" s="11"/>
      <c r="B210" s="11"/>
      <c r="C210" s="11"/>
      <c r="D210" s="11"/>
      <c r="E210" s="11"/>
      <c r="F210" s="11"/>
      <c r="G210" s="11"/>
      <c r="H210" s="11"/>
      <c r="I210" s="11"/>
      <c r="J210" s="11"/>
      <c r="K210" s="30"/>
      <c r="L210" s="30"/>
      <c r="M210" s="30"/>
      <c r="N210" s="30"/>
      <c r="O210" s="30"/>
      <c r="P210" s="11"/>
      <c r="Q210" s="11"/>
      <c r="R210" s="11"/>
      <c r="S210" s="11"/>
      <c r="T210" s="11"/>
      <c r="U210" s="11"/>
      <c r="V210" s="11"/>
      <c r="W210" s="11"/>
      <c r="X210" s="11"/>
      <c r="Y210" s="11"/>
      <c r="Z210" s="11"/>
      <c r="AA210" s="11"/>
      <c r="AB210" s="11"/>
      <c r="AC210" s="11"/>
      <c r="AD210" s="11"/>
      <c r="AE210" s="11"/>
      <c r="AF210" s="11"/>
      <c r="AG210" s="11"/>
      <c r="AH210" s="11"/>
    </row>
    <row r="211" spans="1:34" s="14" customFormat="1" ht="13.5">
      <c r="A211" s="11"/>
      <c r="B211" s="11"/>
      <c r="C211" s="11"/>
      <c r="D211" s="11"/>
      <c r="E211" s="11"/>
      <c r="F211" s="11"/>
      <c r="G211" s="11"/>
      <c r="H211" s="11"/>
      <c r="I211" s="11"/>
      <c r="J211" s="11"/>
      <c r="K211" s="30"/>
      <c r="L211" s="30"/>
      <c r="M211" s="30"/>
      <c r="N211" s="30"/>
      <c r="O211" s="30"/>
      <c r="P211" s="11"/>
      <c r="Q211" s="11"/>
      <c r="R211" s="11"/>
      <c r="S211" s="11"/>
      <c r="T211" s="11"/>
      <c r="U211" s="11"/>
      <c r="V211" s="11"/>
      <c r="W211" s="11"/>
      <c r="X211" s="11"/>
      <c r="Y211" s="11"/>
      <c r="Z211" s="11"/>
      <c r="AA211" s="11"/>
      <c r="AB211" s="11"/>
      <c r="AC211" s="11"/>
      <c r="AD211" s="11"/>
      <c r="AE211" s="11"/>
      <c r="AF211" s="11"/>
      <c r="AG211" s="11"/>
      <c r="AH211" s="11"/>
    </row>
    <row r="212" spans="1:34" s="14" customFormat="1" ht="13.5">
      <c r="A212" s="11"/>
      <c r="B212" s="11"/>
      <c r="C212" s="11"/>
      <c r="D212" s="11"/>
      <c r="E212" s="11"/>
      <c r="F212" s="11"/>
      <c r="G212" s="11"/>
      <c r="H212" s="11"/>
      <c r="I212" s="11"/>
      <c r="J212" s="11"/>
      <c r="K212" s="30"/>
      <c r="L212" s="30"/>
      <c r="M212" s="30"/>
      <c r="N212" s="30"/>
      <c r="O212" s="30"/>
      <c r="P212" s="11"/>
      <c r="Q212" s="11"/>
      <c r="R212" s="11"/>
      <c r="S212" s="11"/>
      <c r="T212" s="11"/>
      <c r="U212" s="11"/>
      <c r="V212" s="11"/>
      <c r="W212" s="11"/>
      <c r="X212" s="11"/>
      <c r="Y212" s="11"/>
      <c r="Z212" s="11"/>
      <c r="AA212" s="11"/>
      <c r="AB212" s="11"/>
      <c r="AC212" s="11"/>
      <c r="AD212" s="11"/>
      <c r="AE212" s="11"/>
      <c r="AF212" s="11"/>
      <c r="AG212" s="11"/>
      <c r="AH212" s="11"/>
    </row>
    <row r="213" spans="1:34" s="14" customFormat="1" ht="13.5">
      <c r="A213" s="11"/>
      <c r="B213" s="11"/>
      <c r="C213" s="11"/>
      <c r="D213" s="11"/>
      <c r="E213" s="11"/>
      <c r="F213" s="11"/>
      <c r="G213" s="11"/>
      <c r="H213" s="11"/>
      <c r="I213" s="11"/>
      <c r="J213" s="11"/>
      <c r="K213" s="30"/>
      <c r="L213" s="30"/>
      <c r="M213" s="30"/>
      <c r="N213" s="30"/>
      <c r="O213" s="30"/>
      <c r="P213" s="11"/>
      <c r="Q213" s="11"/>
      <c r="R213" s="11"/>
      <c r="S213" s="11"/>
      <c r="T213" s="11"/>
      <c r="U213" s="11"/>
      <c r="V213" s="11"/>
      <c r="W213" s="11"/>
      <c r="X213" s="11"/>
      <c r="Y213" s="11"/>
      <c r="Z213" s="11"/>
      <c r="AA213" s="11"/>
      <c r="AB213" s="11"/>
      <c r="AC213" s="11"/>
      <c r="AD213" s="11"/>
      <c r="AE213" s="11"/>
      <c r="AF213" s="11"/>
      <c r="AG213" s="11"/>
      <c r="AH213" s="11"/>
    </row>
    <row r="214" spans="1:34" s="14" customFormat="1" ht="13.5">
      <c r="A214" s="11"/>
      <c r="B214" s="11"/>
      <c r="C214" s="11"/>
      <c r="D214" s="11"/>
      <c r="E214" s="11"/>
      <c r="F214" s="11"/>
      <c r="G214" s="11"/>
      <c r="H214" s="11"/>
      <c r="I214" s="11"/>
      <c r="J214" s="11"/>
      <c r="K214" s="30"/>
      <c r="L214" s="30"/>
      <c r="M214" s="30"/>
      <c r="N214" s="30"/>
      <c r="O214" s="30"/>
      <c r="P214" s="11"/>
      <c r="Q214" s="11"/>
      <c r="R214" s="11"/>
      <c r="S214" s="11"/>
      <c r="T214" s="11"/>
      <c r="U214" s="11"/>
      <c r="V214" s="11"/>
      <c r="W214" s="11"/>
      <c r="X214" s="11"/>
      <c r="Y214" s="11"/>
      <c r="Z214" s="11"/>
      <c r="AA214" s="11"/>
      <c r="AB214" s="11"/>
      <c r="AC214" s="11"/>
      <c r="AD214" s="11"/>
      <c r="AE214" s="11"/>
      <c r="AF214" s="11"/>
      <c r="AG214" s="11"/>
      <c r="AH214" s="11"/>
    </row>
    <row r="215" spans="1:34" s="14" customFormat="1" ht="13.5">
      <c r="A215" s="11"/>
      <c r="B215" s="11"/>
      <c r="C215" s="11"/>
      <c r="D215" s="11"/>
      <c r="E215" s="11"/>
      <c r="F215" s="11"/>
      <c r="G215" s="11"/>
      <c r="H215" s="11"/>
      <c r="I215" s="11"/>
      <c r="J215" s="11"/>
      <c r="K215" s="30"/>
      <c r="L215" s="30"/>
      <c r="M215" s="30"/>
      <c r="N215" s="30"/>
      <c r="O215" s="30"/>
      <c r="P215" s="11"/>
      <c r="Q215" s="11"/>
      <c r="R215" s="11"/>
      <c r="S215" s="11"/>
      <c r="T215" s="11"/>
      <c r="U215" s="11"/>
      <c r="V215" s="11"/>
      <c r="W215" s="11"/>
      <c r="X215" s="11"/>
      <c r="Y215" s="11"/>
      <c r="Z215" s="11"/>
      <c r="AA215" s="11"/>
      <c r="AB215" s="11"/>
      <c r="AC215" s="11"/>
      <c r="AD215" s="11"/>
      <c r="AE215" s="11"/>
      <c r="AF215" s="11"/>
      <c r="AG215" s="11"/>
      <c r="AH215" s="11"/>
    </row>
    <row r="216" spans="1:34" s="14" customFormat="1" ht="13.5">
      <c r="A216" s="11"/>
      <c r="B216" s="11"/>
      <c r="C216" s="11"/>
      <c r="D216" s="11"/>
      <c r="E216" s="11"/>
      <c r="F216" s="11"/>
      <c r="G216" s="11"/>
      <c r="H216" s="11"/>
      <c r="I216" s="11"/>
      <c r="J216" s="11"/>
      <c r="K216" s="30"/>
      <c r="L216" s="30"/>
      <c r="M216" s="30"/>
      <c r="N216" s="30"/>
      <c r="O216" s="30"/>
      <c r="P216" s="11"/>
      <c r="Q216" s="11"/>
      <c r="R216" s="11"/>
      <c r="S216" s="11"/>
      <c r="T216" s="11"/>
      <c r="U216" s="11"/>
      <c r="V216" s="11"/>
      <c r="W216" s="11"/>
      <c r="X216" s="11"/>
      <c r="Y216" s="11"/>
      <c r="Z216" s="11"/>
      <c r="AA216" s="11"/>
      <c r="AB216" s="11"/>
      <c r="AC216" s="11"/>
      <c r="AD216" s="11"/>
      <c r="AE216" s="11"/>
      <c r="AF216" s="11"/>
      <c r="AG216" s="11"/>
      <c r="AH216" s="11"/>
    </row>
    <row r="217" spans="1:34" s="14" customFormat="1" ht="13.5">
      <c r="A217" s="11"/>
      <c r="B217" s="11"/>
      <c r="C217" s="11"/>
      <c r="D217" s="11"/>
      <c r="E217" s="11"/>
      <c r="F217" s="11"/>
      <c r="G217" s="11"/>
      <c r="H217" s="11"/>
      <c r="I217" s="11"/>
      <c r="J217" s="11"/>
      <c r="K217" s="30"/>
      <c r="L217" s="30"/>
      <c r="M217" s="30"/>
      <c r="N217" s="30"/>
      <c r="O217" s="30"/>
      <c r="P217" s="11"/>
      <c r="Q217" s="11"/>
      <c r="R217" s="11"/>
      <c r="S217" s="11"/>
      <c r="T217" s="11"/>
      <c r="U217" s="11"/>
      <c r="V217" s="11"/>
      <c r="W217" s="11"/>
      <c r="X217" s="11"/>
      <c r="Y217" s="11"/>
      <c r="Z217" s="11"/>
      <c r="AA217" s="11"/>
      <c r="AB217" s="11"/>
      <c r="AC217" s="11"/>
      <c r="AD217" s="11"/>
      <c r="AE217" s="11"/>
      <c r="AF217" s="11"/>
      <c r="AG217" s="11"/>
      <c r="AH217" s="11"/>
    </row>
    <row r="218" spans="1:34" s="14" customFormat="1" ht="13.5">
      <c r="A218" s="11"/>
      <c r="B218" s="11"/>
      <c r="C218" s="11"/>
      <c r="D218" s="11"/>
      <c r="E218" s="11"/>
      <c r="F218" s="11"/>
      <c r="G218" s="11"/>
      <c r="H218" s="11"/>
      <c r="I218" s="11"/>
      <c r="J218" s="11"/>
      <c r="K218" s="30"/>
      <c r="L218" s="30"/>
      <c r="M218" s="30"/>
      <c r="N218" s="30"/>
      <c r="O218" s="30"/>
      <c r="P218" s="11"/>
      <c r="Q218" s="11"/>
      <c r="R218" s="11"/>
      <c r="S218" s="11"/>
      <c r="T218" s="11"/>
      <c r="U218" s="11"/>
      <c r="V218" s="11"/>
      <c r="W218" s="11"/>
      <c r="X218" s="11"/>
      <c r="Y218" s="11"/>
      <c r="Z218" s="11"/>
      <c r="AA218" s="11"/>
      <c r="AB218" s="11"/>
      <c r="AC218" s="11"/>
      <c r="AD218" s="11"/>
      <c r="AE218" s="11"/>
      <c r="AF218" s="11"/>
      <c r="AG218" s="11"/>
      <c r="AH218" s="11"/>
    </row>
    <row r="219" spans="1:34" s="14" customFormat="1" ht="13.5">
      <c r="A219" s="11"/>
      <c r="B219" s="11"/>
      <c r="C219" s="11"/>
      <c r="D219" s="11"/>
      <c r="E219" s="11"/>
      <c r="F219" s="11"/>
      <c r="G219" s="11"/>
      <c r="H219" s="11"/>
      <c r="I219" s="11"/>
      <c r="J219" s="11"/>
      <c r="K219" s="30"/>
      <c r="L219" s="30"/>
      <c r="M219" s="30"/>
      <c r="N219" s="30"/>
      <c r="O219" s="30"/>
      <c r="P219" s="11"/>
      <c r="Q219" s="11"/>
      <c r="R219" s="11"/>
      <c r="S219" s="11"/>
      <c r="T219" s="11"/>
      <c r="U219" s="11"/>
      <c r="V219" s="11"/>
      <c r="W219" s="11"/>
      <c r="X219" s="11"/>
      <c r="Y219" s="11"/>
      <c r="Z219" s="11"/>
      <c r="AA219" s="11"/>
      <c r="AB219" s="11"/>
      <c r="AC219" s="11"/>
      <c r="AD219" s="11"/>
      <c r="AE219" s="11"/>
      <c r="AF219" s="11"/>
      <c r="AG219" s="11"/>
      <c r="AH219" s="11"/>
    </row>
    <row r="220" spans="1:34" s="14" customFormat="1" ht="13.5">
      <c r="A220" s="11"/>
      <c r="B220" s="11"/>
      <c r="C220" s="11"/>
      <c r="D220" s="11"/>
      <c r="E220" s="11"/>
      <c r="F220" s="11"/>
      <c r="G220" s="11"/>
      <c r="H220" s="11"/>
      <c r="I220" s="11"/>
      <c r="J220" s="11"/>
      <c r="K220" s="30"/>
      <c r="L220" s="30"/>
      <c r="M220" s="30"/>
      <c r="N220" s="30"/>
      <c r="O220" s="30"/>
      <c r="P220" s="11"/>
      <c r="Q220" s="11"/>
      <c r="R220" s="11"/>
      <c r="S220" s="11"/>
      <c r="T220" s="11"/>
      <c r="U220" s="11"/>
      <c r="V220" s="11"/>
      <c r="W220" s="11"/>
      <c r="X220" s="11"/>
      <c r="Y220" s="11"/>
      <c r="Z220" s="11"/>
      <c r="AA220" s="11"/>
      <c r="AB220" s="11"/>
      <c r="AC220" s="11"/>
      <c r="AD220" s="11"/>
      <c r="AE220" s="11"/>
      <c r="AF220" s="11"/>
      <c r="AG220" s="11"/>
      <c r="AH220" s="11"/>
    </row>
    <row r="221" spans="1:34" s="14" customFormat="1" ht="13.5">
      <c r="A221" s="11"/>
      <c r="B221" s="11"/>
      <c r="C221" s="11"/>
      <c r="D221" s="11"/>
      <c r="E221" s="11"/>
      <c r="F221" s="11"/>
      <c r="G221" s="11"/>
      <c r="H221" s="11"/>
      <c r="I221" s="11"/>
      <c r="J221" s="11"/>
      <c r="K221" s="30"/>
      <c r="L221" s="30"/>
      <c r="M221" s="30"/>
      <c r="N221" s="30"/>
      <c r="O221" s="30"/>
      <c r="P221" s="11"/>
      <c r="Q221" s="11"/>
      <c r="R221" s="11"/>
      <c r="S221" s="11"/>
      <c r="T221" s="11"/>
      <c r="U221" s="11"/>
      <c r="V221" s="11"/>
      <c r="W221" s="11"/>
      <c r="X221" s="11"/>
      <c r="Y221" s="11"/>
      <c r="Z221" s="11"/>
      <c r="AA221" s="11"/>
      <c r="AB221" s="11"/>
      <c r="AC221" s="11"/>
      <c r="AD221" s="11"/>
      <c r="AE221" s="11"/>
      <c r="AF221" s="11"/>
      <c r="AG221" s="11"/>
      <c r="AH221" s="11"/>
    </row>
    <row r="222" spans="1:34" s="14" customFormat="1" ht="13.5">
      <c r="A222" s="11"/>
      <c r="B222" s="11"/>
      <c r="C222" s="11"/>
      <c r="D222" s="11"/>
      <c r="E222" s="11"/>
      <c r="F222" s="11"/>
      <c r="G222" s="11"/>
      <c r="H222" s="11"/>
      <c r="I222" s="11"/>
      <c r="J222" s="11"/>
      <c r="K222" s="30"/>
      <c r="L222" s="30"/>
      <c r="M222" s="30"/>
      <c r="N222" s="30"/>
      <c r="O222" s="30"/>
      <c r="P222" s="11"/>
      <c r="Q222" s="11"/>
      <c r="R222" s="11"/>
      <c r="S222" s="11"/>
      <c r="T222" s="11"/>
      <c r="U222" s="11"/>
      <c r="V222" s="11"/>
      <c r="W222" s="11"/>
      <c r="X222" s="11"/>
      <c r="Y222" s="11"/>
      <c r="Z222" s="11"/>
      <c r="AA222" s="11"/>
      <c r="AB222" s="11"/>
      <c r="AC222" s="11"/>
      <c r="AD222" s="11"/>
      <c r="AE222" s="11"/>
      <c r="AF222" s="11"/>
      <c r="AG222" s="11"/>
      <c r="AH222" s="11"/>
    </row>
    <row r="223" spans="1:34" s="14" customFormat="1" ht="13.5">
      <c r="A223" s="11"/>
      <c r="B223" s="11"/>
      <c r="C223" s="11"/>
      <c r="D223" s="11"/>
      <c r="E223" s="11"/>
      <c r="F223" s="11"/>
      <c r="G223" s="11"/>
      <c r="H223" s="11"/>
      <c r="I223" s="11"/>
      <c r="J223" s="11"/>
      <c r="K223" s="30"/>
      <c r="L223" s="30"/>
      <c r="M223" s="30"/>
      <c r="N223" s="30"/>
      <c r="O223" s="30"/>
      <c r="P223" s="11"/>
      <c r="Q223" s="11"/>
      <c r="R223" s="11"/>
      <c r="S223" s="11"/>
      <c r="T223" s="11"/>
      <c r="U223" s="11"/>
      <c r="V223" s="11"/>
      <c r="W223" s="11"/>
      <c r="X223" s="11"/>
      <c r="Y223" s="11"/>
      <c r="Z223" s="11"/>
      <c r="AA223" s="11"/>
      <c r="AB223" s="11"/>
      <c r="AC223" s="11"/>
      <c r="AD223" s="11"/>
      <c r="AE223" s="11"/>
      <c r="AF223" s="11"/>
      <c r="AG223" s="11"/>
      <c r="AH223" s="11"/>
    </row>
    <row r="224" spans="1:34" s="14" customFormat="1" ht="13.5">
      <c r="A224" s="11"/>
      <c r="B224" s="11"/>
      <c r="C224" s="11"/>
      <c r="D224" s="11"/>
      <c r="E224" s="11"/>
      <c r="F224" s="11"/>
      <c r="G224" s="11"/>
      <c r="H224" s="11"/>
      <c r="I224" s="11"/>
      <c r="J224" s="11"/>
      <c r="K224" s="30"/>
      <c r="L224" s="30"/>
      <c r="M224" s="30"/>
      <c r="N224" s="30"/>
      <c r="O224" s="30"/>
      <c r="P224" s="11"/>
      <c r="Q224" s="11"/>
      <c r="R224" s="11"/>
      <c r="S224" s="11"/>
      <c r="T224" s="11"/>
      <c r="U224" s="11"/>
      <c r="V224" s="11"/>
      <c r="W224" s="11"/>
      <c r="X224" s="11"/>
      <c r="Y224" s="11"/>
      <c r="Z224" s="11"/>
      <c r="AA224" s="11"/>
      <c r="AB224" s="11"/>
      <c r="AC224" s="11"/>
      <c r="AD224" s="11"/>
      <c r="AE224" s="11"/>
      <c r="AF224" s="11"/>
      <c r="AG224" s="11"/>
      <c r="AH224" s="11"/>
    </row>
    <row r="225" spans="1:34" s="14" customFormat="1" ht="13.5">
      <c r="A225" s="11"/>
      <c r="B225" s="11"/>
      <c r="C225" s="11"/>
      <c r="D225" s="11"/>
      <c r="E225" s="11"/>
      <c r="F225" s="11"/>
      <c r="G225" s="11"/>
      <c r="H225" s="11"/>
      <c r="I225" s="11"/>
      <c r="J225" s="11"/>
      <c r="K225" s="30"/>
      <c r="L225" s="30"/>
      <c r="M225" s="30"/>
      <c r="N225" s="30"/>
      <c r="O225" s="30"/>
      <c r="P225" s="11"/>
      <c r="Q225" s="11"/>
      <c r="R225" s="11"/>
      <c r="S225" s="11"/>
      <c r="T225" s="11"/>
      <c r="U225" s="11"/>
      <c r="V225" s="11"/>
      <c r="W225" s="11"/>
      <c r="X225" s="11"/>
      <c r="Y225" s="11"/>
      <c r="Z225" s="11"/>
      <c r="AA225" s="11"/>
      <c r="AB225" s="11"/>
      <c r="AC225" s="11"/>
      <c r="AD225" s="11"/>
      <c r="AE225" s="11"/>
      <c r="AF225" s="11"/>
      <c r="AG225" s="11"/>
      <c r="AH225" s="11"/>
    </row>
    <row r="226" spans="1:34" s="14" customFormat="1" ht="13.5">
      <c r="A226" s="11"/>
      <c r="B226" s="11"/>
      <c r="C226" s="11"/>
      <c r="D226" s="11"/>
      <c r="E226" s="11"/>
      <c r="F226" s="11"/>
      <c r="G226" s="11"/>
      <c r="H226" s="11"/>
      <c r="I226" s="11"/>
      <c r="J226" s="11"/>
      <c r="K226" s="30"/>
      <c r="L226" s="30"/>
      <c r="M226" s="30"/>
      <c r="N226" s="30"/>
      <c r="O226" s="30"/>
      <c r="P226" s="11"/>
      <c r="Q226" s="11"/>
      <c r="R226" s="11"/>
      <c r="S226" s="11"/>
      <c r="T226" s="11"/>
      <c r="U226" s="11"/>
      <c r="V226" s="11"/>
      <c r="W226" s="11"/>
      <c r="X226" s="11"/>
      <c r="Y226" s="11"/>
      <c r="Z226" s="11"/>
      <c r="AA226" s="11"/>
      <c r="AB226" s="11"/>
      <c r="AC226" s="11"/>
      <c r="AD226" s="11"/>
      <c r="AE226" s="11"/>
      <c r="AF226" s="11"/>
      <c r="AG226" s="11"/>
      <c r="AH226" s="11"/>
    </row>
    <row r="227" spans="1:34" s="14" customFormat="1" ht="13.5">
      <c r="A227" s="11"/>
      <c r="B227" s="11"/>
      <c r="C227" s="11"/>
      <c r="D227" s="11"/>
      <c r="E227" s="11"/>
      <c r="F227" s="11"/>
      <c r="G227" s="11"/>
      <c r="H227" s="11"/>
      <c r="I227" s="11"/>
      <c r="J227" s="11"/>
      <c r="K227" s="30"/>
      <c r="L227" s="30"/>
      <c r="M227" s="30"/>
      <c r="N227" s="30"/>
      <c r="O227" s="30"/>
      <c r="P227" s="11"/>
      <c r="Q227" s="11"/>
      <c r="R227" s="11"/>
      <c r="S227" s="11"/>
      <c r="T227" s="11"/>
      <c r="U227" s="11"/>
      <c r="V227" s="11"/>
      <c r="W227" s="11"/>
      <c r="X227" s="11"/>
      <c r="Y227" s="11"/>
      <c r="Z227" s="11"/>
      <c r="AA227" s="11"/>
      <c r="AB227" s="11"/>
      <c r="AC227" s="11"/>
      <c r="AD227" s="11"/>
      <c r="AE227" s="11"/>
      <c r="AF227" s="11"/>
      <c r="AG227" s="11"/>
      <c r="AH227" s="11"/>
    </row>
    <row r="228" spans="1:34" s="14" customFormat="1" ht="13.5">
      <c r="A228" s="11"/>
      <c r="B228" s="11"/>
      <c r="C228" s="11"/>
      <c r="D228" s="11"/>
      <c r="E228" s="11"/>
      <c r="F228" s="11"/>
      <c r="G228" s="11"/>
      <c r="H228" s="11"/>
      <c r="I228" s="11"/>
      <c r="J228" s="11"/>
      <c r="K228" s="30"/>
      <c r="L228" s="30"/>
      <c r="M228" s="30"/>
      <c r="N228" s="30"/>
      <c r="O228" s="30"/>
      <c r="P228" s="11"/>
      <c r="Q228" s="11"/>
      <c r="R228" s="11"/>
      <c r="S228" s="11"/>
      <c r="T228" s="11"/>
      <c r="U228" s="11"/>
      <c r="V228" s="11"/>
      <c r="W228" s="11"/>
      <c r="X228" s="11"/>
      <c r="Y228" s="11"/>
      <c r="Z228" s="11"/>
      <c r="AA228" s="11"/>
      <c r="AB228" s="11"/>
      <c r="AC228" s="11"/>
      <c r="AD228" s="11"/>
      <c r="AE228" s="11"/>
      <c r="AF228" s="11"/>
      <c r="AG228" s="11"/>
      <c r="AH228" s="11"/>
    </row>
    <row r="229" spans="1:34" s="14" customFormat="1" ht="13.5">
      <c r="A229" s="11"/>
      <c r="B229" s="11"/>
      <c r="C229" s="11"/>
      <c r="D229" s="11"/>
      <c r="E229" s="11"/>
      <c r="F229" s="11"/>
      <c r="G229" s="11"/>
      <c r="H229" s="11"/>
      <c r="I229" s="11"/>
      <c r="J229" s="11"/>
      <c r="K229" s="30"/>
      <c r="L229" s="30"/>
      <c r="M229" s="30"/>
      <c r="N229" s="30"/>
      <c r="O229" s="30"/>
      <c r="P229" s="11"/>
      <c r="Q229" s="11"/>
      <c r="R229" s="11"/>
      <c r="S229" s="11"/>
      <c r="T229" s="11"/>
      <c r="U229" s="11"/>
      <c r="V229" s="11"/>
      <c r="W229" s="11"/>
      <c r="X229" s="11"/>
      <c r="Y229" s="11"/>
      <c r="Z229" s="11"/>
      <c r="AA229" s="11"/>
      <c r="AB229" s="11"/>
      <c r="AC229" s="11"/>
      <c r="AD229" s="11"/>
      <c r="AE229" s="11"/>
      <c r="AF229" s="11"/>
      <c r="AG229" s="11"/>
      <c r="AH229" s="11"/>
    </row>
    <row r="230" spans="1:34" s="14" customFormat="1" ht="13.5">
      <c r="A230" s="11"/>
      <c r="B230" s="11"/>
      <c r="C230" s="11"/>
      <c r="D230" s="11"/>
      <c r="E230" s="11"/>
      <c r="F230" s="11"/>
      <c r="G230" s="11"/>
      <c r="H230" s="11"/>
      <c r="I230" s="11"/>
      <c r="J230" s="11"/>
      <c r="K230" s="30"/>
      <c r="L230" s="30"/>
      <c r="M230" s="30"/>
      <c r="N230" s="30"/>
      <c r="O230" s="30"/>
      <c r="P230" s="11"/>
      <c r="Q230" s="11"/>
      <c r="R230" s="11"/>
      <c r="S230" s="11"/>
      <c r="T230" s="11"/>
      <c r="U230" s="11"/>
      <c r="V230" s="11"/>
      <c r="W230" s="11"/>
      <c r="X230" s="11"/>
      <c r="Y230" s="11"/>
      <c r="Z230" s="11"/>
      <c r="AA230" s="11"/>
      <c r="AB230" s="11"/>
      <c r="AC230" s="11"/>
      <c r="AD230" s="11"/>
      <c r="AE230" s="11"/>
      <c r="AF230" s="11"/>
      <c r="AG230" s="11"/>
      <c r="AH230" s="11"/>
    </row>
    <row r="231" spans="1:34" s="14" customFormat="1" ht="13.5">
      <c r="A231" s="11"/>
      <c r="B231" s="11"/>
      <c r="C231" s="11"/>
      <c r="D231" s="11"/>
      <c r="E231" s="11"/>
      <c r="F231" s="11"/>
      <c r="G231" s="11"/>
      <c r="H231" s="11"/>
      <c r="I231" s="11"/>
      <c r="J231" s="11"/>
      <c r="K231" s="30"/>
      <c r="L231" s="30"/>
      <c r="M231" s="30"/>
      <c r="N231" s="30"/>
      <c r="O231" s="30"/>
      <c r="P231" s="11"/>
      <c r="Q231" s="11"/>
      <c r="R231" s="11"/>
      <c r="S231" s="11"/>
      <c r="T231" s="11"/>
      <c r="U231" s="11"/>
      <c r="V231" s="11"/>
      <c r="W231" s="11"/>
      <c r="X231" s="11"/>
      <c r="Y231" s="11"/>
      <c r="Z231" s="11"/>
      <c r="AA231" s="11"/>
      <c r="AB231" s="11"/>
      <c r="AC231" s="11"/>
      <c r="AD231" s="11"/>
      <c r="AE231" s="11"/>
      <c r="AF231" s="11"/>
      <c r="AG231" s="11"/>
      <c r="AH231" s="11"/>
    </row>
    <row r="232" spans="1:34" s="14" customFormat="1" ht="13.5">
      <c r="A232" s="11"/>
      <c r="B232" s="11"/>
      <c r="C232" s="11"/>
      <c r="D232" s="11"/>
      <c r="E232" s="11"/>
      <c r="F232" s="11"/>
      <c r="G232" s="11"/>
      <c r="H232" s="11"/>
      <c r="I232" s="11"/>
      <c r="J232" s="11"/>
      <c r="K232" s="30"/>
      <c r="L232" s="30"/>
      <c r="M232" s="30"/>
      <c r="N232" s="30"/>
      <c r="O232" s="30"/>
      <c r="P232" s="11"/>
      <c r="Q232" s="11"/>
      <c r="R232" s="11"/>
      <c r="S232" s="11"/>
      <c r="T232" s="11"/>
      <c r="U232" s="11"/>
      <c r="V232" s="11"/>
      <c r="W232" s="11"/>
      <c r="X232" s="11"/>
      <c r="Y232" s="11"/>
      <c r="Z232" s="11"/>
      <c r="AA232" s="11"/>
      <c r="AB232" s="11"/>
      <c r="AC232" s="11"/>
      <c r="AD232" s="11"/>
      <c r="AE232" s="11"/>
      <c r="AF232" s="11"/>
      <c r="AG232" s="11"/>
      <c r="AH232" s="11"/>
    </row>
    <row r="233" spans="1:34" s="14" customFormat="1" ht="13.5">
      <c r="A233" s="11"/>
      <c r="B233" s="11"/>
      <c r="C233" s="11"/>
      <c r="D233" s="11"/>
      <c r="E233" s="11"/>
      <c r="F233" s="11"/>
      <c r="G233" s="11"/>
      <c r="H233" s="11"/>
      <c r="I233" s="11"/>
      <c r="J233" s="11"/>
      <c r="K233" s="30"/>
      <c r="L233" s="30"/>
      <c r="M233" s="30"/>
      <c r="N233" s="30"/>
      <c r="O233" s="30"/>
      <c r="P233" s="11"/>
      <c r="Q233" s="11"/>
      <c r="R233" s="11"/>
      <c r="S233" s="11"/>
      <c r="T233" s="11"/>
      <c r="U233" s="11"/>
      <c r="V233" s="11"/>
      <c r="W233" s="11"/>
      <c r="X233" s="11"/>
      <c r="Y233" s="11"/>
      <c r="Z233" s="11"/>
      <c r="AA233" s="11"/>
      <c r="AB233" s="11"/>
      <c r="AC233" s="11"/>
      <c r="AD233" s="11"/>
      <c r="AE233" s="11"/>
      <c r="AF233" s="11"/>
      <c r="AG233" s="11"/>
      <c r="AH233" s="11"/>
    </row>
    <row r="234" spans="1:34" s="14" customFormat="1" ht="13.5">
      <c r="A234" s="11"/>
      <c r="B234" s="11"/>
      <c r="C234" s="11"/>
      <c r="D234" s="11"/>
      <c r="E234" s="11"/>
      <c r="F234" s="11"/>
      <c r="G234" s="11"/>
      <c r="H234" s="11"/>
      <c r="I234" s="11"/>
      <c r="J234" s="11"/>
      <c r="K234" s="30"/>
      <c r="L234" s="30"/>
      <c r="M234" s="30"/>
      <c r="N234" s="30"/>
      <c r="O234" s="30"/>
      <c r="P234" s="11"/>
      <c r="Q234" s="11"/>
      <c r="R234" s="11"/>
      <c r="S234" s="11"/>
      <c r="T234" s="11"/>
      <c r="U234" s="11"/>
      <c r="V234" s="11"/>
      <c r="W234" s="11"/>
      <c r="X234" s="11"/>
      <c r="Y234" s="11"/>
      <c r="Z234" s="11"/>
      <c r="AA234" s="11"/>
      <c r="AB234" s="11"/>
      <c r="AC234" s="11"/>
      <c r="AD234" s="11"/>
      <c r="AE234" s="11"/>
      <c r="AF234" s="11"/>
      <c r="AG234" s="11"/>
      <c r="AH234" s="11"/>
    </row>
    <row r="235" spans="1:34" s="14" customFormat="1" ht="13.5">
      <c r="A235" s="11"/>
      <c r="B235" s="11"/>
      <c r="C235" s="11"/>
      <c r="D235" s="11"/>
      <c r="E235" s="11"/>
      <c r="F235" s="11"/>
      <c r="G235" s="11"/>
      <c r="H235" s="11"/>
      <c r="I235" s="11"/>
      <c r="J235" s="11"/>
      <c r="K235" s="30"/>
      <c r="L235" s="30"/>
      <c r="M235" s="30"/>
      <c r="N235" s="30"/>
      <c r="O235" s="30"/>
      <c r="P235" s="11"/>
      <c r="Q235" s="11"/>
      <c r="R235" s="11"/>
      <c r="S235" s="11"/>
      <c r="T235" s="11"/>
      <c r="U235" s="11"/>
      <c r="V235" s="11"/>
      <c r="W235" s="11"/>
      <c r="X235" s="11"/>
      <c r="Y235" s="11"/>
      <c r="Z235" s="11"/>
      <c r="AA235" s="11"/>
      <c r="AB235" s="11"/>
      <c r="AC235" s="11"/>
      <c r="AD235" s="11"/>
      <c r="AE235" s="11"/>
      <c r="AF235" s="11"/>
      <c r="AG235" s="11"/>
      <c r="AH235" s="11"/>
    </row>
    <row r="236" spans="1:34" s="14" customFormat="1" ht="13.5">
      <c r="A236" s="11"/>
      <c r="B236" s="11"/>
      <c r="C236" s="11"/>
      <c r="D236" s="11"/>
      <c r="E236" s="11"/>
      <c r="F236" s="11"/>
      <c r="G236" s="11"/>
      <c r="H236" s="11"/>
      <c r="I236" s="11"/>
      <c r="J236" s="11"/>
      <c r="K236" s="30"/>
      <c r="L236" s="30"/>
      <c r="M236" s="30"/>
      <c r="N236" s="30"/>
      <c r="O236" s="30"/>
      <c r="P236" s="11"/>
      <c r="Q236" s="11"/>
      <c r="R236" s="11"/>
      <c r="S236" s="11"/>
      <c r="T236" s="11"/>
      <c r="U236" s="11"/>
      <c r="V236" s="11"/>
      <c r="W236" s="11"/>
      <c r="X236" s="11"/>
      <c r="Y236" s="11"/>
      <c r="Z236" s="11"/>
      <c r="AA236" s="11"/>
      <c r="AB236" s="11"/>
      <c r="AC236" s="11"/>
      <c r="AD236" s="11"/>
      <c r="AE236" s="11"/>
      <c r="AF236" s="11"/>
      <c r="AG236" s="11"/>
      <c r="AH236" s="11"/>
    </row>
    <row r="237" spans="1:34" s="14" customFormat="1" ht="13.5">
      <c r="A237" s="11"/>
      <c r="B237" s="11"/>
      <c r="C237" s="11"/>
      <c r="D237" s="11"/>
      <c r="E237" s="11"/>
      <c r="F237" s="11"/>
      <c r="G237" s="11"/>
      <c r="H237" s="11"/>
      <c r="I237" s="11"/>
      <c r="J237" s="11"/>
      <c r="K237" s="30"/>
      <c r="L237" s="30"/>
      <c r="M237" s="30"/>
      <c r="N237" s="30"/>
      <c r="O237" s="30"/>
      <c r="P237" s="11"/>
      <c r="Q237" s="11"/>
      <c r="R237" s="11"/>
      <c r="S237" s="11"/>
      <c r="T237" s="11"/>
      <c r="U237" s="11"/>
      <c r="V237" s="11"/>
      <c r="W237" s="11"/>
      <c r="X237" s="11"/>
      <c r="Y237" s="11"/>
      <c r="Z237" s="11"/>
      <c r="AA237" s="11"/>
      <c r="AB237" s="11"/>
      <c r="AC237" s="11"/>
      <c r="AD237" s="11"/>
      <c r="AE237" s="11"/>
      <c r="AF237" s="11"/>
      <c r="AG237" s="11"/>
      <c r="AH237" s="11"/>
    </row>
    <row r="238" spans="1:34" s="14" customFormat="1" ht="13.5">
      <c r="A238" s="11"/>
      <c r="B238" s="11"/>
      <c r="C238" s="11"/>
      <c r="D238" s="11"/>
      <c r="E238" s="11"/>
      <c r="F238" s="11"/>
      <c r="G238" s="11"/>
      <c r="H238" s="11"/>
      <c r="I238" s="11"/>
      <c r="J238" s="11"/>
      <c r="K238" s="30"/>
      <c r="L238" s="30"/>
      <c r="M238" s="30"/>
      <c r="N238" s="30"/>
      <c r="O238" s="30"/>
      <c r="P238" s="11"/>
      <c r="Q238" s="11"/>
      <c r="R238" s="11"/>
      <c r="S238" s="11"/>
      <c r="T238" s="11"/>
      <c r="U238" s="11"/>
      <c r="V238" s="11"/>
      <c r="W238" s="11"/>
      <c r="X238" s="11"/>
      <c r="Y238" s="11"/>
      <c r="Z238" s="11"/>
      <c r="AA238" s="11"/>
      <c r="AB238" s="11"/>
      <c r="AC238" s="11"/>
      <c r="AD238" s="11"/>
      <c r="AE238" s="11"/>
      <c r="AF238" s="11"/>
      <c r="AG238" s="11"/>
      <c r="AH238" s="11"/>
    </row>
    <row r="239" spans="1:34" s="14" customFormat="1" ht="13.5">
      <c r="A239" s="11"/>
      <c r="B239" s="11"/>
      <c r="C239" s="11"/>
      <c r="D239" s="11"/>
      <c r="E239" s="11"/>
      <c r="F239" s="11"/>
      <c r="G239" s="11"/>
      <c r="H239" s="11"/>
      <c r="I239" s="11"/>
      <c r="J239" s="11"/>
      <c r="K239" s="30"/>
      <c r="L239" s="30"/>
      <c r="M239" s="30"/>
      <c r="N239" s="30"/>
      <c r="O239" s="30"/>
      <c r="P239" s="11"/>
      <c r="Q239" s="11"/>
      <c r="R239" s="11"/>
      <c r="S239" s="11"/>
      <c r="T239" s="11"/>
      <c r="U239" s="11"/>
      <c r="V239" s="11"/>
      <c r="W239" s="11"/>
      <c r="X239" s="11"/>
      <c r="Y239" s="11"/>
      <c r="Z239" s="11"/>
      <c r="AA239" s="11"/>
      <c r="AB239" s="11"/>
      <c r="AC239" s="11"/>
      <c r="AD239" s="11"/>
      <c r="AE239" s="11"/>
      <c r="AF239" s="11"/>
      <c r="AG239" s="11"/>
      <c r="AH239" s="11"/>
    </row>
    <row r="240" spans="1:34" s="14" customFormat="1" ht="13.5">
      <c r="A240" s="11"/>
      <c r="B240" s="11"/>
      <c r="C240" s="11"/>
      <c r="D240" s="11"/>
      <c r="E240" s="11"/>
      <c r="F240" s="11"/>
      <c r="G240" s="11"/>
      <c r="H240" s="11"/>
      <c r="I240" s="11"/>
      <c r="J240" s="11"/>
      <c r="K240" s="30"/>
      <c r="L240" s="30"/>
      <c r="M240" s="30"/>
      <c r="N240" s="30"/>
      <c r="O240" s="30"/>
      <c r="P240" s="11"/>
      <c r="Q240" s="11"/>
      <c r="R240" s="11"/>
      <c r="S240" s="11"/>
      <c r="T240" s="11"/>
      <c r="U240" s="11"/>
      <c r="V240" s="11"/>
      <c r="W240" s="11"/>
      <c r="X240" s="11"/>
      <c r="Y240" s="11"/>
      <c r="Z240" s="11"/>
      <c r="AA240" s="11"/>
      <c r="AB240" s="11"/>
      <c r="AC240" s="11"/>
      <c r="AD240" s="11"/>
      <c r="AE240" s="11"/>
      <c r="AF240" s="11"/>
      <c r="AG240" s="11"/>
      <c r="AH240" s="11"/>
    </row>
    <row r="241" spans="1:34" s="14" customFormat="1" ht="13.5">
      <c r="A241" s="11"/>
      <c r="B241" s="11"/>
      <c r="C241" s="11"/>
      <c r="D241" s="11"/>
      <c r="E241" s="11"/>
      <c r="F241" s="11"/>
      <c r="G241" s="11"/>
      <c r="H241" s="11"/>
      <c r="I241" s="11"/>
      <c r="J241" s="11"/>
      <c r="K241" s="30"/>
      <c r="L241" s="30"/>
      <c r="M241" s="30"/>
      <c r="N241" s="30"/>
      <c r="O241" s="30"/>
      <c r="P241" s="11"/>
      <c r="Q241" s="11"/>
      <c r="R241" s="11"/>
      <c r="S241" s="11"/>
      <c r="T241" s="11"/>
      <c r="U241" s="11"/>
      <c r="V241" s="11"/>
      <c r="W241" s="11"/>
      <c r="X241" s="11"/>
      <c r="Y241" s="11"/>
      <c r="Z241" s="11"/>
      <c r="AA241" s="11"/>
      <c r="AB241" s="11"/>
      <c r="AC241" s="11"/>
      <c r="AD241" s="11"/>
      <c r="AE241" s="11"/>
      <c r="AF241" s="11"/>
      <c r="AG241" s="11"/>
      <c r="AH241" s="11"/>
    </row>
    <row r="242" spans="1:34" s="14" customFormat="1" ht="13.5">
      <c r="A242" s="11"/>
      <c r="B242" s="11"/>
      <c r="C242" s="11"/>
      <c r="D242" s="11"/>
      <c r="E242" s="11"/>
      <c r="F242" s="11"/>
      <c r="G242" s="11"/>
      <c r="H242" s="11"/>
      <c r="I242" s="11"/>
      <c r="J242" s="11"/>
      <c r="K242" s="30"/>
      <c r="L242" s="30"/>
      <c r="M242" s="30"/>
      <c r="N242" s="30"/>
      <c r="O242" s="30"/>
      <c r="P242" s="11"/>
      <c r="Q242" s="11"/>
      <c r="R242" s="11"/>
      <c r="S242" s="11"/>
      <c r="T242" s="11"/>
      <c r="U242" s="11"/>
      <c r="V242" s="11"/>
      <c r="W242" s="11"/>
      <c r="X242" s="11"/>
      <c r="Y242" s="11"/>
      <c r="Z242" s="11"/>
      <c r="AA242" s="11"/>
      <c r="AB242" s="11"/>
      <c r="AC242" s="11"/>
      <c r="AD242" s="11"/>
      <c r="AE242" s="11"/>
      <c r="AF242" s="11"/>
      <c r="AG242" s="11"/>
      <c r="AH242" s="11"/>
    </row>
    <row r="243" spans="1:34" s="14" customFormat="1" ht="13.5">
      <c r="A243" s="11"/>
      <c r="B243" s="11"/>
      <c r="C243" s="11"/>
      <c r="D243" s="11"/>
      <c r="E243" s="11"/>
      <c r="F243" s="11"/>
      <c r="G243" s="11"/>
      <c r="H243" s="11"/>
      <c r="I243" s="11"/>
      <c r="J243" s="11"/>
      <c r="K243" s="30"/>
      <c r="L243" s="30"/>
      <c r="M243" s="30"/>
      <c r="N243" s="30"/>
      <c r="O243" s="30"/>
      <c r="P243" s="11"/>
      <c r="Q243" s="11"/>
      <c r="R243" s="11"/>
      <c r="S243" s="11"/>
      <c r="T243" s="11"/>
      <c r="U243" s="11"/>
      <c r="V243" s="11"/>
      <c r="W243" s="11"/>
      <c r="X243" s="11"/>
      <c r="Y243" s="11"/>
      <c r="Z243" s="11"/>
      <c r="AA243" s="11"/>
      <c r="AB243" s="11"/>
      <c r="AC243" s="11"/>
      <c r="AD243" s="11"/>
      <c r="AE243" s="11"/>
      <c r="AF243" s="11"/>
      <c r="AG243" s="11"/>
      <c r="AH243" s="11"/>
    </row>
    <row r="244" spans="1:34" s="14" customFormat="1" ht="13.5">
      <c r="A244" s="11"/>
      <c r="B244" s="11"/>
      <c r="C244" s="11"/>
      <c r="D244" s="11"/>
      <c r="E244" s="11"/>
      <c r="F244" s="11"/>
      <c r="G244" s="11"/>
      <c r="H244" s="11"/>
      <c r="I244" s="11"/>
      <c r="J244" s="11"/>
      <c r="K244" s="30"/>
      <c r="L244" s="30"/>
      <c r="M244" s="30"/>
      <c r="N244" s="30"/>
      <c r="O244" s="30"/>
      <c r="P244" s="11"/>
      <c r="Q244" s="11"/>
      <c r="R244" s="11"/>
      <c r="S244" s="11"/>
      <c r="T244" s="11"/>
      <c r="U244" s="11"/>
      <c r="V244" s="11"/>
      <c r="W244" s="11"/>
      <c r="X244" s="11"/>
      <c r="Y244" s="11"/>
      <c r="Z244" s="11"/>
      <c r="AA244" s="11"/>
      <c r="AB244" s="11"/>
      <c r="AC244" s="11"/>
      <c r="AD244" s="11"/>
      <c r="AE244" s="11"/>
      <c r="AF244" s="11"/>
      <c r="AG244" s="11"/>
      <c r="AH244" s="11"/>
    </row>
    <row r="245" spans="1:34" s="14" customFormat="1" ht="13.5">
      <c r="A245" s="11"/>
      <c r="B245" s="11"/>
      <c r="C245" s="11"/>
      <c r="D245" s="11"/>
      <c r="E245" s="11"/>
      <c r="F245" s="11"/>
      <c r="G245" s="11"/>
      <c r="H245" s="11"/>
      <c r="I245" s="11"/>
      <c r="J245" s="11"/>
      <c r="K245" s="30"/>
      <c r="L245" s="30"/>
      <c r="M245" s="30"/>
      <c r="N245" s="30"/>
      <c r="O245" s="30"/>
      <c r="P245" s="11"/>
      <c r="Q245" s="11"/>
      <c r="R245" s="11"/>
      <c r="S245" s="11"/>
      <c r="T245" s="11"/>
      <c r="U245" s="11"/>
      <c r="V245" s="11"/>
      <c r="W245" s="11"/>
      <c r="X245" s="11"/>
      <c r="Y245" s="11"/>
      <c r="Z245" s="11"/>
      <c r="AA245" s="11"/>
      <c r="AB245" s="11"/>
      <c r="AC245" s="11"/>
      <c r="AD245" s="11"/>
      <c r="AE245" s="11"/>
      <c r="AF245" s="11"/>
      <c r="AG245" s="11"/>
      <c r="AH245" s="11"/>
    </row>
    <row r="246" spans="1:34" s="14" customFormat="1" ht="13.5">
      <c r="A246" s="11"/>
      <c r="B246" s="11"/>
      <c r="C246" s="11"/>
      <c r="D246" s="11"/>
      <c r="E246" s="11"/>
      <c r="F246" s="11"/>
      <c r="G246" s="11"/>
      <c r="H246" s="11"/>
      <c r="I246" s="11"/>
      <c r="J246" s="11"/>
      <c r="K246" s="30"/>
      <c r="L246" s="30"/>
      <c r="M246" s="30"/>
      <c r="N246" s="30"/>
      <c r="O246" s="30"/>
      <c r="P246" s="11"/>
      <c r="Q246" s="11"/>
      <c r="R246" s="11"/>
      <c r="S246" s="11"/>
      <c r="T246" s="11"/>
      <c r="U246" s="11"/>
      <c r="V246" s="11"/>
      <c r="W246" s="11"/>
      <c r="X246" s="11"/>
      <c r="Y246" s="11"/>
      <c r="Z246" s="11"/>
      <c r="AA246" s="11"/>
      <c r="AB246" s="11"/>
      <c r="AC246" s="11"/>
      <c r="AD246" s="11"/>
      <c r="AE246" s="11"/>
      <c r="AF246" s="11"/>
      <c r="AG246" s="11"/>
      <c r="AH246" s="11"/>
    </row>
    <row r="247" spans="1:34" s="14" customFormat="1" ht="13.5">
      <c r="A247" s="11"/>
      <c r="B247" s="11"/>
      <c r="C247" s="11"/>
      <c r="D247" s="11"/>
      <c r="E247" s="11"/>
      <c r="F247" s="11"/>
      <c r="G247" s="11"/>
      <c r="H247" s="11"/>
      <c r="I247" s="11"/>
      <c r="J247" s="11"/>
      <c r="K247" s="30"/>
      <c r="L247" s="30"/>
      <c r="M247" s="30"/>
      <c r="N247" s="30"/>
      <c r="O247" s="30"/>
      <c r="P247" s="11"/>
      <c r="Q247" s="11"/>
      <c r="R247" s="11"/>
      <c r="S247" s="11"/>
      <c r="T247" s="11"/>
      <c r="U247" s="11"/>
      <c r="V247" s="11"/>
      <c r="W247" s="11"/>
      <c r="X247" s="11"/>
      <c r="Y247" s="11"/>
      <c r="Z247" s="11"/>
      <c r="AA247" s="11"/>
      <c r="AB247" s="11"/>
      <c r="AC247" s="11"/>
      <c r="AD247" s="11"/>
      <c r="AE247" s="11"/>
      <c r="AF247" s="11"/>
      <c r="AG247" s="11"/>
      <c r="AH247" s="11"/>
    </row>
    <row r="248" spans="1:34" s="14" customFormat="1" ht="13.5">
      <c r="A248" s="11"/>
      <c r="B248" s="11"/>
      <c r="C248" s="11"/>
      <c r="D248" s="11"/>
      <c r="E248" s="11"/>
      <c r="F248" s="11"/>
      <c r="G248" s="11"/>
      <c r="H248" s="11"/>
      <c r="I248" s="11"/>
      <c r="J248" s="11"/>
      <c r="K248" s="30"/>
      <c r="L248" s="30"/>
      <c r="M248" s="30"/>
      <c r="N248" s="30"/>
      <c r="O248" s="30"/>
      <c r="P248" s="11"/>
      <c r="Q248" s="11"/>
      <c r="R248" s="11"/>
      <c r="S248" s="11"/>
      <c r="T248" s="11"/>
      <c r="U248" s="11"/>
      <c r="V248" s="11"/>
      <c r="W248" s="11"/>
      <c r="X248" s="11"/>
      <c r="Y248" s="11"/>
      <c r="Z248" s="11"/>
      <c r="AA248" s="11"/>
      <c r="AB248" s="11"/>
      <c r="AC248" s="11"/>
      <c r="AD248" s="11"/>
      <c r="AE248" s="11"/>
      <c r="AF248" s="11"/>
      <c r="AG248" s="11"/>
      <c r="AH248" s="11"/>
    </row>
    <row r="249" spans="1:34" s="14" customFormat="1" ht="13.5">
      <c r="A249" s="11"/>
      <c r="B249" s="11"/>
      <c r="C249" s="11"/>
      <c r="D249" s="11"/>
      <c r="E249" s="11"/>
      <c r="F249" s="11"/>
      <c r="G249" s="11"/>
      <c r="H249" s="11"/>
      <c r="I249" s="11"/>
      <c r="J249" s="11"/>
      <c r="K249" s="30"/>
      <c r="L249" s="30"/>
      <c r="M249" s="30"/>
      <c r="N249" s="30"/>
      <c r="O249" s="30"/>
      <c r="P249" s="11"/>
      <c r="Q249" s="11"/>
      <c r="R249" s="11"/>
      <c r="S249" s="11"/>
      <c r="T249" s="11"/>
      <c r="U249" s="11"/>
      <c r="V249" s="11"/>
      <c r="W249" s="11"/>
      <c r="X249" s="11"/>
      <c r="Y249" s="11"/>
      <c r="Z249" s="11"/>
      <c r="AA249" s="11"/>
      <c r="AB249" s="11"/>
      <c r="AC249" s="11"/>
      <c r="AD249" s="11"/>
      <c r="AE249" s="11"/>
      <c r="AF249" s="11"/>
      <c r="AG249" s="11"/>
      <c r="AH249" s="11"/>
    </row>
    <row r="250" spans="1:34" s="14" customFormat="1" ht="13.5">
      <c r="A250" s="11"/>
      <c r="B250" s="11"/>
      <c r="C250" s="11"/>
      <c r="D250" s="11"/>
      <c r="E250" s="11"/>
      <c r="F250" s="11"/>
      <c r="G250" s="11"/>
      <c r="H250" s="11"/>
      <c r="I250" s="11"/>
      <c r="J250" s="11"/>
      <c r="K250" s="30"/>
      <c r="L250" s="30"/>
      <c r="M250" s="30"/>
      <c r="N250" s="30"/>
      <c r="O250" s="30"/>
      <c r="P250" s="11"/>
      <c r="Q250" s="11"/>
      <c r="R250" s="11"/>
      <c r="S250" s="11"/>
      <c r="T250" s="11"/>
      <c r="U250" s="11"/>
      <c r="V250" s="11"/>
      <c r="W250" s="11"/>
      <c r="X250" s="11"/>
      <c r="Y250" s="11"/>
      <c r="Z250" s="11"/>
      <c r="AA250" s="11"/>
      <c r="AB250" s="11"/>
      <c r="AC250" s="11"/>
      <c r="AD250" s="11"/>
      <c r="AE250" s="11"/>
      <c r="AF250" s="11"/>
      <c r="AG250" s="11"/>
      <c r="AH250" s="11"/>
    </row>
    <row r="251" spans="1:34" s="14" customFormat="1" ht="13.5">
      <c r="A251" s="11"/>
      <c r="B251" s="11"/>
      <c r="C251" s="11"/>
      <c r="D251" s="11"/>
      <c r="E251" s="11"/>
      <c r="F251" s="11"/>
      <c r="G251" s="11"/>
      <c r="H251" s="11"/>
      <c r="I251" s="11"/>
      <c r="J251" s="11"/>
      <c r="K251" s="30"/>
      <c r="L251" s="30"/>
      <c r="M251" s="30"/>
      <c r="N251" s="30"/>
      <c r="O251" s="30"/>
      <c r="P251" s="11"/>
      <c r="Q251" s="11"/>
      <c r="R251" s="11"/>
      <c r="S251" s="11"/>
      <c r="T251" s="11"/>
      <c r="U251" s="11"/>
      <c r="V251" s="11"/>
      <c r="W251" s="11"/>
      <c r="X251" s="11"/>
      <c r="Y251" s="11"/>
      <c r="Z251" s="11"/>
      <c r="AA251" s="11"/>
      <c r="AB251" s="11"/>
      <c r="AC251" s="11"/>
      <c r="AD251" s="11"/>
      <c r="AE251" s="11"/>
      <c r="AF251" s="11"/>
      <c r="AG251" s="11"/>
      <c r="AH251" s="11"/>
    </row>
    <row r="252" spans="1:34" s="14" customFormat="1" ht="13.5">
      <c r="A252" s="11"/>
      <c r="B252" s="11"/>
      <c r="C252" s="11"/>
      <c r="D252" s="11"/>
      <c r="E252" s="11"/>
      <c r="F252" s="11"/>
      <c r="G252" s="11"/>
      <c r="H252" s="11"/>
      <c r="I252" s="11"/>
      <c r="J252" s="11"/>
      <c r="K252" s="30"/>
      <c r="L252" s="30"/>
      <c r="M252" s="30"/>
      <c r="N252" s="30"/>
      <c r="O252" s="30"/>
      <c r="P252" s="11"/>
      <c r="Q252" s="11"/>
      <c r="R252" s="11"/>
      <c r="S252" s="11"/>
      <c r="T252" s="11"/>
      <c r="U252" s="11"/>
      <c r="V252" s="11"/>
      <c r="W252" s="11"/>
      <c r="X252" s="11"/>
      <c r="Y252" s="11"/>
      <c r="Z252" s="11"/>
      <c r="AA252" s="11"/>
      <c r="AB252" s="11"/>
      <c r="AC252" s="11"/>
      <c r="AD252" s="11"/>
      <c r="AE252" s="11"/>
      <c r="AF252" s="11"/>
      <c r="AG252" s="11"/>
      <c r="AH252" s="11"/>
    </row>
    <row r="253" spans="1:34" s="14" customFormat="1" ht="13.5">
      <c r="A253" s="11"/>
      <c r="B253" s="11"/>
      <c r="C253" s="11"/>
      <c r="D253" s="11"/>
      <c r="E253" s="11"/>
      <c r="F253" s="11"/>
      <c r="G253" s="11"/>
      <c r="H253" s="11"/>
      <c r="I253" s="11"/>
      <c r="J253" s="11"/>
      <c r="K253" s="30"/>
      <c r="L253" s="30"/>
      <c r="M253" s="30"/>
      <c r="N253" s="30"/>
      <c r="O253" s="30"/>
      <c r="P253" s="11"/>
      <c r="Q253" s="11"/>
      <c r="R253" s="11"/>
      <c r="S253" s="11"/>
      <c r="T253" s="11"/>
      <c r="U253" s="11"/>
      <c r="V253" s="11"/>
      <c r="W253" s="11"/>
      <c r="X253" s="11"/>
      <c r="Y253" s="11"/>
      <c r="Z253" s="11"/>
      <c r="AA253" s="11"/>
      <c r="AB253" s="11"/>
      <c r="AC253" s="11"/>
      <c r="AD253" s="11"/>
      <c r="AE253" s="11"/>
      <c r="AF253" s="11"/>
      <c r="AG253" s="11"/>
      <c r="AH253" s="11"/>
    </row>
    <row r="254" spans="1:34" s="14" customFormat="1" ht="13.5">
      <c r="A254" s="11"/>
      <c r="B254" s="11"/>
      <c r="C254" s="11"/>
      <c r="D254" s="11"/>
      <c r="E254" s="11"/>
      <c r="F254" s="11"/>
      <c r="G254" s="11"/>
      <c r="H254" s="11"/>
      <c r="I254" s="11"/>
      <c r="J254" s="11"/>
      <c r="K254" s="30"/>
      <c r="L254" s="30"/>
      <c r="M254" s="30"/>
      <c r="N254" s="30"/>
      <c r="O254" s="30"/>
      <c r="P254" s="11"/>
      <c r="Q254" s="11"/>
      <c r="R254" s="11"/>
      <c r="S254" s="11"/>
      <c r="T254" s="11"/>
      <c r="U254" s="11"/>
      <c r="V254" s="11"/>
      <c r="W254" s="11"/>
      <c r="X254" s="11"/>
      <c r="Y254" s="11"/>
      <c r="Z254" s="11"/>
      <c r="AA254" s="11"/>
      <c r="AB254" s="11"/>
      <c r="AC254" s="11"/>
      <c r="AD254" s="11"/>
      <c r="AE254" s="11"/>
      <c r="AF254" s="11"/>
      <c r="AG254" s="11"/>
      <c r="AH254" s="11"/>
    </row>
    <row r="255" spans="1:34" s="14" customFormat="1" ht="13.5">
      <c r="A255" s="11"/>
      <c r="B255" s="11"/>
      <c r="C255" s="11"/>
      <c r="D255" s="11"/>
      <c r="E255" s="11"/>
      <c r="F255" s="11"/>
      <c r="G255" s="11"/>
      <c r="H255" s="11"/>
      <c r="I255" s="11"/>
      <c r="J255" s="11"/>
      <c r="K255" s="30"/>
      <c r="L255" s="30"/>
      <c r="M255" s="30"/>
      <c r="N255" s="30"/>
      <c r="O255" s="30"/>
      <c r="P255" s="11"/>
      <c r="Q255" s="11"/>
      <c r="R255" s="11"/>
      <c r="S255" s="11"/>
      <c r="T255" s="11"/>
      <c r="U255" s="11"/>
      <c r="V255" s="11"/>
      <c r="W255" s="11"/>
      <c r="X255" s="11"/>
      <c r="Y255" s="11"/>
      <c r="Z255" s="11"/>
      <c r="AA255" s="11"/>
      <c r="AB255" s="11"/>
      <c r="AC255" s="11"/>
      <c r="AD255" s="11"/>
      <c r="AE255" s="11"/>
      <c r="AF255" s="11"/>
      <c r="AG255" s="11"/>
      <c r="AH255" s="11"/>
    </row>
    <row r="256" spans="1:34" s="14" customFormat="1" ht="13.5">
      <c r="A256" s="11"/>
      <c r="B256" s="11"/>
      <c r="C256" s="11"/>
      <c r="D256" s="11"/>
      <c r="E256" s="11"/>
      <c r="F256" s="11"/>
      <c r="G256" s="11"/>
      <c r="H256" s="11"/>
      <c r="I256" s="11"/>
      <c r="J256" s="11"/>
      <c r="K256" s="30"/>
      <c r="L256" s="30"/>
      <c r="M256" s="30"/>
      <c r="N256" s="30"/>
      <c r="O256" s="30"/>
      <c r="P256" s="11"/>
      <c r="Q256" s="11"/>
      <c r="R256" s="11"/>
      <c r="S256" s="11"/>
      <c r="T256" s="11"/>
      <c r="U256" s="11"/>
      <c r="V256" s="11"/>
      <c r="W256" s="11"/>
      <c r="X256" s="11"/>
      <c r="Y256" s="11"/>
      <c r="Z256" s="11"/>
      <c r="AA256" s="11"/>
      <c r="AB256" s="11"/>
      <c r="AC256" s="11"/>
      <c r="AD256" s="11"/>
      <c r="AE256" s="11"/>
      <c r="AF256" s="11"/>
      <c r="AG256" s="11"/>
      <c r="AH256" s="11"/>
    </row>
    <row r="257" spans="1:34" s="14" customFormat="1" ht="13.5">
      <c r="A257" s="11"/>
      <c r="B257" s="11"/>
      <c r="C257" s="11"/>
      <c r="D257" s="11"/>
      <c r="E257" s="11"/>
      <c r="F257" s="11"/>
      <c r="G257" s="11"/>
      <c r="H257" s="11"/>
      <c r="I257" s="11"/>
      <c r="J257" s="11"/>
      <c r="K257" s="30"/>
      <c r="L257" s="30"/>
      <c r="M257" s="30"/>
      <c r="N257" s="30"/>
      <c r="O257" s="30"/>
      <c r="P257" s="11"/>
      <c r="Q257" s="11"/>
      <c r="R257" s="11"/>
      <c r="S257" s="11"/>
      <c r="T257" s="11"/>
      <c r="U257" s="11"/>
      <c r="V257" s="11"/>
      <c r="W257" s="11"/>
      <c r="X257" s="11"/>
      <c r="Y257" s="11"/>
      <c r="Z257" s="11"/>
      <c r="AA257" s="11"/>
      <c r="AB257" s="11"/>
      <c r="AC257" s="11"/>
      <c r="AD257" s="11"/>
      <c r="AE257" s="11"/>
      <c r="AF257" s="11"/>
      <c r="AG257" s="11"/>
      <c r="AH257" s="11"/>
    </row>
    <row r="258" spans="1:34" s="14" customFormat="1" ht="13.5">
      <c r="A258" s="11"/>
      <c r="B258" s="11"/>
      <c r="C258" s="11"/>
      <c r="D258" s="11"/>
      <c r="E258" s="11"/>
      <c r="F258" s="11"/>
      <c r="G258" s="11"/>
      <c r="H258" s="11"/>
      <c r="I258" s="11"/>
      <c r="J258" s="11"/>
      <c r="K258" s="30"/>
      <c r="L258" s="30"/>
      <c r="M258" s="30"/>
      <c r="N258" s="30"/>
      <c r="O258" s="30"/>
      <c r="P258" s="11"/>
      <c r="Q258" s="11"/>
      <c r="R258" s="11"/>
      <c r="S258" s="11"/>
      <c r="T258" s="11"/>
      <c r="U258" s="11"/>
      <c r="V258" s="11"/>
      <c r="W258" s="11"/>
      <c r="X258" s="11"/>
      <c r="Y258" s="11"/>
      <c r="Z258" s="11"/>
      <c r="AA258" s="11"/>
      <c r="AB258" s="11"/>
      <c r="AC258" s="11"/>
      <c r="AD258" s="11"/>
      <c r="AE258" s="11"/>
      <c r="AF258" s="11"/>
      <c r="AG258" s="11"/>
      <c r="AH258" s="11"/>
    </row>
    <row r="259" spans="1:34" s="14" customFormat="1" ht="13.5">
      <c r="A259" s="11"/>
      <c r="B259" s="11"/>
      <c r="C259" s="11"/>
      <c r="D259" s="11"/>
      <c r="E259" s="11"/>
      <c r="F259" s="11"/>
      <c r="G259" s="11"/>
      <c r="H259" s="11"/>
      <c r="I259" s="11"/>
      <c r="J259" s="11"/>
      <c r="K259" s="30"/>
      <c r="L259" s="30"/>
      <c r="M259" s="30"/>
      <c r="N259" s="30"/>
      <c r="O259" s="30"/>
      <c r="P259" s="11"/>
      <c r="Q259" s="11"/>
      <c r="R259" s="11"/>
      <c r="S259" s="11"/>
      <c r="T259" s="11"/>
      <c r="U259" s="11"/>
      <c r="V259" s="11"/>
      <c r="W259" s="11"/>
      <c r="X259" s="11"/>
      <c r="Y259" s="11"/>
      <c r="Z259" s="11"/>
      <c r="AA259" s="11"/>
      <c r="AB259" s="11"/>
      <c r="AC259" s="11"/>
      <c r="AD259" s="11"/>
      <c r="AE259" s="11"/>
      <c r="AF259" s="11"/>
      <c r="AG259" s="11"/>
      <c r="AH259" s="11"/>
    </row>
    <row r="260" spans="1:34" s="14" customFormat="1" ht="13.5">
      <c r="A260" s="11"/>
      <c r="B260" s="11"/>
      <c r="C260" s="11"/>
      <c r="D260" s="11"/>
      <c r="E260" s="11"/>
      <c r="F260" s="11"/>
      <c r="G260" s="11"/>
      <c r="H260" s="11"/>
      <c r="I260" s="11"/>
      <c r="J260" s="11"/>
      <c r="K260" s="30"/>
      <c r="L260" s="30"/>
      <c r="M260" s="30"/>
      <c r="N260" s="30"/>
      <c r="O260" s="30"/>
      <c r="P260" s="11"/>
      <c r="Q260" s="11"/>
      <c r="R260" s="11"/>
      <c r="S260" s="11"/>
      <c r="T260" s="11"/>
      <c r="U260" s="11"/>
      <c r="V260" s="11"/>
      <c r="W260" s="11"/>
      <c r="X260" s="11"/>
      <c r="Y260" s="11"/>
      <c r="Z260" s="11"/>
      <c r="AA260" s="11"/>
      <c r="AB260" s="11"/>
      <c r="AC260" s="11"/>
      <c r="AD260" s="11"/>
      <c r="AE260" s="11"/>
      <c r="AF260" s="11"/>
      <c r="AG260" s="11"/>
      <c r="AH260" s="11"/>
    </row>
    <row r="261" spans="1:34" s="14" customFormat="1" ht="13.5">
      <c r="A261" s="11"/>
      <c r="B261" s="11"/>
      <c r="C261" s="11"/>
      <c r="D261" s="11"/>
      <c r="E261" s="11"/>
      <c r="F261" s="11"/>
      <c r="G261" s="11"/>
      <c r="H261" s="11"/>
      <c r="I261" s="11"/>
      <c r="J261" s="11"/>
      <c r="K261" s="30"/>
      <c r="L261" s="30"/>
      <c r="M261" s="30"/>
      <c r="N261" s="30"/>
      <c r="O261" s="30"/>
      <c r="P261" s="11"/>
      <c r="Q261" s="11"/>
      <c r="R261" s="11"/>
      <c r="S261" s="11"/>
      <c r="T261" s="11"/>
      <c r="U261" s="11"/>
      <c r="V261" s="11"/>
      <c r="W261" s="11"/>
      <c r="X261" s="11"/>
      <c r="Y261" s="11"/>
      <c r="Z261" s="11"/>
      <c r="AA261" s="11"/>
      <c r="AB261" s="11"/>
      <c r="AC261" s="11"/>
      <c r="AD261" s="11"/>
      <c r="AE261" s="11"/>
      <c r="AF261" s="11"/>
      <c r="AG261" s="11"/>
      <c r="AH261" s="11"/>
    </row>
    <row r="262" spans="1:34" s="14" customFormat="1" ht="13.5">
      <c r="A262" s="11"/>
      <c r="B262" s="11"/>
      <c r="C262" s="11"/>
      <c r="D262" s="11"/>
      <c r="E262" s="11"/>
      <c r="F262" s="11"/>
      <c r="G262" s="11"/>
      <c r="H262" s="11"/>
      <c r="I262" s="11"/>
      <c r="J262" s="11"/>
      <c r="K262" s="30"/>
      <c r="L262" s="30"/>
      <c r="M262" s="30"/>
      <c r="N262" s="30"/>
      <c r="O262" s="30"/>
      <c r="P262" s="11"/>
      <c r="Q262" s="11"/>
      <c r="R262" s="11"/>
      <c r="S262" s="11"/>
      <c r="T262" s="11"/>
      <c r="U262" s="11"/>
      <c r="V262" s="11"/>
      <c r="W262" s="11"/>
      <c r="X262" s="11"/>
      <c r="Y262" s="11"/>
      <c r="Z262" s="11"/>
      <c r="AA262" s="11"/>
      <c r="AB262" s="11"/>
      <c r="AC262" s="11"/>
      <c r="AD262" s="11"/>
      <c r="AE262" s="11"/>
      <c r="AF262" s="11"/>
      <c r="AG262" s="11"/>
      <c r="AH262" s="11"/>
    </row>
    <row r="263" spans="1:34" s="14" customFormat="1" ht="13.5">
      <c r="A263" s="11"/>
      <c r="B263" s="11"/>
      <c r="C263" s="11"/>
      <c r="D263" s="11"/>
      <c r="E263" s="11"/>
      <c r="F263" s="11"/>
      <c r="G263" s="11"/>
      <c r="H263" s="11"/>
      <c r="I263" s="11"/>
      <c r="J263" s="11"/>
      <c r="K263" s="30"/>
      <c r="L263" s="30"/>
      <c r="M263" s="30"/>
      <c r="N263" s="30"/>
      <c r="O263" s="30"/>
      <c r="P263" s="11"/>
      <c r="Q263" s="11"/>
      <c r="R263" s="11"/>
      <c r="S263" s="11"/>
      <c r="T263" s="11"/>
      <c r="U263" s="11"/>
      <c r="V263" s="11"/>
      <c r="W263" s="11"/>
      <c r="X263" s="11"/>
      <c r="Y263" s="11"/>
      <c r="Z263" s="11"/>
      <c r="AA263" s="11"/>
      <c r="AB263" s="11"/>
      <c r="AC263" s="11"/>
      <c r="AD263" s="11"/>
      <c r="AE263" s="11"/>
      <c r="AF263" s="11"/>
      <c r="AG263" s="11"/>
      <c r="AH263" s="11"/>
    </row>
    <row r="264" spans="1:34" s="14" customFormat="1" ht="13.5">
      <c r="A264" s="11"/>
      <c r="B264" s="11"/>
      <c r="C264" s="11"/>
      <c r="D264" s="11"/>
      <c r="E264" s="11"/>
      <c r="F264" s="11"/>
      <c r="G264" s="11"/>
      <c r="H264" s="11"/>
      <c r="I264" s="11"/>
      <c r="J264" s="11"/>
      <c r="K264" s="30"/>
      <c r="L264" s="30"/>
      <c r="M264" s="30"/>
      <c r="N264" s="30"/>
      <c r="O264" s="30"/>
      <c r="P264" s="11"/>
      <c r="Q264" s="11"/>
      <c r="R264" s="11"/>
      <c r="S264" s="11"/>
      <c r="T264" s="11"/>
      <c r="U264" s="11"/>
      <c r="V264" s="11"/>
      <c r="W264" s="11"/>
      <c r="X264" s="11"/>
      <c r="Y264" s="11"/>
      <c r="Z264" s="11"/>
      <c r="AA264" s="11"/>
      <c r="AB264" s="11"/>
      <c r="AC264" s="11"/>
      <c r="AD264" s="11"/>
      <c r="AE264" s="11"/>
      <c r="AF264" s="11"/>
      <c r="AG264" s="11"/>
      <c r="AH264" s="11"/>
    </row>
    <row r="265" spans="1:34" s="14" customFormat="1" ht="13.5">
      <c r="A265" s="11"/>
      <c r="B265" s="11"/>
      <c r="C265" s="11"/>
      <c r="D265" s="11"/>
      <c r="E265" s="11"/>
      <c r="F265" s="11"/>
      <c r="G265" s="11"/>
      <c r="H265" s="11"/>
      <c r="I265" s="11"/>
      <c r="J265" s="11"/>
      <c r="K265" s="30"/>
      <c r="L265" s="30"/>
      <c r="M265" s="30"/>
      <c r="N265" s="30"/>
      <c r="O265" s="30"/>
      <c r="P265" s="11"/>
      <c r="Q265" s="11"/>
      <c r="R265" s="11"/>
      <c r="S265" s="11"/>
      <c r="T265" s="11"/>
      <c r="U265" s="11"/>
      <c r="V265" s="11"/>
      <c r="W265" s="11"/>
      <c r="X265" s="11"/>
      <c r="Y265" s="11"/>
      <c r="Z265" s="11"/>
      <c r="AA265" s="11"/>
      <c r="AB265" s="11"/>
      <c r="AC265" s="11"/>
      <c r="AD265" s="11"/>
      <c r="AE265" s="11"/>
      <c r="AF265" s="11"/>
      <c r="AG265" s="11"/>
      <c r="AH265" s="11"/>
    </row>
    <row r="266" spans="1:34" s="14" customFormat="1" ht="13.5">
      <c r="A266" s="11"/>
      <c r="B266" s="11"/>
      <c r="C266" s="11"/>
      <c r="D266" s="11"/>
      <c r="E266" s="11"/>
      <c r="F266" s="11"/>
      <c r="G266" s="11"/>
      <c r="H266" s="11"/>
      <c r="I266" s="11"/>
      <c r="J266" s="11"/>
      <c r="K266" s="30"/>
      <c r="L266" s="30"/>
      <c r="M266" s="30"/>
      <c r="N266" s="30"/>
      <c r="O266" s="30"/>
      <c r="P266" s="11"/>
      <c r="Q266" s="11"/>
      <c r="R266" s="11"/>
      <c r="S266" s="11"/>
      <c r="T266" s="11"/>
      <c r="U266" s="11"/>
      <c r="V266" s="11"/>
      <c r="W266" s="11"/>
      <c r="X266" s="11"/>
      <c r="Y266" s="11"/>
      <c r="Z266" s="11"/>
      <c r="AA266" s="11"/>
      <c r="AB266" s="11"/>
      <c r="AC266" s="11"/>
      <c r="AD266" s="11"/>
      <c r="AE266" s="11"/>
      <c r="AF266" s="11"/>
      <c r="AG266" s="11"/>
      <c r="AH266" s="11"/>
    </row>
    <row r="267" spans="1:34" s="14" customFormat="1" ht="13.5">
      <c r="A267" s="11"/>
      <c r="B267" s="11"/>
      <c r="C267" s="11"/>
      <c r="D267" s="11"/>
      <c r="E267" s="11"/>
      <c r="F267" s="11"/>
      <c r="G267" s="11"/>
      <c r="H267" s="11"/>
      <c r="I267" s="11"/>
      <c r="J267" s="11"/>
      <c r="K267" s="30"/>
      <c r="L267" s="30"/>
      <c r="M267" s="30"/>
      <c r="N267" s="30"/>
      <c r="O267" s="30"/>
      <c r="P267" s="11"/>
      <c r="Q267" s="11"/>
      <c r="R267" s="11"/>
      <c r="S267" s="11"/>
      <c r="T267" s="11"/>
      <c r="U267" s="11"/>
      <c r="V267" s="11"/>
      <c r="W267" s="11"/>
      <c r="X267" s="11"/>
      <c r="Y267" s="11"/>
      <c r="Z267" s="11"/>
      <c r="AA267" s="11"/>
      <c r="AB267" s="11"/>
      <c r="AC267" s="11"/>
      <c r="AD267" s="11"/>
      <c r="AE267" s="11"/>
      <c r="AF267" s="11"/>
      <c r="AG267" s="11"/>
      <c r="AH267" s="11"/>
    </row>
    <row r="268" spans="1:34" s="14" customFormat="1" ht="13.5">
      <c r="A268" s="11"/>
      <c r="B268" s="11"/>
      <c r="C268" s="11"/>
      <c r="D268" s="11"/>
      <c r="E268" s="11"/>
      <c r="F268" s="11"/>
      <c r="G268" s="11"/>
      <c r="H268" s="11"/>
      <c r="I268" s="11"/>
      <c r="J268" s="11"/>
      <c r="K268" s="30"/>
      <c r="L268" s="30"/>
      <c r="M268" s="30"/>
      <c r="N268" s="30"/>
      <c r="O268" s="30"/>
      <c r="P268" s="11"/>
      <c r="Q268" s="11"/>
      <c r="R268" s="11"/>
      <c r="S268" s="11"/>
      <c r="T268" s="11"/>
      <c r="U268" s="11"/>
      <c r="V268" s="11"/>
      <c r="W268" s="11"/>
      <c r="X268" s="11"/>
      <c r="Y268" s="11"/>
      <c r="Z268" s="11"/>
      <c r="AA268" s="11"/>
      <c r="AB268" s="11"/>
      <c r="AC268" s="11"/>
      <c r="AD268" s="11"/>
      <c r="AE268" s="11"/>
      <c r="AF268" s="11"/>
      <c r="AG268" s="11"/>
      <c r="AH268" s="11"/>
    </row>
    <row r="269" spans="1:34" s="14" customFormat="1" ht="13.5">
      <c r="A269" s="11"/>
      <c r="B269" s="11"/>
      <c r="C269" s="11"/>
      <c r="D269" s="11"/>
      <c r="E269" s="11"/>
      <c r="F269" s="11"/>
      <c r="G269" s="11"/>
      <c r="H269" s="11"/>
      <c r="I269" s="11"/>
      <c r="J269" s="11"/>
      <c r="K269" s="30"/>
      <c r="L269" s="30"/>
      <c r="M269" s="30"/>
      <c r="N269" s="30"/>
      <c r="O269" s="30"/>
      <c r="P269" s="11"/>
      <c r="Q269" s="11"/>
      <c r="R269" s="11"/>
      <c r="S269" s="11"/>
      <c r="T269" s="11"/>
      <c r="U269" s="11"/>
      <c r="V269" s="11"/>
      <c r="W269" s="11"/>
      <c r="X269" s="11"/>
      <c r="Y269" s="11"/>
      <c r="Z269" s="11"/>
      <c r="AA269" s="11"/>
      <c r="AB269" s="11"/>
      <c r="AC269" s="11"/>
      <c r="AD269" s="11"/>
      <c r="AE269" s="11"/>
      <c r="AF269" s="11"/>
      <c r="AG269" s="11"/>
      <c r="AH269" s="11"/>
    </row>
    <row r="270" spans="1:34" s="14" customFormat="1" ht="13.5">
      <c r="A270" s="11"/>
      <c r="B270" s="11"/>
      <c r="C270" s="11"/>
      <c r="D270" s="11"/>
      <c r="E270" s="11"/>
      <c r="F270" s="11"/>
      <c r="G270" s="11"/>
      <c r="H270" s="11"/>
      <c r="I270" s="11"/>
      <c r="J270" s="11"/>
      <c r="K270" s="30"/>
      <c r="L270" s="30"/>
      <c r="M270" s="30"/>
      <c r="N270" s="30"/>
      <c r="O270" s="30"/>
      <c r="P270" s="11"/>
      <c r="Q270" s="11"/>
      <c r="R270" s="11"/>
      <c r="S270" s="11"/>
      <c r="T270" s="11"/>
      <c r="U270" s="11"/>
      <c r="V270" s="11"/>
      <c r="W270" s="11"/>
      <c r="X270" s="11"/>
      <c r="Y270" s="11"/>
      <c r="Z270" s="11"/>
      <c r="AA270" s="11"/>
      <c r="AB270" s="11"/>
      <c r="AC270" s="11"/>
      <c r="AD270" s="11"/>
      <c r="AE270" s="11"/>
      <c r="AF270" s="11"/>
      <c r="AG270" s="11"/>
      <c r="AH270" s="11"/>
    </row>
    <row r="271" spans="1:34" s="14" customFormat="1" ht="13.5">
      <c r="A271" s="11"/>
      <c r="B271" s="11"/>
      <c r="C271" s="11"/>
      <c r="D271" s="11"/>
      <c r="E271" s="11"/>
      <c r="F271" s="11"/>
      <c r="G271" s="11"/>
      <c r="H271" s="11"/>
      <c r="I271" s="11"/>
      <c r="J271" s="11"/>
      <c r="K271" s="30"/>
      <c r="L271" s="30"/>
      <c r="M271" s="30"/>
      <c r="N271" s="30"/>
      <c r="O271" s="30"/>
      <c r="P271" s="11"/>
      <c r="Q271" s="11"/>
      <c r="R271" s="11"/>
      <c r="S271" s="11"/>
      <c r="T271" s="11"/>
      <c r="U271" s="11"/>
      <c r="V271" s="11"/>
      <c r="W271" s="11"/>
      <c r="X271" s="11"/>
      <c r="Y271" s="11"/>
      <c r="Z271" s="11"/>
      <c r="AA271" s="11"/>
      <c r="AB271" s="11"/>
      <c r="AC271" s="11"/>
      <c r="AD271" s="11"/>
      <c r="AE271" s="11"/>
      <c r="AF271" s="11"/>
      <c r="AG271" s="11"/>
      <c r="AH271" s="11"/>
    </row>
    <row r="272" spans="1:34" s="14" customFormat="1" ht="13.5">
      <c r="A272" s="11"/>
      <c r="B272" s="11"/>
      <c r="C272" s="11"/>
      <c r="D272" s="11"/>
      <c r="E272" s="11"/>
      <c r="F272" s="11"/>
      <c r="G272" s="11"/>
      <c r="H272" s="11"/>
      <c r="I272" s="11"/>
      <c r="J272" s="11"/>
      <c r="K272" s="30"/>
      <c r="L272" s="30"/>
      <c r="M272" s="30"/>
      <c r="N272" s="30"/>
      <c r="O272" s="30"/>
      <c r="P272" s="11"/>
      <c r="Q272" s="11"/>
      <c r="R272" s="11"/>
      <c r="S272" s="11"/>
      <c r="T272" s="11"/>
      <c r="U272" s="11"/>
      <c r="V272" s="11"/>
      <c r="W272" s="11"/>
      <c r="X272" s="11"/>
      <c r="Y272" s="11"/>
      <c r="Z272" s="11"/>
      <c r="AA272" s="11"/>
      <c r="AB272" s="11"/>
      <c r="AC272" s="11"/>
      <c r="AD272" s="11"/>
      <c r="AE272" s="11"/>
      <c r="AF272" s="11"/>
      <c r="AG272" s="11"/>
      <c r="AH272" s="11"/>
    </row>
    <row r="273" spans="1:34" s="14" customFormat="1" ht="13.5">
      <c r="A273" s="11"/>
      <c r="B273" s="11"/>
      <c r="C273" s="11"/>
      <c r="D273" s="11"/>
      <c r="E273" s="11"/>
      <c r="F273" s="11"/>
      <c r="G273" s="11"/>
      <c r="H273" s="11"/>
      <c r="I273" s="11"/>
      <c r="J273" s="11"/>
      <c r="K273" s="30"/>
      <c r="L273" s="30"/>
      <c r="M273" s="30"/>
      <c r="N273" s="30"/>
      <c r="O273" s="30"/>
      <c r="P273" s="11"/>
      <c r="Q273" s="11"/>
      <c r="R273" s="11"/>
      <c r="S273" s="11"/>
      <c r="T273" s="11"/>
      <c r="U273" s="11"/>
      <c r="V273" s="11"/>
      <c r="W273" s="11"/>
      <c r="X273" s="11"/>
      <c r="Y273" s="11"/>
      <c r="Z273" s="11"/>
      <c r="AA273" s="11"/>
      <c r="AB273" s="11"/>
      <c r="AC273" s="11"/>
      <c r="AD273" s="11"/>
      <c r="AE273" s="11"/>
      <c r="AF273" s="11"/>
      <c r="AG273" s="11"/>
      <c r="AH273" s="11"/>
    </row>
    <row r="274" spans="1:34" s="14" customFormat="1" ht="13.5">
      <c r="A274" s="11"/>
      <c r="B274" s="11"/>
      <c r="C274" s="11"/>
      <c r="D274" s="11"/>
      <c r="E274" s="11"/>
      <c r="F274" s="11"/>
      <c r="G274" s="11"/>
      <c r="H274" s="11"/>
      <c r="I274" s="11"/>
      <c r="J274" s="11"/>
      <c r="K274" s="30"/>
      <c r="L274" s="30"/>
      <c r="M274" s="30"/>
      <c r="N274" s="30"/>
      <c r="O274" s="30"/>
      <c r="P274" s="11"/>
      <c r="Q274" s="11"/>
      <c r="R274" s="11"/>
      <c r="S274" s="11"/>
      <c r="T274" s="11"/>
      <c r="U274" s="11"/>
      <c r="V274" s="11"/>
      <c r="W274" s="11"/>
      <c r="X274" s="11"/>
      <c r="Y274" s="11"/>
      <c r="Z274" s="11"/>
      <c r="AA274" s="11"/>
      <c r="AB274" s="11"/>
      <c r="AC274" s="11"/>
      <c r="AD274" s="11"/>
      <c r="AE274" s="11"/>
      <c r="AF274" s="11"/>
      <c r="AG274" s="11"/>
      <c r="AH274" s="11"/>
    </row>
    <row r="275" spans="1:34" s="14" customFormat="1" ht="13.5">
      <c r="A275" s="11"/>
      <c r="B275" s="11"/>
      <c r="C275" s="11"/>
      <c r="D275" s="11"/>
      <c r="E275" s="11"/>
      <c r="F275" s="11"/>
      <c r="G275" s="11"/>
      <c r="H275" s="11"/>
      <c r="I275" s="11"/>
      <c r="J275" s="11"/>
      <c r="K275" s="30"/>
      <c r="L275" s="30"/>
      <c r="M275" s="30"/>
      <c r="N275" s="30"/>
      <c r="O275" s="30"/>
      <c r="P275" s="11"/>
      <c r="Q275" s="11"/>
      <c r="R275" s="11"/>
      <c r="S275" s="11"/>
      <c r="T275" s="11"/>
      <c r="U275" s="11"/>
      <c r="V275" s="11"/>
      <c r="W275" s="11"/>
      <c r="X275" s="11"/>
      <c r="Y275" s="11"/>
      <c r="Z275" s="11"/>
      <c r="AA275" s="11"/>
      <c r="AB275" s="11"/>
      <c r="AC275" s="11"/>
      <c r="AD275" s="11"/>
      <c r="AE275" s="11"/>
      <c r="AF275" s="11"/>
      <c r="AG275" s="11"/>
      <c r="AH275" s="11"/>
    </row>
    <row r="276" spans="1:34" s="14" customFormat="1" ht="13.5">
      <c r="A276" s="11"/>
      <c r="B276" s="11"/>
      <c r="C276" s="11"/>
      <c r="D276" s="11"/>
      <c r="E276" s="11"/>
      <c r="F276" s="11"/>
      <c r="G276" s="11"/>
      <c r="H276" s="11"/>
      <c r="I276" s="11"/>
      <c r="J276" s="11"/>
      <c r="K276" s="30"/>
      <c r="L276" s="30"/>
      <c r="M276" s="30"/>
      <c r="N276" s="30"/>
      <c r="O276" s="30"/>
      <c r="P276" s="11"/>
      <c r="Q276" s="11"/>
      <c r="R276" s="11"/>
      <c r="S276" s="11"/>
      <c r="T276" s="11"/>
      <c r="U276" s="11"/>
      <c r="V276" s="11"/>
      <c r="W276" s="11"/>
      <c r="X276" s="11"/>
      <c r="Y276" s="11"/>
      <c r="Z276" s="11"/>
      <c r="AA276" s="11"/>
      <c r="AB276" s="11"/>
      <c r="AC276" s="11"/>
      <c r="AD276" s="11"/>
      <c r="AE276" s="11"/>
      <c r="AF276" s="11"/>
      <c r="AG276" s="11"/>
      <c r="AH276" s="11"/>
    </row>
    <row r="277" spans="1:34" s="14" customFormat="1" ht="13.5">
      <c r="A277" s="11"/>
      <c r="B277" s="11"/>
      <c r="C277" s="11"/>
      <c r="D277" s="11"/>
      <c r="E277" s="11"/>
      <c r="F277" s="11"/>
      <c r="G277" s="11"/>
      <c r="H277" s="11"/>
      <c r="I277" s="11"/>
      <c r="J277" s="11"/>
      <c r="K277" s="30"/>
      <c r="L277" s="30"/>
      <c r="M277" s="30"/>
      <c r="N277" s="30"/>
      <c r="O277" s="30"/>
      <c r="P277" s="11"/>
      <c r="Q277" s="11"/>
      <c r="R277" s="11"/>
      <c r="S277" s="11"/>
      <c r="T277" s="11"/>
      <c r="U277" s="11"/>
      <c r="V277" s="11"/>
      <c r="W277" s="11"/>
      <c r="X277" s="11"/>
      <c r="Y277" s="11"/>
      <c r="Z277" s="11"/>
      <c r="AA277" s="11"/>
      <c r="AB277" s="11"/>
      <c r="AC277" s="11"/>
      <c r="AD277" s="11"/>
      <c r="AE277" s="11"/>
      <c r="AF277" s="11"/>
      <c r="AG277" s="11"/>
      <c r="AH277" s="11"/>
    </row>
    <row r="278" spans="1:34" s="14" customFormat="1" ht="13.5">
      <c r="A278" s="11"/>
      <c r="B278" s="11"/>
      <c r="C278" s="11"/>
      <c r="D278" s="11"/>
      <c r="E278" s="11"/>
      <c r="F278" s="11"/>
      <c r="G278" s="11"/>
      <c r="H278" s="11"/>
      <c r="I278" s="11"/>
      <c r="J278" s="11"/>
      <c r="K278" s="30"/>
      <c r="L278" s="30"/>
      <c r="M278" s="30"/>
      <c r="N278" s="30"/>
      <c r="O278" s="30"/>
      <c r="P278" s="11"/>
      <c r="Q278" s="11"/>
      <c r="R278" s="11"/>
      <c r="S278" s="11"/>
      <c r="T278" s="11"/>
      <c r="U278" s="11"/>
      <c r="V278" s="11"/>
      <c r="W278" s="11"/>
      <c r="X278" s="11"/>
      <c r="Y278" s="11"/>
      <c r="Z278" s="11"/>
      <c r="AA278" s="11"/>
      <c r="AB278" s="11"/>
      <c r="AC278" s="11"/>
      <c r="AD278" s="11"/>
      <c r="AE278" s="11"/>
      <c r="AF278" s="11"/>
      <c r="AG278" s="11"/>
      <c r="AH278" s="11"/>
    </row>
    <row r="279" spans="1:34" s="14" customFormat="1" ht="13.5">
      <c r="A279" s="11"/>
      <c r="B279" s="11"/>
      <c r="C279" s="11"/>
      <c r="D279" s="11"/>
      <c r="E279" s="11"/>
      <c r="F279" s="11"/>
      <c r="G279" s="11"/>
      <c r="H279" s="11"/>
      <c r="I279" s="11"/>
      <c r="J279" s="11"/>
      <c r="K279" s="30"/>
      <c r="L279" s="30"/>
      <c r="M279" s="30"/>
      <c r="N279" s="30"/>
      <c r="O279" s="30"/>
      <c r="P279" s="11"/>
      <c r="Q279" s="11"/>
      <c r="R279" s="11"/>
      <c r="S279" s="11"/>
      <c r="T279" s="11"/>
      <c r="U279" s="11"/>
      <c r="V279" s="11"/>
      <c r="W279" s="11"/>
      <c r="X279" s="11"/>
      <c r="Y279" s="11"/>
      <c r="Z279" s="11"/>
      <c r="AA279" s="11"/>
      <c r="AB279" s="11"/>
      <c r="AC279" s="11"/>
      <c r="AD279" s="11"/>
      <c r="AE279" s="11"/>
      <c r="AF279" s="11"/>
      <c r="AG279" s="11"/>
      <c r="AH279" s="11"/>
    </row>
    <row r="280" spans="1:34" s="14" customFormat="1" ht="13.5">
      <c r="A280" s="11"/>
      <c r="B280" s="11"/>
      <c r="C280" s="11"/>
      <c r="D280" s="11"/>
      <c r="E280" s="11"/>
      <c r="F280" s="11"/>
      <c r="G280" s="11"/>
      <c r="H280" s="11"/>
      <c r="I280" s="11"/>
      <c r="J280" s="11"/>
      <c r="K280" s="30"/>
      <c r="L280" s="30"/>
      <c r="M280" s="30"/>
      <c r="N280" s="30"/>
      <c r="O280" s="30"/>
      <c r="P280" s="11"/>
      <c r="Q280" s="11"/>
      <c r="R280" s="11"/>
      <c r="S280" s="11"/>
      <c r="T280" s="11"/>
      <c r="U280" s="11"/>
      <c r="V280" s="11"/>
      <c r="W280" s="11"/>
      <c r="X280" s="11"/>
      <c r="Y280" s="11"/>
      <c r="Z280" s="11"/>
      <c r="AA280" s="11"/>
      <c r="AB280" s="11"/>
      <c r="AC280" s="11"/>
      <c r="AD280" s="11"/>
      <c r="AE280" s="11"/>
      <c r="AF280" s="11"/>
      <c r="AG280" s="11"/>
      <c r="AH280" s="11"/>
    </row>
    <row r="281" spans="1:34" s="14" customFormat="1" ht="13.5">
      <c r="A281" s="11"/>
      <c r="B281" s="11"/>
      <c r="C281" s="11"/>
      <c r="D281" s="11"/>
      <c r="E281" s="11"/>
      <c r="F281" s="11"/>
      <c r="G281" s="11"/>
      <c r="H281" s="11"/>
      <c r="I281" s="11"/>
      <c r="J281" s="11"/>
      <c r="K281" s="30"/>
      <c r="L281" s="30"/>
      <c r="M281" s="30"/>
      <c r="N281" s="30"/>
      <c r="O281" s="30"/>
      <c r="P281" s="11"/>
      <c r="Q281" s="11"/>
      <c r="R281" s="11"/>
      <c r="S281" s="11"/>
      <c r="T281" s="11"/>
      <c r="U281" s="11"/>
      <c r="V281" s="11"/>
      <c r="W281" s="11"/>
      <c r="X281" s="11"/>
      <c r="Y281" s="11"/>
      <c r="Z281" s="11"/>
      <c r="AA281" s="11"/>
      <c r="AB281" s="11"/>
      <c r="AC281" s="11"/>
      <c r="AD281" s="11"/>
      <c r="AE281" s="11"/>
      <c r="AF281" s="11"/>
      <c r="AG281" s="11"/>
      <c r="AH281" s="11"/>
    </row>
    <row r="282" spans="1:34" s="14" customFormat="1" ht="13.5">
      <c r="A282" s="11"/>
      <c r="B282" s="11"/>
      <c r="C282" s="11"/>
      <c r="D282" s="11"/>
      <c r="E282" s="11"/>
      <c r="F282" s="11"/>
      <c r="G282" s="11"/>
      <c r="H282" s="11"/>
      <c r="I282" s="11"/>
      <c r="J282" s="11"/>
      <c r="K282" s="30"/>
      <c r="L282" s="30"/>
      <c r="M282" s="30"/>
      <c r="N282" s="30"/>
      <c r="O282" s="30"/>
      <c r="P282" s="11"/>
      <c r="Q282" s="11"/>
      <c r="R282" s="11"/>
      <c r="S282" s="11"/>
      <c r="T282" s="11"/>
      <c r="U282" s="11"/>
      <c r="V282" s="11"/>
      <c r="W282" s="11"/>
      <c r="X282" s="11"/>
      <c r="Y282" s="11"/>
      <c r="Z282" s="11"/>
      <c r="AA282" s="11"/>
      <c r="AB282" s="11"/>
      <c r="AC282" s="11"/>
      <c r="AD282" s="11"/>
      <c r="AE282" s="11"/>
      <c r="AF282" s="11"/>
      <c r="AG282" s="11"/>
      <c r="AH282" s="11"/>
    </row>
    <row r="283" spans="1:34" s="14" customFormat="1" ht="13.5">
      <c r="A283" s="11"/>
      <c r="B283" s="11"/>
      <c r="C283" s="11"/>
      <c r="D283" s="11"/>
      <c r="E283" s="11"/>
      <c r="F283" s="11"/>
      <c r="G283" s="11"/>
      <c r="H283" s="11"/>
      <c r="I283" s="11"/>
      <c r="J283" s="11"/>
      <c r="K283" s="30"/>
      <c r="L283" s="30"/>
      <c r="M283" s="30"/>
      <c r="N283" s="30"/>
      <c r="O283" s="30"/>
      <c r="P283" s="11"/>
      <c r="Q283" s="11"/>
      <c r="R283" s="11"/>
      <c r="S283" s="11"/>
      <c r="T283" s="11"/>
      <c r="U283" s="11"/>
      <c r="V283" s="11"/>
      <c r="W283" s="11"/>
      <c r="X283" s="11"/>
      <c r="Y283" s="11"/>
      <c r="Z283" s="11"/>
      <c r="AA283" s="11"/>
      <c r="AB283" s="11"/>
      <c r="AC283" s="11"/>
      <c r="AD283" s="11"/>
      <c r="AE283" s="11"/>
      <c r="AF283" s="11"/>
      <c r="AG283" s="11"/>
      <c r="AH283" s="11"/>
    </row>
    <row r="284" spans="1:34" s="14" customFormat="1" ht="13.5">
      <c r="A284" s="11"/>
      <c r="B284" s="11"/>
      <c r="C284" s="11"/>
      <c r="D284" s="11"/>
      <c r="E284" s="11"/>
      <c r="F284" s="11"/>
      <c r="G284" s="11"/>
      <c r="H284" s="11"/>
      <c r="I284" s="11"/>
      <c r="J284" s="11"/>
      <c r="K284" s="30"/>
      <c r="L284" s="30"/>
      <c r="M284" s="30"/>
      <c r="N284" s="30"/>
      <c r="O284" s="30"/>
      <c r="P284" s="11"/>
      <c r="Q284" s="11"/>
      <c r="R284" s="11"/>
      <c r="S284" s="11"/>
      <c r="T284" s="11"/>
      <c r="U284" s="11"/>
      <c r="V284" s="11"/>
      <c r="W284" s="11"/>
      <c r="X284" s="11"/>
      <c r="Y284" s="11"/>
      <c r="Z284" s="11"/>
      <c r="AA284" s="11"/>
      <c r="AB284" s="11"/>
      <c r="AC284" s="11"/>
      <c r="AD284" s="11"/>
      <c r="AE284" s="11"/>
      <c r="AF284" s="11"/>
      <c r="AG284" s="11"/>
      <c r="AH284" s="11"/>
    </row>
    <row r="285" spans="1:34" s="14" customFormat="1" ht="13.5">
      <c r="A285" s="11"/>
      <c r="B285" s="11"/>
      <c r="C285" s="11"/>
      <c r="D285" s="11"/>
      <c r="E285" s="11"/>
      <c r="F285" s="11"/>
      <c r="G285" s="11"/>
      <c r="H285" s="11"/>
      <c r="I285" s="11"/>
      <c r="J285" s="11"/>
      <c r="K285" s="30"/>
      <c r="L285" s="30"/>
      <c r="M285" s="30"/>
      <c r="N285" s="30"/>
      <c r="O285" s="30"/>
      <c r="P285" s="11"/>
      <c r="Q285" s="11"/>
      <c r="R285" s="11"/>
      <c r="S285" s="11"/>
      <c r="T285" s="11"/>
      <c r="U285" s="11"/>
      <c r="V285" s="11"/>
      <c r="W285" s="11"/>
      <c r="X285" s="11"/>
      <c r="Y285" s="11"/>
      <c r="Z285" s="11"/>
      <c r="AA285" s="11"/>
      <c r="AB285" s="11"/>
      <c r="AC285" s="11"/>
      <c r="AD285" s="11"/>
      <c r="AE285" s="11"/>
      <c r="AF285" s="11"/>
      <c r="AG285" s="11"/>
      <c r="AH285" s="11"/>
    </row>
    <row r="286" spans="1:34" s="14" customFormat="1" ht="13.5">
      <c r="A286" s="11"/>
      <c r="B286" s="11"/>
      <c r="C286" s="11"/>
      <c r="D286" s="11"/>
      <c r="E286" s="11"/>
      <c r="F286" s="11"/>
      <c r="G286" s="11"/>
      <c r="H286" s="11"/>
      <c r="I286" s="11"/>
      <c r="J286" s="11"/>
      <c r="K286" s="30"/>
      <c r="L286" s="30"/>
      <c r="M286" s="30"/>
      <c r="N286" s="30"/>
      <c r="O286" s="30"/>
      <c r="P286" s="11"/>
      <c r="Q286" s="11"/>
      <c r="R286" s="11"/>
      <c r="S286" s="11"/>
      <c r="T286" s="11"/>
      <c r="U286" s="11"/>
      <c r="V286" s="11"/>
      <c r="W286" s="11"/>
      <c r="X286" s="11"/>
      <c r="Y286" s="11"/>
      <c r="Z286" s="11"/>
      <c r="AA286" s="11"/>
      <c r="AB286" s="11"/>
      <c r="AC286" s="11"/>
      <c r="AD286" s="11"/>
      <c r="AE286" s="11"/>
      <c r="AF286" s="11"/>
      <c r="AG286" s="11"/>
      <c r="AH286" s="11"/>
    </row>
    <row r="287" spans="1:34" s="14" customFormat="1" ht="13.5">
      <c r="A287" s="11"/>
      <c r="B287" s="11"/>
      <c r="C287" s="11"/>
      <c r="D287" s="11"/>
      <c r="E287" s="11"/>
      <c r="F287" s="11"/>
      <c r="G287" s="11"/>
      <c r="H287" s="11"/>
      <c r="I287" s="11"/>
      <c r="J287" s="11"/>
      <c r="K287" s="30"/>
      <c r="L287" s="30"/>
      <c r="M287" s="30"/>
      <c r="N287" s="30"/>
      <c r="O287" s="30"/>
      <c r="P287" s="11"/>
      <c r="Q287" s="11"/>
      <c r="R287" s="11"/>
      <c r="S287" s="11"/>
      <c r="T287" s="11"/>
      <c r="U287" s="11"/>
      <c r="V287" s="11"/>
      <c r="W287" s="11"/>
      <c r="X287" s="11"/>
      <c r="Y287" s="11"/>
      <c r="Z287" s="11"/>
      <c r="AA287" s="11"/>
      <c r="AB287" s="11"/>
      <c r="AC287" s="11"/>
      <c r="AD287" s="11"/>
      <c r="AE287" s="11"/>
      <c r="AF287" s="11"/>
      <c r="AG287" s="11"/>
      <c r="AH287" s="11"/>
    </row>
    <row r="288" spans="1:34" s="14" customFormat="1" ht="13.5">
      <c r="A288" s="11"/>
      <c r="B288" s="11"/>
      <c r="C288" s="11"/>
      <c r="D288" s="11"/>
      <c r="E288" s="11"/>
      <c r="F288" s="11"/>
      <c r="G288" s="11"/>
      <c r="H288" s="11"/>
      <c r="I288" s="11"/>
      <c r="J288" s="11"/>
      <c r="K288" s="30"/>
      <c r="L288" s="30"/>
      <c r="M288" s="30"/>
      <c r="N288" s="30"/>
      <c r="O288" s="30"/>
      <c r="P288" s="11"/>
      <c r="Q288" s="11"/>
      <c r="R288" s="11"/>
      <c r="S288" s="11"/>
      <c r="T288" s="11"/>
      <c r="U288" s="11"/>
      <c r="V288" s="11"/>
      <c r="W288" s="11"/>
      <c r="X288" s="11"/>
      <c r="Y288" s="11"/>
      <c r="Z288" s="11"/>
      <c r="AA288" s="11"/>
      <c r="AB288" s="11"/>
      <c r="AC288" s="11"/>
      <c r="AD288" s="11"/>
      <c r="AE288" s="11"/>
      <c r="AF288" s="11"/>
      <c r="AG288" s="11"/>
      <c r="AH288" s="11"/>
    </row>
    <row r="289" spans="1:34" s="14" customFormat="1" ht="13.5">
      <c r="A289" s="11"/>
      <c r="B289" s="11"/>
      <c r="C289" s="11"/>
      <c r="D289" s="11"/>
      <c r="E289" s="11"/>
      <c r="F289" s="11"/>
      <c r="G289" s="11"/>
      <c r="H289" s="11"/>
      <c r="I289" s="11"/>
      <c r="J289" s="11"/>
      <c r="K289" s="30"/>
      <c r="L289" s="30"/>
      <c r="M289" s="30"/>
      <c r="N289" s="30"/>
      <c r="O289" s="30"/>
      <c r="P289" s="11"/>
      <c r="Q289" s="11"/>
      <c r="R289" s="11"/>
      <c r="S289" s="11"/>
      <c r="T289" s="11"/>
      <c r="U289" s="11"/>
      <c r="V289" s="11"/>
      <c r="W289" s="11"/>
      <c r="X289" s="11"/>
      <c r="Y289" s="11"/>
      <c r="Z289" s="11"/>
      <c r="AA289" s="11"/>
      <c r="AB289" s="11"/>
      <c r="AC289" s="11"/>
      <c r="AD289" s="11"/>
      <c r="AE289" s="11"/>
      <c r="AF289" s="11"/>
      <c r="AG289" s="11"/>
      <c r="AH289" s="11"/>
    </row>
    <row r="290" spans="1:34" s="14" customFormat="1" ht="13.5">
      <c r="A290" s="11"/>
      <c r="B290" s="11"/>
      <c r="C290" s="11"/>
      <c r="D290" s="11"/>
      <c r="E290" s="11"/>
      <c r="F290" s="11"/>
      <c r="G290" s="11"/>
      <c r="H290" s="11"/>
      <c r="I290" s="11"/>
      <c r="J290" s="11"/>
      <c r="K290" s="30"/>
      <c r="L290" s="30"/>
      <c r="M290" s="30"/>
      <c r="N290" s="30"/>
      <c r="O290" s="30"/>
      <c r="P290" s="11"/>
      <c r="Q290" s="11"/>
      <c r="R290" s="11"/>
      <c r="S290" s="11"/>
      <c r="T290" s="11"/>
      <c r="U290" s="11"/>
      <c r="V290" s="11"/>
      <c r="W290" s="11"/>
      <c r="X290" s="11"/>
      <c r="Y290" s="11"/>
      <c r="Z290" s="11"/>
      <c r="AA290" s="11"/>
      <c r="AB290" s="11"/>
      <c r="AC290" s="11"/>
      <c r="AD290" s="11"/>
      <c r="AE290" s="11"/>
      <c r="AF290" s="11"/>
      <c r="AG290" s="11"/>
      <c r="AH290" s="11"/>
    </row>
    <row r="291" spans="1:34" s="14" customFormat="1" ht="13.5">
      <c r="A291" s="11"/>
      <c r="B291" s="11"/>
      <c r="C291" s="11"/>
      <c r="D291" s="11"/>
      <c r="E291" s="11"/>
      <c r="F291" s="11"/>
      <c r="G291" s="11"/>
      <c r="H291" s="11"/>
      <c r="I291" s="11"/>
      <c r="J291" s="11"/>
      <c r="K291" s="30"/>
      <c r="L291" s="30"/>
      <c r="M291" s="30"/>
      <c r="N291" s="30"/>
      <c r="O291" s="30"/>
      <c r="P291" s="11"/>
      <c r="Q291" s="11"/>
      <c r="R291" s="11"/>
      <c r="S291" s="11"/>
      <c r="T291" s="11"/>
      <c r="U291" s="11"/>
      <c r="V291" s="11"/>
      <c r="W291" s="11"/>
      <c r="X291" s="11"/>
      <c r="Y291" s="11"/>
      <c r="Z291" s="11"/>
      <c r="AA291" s="11"/>
      <c r="AB291" s="11"/>
      <c r="AC291" s="11"/>
      <c r="AD291" s="11"/>
      <c r="AE291" s="11"/>
      <c r="AF291" s="11"/>
      <c r="AG291" s="11"/>
      <c r="AH291" s="11"/>
    </row>
    <row r="292" spans="1:34" s="14" customFormat="1" ht="13.5">
      <c r="A292" s="11"/>
      <c r="B292" s="11"/>
      <c r="C292" s="11"/>
      <c r="D292" s="11"/>
      <c r="E292" s="11"/>
      <c r="F292" s="11"/>
      <c r="G292" s="11"/>
      <c r="H292" s="11"/>
      <c r="I292" s="11"/>
      <c r="J292" s="11"/>
      <c r="K292" s="30"/>
      <c r="L292" s="30"/>
      <c r="M292" s="30"/>
      <c r="N292" s="30"/>
      <c r="O292" s="30"/>
      <c r="P292" s="11"/>
      <c r="Q292" s="11"/>
      <c r="R292" s="11"/>
      <c r="S292" s="11"/>
      <c r="T292" s="11"/>
      <c r="U292" s="11"/>
      <c r="V292" s="11"/>
      <c r="W292" s="11"/>
      <c r="X292" s="11"/>
      <c r="Y292" s="11"/>
      <c r="Z292" s="11"/>
      <c r="AA292" s="11"/>
      <c r="AB292" s="11"/>
      <c r="AC292" s="11"/>
      <c r="AD292" s="11"/>
      <c r="AE292" s="11"/>
      <c r="AF292" s="11"/>
      <c r="AG292" s="11"/>
      <c r="AH292" s="11"/>
    </row>
    <row r="293" spans="1:34" s="14" customFormat="1" ht="13.5">
      <c r="A293" s="11"/>
      <c r="B293" s="11"/>
      <c r="C293" s="11"/>
      <c r="D293" s="11"/>
      <c r="E293" s="11"/>
      <c r="F293" s="11"/>
      <c r="G293" s="11"/>
      <c r="H293" s="11"/>
      <c r="I293" s="11"/>
      <c r="J293" s="11"/>
      <c r="K293" s="30"/>
      <c r="L293" s="30"/>
      <c r="M293" s="30"/>
      <c r="N293" s="30"/>
      <c r="O293" s="30"/>
      <c r="P293" s="11"/>
      <c r="Q293" s="11"/>
      <c r="R293" s="11"/>
      <c r="S293" s="11"/>
      <c r="T293" s="11"/>
      <c r="U293" s="11"/>
      <c r="V293" s="11"/>
      <c r="W293" s="11"/>
      <c r="X293" s="11"/>
      <c r="Y293" s="11"/>
      <c r="Z293" s="11"/>
      <c r="AA293" s="11"/>
      <c r="AB293" s="11"/>
      <c r="AC293" s="11"/>
      <c r="AD293" s="11"/>
      <c r="AE293" s="11"/>
      <c r="AF293" s="11"/>
      <c r="AG293" s="11"/>
      <c r="AH293" s="11"/>
    </row>
    <row r="294" spans="1:34" s="14" customFormat="1" ht="13.5">
      <c r="A294" s="11"/>
      <c r="B294" s="11"/>
      <c r="C294" s="11"/>
      <c r="D294" s="11"/>
      <c r="E294" s="11"/>
      <c r="F294" s="11"/>
      <c r="G294" s="11"/>
      <c r="H294" s="11"/>
      <c r="I294" s="11"/>
      <c r="J294" s="11"/>
      <c r="K294" s="30"/>
      <c r="L294" s="30"/>
      <c r="M294" s="30"/>
      <c r="N294" s="30"/>
      <c r="O294" s="30"/>
      <c r="P294" s="11"/>
      <c r="Q294" s="11"/>
      <c r="R294" s="11"/>
      <c r="S294" s="11"/>
      <c r="T294" s="11"/>
      <c r="U294" s="11"/>
      <c r="V294" s="11"/>
      <c r="W294" s="11"/>
      <c r="X294" s="11"/>
      <c r="Y294" s="11"/>
      <c r="Z294" s="11"/>
      <c r="AA294" s="11"/>
      <c r="AB294" s="11"/>
      <c r="AC294" s="11"/>
      <c r="AD294" s="11"/>
      <c r="AE294" s="11"/>
      <c r="AF294" s="11"/>
      <c r="AG294" s="11"/>
      <c r="AH294" s="11"/>
    </row>
    <row r="295" spans="1:34" s="14" customFormat="1" ht="13.5">
      <c r="A295" s="11"/>
      <c r="B295" s="11"/>
      <c r="C295" s="11"/>
      <c r="D295" s="11"/>
      <c r="E295" s="11"/>
      <c r="F295" s="11"/>
      <c r="G295" s="11"/>
      <c r="H295" s="11"/>
      <c r="I295" s="11"/>
      <c r="J295" s="11"/>
      <c r="K295" s="30"/>
      <c r="L295" s="30"/>
      <c r="M295" s="30"/>
      <c r="N295" s="30"/>
      <c r="O295" s="30"/>
      <c r="P295" s="11"/>
      <c r="Q295" s="11"/>
      <c r="R295" s="11"/>
      <c r="S295" s="11"/>
      <c r="T295" s="11"/>
      <c r="U295" s="11"/>
      <c r="V295" s="11"/>
      <c r="W295" s="11"/>
      <c r="X295" s="11"/>
      <c r="Y295" s="11"/>
      <c r="Z295" s="11"/>
      <c r="AA295" s="11"/>
      <c r="AB295" s="11"/>
      <c r="AC295" s="11"/>
      <c r="AD295" s="11"/>
      <c r="AE295" s="11"/>
      <c r="AF295" s="11"/>
      <c r="AG295" s="11"/>
      <c r="AH295" s="11"/>
    </row>
    <row r="296" spans="1:34" s="14" customFormat="1" ht="13.5">
      <c r="A296" s="11"/>
      <c r="B296" s="11"/>
      <c r="C296" s="11"/>
      <c r="D296" s="11"/>
      <c r="E296" s="11"/>
      <c r="F296" s="11"/>
      <c r="G296" s="11"/>
      <c r="H296" s="11"/>
      <c r="I296" s="11"/>
      <c r="J296" s="11"/>
      <c r="K296" s="30"/>
      <c r="L296" s="30"/>
      <c r="M296" s="30"/>
      <c r="N296" s="30"/>
      <c r="O296" s="30"/>
      <c r="P296" s="11"/>
      <c r="Q296" s="11"/>
      <c r="R296" s="11"/>
      <c r="S296" s="11"/>
      <c r="T296" s="11"/>
      <c r="U296" s="11"/>
      <c r="V296" s="11"/>
      <c r="W296" s="11"/>
      <c r="X296" s="11"/>
      <c r="Y296" s="11"/>
      <c r="Z296" s="11"/>
      <c r="AA296" s="11"/>
      <c r="AB296" s="11"/>
      <c r="AC296" s="11"/>
      <c r="AD296" s="11"/>
      <c r="AE296" s="11"/>
      <c r="AF296" s="11"/>
      <c r="AG296" s="11"/>
      <c r="AH296" s="11"/>
    </row>
    <row r="297" spans="1:34" s="14" customFormat="1" ht="13.5">
      <c r="A297" s="11"/>
      <c r="B297" s="11"/>
      <c r="C297" s="11"/>
      <c r="D297" s="11"/>
      <c r="E297" s="11"/>
      <c r="F297" s="11"/>
      <c r="G297" s="11"/>
      <c r="H297" s="11"/>
      <c r="I297" s="11"/>
      <c r="J297" s="11"/>
      <c r="K297" s="30"/>
      <c r="L297" s="30"/>
      <c r="M297" s="30"/>
      <c r="N297" s="30"/>
      <c r="O297" s="30"/>
      <c r="P297" s="11"/>
      <c r="Q297" s="11"/>
      <c r="R297" s="11"/>
      <c r="S297" s="11"/>
      <c r="T297" s="11"/>
      <c r="U297" s="11"/>
      <c r="V297" s="11"/>
      <c r="W297" s="11"/>
      <c r="X297" s="11"/>
      <c r="Y297" s="11"/>
      <c r="Z297" s="11"/>
      <c r="AA297" s="11"/>
      <c r="AB297" s="11"/>
      <c r="AC297" s="11"/>
      <c r="AD297" s="11"/>
      <c r="AE297" s="11"/>
      <c r="AF297" s="11"/>
      <c r="AG297" s="11"/>
      <c r="AH297" s="11"/>
    </row>
    <row r="298" spans="1:34" s="14" customFormat="1" ht="13.5">
      <c r="A298" s="11"/>
      <c r="B298" s="11"/>
      <c r="C298" s="11"/>
      <c r="D298" s="11"/>
      <c r="E298" s="11"/>
      <c r="F298" s="11"/>
      <c r="G298" s="11"/>
      <c r="H298" s="11"/>
      <c r="I298" s="11"/>
      <c r="J298" s="11"/>
      <c r="K298" s="30"/>
      <c r="L298" s="30"/>
      <c r="M298" s="30"/>
      <c r="N298" s="30"/>
      <c r="O298" s="30"/>
      <c r="P298" s="11"/>
      <c r="Q298" s="11"/>
      <c r="R298" s="11"/>
      <c r="S298" s="11"/>
      <c r="T298" s="11"/>
      <c r="U298" s="11"/>
      <c r="V298" s="11"/>
      <c r="W298" s="11"/>
      <c r="X298" s="11"/>
      <c r="Y298" s="11"/>
      <c r="Z298" s="11"/>
      <c r="AA298" s="11"/>
      <c r="AB298" s="11"/>
      <c r="AC298" s="11"/>
      <c r="AD298" s="11"/>
      <c r="AE298" s="11"/>
      <c r="AF298" s="11"/>
      <c r="AG298" s="11"/>
      <c r="AH298" s="11"/>
    </row>
    <row r="299" spans="1:34" s="14" customFormat="1" ht="13.5">
      <c r="A299" s="11"/>
      <c r="B299" s="11"/>
      <c r="C299" s="11"/>
      <c r="D299" s="11"/>
      <c r="E299" s="11"/>
      <c r="F299" s="11"/>
      <c r="G299" s="11"/>
      <c r="H299" s="11"/>
      <c r="I299" s="11"/>
      <c r="J299" s="11"/>
      <c r="K299" s="30"/>
      <c r="L299" s="30"/>
      <c r="M299" s="30"/>
      <c r="N299" s="30"/>
      <c r="O299" s="30"/>
      <c r="P299" s="11"/>
      <c r="Q299" s="11"/>
      <c r="R299" s="11"/>
      <c r="S299" s="11"/>
      <c r="T299" s="11"/>
      <c r="U299" s="11"/>
      <c r="V299" s="11"/>
      <c r="W299" s="11"/>
      <c r="X299" s="11"/>
      <c r="Y299" s="11"/>
      <c r="Z299" s="11"/>
      <c r="AA299" s="11"/>
      <c r="AB299" s="11"/>
      <c r="AC299" s="11"/>
      <c r="AD299" s="11"/>
      <c r="AE299" s="11"/>
      <c r="AF299" s="11"/>
      <c r="AG299" s="11"/>
      <c r="AH299" s="11"/>
    </row>
    <row r="300" spans="1:34" s="14" customFormat="1" ht="13.5">
      <c r="A300" s="11"/>
      <c r="B300" s="11"/>
      <c r="C300" s="11"/>
      <c r="D300" s="11"/>
      <c r="E300" s="11"/>
      <c r="F300" s="11"/>
      <c r="G300" s="11"/>
      <c r="H300" s="11"/>
      <c r="I300" s="11"/>
      <c r="J300" s="11"/>
      <c r="K300" s="30"/>
      <c r="L300" s="30"/>
      <c r="M300" s="30"/>
      <c r="N300" s="30"/>
      <c r="O300" s="30"/>
      <c r="P300" s="11"/>
      <c r="Q300" s="11"/>
      <c r="R300" s="11"/>
      <c r="S300" s="11"/>
      <c r="T300" s="11"/>
      <c r="U300" s="11"/>
      <c r="V300" s="11"/>
      <c r="W300" s="11"/>
      <c r="X300" s="11"/>
      <c r="Y300" s="11"/>
      <c r="Z300" s="11"/>
      <c r="AA300" s="11"/>
      <c r="AB300" s="11"/>
      <c r="AC300" s="11"/>
      <c r="AD300" s="11"/>
      <c r="AE300" s="11"/>
      <c r="AF300" s="11"/>
      <c r="AG300" s="11"/>
      <c r="AH300" s="11"/>
    </row>
    <row r="301" spans="1:34" s="14" customFormat="1" ht="13.5">
      <c r="A301" s="11"/>
      <c r="B301" s="11"/>
      <c r="C301" s="11"/>
      <c r="D301" s="11"/>
      <c r="E301" s="11"/>
      <c r="F301" s="11"/>
      <c r="G301" s="11"/>
      <c r="H301" s="11"/>
      <c r="I301" s="11"/>
      <c r="J301" s="11"/>
      <c r="K301" s="30"/>
      <c r="L301" s="30"/>
      <c r="M301" s="30"/>
      <c r="N301" s="30"/>
      <c r="O301" s="30"/>
      <c r="P301" s="11"/>
      <c r="Q301" s="11"/>
      <c r="R301" s="11"/>
      <c r="S301" s="11"/>
      <c r="T301" s="11"/>
      <c r="U301" s="11"/>
      <c r="V301" s="11"/>
      <c r="W301" s="11"/>
      <c r="X301" s="11"/>
      <c r="Y301" s="11"/>
      <c r="Z301" s="11"/>
      <c r="AA301" s="11"/>
      <c r="AB301" s="11"/>
      <c r="AC301" s="11"/>
      <c r="AD301" s="11"/>
      <c r="AE301" s="11"/>
      <c r="AF301" s="11"/>
      <c r="AG301" s="11"/>
      <c r="AH301" s="11"/>
    </row>
    <row r="302" spans="1:34" s="14" customFormat="1" ht="13.5">
      <c r="A302" s="11"/>
      <c r="B302" s="11"/>
      <c r="C302" s="11"/>
      <c r="D302" s="11"/>
      <c r="E302" s="11"/>
      <c r="F302" s="11"/>
      <c r="G302" s="11"/>
      <c r="H302" s="11"/>
      <c r="I302" s="11"/>
      <c r="J302" s="11"/>
      <c r="K302" s="30"/>
      <c r="L302" s="30"/>
      <c r="M302" s="30"/>
      <c r="N302" s="30"/>
      <c r="O302" s="30"/>
      <c r="P302" s="11"/>
      <c r="Q302" s="11"/>
      <c r="R302" s="11"/>
      <c r="S302" s="11"/>
      <c r="T302" s="11"/>
      <c r="U302" s="11"/>
      <c r="V302" s="11"/>
      <c r="W302" s="11"/>
      <c r="X302" s="11"/>
      <c r="Y302" s="11"/>
      <c r="Z302" s="11"/>
      <c r="AA302" s="11"/>
      <c r="AB302" s="11"/>
      <c r="AC302" s="11"/>
      <c r="AD302" s="11"/>
      <c r="AE302" s="11"/>
      <c r="AF302" s="11"/>
      <c r="AG302" s="11"/>
      <c r="AH302" s="11"/>
    </row>
    <row r="303" spans="1:34" s="14" customFormat="1" ht="13.5">
      <c r="A303" s="11"/>
      <c r="B303" s="11"/>
      <c r="C303" s="11"/>
      <c r="D303" s="11"/>
      <c r="E303" s="11"/>
      <c r="F303" s="11"/>
      <c r="G303" s="11"/>
      <c r="H303" s="11"/>
      <c r="I303" s="11"/>
      <c r="J303" s="11"/>
      <c r="K303" s="30"/>
      <c r="L303" s="30"/>
      <c r="M303" s="30"/>
      <c r="N303" s="30"/>
      <c r="O303" s="30"/>
      <c r="P303" s="11"/>
      <c r="Q303" s="11"/>
      <c r="R303" s="11"/>
      <c r="S303" s="11"/>
      <c r="T303" s="11"/>
      <c r="U303" s="11"/>
      <c r="V303" s="11"/>
      <c r="W303" s="11"/>
      <c r="X303" s="11"/>
      <c r="Y303" s="11"/>
      <c r="Z303" s="11"/>
      <c r="AA303" s="11"/>
      <c r="AB303" s="11"/>
      <c r="AC303" s="11"/>
      <c r="AD303" s="11"/>
      <c r="AE303" s="11"/>
      <c r="AF303" s="11"/>
      <c r="AG303" s="11"/>
      <c r="AH303" s="11"/>
    </row>
    <row r="304" spans="1:34" s="14" customFormat="1" ht="13.5">
      <c r="A304" s="11"/>
      <c r="B304" s="11"/>
      <c r="C304" s="11"/>
      <c r="D304" s="11"/>
      <c r="E304" s="11"/>
      <c r="F304" s="11"/>
      <c r="G304" s="11"/>
      <c r="H304" s="11"/>
      <c r="I304" s="11"/>
      <c r="J304" s="11"/>
      <c r="K304" s="30"/>
      <c r="L304" s="30"/>
      <c r="M304" s="30"/>
      <c r="N304" s="30"/>
      <c r="O304" s="30"/>
      <c r="P304" s="11"/>
      <c r="Q304" s="11"/>
      <c r="R304" s="11"/>
      <c r="S304" s="11"/>
      <c r="T304" s="11"/>
      <c r="U304" s="11"/>
      <c r="V304" s="11"/>
      <c r="W304" s="11"/>
      <c r="X304" s="11"/>
      <c r="Y304" s="11"/>
      <c r="Z304" s="11"/>
      <c r="AA304" s="11"/>
      <c r="AB304" s="11"/>
      <c r="AC304" s="11"/>
      <c r="AD304" s="11"/>
      <c r="AE304" s="11"/>
      <c r="AF304" s="11"/>
      <c r="AG304" s="11"/>
      <c r="AH304" s="11"/>
    </row>
    <row r="305" spans="1:34" s="14" customFormat="1" ht="13.5">
      <c r="A305" s="11"/>
      <c r="B305" s="11"/>
      <c r="C305" s="11"/>
      <c r="D305" s="11"/>
      <c r="E305" s="11"/>
      <c r="F305" s="11"/>
      <c r="G305" s="11"/>
      <c r="H305" s="11"/>
      <c r="I305" s="11"/>
      <c r="J305" s="11"/>
      <c r="K305" s="30"/>
      <c r="L305" s="30"/>
      <c r="M305" s="30"/>
      <c r="N305" s="30"/>
      <c r="O305" s="30"/>
      <c r="P305" s="11"/>
      <c r="Q305" s="11"/>
      <c r="R305" s="11"/>
      <c r="S305" s="11"/>
      <c r="T305" s="11"/>
      <c r="U305" s="11"/>
      <c r="V305" s="11"/>
      <c r="W305" s="11"/>
      <c r="X305" s="11"/>
      <c r="Y305" s="11"/>
      <c r="Z305" s="11"/>
      <c r="AA305" s="11"/>
      <c r="AB305" s="11"/>
      <c r="AC305" s="11"/>
      <c r="AD305" s="11"/>
      <c r="AE305" s="11"/>
      <c r="AF305" s="11"/>
      <c r="AG305" s="11"/>
      <c r="AH305" s="11"/>
    </row>
    <row r="306" spans="1:34" s="14" customFormat="1" ht="13.5">
      <c r="A306" s="11"/>
      <c r="B306" s="11"/>
      <c r="C306" s="11"/>
      <c r="D306" s="11"/>
      <c r="E306" s="11"/>
      <c r="F306" s="11"/>
      <c r="G306" s="11"/>
      <c r="H306" s="11"/>
      <c r="I306" s="11"/>
      <c r="J306" s="11"/>
      <c r="K306" s="30"/>
      <c r="L306" s="30"/>
      <c r="M306" s="30"/>
      <c r="N306" s="30"/>
      <c r="O306" s="30"/>
      <c r="P306" s="11"/>
      <c r="Q306" s="11"/>
      <c r="R306" s="11"/>
      <c r="S306" s="11"/>
      <c r="T306" s="11"/>
      <c r="U306" s="11"/>
      <c r="V306" s="11"/>
      <c r="W306" s="11"/>
      <c r="X306" s="11"/>
      <c r="Y306" s="11"/>
      <c r="Z306" s="11"/>
      <c r="AA306" s="11"/>
      <c r="AB306" s="11"/>
      <c r="AC306" s="11"/>
      <c r="AD306" s="11"/>
      <c r="AE306" s="11"/>
      <c r="AF306" s="11"/>
      <c r="AG306" s="11"/>
      <c r="AH306" s="11"/>
    </row>
    <row r="307" spans="1:34" s="14" customFormat="1" ht="13.5">
      <c r="A307" s="11"/>
      <c r="B307" s="11"/>
      <c r="C307" s="11"/>
      <c r="D307" s="11"/>
      <c r="E307" s="11"/>
      <c r="F307" s="11"/>
      <c r="G307" s="11"/>
      <c r="H307" s="11"/>
      <c r="I307" s="11"/>
      <c r="J307" s="11"/>
      <c r="K307" s="30"/>
      <c r="L307" s="30"/>
      <c r="M307" s="30"/>
      <c r="N307" s="30"/>
      <c r="O307" s="30"/>
      <c r="P307" s="11"/>
      <c r="Q307" s="11"/>
      <c r="R307" s="11"/>
      <c r="S307" s="11"/>
      <c r="T307" s="11"/>
      <c r="U307" s="11"/>
      <c r="V307" s="11"/>
      <c r="W307" s="11"/>
      <c r="X307" s="11"/>
      <c r="Y307" s="11"/>
      <c r="Z307" s="11"/>
      <c r="AA307" s="11"/>
      <c r="AB307" s="11"/>
      <c r="AC307" s="11"/>
      <c r="AD307" s="11"/>
      <c r="AE307" s="11"/>
      <c r="AF307" s="11"/>
      <c r="AG307" s="11"/>
      <c r="AH307" s="11"/>
    </row>
    <row r="308" spans="1:34" s="14" customFormat="1" ht="13.5">
      <c r="A308" s="11"/>
      <c r="B308" s="11"/>
      <c r="C308" s="11"/>
      <c r="D308" s="11"/>
      <c r="E308" s="11"/>
      <c r="F308" s="11"/>
      <c r="G308" s="11"/>
      <c r="H308" s="11"/>
      <c r="I308" s="11"/>
      <c r="J308" s="11"/>
      <c r="K308" s="30"/>
      <c r="L308" s="30"/>
      <c r="M308" s="30"/>
      <c r="N308" s="30"/>
      <c r="O308" s="30"/>
      <c r="P308" s="11"/>
      <c r="Q308" s="11"/>
      <c r="R308" s="11"/>
      <c r="S308" s="11"/>
      <c r="T308" s="11"/>
      <c r="U308" s="11"/>
      <c r="V308" s="11"/>
      <c r="W308" s="11"/>
      <c r="X308" s="11"/>
      <c r="Y308" s="11"/>
      <c r="Z308" s="11"/>
      <c r="AA308" s="11"/>
      <c r="AB308" s="11"/>
      <c r="AC308" s="11"/>
      <c r="AD308" s="11"/>
      <c r="AE308" s="11"/>
      <c r="AF308" s="11"/>
      <c r="AG308" s="11"/>
      <c r="AH308" s="11"/>
    </row>
    <row r="309" spans="1:34" s="14" customFormat="1" ht="13.5">
      <c r="A309" s="11"/>
      <c r="B309" s="11"/>
      <c r="C309" s="11"/>
      <c r="D309" s="11"/>
      <c r="E309" s="11"/>
      <c r="F309" s="11"/>
      <c r="G309" s="11"/>
      <c r="H309" s="11"/>
      <c r="I309" s="11"/>
      <c r="J309" s="11"/>
      <c r="K309" s="30"/>
      <c r="L309" s="30"/>
      <c r="M309" s="30"/>
      <c r="N309" s="30"/>
      <c r="O309" s="30"/>
      <c r="P309" s="11"/>
      <c r="Q309" s="11"/>
      <c r="R309" s="11"/>
      <c r="S309" s="11"/>
      <c r="T309" s="11"/>
      <c r="U309" s="11"/>
      <c r="V309" s="11"/>
      <c r="W309" s="11"/>
      <c r="X309" s="11"/>
      <c r="Y309" s="11"/>
      <c r="Z309" s="11"/>
      <c r="AA309" s="11"/>
      <c r="AB309" s="11"/>
      <c r="AC309" s="11"/>
      <c r="AD309" s="11"/>
      <c r="AE309" s="11"/>
      <c r="AF309" s="11"/>
      <c r="AG309" s="11"/>
      <c r="AH309" s="11"/>
    </row>
    <row r="310" spans="1:34" s="14" customFormat="1" ht="13.5">
      <c r="A310" s="11"/>
      <c r="B310" s="11"/>
      <c r="C310" s="11"/>
      <c r="D310" s="11"/>
      <c r="E310" s="11"/>
      <c r="F310" s="11"/>
      <c r="G310" s="11"/>
      <c r="H310" s="11"/>
      <c r="I310" s="11"/>
      <c r="J310" s="11"/>
      <c r="K310" s="30"/>
      <c r="L310" s="30"/>
      <c r="M310" s="30"/>
      <c r="N310" s="30"/>
      <c r="O310" s="30"/>
      <c r="P310" s="11"/>
      <c r="Q310" s="11"/>
      <c r="R310" s="11"/>
      <c r="S310" s="11"/>
      <c r="T310" s="11"/>
      <c r="U310" s="11"/>
      <c r="V310" s="11"/>
      <c r="W310" s="11"/>
      <c r="X310" s="11"/>
      <c r="Y310" s="11"/>
      <c r="Z310" s="11"/>
      <c r="AA310" s="11"/>
      <c r="AB310" s="11"/>
      <c r="AC310" s="11"/>
      <c r="AD310" s="11"/>
      <c r="AE310" s="11"/>
      <c r="AF310" s="11"/>
      <c r="AG310" s="11"/>
      <c r="AH310" s="11"/>
    </row>
    <row r="311" spans="1:34" s="14" customFormat="1" ht="13.5">
      <c r="A311" s="11"/>
      <c r="B311" s="11"/>
      <c r="C311" s="11"/>
      <c r="D311" s="11"/>
      <c r="E311" s="11"/>
      <c r="F311" s="11"/>
      <c r="G311" s="11"/>
      <c r="H311" s="11"/>
      <c r="I311" s="11"/>
      <c r="J311" s="11"/>
      <c r="K311" s="30"/>
      <c r="L311" s="30"/>
      <c r="M311" s="30"/>
      <c r="N311" s="30"/>
      <c r="O311" s="30"/>
      <c r="P311" s="11"/>
      <c r="Q311" s="11"/>
      <c r="R311" s="11"/>
      <c r="S311" s="11"/>
      <c r="T311" s="11"/>
      <c r="U311" s="11"/>
      <c r="V311" s="11"/>
      <c r="W311" s="11"/>
      <c r="X311" s="11"/>
      <c r="Y311" s="11"/>
      <c r="Z311" s="11"/>
      <c r="AA311" s="11"/>
      <c r="AB311" s="11"/>
      <c r="AC311" s="11"/>
      <c r="AD311" s="11"/>
      <c r="AE311" s="11"/>
      <c r="AF311" s="11"/>
      <c r="AG311" s="11"/>
      <c r="AH311" s="11"/>
    </row>
    <row r="312" spans="1:34" s="14" customFormat="1" ht="13.5">
      <c r="A312" s="11"/>
      <c r="B312" s="11"/>
      <c r="C312" s="11"/>
      <c r="D312" s="11"/>
      <c r="E312" s="11"/>
      <c r="F312" s="11"/>
      <c r="G312" s="11"/>
      <c r="H312" s="11"/>
      <c r="I312" s="11"/>
      <c r="J312" s="11"/>
      <c r="K312" s="30"/>
      <c r="L312" s="30"/>
      <c r="M312" s="30"/>
      <c r="N312" s="30"/>
      <c r="O312" s="30"/>
      <c r="P312" s="11"/>
      <c r="Q312" s="11"/>
      <c r="R312" s="11"/>
      <c r="S312" s="11"/>
      <c r="T312" s="11"/>
      <c r="U312" s="11"/>
      <c r="V312" s="11"/>
      <c r="W312" s="11"/>
      <c r="X312" s="11"/>
      <c r="Y312" s="11"/>
      <c r="Z312" s="11"/>
      <c r="AA312" s="11"/>
      <c r="AB312" s="11"/>
      <c r="AC312" s="11"/>
      <c r="AD312" s="11"/>
      <c r="AE312" s="11"/>
      <c r="AF312" s="11"/>
      <c r="AG312" s="11"/>
      <c r="AH312" s="11"/>
    </row>
    <row r="313" spans="1:34" s="14" customFormat="1" ht="13.5">
      <c r="A313" s="11"/>
      <c r="B313" s="11"/>
      <c r="C313" s="11"/>
      <c r="D313" s="11"/>
      <c r="E313" s="11"/>
      <c r="F313" s="11"/>
      <c r="G313" s="11"/>
      <c r="H313" s="11"/>
      <c r="I313" s="11"/>
      <c r="J313" s="11"/>
      <c r="K313" s="30"/>
      <c r="L313" s="30"/>
      <c r="M313" s="30"/>
      <c r="N313" s="30"/>
      <c r="O313" s="30"/>
      <c r="P313" s="11"/>
      <c r="Q313" s="11"/>
      <c r="R313" s="11"/>
      <c r="S313" s="11"/>
      <c r="T313" s="11"/>
      <c r="U313" s="11"/>
      <c r="V313" s="11"/>
      <c r="W313" s="11"/>
      <c r="X313" s="11"/>
      <c r="Y313" s="11"/>
      <c r="Z313" s="11"/>
      <c r="AA313" s="11"/>
      <c r="AB313" s="11"/>
      <c r="AC313" s="11"/>
      <c r="AD313" s="11"/>
      <c r="AE313" s="11"/>
      <c r="AF313" s="11"/>
      <c r="AG313" s="11"/>
      <c r="AH313" s="11"/>
    </row>
    <row r="314" spans="1:34" s="14" customFormat="1" ht="13.5">
      <c r="A314" s="11"/>
      <c r="B314" s="11"/>
      <c r="C314" s="11"/>
      <c r="D314" s="11"/>
      <c r="E314" s="11"/>
      <c r="F314" s="11"/>
      <c r="G314" s="11"/>
      <c r="H314" s="11"/>
      <c r="I314" s="11"/>
      <c r="J314" s="11"/>
      <c r="K314" s="30"/>
      <c r="L314" s="30"/>
      <c r="M314" s="30"/>
      <c r="N314" s="30"/>
      <c r="O314" s="30"/>
      <c r="P314" s="11"/>
      <c r="Q314" s="11"/>
      <c r="R314" s="11"/>
      <c r="S314" s="11"/>
      <c r="T314" s="11"/>
      <c r="U314" s="11"/>
      <c r="V314" s="11"/>
      <c r="W314" s="11"/>
      <c r="X314" s="11"/>
      <c r="Y314" s="11"/>
      <c r="Z314" s="11"/>
      <c r="AA314" s="11"/>
      <c r="AB314" s="11"/>
      <c r="AC314" s="11"/>
      <c r="AD314" s="11"/>
      <c r="AE314" s="11"/>
      <c r="AF314" s="11"/>
      <c r="AG314" s="11"/>
      <c r="AH314" s="11"/>
    </row>
    <row r="315" spans="1:34" s="14" customFormat="1" ht="13.5">
      <c r="A315" s="11"/>
      <c r="B315" s="11"/>
      <c r="C315" s="11"/>
      <c r="D315" s="11"/>
      <c r="E315" s="11"/>
      <c r="F315" s="11"/>
      <c r="G315" s="11"/>
      <c r="H315" s="11"/>
      <c r="I315" s="11"/>
      <c r="J315" s="11"/>
      <c r="K315" s="30"/>
      <c r="L315" s="30"/>
      <c r="M315" s="30"/>
      <c r="N315" s="30"/>
      <c r="O315" s="30"/>
      <c r="P315" s="11"/>
      <c r="Q315" s="11"/>
      <c r="R315" s="11"/>
      <c r="S315" s="11"/>
      <c r="T315" s="11"/>
      <c r="U315" s="11"/>
      <c r="V315" s="11"/>
      <c r="W315" s="11"/>
      <c r="X315" s="11"/>
      <c r="Y315" s="11"/>
      <c r="Z315" s="11"/>
      <c r="AA315" s="11"/>
      <c r="AB315" s="11"/>
      <c r="AC315" s="11"/>
      <c r="AD315" s="11"/>
      <c r="AE315" s="11"/>
      <c r="AF315" s="11"/>
      <c r="AG315" s="11"/>
      <c r="AH315" s="11"/>
    </row>
    <row r="316" spans="1:34" s="14" customFormat="1" ht="13.5">
      <c r="A316" s="11"/>
      <c r="B316" s="11"/>
      <c r="C316" s="11"/>
      <c r="D316" s="11"/>
      <c r="E316" s="11"/>
      <c r="F316" s="11"/>
      <c r="G316" s="11"/>
      <c r="H316" s="11"/>
      <c r="I316" s="11"/>
      <c r="J316" s="11"/>
      <c r="K316" s="30"/>
      <c r="L316" s="30"/>
      <c r="M316" s="30"/>
      <c r="N316" s="30"/>
      <c r="O316" s="30"/>
      <c r="P316" s="11"/>
      <c r="Q316" s="11"/>
      <c r="R316" s="11"/>
      <c r="S316" s="11"/>
      <c r="T316" s="11"/>
      <c r="U316" s="11"/>
      <c r="V316" s="11"/>
      <c r="W316" s="11"/>
      <c r="X316" s="11"/>
      <c r="Y316" s="11"/>
      <c r="Z316" s="11"/>
      <c r="AA316" s="11"/>
      <c r="AB316" s="11"/>
      <c r="AC316" s="11"/>
      <c r="AD316" s="11"/>
      <c r="AE316" s="11"/>
      <c r="AF316" s="11"/>
      <c r="AG316" s="11"/>
      <c r="AH316" s="11"/>
    </row>
    <row r="317" spans="1:34" s="14" customFormat="1" ht="13.5">
      <c r="A317" s="11"/>
      <c r="B317" s="11"/>
      <c r="C317" s="11"/>
      <c r="D317" s="11"/>
      <c r="E317" s="11"/>
      <c r="F317" s="11"/>
      <c r="G317" s="11"/>
      <c r="H317" s="11"/>
      <c r="I317" s="11"/>
      <c r="J317" s="11"/>
      <c r="K317" s="30"/>
      <c r="L317" s="30"/>
      <c r="M317" s="30"/>
      <c r="N317" s="30"/>
      <c r="O317" s="30"/>
      <c r="P317" s="11"/>
      <c r="Q317" s="11"/>
      <c r="R317" s="11"/>
      <c r="S317" s="11"/>
      <c r="T317" s="11"/>
      <c r="U317" s="11"/>
      <c r="V317" s="11"/>
      <c r="W317" s="11"/>
      <c r="X317" s="11"/>
      <c r="Y317" s="11"/>
      <c r="Z317" s="11"/>
      <c r="AA317" s="11"/>
      <c r="AB317" s="11"/>
      <c r="AC317" s="11"/>
      <c r="AD317" s="11"/>
      <c r="AE317" s="11"/>
      <c r="AF317" s="11"/>
      <c r="AG317" s="11"/>
      <c r="AH317" s="11"/>
    </row>
    <row r="318" spans="1:34" s="14" customFormat="1" ht="13.5">
      <c r="A318" s="11"/>
      <c r="B318" s="11"/>
      <c r="C318" s="11"/>
      <c r="D318" s="11"/>
      <c r="E318" s="11"/>
      <c r="F318" s="11"/>
      <c r="G318" s="11"/>
      <c r="H318" s="11"/>
      <c r="I318" s="11"/>
      <c r="J318" s="11"/>
      <c r="K318" s="30"/>
      <c r="L318" s="30"/>
      <c r="M318" s="30"/>
      <c r="N318" s="30"/>
      <c r="O318" s="30"/>
      <c r="P318" s="11"/>
      <c r="Q318" s="11"/>
      <c r="R318" s="11"/>
      <c r="S318" s="11"/>
      <c r="T318" s="11"/>
      <c r="U318" s="11"/>
      <c r="V318" s="11"/>
      <c r="W318" s="11"/>
      <c r="X318" s="11"/>
      <c r="Y318" s="11"/>
      <c r="Z318" s="11"/>
      <c r="AA318" s="11"/>
      <c r="AB318" s="11"/>
      <c r="AC318" s="11"/>
      <c r="AD318" s="11"/>
      <c r="AE318" s="11"/>
      <c r="AF318" s="11"/>
      <c r="AG318" s="11"/>
      <c r="AH318" s="11"/>
    </row>
    <row r="319" spans="1:34" s="14" customFormat="1" ht="13.5">
      <c r="A319" s="11"/>
      <c r="B319" s="11"/>
      <c r="C319" s="11"/>
      <c r="D319" s="11"/>
      <c r="E319" s="11"/>
      <c r="F319" s="11"/>
      <c r="G319" s="11"/>
      <c r="H319" s="11"/>
      <c r="I319" s="11"/>
      <c r="J319" s="11"/>
      <c r="K319" s="30"/>
      <c r="L319" s="30"/>
      <c r="M319" s="30"/>
      <c r="N319" s="30"/>
      <c r="O319" s="30"/>
      <c r="P319" s="11"/>
      <c r="Q319" s="11"/>
      <c r="R319" s="11"/>
      <c r="S319" s="11"/>
      <c r="T319" s="11"/>
      <c r="U319" s="11"/>
      <c r="V319" s="11"/>
      <c r="W319" s="11"/>
      <c r="X319" s="11"/>
      <c r="Y319" s="11"/>
      <c r="Z319" s="11"/>
      <c r="AA319" s="11"/>
      <c r="AB319" s="11"/>
      <c r="AC319" s="11"/>
      <c r="AD319" s="11"/>
      <c r="AE319" s="11"/>
      <c r="AF319" s="11"/>
      <c r="AG319" s="11"/>
      <c r="AH319" s="11"/>
    </row>
    <row r="320" spans="1:34" s="14" customFormat="1" ht="13.5">
      <c r="A320" s="11"/>
      <c r="B320" s="11"/>
      <c r="C320" s="11"/>
      <c r="D320" s="11"/>
      <c r="E320" s="11"/>
      <c r="F320" s="11"/>
      <c r="G320" s="11"/>
      <c r="H320" s="11"/>
      <c r="I320" s="11"/>
      <c r="J320" s="11"/>
      <c r="K320" s="30"/>
      <c r="L320" s="30"/>
      <c r="M320" s="30"/>
      <c r="N320" s="30"/>
      <c r="O320" s="30"/>
      <c r="P320" s="11"/>
      <c r="Q320" s="11"/>
      <c r="R320" s="11"/>
      <c r="S320" s="11"/>
      <c r="T320" s="11"/>
      <c r="U320" s="11"/>
      <c r="V320" s="11"/>
      <c r="W320" s="11"/>
      <c r="X320" s="11"/>
      <c r="Y320" s="11"/>
      <c r="Z320" s="11"/>
      <c r="AA320" s="11"/>
      <c r="AB320" s="11"/>
      <c r="AC320" s="11"/>
      <c r="AD320" s="11"/>
      <c r="AE320" s="11"/>
      <c r="AF320" s="11"/>
      <c r="AG320" s="11"/>
      <c r="AH320" s="11"/>
    </row>
    <row r="321" spans="1:34" s="14" customFormat="1" ht="13.5">
      <c r="A321" s="11"/>
      <c r="B321" s="11"/>
      <c r="C321" s="11"/>
      <c r="D321" s="11"/>
      <c r="E321" s="11"/>
      <c r="F321" s="11"/>
      <c r="G321" s="11"/>
      <c r="H321" s="11"/>
      <c r="I321" s="11"/>
      <c r="J321" s="11"/>
      <c r="K321" s="30"/>
      <c r="L321" s="30"/>
      <c r="M321" s="30"/>
      <c r="N321" s="30"/>
      <c r="O321" s="30"/>
      <c r="P321" s="11"/>
      <c r="Q321" s="11"/>
      <c r="R321" s="11"/>
      <c r="S321" s="11"/>
      <c r="T321" s="11"/>
      <c r="U321" s="11"/>
      <c r="V321" s="11"/>
      <c r="W321" s="11"/>
      <c r="X321" s="11"/>
      <c r="Y321" s="11"/>
      <c r="Z321" s="11"/>
      <c r="AA321" s="11"/>
      <c r="AB321" s="11"/>
      <c r="AC321" s="11"/>
      <c r="AD321" s="11"/>
      <c r="AE321" s="11"/>
      <c r="AF321" s="11"/>
      <c r="AG321" s="11"/>
      <c r="AH321" s="11"/>
    </row>
    <row r="322" spans="1:34" s="14" customFormat="1" ht="13.5">
      <c r="A322" s="11"/>
      <c r="B322" s="11"/>
      <c r="C322" s="11"/>
      <c r="D322" s="11"/>
      <c r="E322" s="11"/>
      <c r="F322" s="11"/>
      <c r="G322" s="11"/>
      <c r="H322" s="11"/>
      <c r="I322" s="11"/>
      <c r="J322" s="11"/>
      <c r="K322" s="30"/>
      <c r="L322" s="30"/>
      <c r="M322" s="30"/>
      <c r="N322" s="30"/>
      <c r="O322" s="30"/>
      <c r="P322" s="11"/>
      <c r="Q322" s="11"/>
      <c r="R322" s="11"/>
      <c r="S322" s="11"/>
      <c r="T322" s="11"/>
      <c r="U322" s="11"/>
      <c r="V322" s="11"/>
      <c r="W322" s="11"/>
      <c r="X322" s="11"/>
      <c r="Y322" s="11"/>
      <c r="Z322" s="11"/>
      <c r="AA322" s="11"/>
      <c r="AB322" s="11"/>
      <c r="AC322" s="11"/>
      <c r="AD322" s="11"/>
      <c r="AE322" s="11"/>
      <c r="AF322" s="11"/>
      <c r="AG322" s="11"/>
      <c r="AH322" s="11"/>
    </row>
    <row r="323" spans="1:34" s="14" customFormat="1" ht="13.5">
      <c r="A323" s="11"/>
      <c r="B323" s="11"/>
      <c r="C323" s="11"/>
      <c r="D323" s="11"/>
      <c r="E323" s="11"/>
      <c r="F323" s="11"/>
      <c r="G323" s="11"/>
      <c r="H323" s="11"/>
      <c r="I323" s="11"/>
      <c r="J323" s="11"/>
      <c r="K323" s="30"/>
      <c r="L323" s="30"/>
      <c r="M323" s="30"/>
      <c r="N323" s="30"/>
      <c r="O323" s="30"/>
      <c r="P323" s="11"/>
      <c r="Q323" s="11"/>
      <c r="R323" s="11"/>
      <c r="S323" s="11"/>
      <c r="T323" s="11"/>
      <c r="U323" s="11"/>
      <c r="V323" s="11"/>
      <c r="W323" s="11"/>
      <c r="X323" s="11"/>
      <c r="Y323" s="11"/>
      <c r="Z323" s="11"/>
      <c r="AA323" s="11"/>
      <c r="AB323" s="11"/>
      <c r="AC323" s="11"/>
      <c r="AD323" s="11"/>
      <c r="AE323" s="11"/>
      <c r="AF323" s="11"/>
      <c r="AG323" s="11"/>
      <c r="AH323" s="11"/>
    </row>
    <row r="324" spans="1:34" s="14" customFormat="1" ht="13.5">
      <c r="A324" s="11"/>
      <c r="B324" s="11"/>
      <c r="C324" s="11"/>
      <c r="D324" s="11"/>
      <c r="E324" s="11"/>
      <c r="F324" s="11"/>
      <c r="G324" s="11"/>
      <c r="H324" s="11"/>
      <c r="I324" s="11"/>
      <c r="J324" s="11"/>
      <c r="K324" s="30"/>
      <c r="L324" s="30"/>
      <c r="M324" s="30"/>
      <c r="N324" s="30"/>
      <c r="O324" s="30"/>
      <c r="P324" s="11"/>
      <c r="Q324" s="11"/>
      <c r="R324" s="11"/>
      <c r="S324" s="11"/>
      <c r="T324" s="11"/>
      <c r="U324" s="11"/>
      <c r="V324" s="11"/>
      <c r="W324" s="11"/>
      <c r="X324" s="11"/>
      <c r="Y324" s="11"/>
      <c r="Z324" s="11"/>
      <c r="AA324" s="11"/>
      <c r="AB324" s="11"/>
      <c r="AC324" s="11"/>
      <c r="AD324" s="11"/>
      <c r="AE324" s="11"/>
      <c r="AF324" s="11"/>
      <c r="AG324" s="11"/>
      <c r="AH324" s="11"/>
    </row>
    <row r="325" spans="1:34" s="14" customFormat="1" ht="13.5">
      <c r="A325" s="11"/>
      <c r="B325" s="11"/>
      <c r="C325" s="11"/>
      <c r="D325" s="11"/>
      <c r="E325" s="11"/>
      <c r="F325" s="11"/>
      <c r="G325" s="11"/>
      <c r="H325" s="11"/>
      <c r="I325" s="11"/>
      <c r="J325" s="11"/>
      <c r="K325" s="30"/>
      <c r="L325" s="30"/>
      <c r="M325" s="30"/>
      <c r="N325" s="30"/>
      <c r="O325" s="30"/>
      <c r="P325" s="11"/>
      <c r="Q325" s="11"/>
      <c r="R325" s="11"/>
      <c r="S325" s="11"/>
      <c r="T325" s="11"/>
      <c r="U325" s="11"/>
      <c r="V325" s="11"/>
      <c r="W325" s="11"/>
      <c r="X325" s="11"/>
      <c r="Y325" s="11"/>
      <c r="Z325" s="11"/>
      <c r="AA325" s="11"/>
      <c r="AB325" s="11"/>
      <c r="AC325" s="11"/>
      <c r="AD325" s="11"/>
      <c r="AE325" s="11"/>
      <c r="AF325" s="11"/>
      <c r="AG325" s="11"/>
      <c r="AH325" s="11"/>
    </row>
    <row r="326" spans="1:34" s="14" customFormat="1" ht="13.5">
      <c r="A326" s="11"/>
      <c r="B326" s="11"/>
      <c r="C326" s="11"/>
      <c r="D326" s="11"/>
      <c r="E326" s="11"/>
      <c r="F326" s="11"/>
      <c r="G326" s="11"/>
      <c r="H326" s="11"/>
      <c r="I326" s="11"/>
      <c r="J326" s="11"/>
      <c r="K326" s="30"/>
      <c r="L326" s="30"/>
      <c r="M326" s="30"/>
      <c r="N326" s="30"/>
      <c r="O326" s="30"/>
      <c r="P326" s="11"/>
      <c r="Q326" s="11"/>
      <c r="R326" s="11"/>
      <c r="S326" s="11"/>
      <c r="T326" s="11"/>
      <c r="U326" s="11"/>
      <c r="V326" s="11"/>
      <c r="W326" s="11"/>
      <c r="X326" s="11"/>
      <c r="Y326" s="11"/>
      <c r="Z326" s="11"/>
      <c r="AA326" s="11"/>
      <c r="AB326" s="11"/>
      <c r="AC326" s="11"/>
      <c r="AD326" s="11"/>
      <c r="AE326" s="11"/>
      <c r="AF326" s="11"/>
      <c r="AG326" s="11"/>
      <c r="AH326" s="11"/>
    </row>
    <row r="327" spans="1:34" s="14" customFormat="1" ht="13.5">
      <c r="A327" s="11"/>
      <c r="B327" s="11"/>
      <c r="C327" s="11"/>
      <c r="D327" s="11"/>
      <c r="E327" s="11"/>
      <c r="F327" s="11"/>
      <c r="G327" s="11"/>
      <c r="H327" s="11"/>
      <c r="I327" s="11"/>
      <c r="J327" s="11"/>
      <c r="K327" s="30"/>
      <c r="L327" s="30"/>
      <c r="M327" s="30"/>
      <c r="N327" s="30"/>
      <c r="O327" s="30"/>
      <c r="P327" s="11"/>
      <c r="Q327" s="11"/>
      <c r="R327" s="11"/>
      <c r="S327" s="11"/>
      <c r="T327" s="11"/>
      <c r="U327" s="11"/>
      <c r="V327" s="11"/>
      <c r="W327" s="11"/>
      <c r="X327" s="11"/>
      <c r="Y327" s="11"/>
      <c r="Z327" s="11"/>
      <c r="AA327" s="11"/>
      <c r="AB327" s="11"/>
      <c r="AC327" s="11"/>
      <c r="AD327" s="11"/>
      <c r="AE327" s="11"/>
      <c r="AF327" s="11"/>
      <c r="AG327" s="11"/>
      <c r="AH327" s="11"/>
    </row>
    <row r="328" spans="1:34" s="14" customFormat="1" ht="13.5">
      <c r="A328" s="11"/>
      <c r="B328" s="11"/>
      <c r="C328" s="11"/>
      <c r="D328" s="11"/>
      <c r="E328" s="11"/>
      <c r="F328" s="11"/>
      <c r="G328" s="11"/>
      <c r="H328" s="11"/>
      <c r="I328" s="11"/>
      <c r="J328" s="11"/>
      <c r="K328" s="30"/>
      <c r="L328" s="30"/>
      <c r="M328" s="30"/>
      <c r="N328" s="30"/>
      <c r="O328" s="30"/>
      <c r="P328" s="11"/>
      <c r="Q328" s="11"/>
      <c r="R328" s="11"/>
      <c r="S328" s="11"/>
      <c r="T328" s="11"/>
      <c r="U328" s="11"/>
      <c r="V328" s="11"/>
      <c r="W328" s="11"/>
      <c r="X328" s="11"/>
      <c r="Y328" s="11"/>
      <c r="Z328" s="11"/>
      <c r="AA328" s="11"/>
      <c r="AB328" s="11"/>
      <c r="AC328" s="11"/>
      <c r="AD328" s="11"/>
      <c r="AE328" s="11"/>
      <c r="AF328" s="11"/>
      <c r="AG328" s="11"/>
      <c r="AH328" s="11"/>
    </row>
    <row r="329" spans="1:34" s="14" customFormat="1" ht="13.5">
      <c r="A329" s="11"/>
      <c r="B329" s="11"/>
      <c r="C329" s="11"/>
      <c r="D329" s="11"/>
      <c r="E329" s="11"/>
      <c r="F329" s="11"/>
      <c r="G329" s="11"/>
      <c r="H329" s="11"/>
      <c r="I329" s="11"/>
      <c r="J329" s="11"/>
      <c r="K329" s="30"/>
      <c r="L329" s="30"/>
      <c r="M329" s="30"/>
      <c r="N329" s="30"/>
      <c r="O329" s="30"/>
      <c r="P329" s="11"/>
      <c r="Q329" s="11"/>
      <c r="R329" s="11"/>
      <c r="S329" s="11"/>
      <c r="T329" s="11"/>
      <c r="U329" s="11"/>
      <c r="V329" s="11"/>
      <c r="W329" s="11"/>
      <c r="X329" s="11"/>
      <c r="Y329" s="11"/>
      <c r="Z329" s="11"/>
      <c r="AA329" s="11"/>
      <c r="AB329" s="11"/>
      <c r="AC329" s="11"/>
      <c r="AD329" s="11"/>
      <c r="AE329" s="11"/>
      <c r="AF329" s="11"/>
      <c r="AG329" s="11"/>
      <c r="AH329" s="11"/>
    </row>
    <row r="330" spans="1:34" s="14" customFormat="1" ht="13.5">
      <c r="A330" s="11"/>
      <c r="B330" s="11"/>
      <c r="C330" s="11"/>
      <c r="D330" s="11"/>
      <c r="E330" s="11"/>
      <c r="F330" s="11"/>
      <c r="G330" s="11"/>
      <c r="H330" s="11"/>
      <c r="I330" s="11"/>
      <c r="J330" s="11"/>
      <c r="K330" s="30"/>
      <c r="L330" s="30"/>
      <c r="M330" s="30"/>
      <c r="N330" s="30"/>
      <c r="O330" s="30"/>
      <c r="P330" s="11"/>
      <c r="Q330" s="11"/>
      <c r="R330" s="11"/>
      <c r="S330" s="11"/>
      <c r="T330" s="11"/>
      <c r="U330" s="11"/>
      <c r="V330" s="11"/>
      <c r="W330" s="11"/>
      <c r="X330" s="11"/>
      <c r="Y330" s="11"/>
      <c r="Z330" s="11"/>
      <c r="AA330" s="11"/>
      <c r="AB330" s="11"/>
      <c r="AC330" s="11"/>
      <c r="AD330" s="11"/>
      <c r="AE330" s="11"/>
      <c r="AF330" s="11"/>
      <c r="AG330" s="11"/>
      <c r="AH330" s="11"/>
    </row>
    <row r="331" spans="1:34" s="14" customFormat="1" ht="13.5">
      <c r="A331" s="11"/>
      <c r="B331" s="11"/>
      <c r="C331" s="11"/>
      <c r="D331" s="11"/>
      <c r="E331" s="11"/>
      <c r="F331" s="11"/>
      <c r="G331" s="11"/>
      <c r="H331" s="11"/>
      <c r="I331" s="11"/>
      <c r="J331" s="11"/>
      <c r="K331" s="30"/>
      <c r="L331" s="30"/>
      <c r="M331" s="30"/>
      <c r="N331" s="30"/>
      <c r="O331" s="30"/>
      <c r="P331" s="11"/>
      <c r="Q331" s="11"/>
      <c r="R331" s="11"/>
      <c r="S331" s="11"/>
      <c r="T331" s="11"/>
      <c r="U331" s="11"/>
      <c r="V331" s="11"/>
      <c r="W331" s="11"/>
      <c r="X331" s="11"/>
      <c r="Y331" s="11"/>
      <c r="Z331" s="11"/>
      <c r="AA331" s="11"/>
      <c r="AB331" s="11"/>
      <c r="AC331" s="11"/>
      <c r="AD331" s="11"/>
      <c r="AE331" s="11"/>
      <c r="AF331" s="11"/>
      <c r="AG331" s="11"/>
      <c r="AH331" s="11"/>
    </row>
    <row r="332" spans="1:34" s="14" customFormat="1" ht="13.5">
      <c r="A332" s="11"/>
      <c r="B332" s="11"/>
      <c r="C332" s="11"/>
      <c r="D332" s="11"/>
      <c r="E332" s="11"/>
      <c r="F332" s="11"/>
      <c r="G332" s="11"/>
      <c r="H332" s="11"/>
      <c r="I332" s="11"/>
      <c r="J332" s="11"/>
      <c r="K332" s="30"/>
      <c r="L332" s="30"/>
      <c r="M332" s="30"/>
      <c r="N332" s="30"/>
      <c r="O332" s="30"/>
      <c r="P332" s="11"/>
      <c r="Q332" s="11"/>
      <c r="R332" s="11"/>
      <c r="S332" s="11"/>
      <c r="T332" s="11"/>
      <c r="U332" s="11"/>
      <c r="V332" s="11"/>
      <c r="W332" s="11"/>
      <c r="X332" s="11"/>
      <c r="Y332" s="11"/>
      <c r="Z332" s="11"/>
      <c r="AA332" s="11"/>
      <c r="AB332" s="11"/>
      <c r="AC332" s="11"/>
      <c r="AD332" s="11"/>
      <c r="AE332" s="11"/>
      <c r="AF332" s="11"/>
      <c r="AG332" s="11"/>
      <c r="AH332" s="11"/>
    </row>
    <row r="333" spans="1:34" s="14" customFormat="1" ht="13.5">
      <c r="A333" s="11"/>
      <c r="B333" s="11"/>
      <c r="C333" s="11"/>
      <c r="D333" s="11"/>
      <c r="E333" s="11"/>
      <c r="F333" s="11"/>
      <c r="G333" s="11"/>
      <c r="H333" s="11"/>
      <c r="I333" s="11"/>
      <c r="J333" s="11"/>
      <c r="K333" s="30"/>
      <c r="L333" s="30"/>
      <c r="M333" s="30"/>
      <c r="N333" s="30"/>
      <c r="O333" s="30"/>
      <c r="P333" s="11"/>
      <c r="Q333" s="11"/>
      <c r="R333" s="11"/>
      <c r="S333" s="11"/>
      <c r="T333" s="11"/>
      <c r="U333" s="11"/>
      <c r="V333" s="11"/>
      <c r="W333" s="11"/>
      <c r="X333" s="11"/>
      <c r="Y333" s="11"/>
      <c r="Z333" s="11"/>
      <c r="AA333" s="11"/>
      <c r="AB333" s="11"/>
      <c r="AC333" s="11"/>
      <c r="AD333" s="11"/>
      <c r="AE333" s="11"/>
      <c r="AF333" s="11"/>
      <c r="AG333" s="11"/>
      <c r="AH333" s="11"/>
    </row>
    <row r="334" spans="1:34" s="14" customFormat="1" ht="13.5">
      <c r="A334" s="11"/>
      <c r="B334" s="11"/>
      <c r="C334" s="11"/>
      <c r="D334" s="11"/>
      <c r="E334" s="11"/>
      <c r="F334" s="11"/>
      <c r="G334" s="11"/>
      <c r="H334" s="11"/>
      <c r="I334" s="11"/>
      <c r="J334" s="11"/>
      <c r="K334" s="30"/>
      <c r="L334" s="30"/>
      <c r="M334" s="30"/>
      <c r="N334" s="30"/>
      <c r="O334" s="30"/>
      <c r="P334" s="11"/>
      <c r="Q334" s="11"/>
      <c r="R334" s="11"/>
      <c r="S334" s="11"/>
      <c r="T334" s="11"/>
      <c r="U334" s="11"/>
      <c r="V334" s="11"/>
      <c r="W334" s="11"/>
      <c r="X334" s="11"/>
      <c r="Y334" s="11"/>
      <c r="Z334" s="11"/>
      <c r="AA334" s="11"/>
      <c r="AB334" s="11"/>
      <c r="AC334" s="11"/>
      <c r="AD334" s="11"/>
      <c r="AE334" s="11"/>
      <c r="AF334" s="11"/>
      <c r="AG334" s="11"/>
      <c r="AH334" s="11"/>
    </row>
    <row r="335" spans="1:34" s="14" customFormat="1" ht="13.5">
      <c r="A335" s="11"/>
      <c r="B335" s="11"/>
      <c r="C335" s="11"/>
      <c r="D335" s="11"/>
      <c r="E335" s="11"/>
      <c r="F335" s="11"/>
      <c r="G335" s="11"/>
      <c r="H335" s="11"/>
      <c r="I335" s="11"/>
      <c r="J335" s="11"/>
      <c r="K335" s="30"/>
      <c r="L335" s="30"/>
      <c r="M335" s="30"/>
      <c r="N335" s="30"/>
      <c r="O335" s="30"/>
      <c r="P335" s="11"/>
      <c r="Q335" s="11"/>
      <c r="R335" s="11"/>
      <c r="S335" s="11"/>
      <c r="T335" s="11"/>
      <c r="U335" s="11"/>
      <c r="V335" s="11"/>
      <c r="W335" s="11"/>
      <c r="X335" s="11"/>
      <c r="Y335" s="11"/>
      <c r="Z335" s="11"/>
      <c r="AA335" s="11"/>
      <c r="AB335" s="11"/>
      <c r="AC335" s="11"/>
      <c r="AD335" s="11"/>
      <c r="AE335" s="11"/>
      <c r="AF335" s="11"/>
      <c r="AG335" s="11"/>
      <c r="AH335" s="11"/>
    </row>
    <row r="336" spans="1:34" s="14" customFormat="1" ht="13.5">
      <c r="A336" s="11"/>
      <c r="B336" s="11"/>
      <c r="C336" s="11"/>
      <c r="D336" s="11"/>
      <c r="E336" s="11"/>
      <c r="F336" s="11"/>
      <c r="G336" s="11"/>
      <c r="H336" s="11"/>
      <c r="I336" s="11"/>
      <c r="J336" s="11"/>
      <c r="K336" s="30"/>
      <c r="L336" s="30"/>
      <c r="M336" s="30"/>
      <c r="N336" s="30"/>
      <c r="O336" s="30"/>
      <c r="P336" s="11"/>
      <c r="Q336" s="11"/>
      <c r="R336" s="11"/>
      <c r="S336" s="11"/>
      <c r="T336" s="11"/>
      <c r="U336" s="11"/>
      <c r="V336" s="11"/>
      <c r="W336" s="11"/>
      <c r="X336" s="11"/>
      <c r="Y336" s="11"/>
      <c r="Z336" s="11"/>
      <c r="AA336" s="11"/>
      <c r="AB336" s="11"/>
      <c r="AC336" s="11"/>
      <c r="AD336" s="11"/>
      <c r="AE336" s="11"/>
      <c r="AF336" s="11"/>
      <c r="AG336" s="11"/>
      <c r="AH336" s="11"/>
    </row>
    <row r="337" spans="1:34" s="14" customFormat="1" ht="13.5">
      <c r="A337" s="11"/>
      <c r="B337" s="11"/>
      <c r="C337" s="11"/>
      <c r="D337" s="11"/>
      <c r="E337" s="11"/>
      <c r="F337" s="11"/>
      <c r="G337" s="11"/>
      <c r="H337" s="11"/>
      <c r="I337" s="11"/>
      <c r="J337" s="11"/>
      <c r="K337" s="30"/>
      <c r="L337" s="30"/>
      <c r="M337" s="30"/>
      <c r="N337" s="30"/>
      <c r="O337" s="30"/>
      <c r="P337" s="11"/>
      <c r="Q337" s="11"/>
      <c r="R337" s="11"/>
      <c r="S337" s="11"/>
      <c r="T337" s="11"/>
      <c r="U337" s="11"/>
      <c r="V337" s="11"/>
      <c r="W337" s="11"/>
      <c r="X337" s="11"/>
      <c r="Y337" s="11"/>
      <c r="Z337" s="11"/>
      <c r="AA337" s="11"/>
      <c r="AB337" s="11"/>
      <c r="AC337" s="11"/>
      <c r="AD337" s="11"/>
      <c r="AE337" s="11"/>
      <c r="AF337" s="11"/>
      <c r="AG337" s="11"/>
      <c r="AH337" s="11"/>
    </row>
    <row r="338" spans="1:34" s="14" customFormat="1" ht="13.5">
      <c r="A338" s="11"/>
      <c r="B338" s="11"/>
      <c r="C338" s="11"/>
      <c r="D338" s="11"/>
      <c r="E338" s="11"/>
      <c r="F338" s="11"/>
      <c r="G338" s="11"/>
      <c r="H338" s="11"/>
      <c r="I338" s="11"/>
      <c r="J338" s="11"/>
      <c r="K338" s="30"/>
      <c r="L338" s="30"/>
      <c r="M338" s="30"/>
      <c r="N338" s="30"/>
      <c r="O338" s="30"/>
      <c r="P338" s="11"/>
      <c r="Q338" s="11"/>
      <c r="R338" s="11"/>
      <c r="S338" s="11"/>
      <c r="T338" s="11"/>
      <c r="U338" s="11"/>
      <c r="V338" s="11"/>
      <c r="W338" s="11"/>
      <c r="X338" s="11"/>
      <c r="Y338" s="11"/>
      <c r="Z338" s="11"/>
      <c r="AA338" s="11"/>
      <c r="AB338" s="11"/>
      <c r="AC338" s="11"/>
      <c r="AD338" s="11"/>
      <c r="AE338" s="11"/>
      <c r="AF338" s="11"/>
      <c r="AG338" s="11"/>
      <c r="AH338" s="11"/>
    </row>
    <row r="339" spans="1:34" s="14" customFormat="1" ht="13.5">
      <c r="A339" s="11"/>
      <c r="B339" s="11"/>
      <c r="C339" s="11"/>
      <c r="D339" s="11"/>
      <c r="E339" s="11"/>
      <c r="F339" s="11"/>
      <c r="G339" s="11"/>
      <c r="H339" s="11"/>
      <c r="I339" s="11"/>
      <c r="J339" s="11"/>
      <c r="K339" s="30"/>
      <c r="L339" s="30"/>
      <c r="M339" s="30"/>
      <c r="N339" s="30"/>
      <c r="O339" s="30"/>
      <c r="P339" s="11"/>
      <c r="Q339" s="11"/>
      <c r="R339" s="11"/>
      <c r="S339" s="11"/>
      <c r="T339" s="11"/>
      <c r="U339" s="11"/>
      <c r="V339" s="11"/>
      <c r="W339" s="11"/>
      <c r="X339" s="11"/>
      <c r="Y339" s="11"/>
      <c r="Z339" s="11"/>
      <c r="AA339" s="11"/>
      <c r="AB339" s="11"/>
      <c r="AC339" s="11"/>
      <c r="AD339" s="11"/>
      <c r="AE339" s="11"/>
      <c r="AF339" s="11"/>
      <c r="AG339" s="11"/>
      <c r="AH339" s="11"/>
    </row>
    <row r="340" spans="1:34" s="14" customFormat="1" ht="13.5">
      <c r="A340" s="11"/>
      <c r="B340" s="11"/>
      <c r="C340" s="11"/>
      <c r="D340" s="11"/>
      <c r="E340" s="11"/>
      <c r="F340" s="11"/>
      <c r="G340" s="11"/>
      <c r="H340" s="11"/>
      <c r="I340" s="11"/>
      <c r="J340" s="11"/>
      <c r="K340" s="30"/>
      <c r="L340" s="30"/>
      <c r="M340" s="30"/>
      <c r="N340" s="30"/>
      <c r="O340" s="30"/>
      <c r="P340" s="11"/>
      <c r="Q340" s="11"/>
      <c r="R340" s="11"/>
      <c r="S340" s="11"/>
      <c r="T340" s="11"/>
      <c r="U340" s="11"/>
      <c r="V340" s="11"/>
      <c r="W340" s="11"/>
      <c r="X340" s="11"/>
      <c r="Y340" s="11"/>
      <c r="Z340" s="11"/>
      <c r="AA340" s="11"/>
      <c r="AB340" s="11"/>
      <c r="AC340" s="11"/>
      <c r="AD340" s="11"/>
      <c r="AE340" s="11"/>
      <c r="AF340" s="11"/>
      <c r="AG340" s="11"/>
      <c r="AH340" s="11"/>
    </row>
    <row r="341" spans="1:34" s="14" customFormat="1" ht="13.5">
      <c r="A341" s="11"/>
      <c r="B341" s="11"/>
      <c r="C341" s="11"/>
      <c r="D341" s="11"/>
      <c r="E341" s="11"/>
      <c r="F341" s="11"/>
      <c r="G341" s="11"/>
      <c r="H341" s="11"/>
      <c r="I341" s="11"/>
      <c r="J341" s="11"/>
      <c r="K341" s="30"/>
      <c r="L341" s="30"/>
      <c r="M341" s="30"/>
      <c r="N341" s="30"/>
      <c r="O341" s="30"/>
      <c r="P341" s="11"/>
      <c r="Q341" s="11"/>
      <c r="R341" s="11"/>
      <c r="S341" s="11"/>
      <c r="T341" s="11"/>
      <c r="U341" s="11"/>
      <c r="V341" s="11"/>
      <c r="W341" s="11"/>
      <c r="X341" s="11"/>
      <c r="Y341" s="11"/>
      <c r="Z341" s="11"/>
      <c r="AA341" s="11"/>
      <c r="AB341" s="11"/>
      <c r="AC341" s="11"/>
      <c r="AD341" s="11"/>
      <c r="AE341" s="11"/>
      <c r="AF341" s="11"/>
      <c r="AG341" s="11"/>
      <c r="AH341" s="11"/>
    </row>
    <row r="342" spans="1:34" s="14" customFormat="1" ht="13.5">
      <c r="A342" s="11"/>
      <c r="B342" s="11"/>
      <c r="C342" s="11"/>
      <c r="D342" s="11"/>
      <c r="E342" s="11"/>
      <c r="F342" s="11"/>
      <c r="G342" s="11"/>
      <c r="H342" s="11"/>
      <c r="I342" s="11"/>
      <c r="J342" s="11"/>
      <c r="K342" s="30"/>
      <c r="L342" s="30"/>
      <c r="M342" s="30"/>
      <c r="N342" s="30"/>
      <c r="O342" s="30"/>
      <c r="P342" s="11"/>
      <c r="Q342" s="11"/>
      <c r="R342" s="11"/>
      <c r="S342" s="11"/>
      <c r="T342" s="11"/>
      <c r="U342" s="11"/>
      <c r="V342" s="11"/>
      <c r="W342" s="11"/>
      <c r="X342" s="11"/>
      <c r="Y342" s="11"/>
      <c r="Z342" s="11"/>
      <c r="AA342" s="11"/>
      <c r="AB342" s="11"/>
      <c r="AC342" s="11"/>
      <c r="AD342" s="11"/>
      <c r="AE342" s="11"/>
      <c r="AF342" s="11"/>
      <c r="AG342" s="11"/>
      <c r="AH342" s="11"/>
    </row>
    <row r="343" spans="1:34" s="14" customFormat="1" ht="13.5">
      <c r="A343" s="11"/>
      <c r="B343" s="11"/>
      <c r="C343" s="11"/>
      <c r="D343" s="11"/>
      <c r="E343" s="11"/>
      <c r="F343" s="11"/>
      <c r="G343" s="11"/>
      <c r="H343" s="11"/>
      <c r="I343" s="11"/>
      <c r="J343" s="11"/>
      <c r="K343" s="30"/>
      <c r="L343" s="30"/>
      <c r="M343" s="30"/>
      <c r="N343" s="30"/>
      <c r="O343" s="30"/>
      <c r="P343" s="11"/>
      <c r="Q343" s="11"/>
      <c r="R343" s="11"/>
      <c r="S343" s="11"/>
      <c r="T343" s="11"/>
      <c r="U343" s="11"/>
      <c r="V343" s="11"/>
      <c r="W343" s="11"/>
      <c r="X343" s="11"/>
      <c r="Y343" s="11"/>
      <c r="Z343" s="11"/>
      <c r="AA343" s="11"/>
      <c r="AB343" s="11"/>
      <c r="AC343" s="11"/>
      <c r="AD343" s="11"/>
      <c r="AE343" s="11"/>
      <c r="AF343" s="11"/>
      <c r="AG343" s="11"/>
      <c r="AH343" s="11"/>
    </row>
    <row r="344" spans="1:34" s="14" customFormat="1" ht="13.5">
      <c r="A344" s="11"/>
      <c r="B344" s="11"/>
      <c r="C344" s="11"/>
      <c r="D344" s="11"/>
      <c r="E344" s="11"/>
      <c r="F344" s="11"/>
      <c r="G344" s="11"/>
      <c r="H344" s="11"/>
      <c r="I344" s="11"/>
      <c r="J344" s="11"/>
      <c r="K344" s="30"/>
      <c r="L344" s="30"/>
      <c r="M344" s="30"/>
      <c r="N344" s="30"/>
      <c r="O344" s="30"/>
      <c r="P344" s="11"/>
      <c r="Q344" s="11"/>
      <c r="R344" s="11"/>
      <c r="S344" s="11"/>
      <c r="T344" s="11"/>
      <c r="U344" s="11"/>
      <c r="V344" s="11"/>
      <c r="W344" s="11"/>
      <c r="X344" s="11"/>
      <c r="Y344" s="11"/>
      <c r="Z344" s="11"/>
      <c r="AA344" s="11"/>
      <c r="AB344" s="11"/>
      <c r="AC344" s="11"/>
      <c r="AD344" s="11"/>
      <c r="AE344" s="11"/>
      <c r="AF344" s="11"/>
      <c r="AG344" s="11"/>
      <c r="AH344" s="11"/>
    </row>
    <row r="345" spans="1:34" s="14" customFormat="1" ht="13.5">
      <c r="A345" s="11"/>
      <c r="B345" s="11"/>
      <c r="C345" s="11"/>
      <c r="D345" s="11"/>
      <c r="E345" s="11"/>
      <c r="F345" s="11"/>
      <c r="G345" s="11"/>
      <c r="H345" s="11"/>
      <c r="I345" s="11"/>
      <c r="J345" s="11"/>
      <c r="K345" s="30"/>
      <c r="L345" s="30"/>
      <c r="M345" s="30"/>
      <c r="N345" s="30"/>
      <c r="O345" s="30"/>
      <c r="P345" s="11"/>
      <c r="Q345" s="11"/>
      <c r="R345" s="11"/>
      <c r="S345" s="11"/>
      <c r="T345" s="11"/>
      <c r="U345" s="11"/>
      <c r="V345" s="11"/>
      <c r="W345" s="11"/>
      <c r="X345" s="11"/>
      <c r="Y345" s="11"/>
      <c r="Z345" s="11"/>
      <c r="AA345" s="11"/>
      <c r="AB345" s="11"/>
      <c r="AC345" s="11"/>
      <c r="AD345" s="11"/>
      <c r="AE345" s="11"/>
      <c r="AF345" s="11"/>
      <c r="AG345" s="11"/>
      <c r="AH345" s="11"/>
    </row>
    <row r="346" spans="1:34" s="14" customFormat="1" ht="13.5">
      <c r="A346" s="11"/>
      <c r="B346" s="11"/>
      <c r="C346" s="11"/>
      <c r="D346" s="11"/>
      <c r="E346" s="11"/>
      <c r="F346" s="11"/>
      <c r="G346" s="11"/>
      <c r="H346" s="11"/>
      <c r="I346" s="11"/>
      <c r="J346" s="11"/>
      <c r="K346" s="30"/>
      <c r="L346" s="30"/>
      <c r="M346" s="30"/>
      <c r="N346" s="30"/>
      <c r="O346" s="30"/>
      <c r="P346" s="11"/>
      <c r="Q346" s="11"/>
      <c r="R346" s="11"/>
      <c r="S346" s="11"/>
      <c r="T346" s="11"/>
      <c r="U346" s="11"/>
      <c r="V346" s="11"/>
      <c r="W346" s="11"/>
      <c r="X346" s="11"/>
      <c r="Y346" s="11"/>
      <c r="Z346" s="11"/>
      <c r="AA346" s="11"/>
      <c r="AB346" s="11"/>
      <c r="AC346" s="11"/>
      <c r="AD346" s="11"/>
      <c r="AE346" s="11"/>
      <c r="AF346" s="11"/>
      <c r="AG346" s="11"/>
      <c r="AH346" s="11"/>
    </row>
    <row r="347" spans="1:34" s="14" customFormat="1" ht="13.5">
      <c r="A347" s="11"/>
      <c r="B347" s="11"/>
      <c r="C347" s="11"/>
      <c r="D347" s="11"/>
      <c r="E347" s="11"/>
      <c r="F347" s="11"/>
      <c r="G347" s="11"/>
      <c r="H347" s="11"/>
      <c r="I347" s="11"/>
      <c r="J347" s="11"/>
      <c r="K347" s="30"/>
      <c r="L347" s="30"/>
      <c r="M347" s="30"/>
      <c r="N347" s="30"/>
      <c r="O347" s="30"/>
      <c r="P347" s="11"/>
      <c r="Q347" s="11"/>
      <c r="R347" s="11"/>
      <c r="S347" s="11"/>
      <c r="T347" s="11"/>
      <c r="U347" s="11"/>
      <c r="V347" s="11"/>
      <c r="W347" s="11"/>
      <c r="X347" s="11"/>
      <c r="Y347" s="11"/>
      <c r="Z347" s="11"/>
      <c r="AA347" s="11"/>
      <c r="AB347" s="11"/>
      <c r="AC347" s="11"/>
      <c r="AD347" s="11"/>
      <c r="AE347" s="11"/>
      <c r="AF347" s="11"/>
      <c r="AG347" s="11"/>
      <c r="AH347" s="11"/>
    </row>
    <row r="348" spans="1:34" s="14" customFormat="1" ht="13.5">
      <c r="A348" s="11"/>
      <c r="B348" s="11"/>
      <c r="C348" s="11"/>
      <c r="D348" s="11"/>
      <c r="E348" s="11"/>
      <c r="F348" s="11"/>
      <c r="G348" s="11"/>
      <c r="H348" s="11"/>
      <c r="I348" s="11"/>
      <c r="J348" s="11"/>
      <c r="K348" s="30"/>
      <c r="L348" s="30"/>
      <c r="M348" s="30"/>
      <c r="N348" s="30"/>
      <c r="O348" s="30"/>
      <c r="P348" s="11"/>
      <c r="Q348" s="11"/>
      <c r="R348" s="11"/>
      <c r="S348" s="11"/>
      <c r="T348" s="11"/>
      <c r="U348" s="11"/>
      <c r="V348" s="11"/>
      <c r="W348" s="11"/>
      <c r="X348" s="11"/>
      <c r="Y348" s="11"/>
      <c r="Z348" s="11"/>
      <c r="AA348" s="11"/>
      <c r="AB348" s="11"/>
      <c r="AC348" s="11"/>
      <c r="AD348" s="11"/>
      <c r="AE348" s="11"/>
      <c r="AF348" s="11"/>
      <c r="AG348" s="11"/>
      <c r="AH348" s="11"/>
    </row>
    <row r="349" spans="1:34" s="14" customFormat="1" ht="13.5">
      <c r="A349" s="11"/>
      <c r="B349" s="11"/>
      <c r="C349" s="11"/>
      <c r="D349" s="11"/>
      <c r="E349" s="11"/>
      <c r="F349" s="11"/>
      <c r="G349" s="11"/>
      <c r="H349" s="11"/>
      <c r="I349" s="11"/>
      <c r="J349" s="11"/>
      <c r="K349" s="30"/>
      <c r="L349" s="30"/>
      <c r="M349" s="30"/>
      <c r="N349" s="30"/>
      <c r="O349" s="30"/>
      <c r="P349" s="11"/>
      <c r="Q349" s="11"/>
      <c r="R349" s="11"/>
      <c r="S349" s="11"/>
      <c r="T349" s="11"/>
      <c r="U349" s="11"/>
      <c r="V349" s="11"/>
      <c r="W349" s="11"/>
      <c r="X349" s="11"/>
      <c r="Y349" s="11"/>
      <c r="Z349" s="11"/>
      <c r="AA349" s="11"/>
      <c r="AB349" s="11"/>
      <c r="AC349" s="11"/>
      <c r="AD349" s="11"/>
      <c r="AE349" s="11"/>
      <c r="AF349" s="11"/>
      <c r="AG349" s="11"/>
      <c r="AH349" s="11"/>
    </row>
    <row r="350" spans="1:34" s="14" customFormat="1" ht="13.5">
      <c r="A350" s="11"/>
      <c r="B350" s="11"/>
      <c r="C350" s="11"/>
      <c r="D350" s="11"/>
      <c r="E350" s="11"/>
      <c r="F350" s="11"/>
      <c r="G350" s="11"/>
      <c r="H350" s="11"/>
      <c r="I350" s="11"/>
      <c r="J350" s="11"/>
      <c r="K350" s="30"/>
      <c r="L350" s="30"/>
      <c r="M350" s="30"/>
      <c r="N350" s="30"/>
      <c r="O350" s="30"/>
      <c r="P350" s="11"/>
      <c r="Q350" s="11"/>
      <c r="R350" s="11"/>
      <c r="S350" s="11"/>
      <c r="T350" s="11"/>
      <c r="U350" s="11"/>
      <c r="V350" s="11"/>
      <c r="W350" s="11"/>
      <c r="X350" s="11"/>
      <c r="Y350" s="11"/>
      <c r="Z350" s="11"/>
      <c r="AA350" s="11"/>
      <c r="AB350" s="11"/>
      <c r="AC350" s="11"/>
      <c r="AD350" s="11"/>
      <c r="AE350" s="11"/>
      <c r="AF350" s="11"/>
      <c r="AG350" s="11"/>
      <c r="AH350" s="11"/>
    </row>
    <row r="351" spans="1:34" s="14" customFormat="1" ht="13.5">
      <c r="A351" s="11"/>
      <c r="B351" s="11"/>
      <c r="C351" s="11"/>
      <c r="D351" s="11"/>
      <c r="E351" s="11"/>
      <c r="F351" s="11"/>
      <c r="G351" s="11"/>
      <c r="H351" s="11"/>
      <c r="I351" s="11"/>
      <c r="J351" s="11"/>
      <c r="K351" s="30"/>
      <c r="L351" s="30"/>
      <c r="M351" s="30"/>
      <c r="N351" s="30"/>
      <c r="O351" s="30"/>
      <c r="P351" s="11"/>
      <c r="Q351" s="11"/>
      <c r="R351" s="11"/>
      <c r="S351" s="11"/>
      <c r="T351" s="11"/>
      <c r="U351" s="11"/>
      <c r="V351" s="11"/>
      <c r="W351" s="11"/>
      <c r="X351" s="11"/>
      <c r="Y351" s="11"/>
      <c r="Z351" s="11"/>
      <c r="AA351" s="11"/>
      <c r="AB351" s="11"/>
      <c r="AC351" s="11"/>
      <c r="AD351" s="11"/>
      <c r="AE351" s="11"/>
      <c r="AF351" s="11"/>
      <c r="AG351" s="11"/>
      <c r="AH351" s="11"/>
    </row>
    <row r="352" spans="1:34" s="14" customFormat="1" ht="13.5">
      <c r="A352" s="11"/>
      <c r="B352" s="11"/>
      <c r="C352" s="11"/>
      <c r="D352" s="11"/>
      <c r="E352" s="11"/>
      <c r="F352" s="11"/>
      <c r="G352" s="11"/>
      <c r="H352" s="11"/>
      <c r="I352" s="11"/>
      <c r="J352" s="11"/>
      <c r="K352" s="30"/>
      <c r="L352" s="30"/>
      <c r="M352" s="30"/>
      <c r="N352" s="30"/>
      <c r="O352" s="30"/>
      <c r="P352" s="11"/>
      <c r="Q352" s="11"/>
      <c r="R352" s="11"/>
      <c r="S352" s="11"/>
      <c r="T352" s="11"/>
      <c r="U352" s="11"/>
      <c r="V352" s="11"/>
      <c r="W352" s="11"/>
      <c r="X352" s="11"/>
      <c r="Y352" s="11"/>
      <c r="Z352" s="11"/>
      <c r="AA352" s="11"/>
      <c r="AB352" s="11"/>
      <c r="AC352" s="11"/>
      <c r="AD352" s="11"/>
      <c r="AE352" s="11"/>
      <c r="AF352" s="11"/>
      <c r="AG352" s="11"/>
      <c r="AH352" s="11"/>
    </row>
    <row r="353" spans="1:34" s="14" customFormat="1" ht="13.5">
      <c r="A353" s="11"/>
      <c r="B353" s="11"/>
      <c r="C353" s="11"/>
      <c r="D353" s="11"/>
      <c r="E353" s="11"/>
      <c r="F353" s="11"/>
      <c r="G353" s="11"/>
      <c r="H353" s="11"/>
      <c r="I353" s="11"/>
      <c r="J353" s="11"/>
      <c r="K353" s="30"/>
      <c r="L353" s="30"/>
      <c r="M353" s="30"/>
      <c r="N353" s="30"/>
      <c r="O353" s="30"/>
      <c r="P353" s="11"/>
      <c r="Q353" s="11"/>
      <c r="R353" s="11"/>
      <c r="S353" s="11"/>
      <c r="T353" s="11"/>
      <c r="U353" s="11"/>
      <c r="V353" s="11"/>
      <c r="W353" s="11"/>
      <c r="X353" s="11"/>
      <c r="Y353" s="11"/>
      <c r="Z353" s="11"/>
      <c r="AA353" s="11"/>
      <c r="AB353" s="11"/>
      <c r="AC353" s="11"/>
      <c r="AD353" s="11"/>
      <c r="AE353" s="11"/>
      <c r="AF353" s="11"/>
      <c r="AG353" s="11"/>
      <c r="AH353" s="11"/>
    </row>
    <row r="354" spans="1:34" s="14" customFormat="1" ht="13.5">
      <c r="A354" s="11"/>
      <c r="B354" s="11"/>
      <c r="C354" s="11"/>
      <c r="D354" s="11"/>
      <c r="E354" s="11"/>
      <c r="F354" s="11"/>
      <c r="G354" s="11"/>
      <c r="H354" s="11"/>
      <c r="I354" s="11"/>
      <c r="J354" s="11"/>
      <c r="K354" s="30"/>
      <c r="L354" s="30"/>
      <c r="M354" s="30"/>
      <c r="N354" s="30"/>
      <c r="O354" s="30"/>
      <c r="P354" s="11"/>
      <c r="Q354" s="11"/>
      <c r="R354" s="11"/>
      <c r="S354" s="11"/>
      <c r="T354" s="11"/>
      <c r="U354" s="11"/>
      <c r="V354" s="11"/>
      <c r="W354" s="11"/>
      <c r="X354" s="11"/>
      <c r="Y354" s="11"/>
      <c r="Z354" s="11"/>
      <c r="AA354" s="11"/>
      <c r="AB354" s="11"/>
      <c r="AC354" s="11"/>
      <c r="AD354" s="11"/>
      <c r="AE354" s="11"/>
      <c r="AF354" s="11"/>
      <c r="AG354" s="11"/>
      <c r="AH354" s="11"/>
    </row>
    <row r="355" spans="1:34" s="14" customFormat="1" ht="13.5">
      <c r="A355" s="11"/>
      <c r="B355" s="11"/>
      <c r="C355" s="11"/>
      <c r="D355" s="11"/>
      <c r="E355" s="11"/>
      <c r="F355" s="11"/>
      <c r="G355" s="11"/>
      <c r="H355" s="11"/>
      <c r="I355" s="11"/>
      <c r="J355" s="11"/>
      <c r="K355" s="30"/>
      <c r="L355" s="30"/>
      <c r="M355" s="30"/>
      <c r="N355" s="30"/>
      <c r="O355" s="30"/>
      <c r="P355" s="11"/>
      <c r="Q355" s="11"/>
      <c r="R355" s="11"/>
      <c r="S355" s="11"/>
      <c r="T355" s="11"/>
      <c r="U355" s="11"/>
      <c r="V355" s="11"/>
      <c r="W355" s="11"/>
      <c r="X355" s="11"/>
      <c r="Y355" s="11"/>
      <c r="Z355" s="11"/>
      <c r="AA355" s="11"/>
      <c r="AB355" s="11"/>
      <c r="AC355" s="11"/>
      <c r="AD355" s="11"/>
      <c r="AE355" s="11"/>
      <c r="AF355" s="11"/>
      <c r="AG355" s="11"/>
      <c r="AH355" s="11"/>
    </row>
    <row r="356" spans="1:34" s="14" customFormat="1" ht="13.5">
      <c r="A356" s="11"/>
      <c r="B356" s="11"/>
      <c r="C356" s="11"/>
      <c r="D356" s="11"/>
      <c r="E356" s="11"/>
      <c r="F356" s="11"/>
      <c r="G356" s="11"/>
      <c r="H356" s="11"/>
      <c r="I356" s="11"/>
      <c r="J356" s="11"/>
      <c r="K356" s="30"/>
      <c r="L356" s="30"/>
      <c r="M356" s="30"/>
      <c r="N356" s="30"/>
      <c r="O356" s="30"/>
      <c r="P356" s="11"/>
      <c r="Q356" s="11"/>
      <c r="R356" s="11"/>
      <c r="S356" s="11"/>
      <c r="T356" s="11"/>
      <c r="U356" s="11"/>
      <c r="V356" s="11"/>
      <c r="W356" s="11"/>
      <c r="X356" s="11"/>
      <c r="Y356" s="11"/>
      <c r="Z356" s="11"/>
      <c r="AA356" s="11"/>
      <c r="AB356" s="11"/>
      <c r="AC356" s="11"/>
      <c r="AD356" s="11"/>
      <c r="AE356" s="11"/>
      <c r="AF356" s="11"/>
      <c r="AG356" s="11"/>
      <c r="AH356" s="11"/>
    </row>
    <row r="357" spans="1:34" s="14" customFormat="1" ht="13.5">
      <c r="A357" s="11"/>
      <c r="B357" s="11"/>
      <c r="C357" s="11"/>
      <c r="D357" s="11"/>
      <c r="E357" s="11"/>
      <c r="F357" s="11"/>
      <c r="G357" s="11"/>
      <c r="H357" s="11"/>
      <c r="I357" s="11"/>
      <c r="J357" s="11"/>
      <c r="K357" s="30"/>
      <c r="L357" s="30"/>
      <c r="M357" s="30"/>
      <c r="N357" s="30"/>
      <c r="O357" s="30"/>
      <c r="P357" s="11"/>
      <c r="Q357" s="11"/>
      <c r="R357" s="11"/>
      <c r="S357" s="11"/>
      <c r="T357" s="11"/>
      <c r="U357" s="11"/>
      <c r="V357" s="11"/>
      <c r="W357" s="11"/>
      <c r="X357" s="11"/>
      <c r="Y357" s="11"/>
      <c r="Z357" s="11"/>
      <c r="AA357" s="11"/>
      <c r="AB357" s="11"/>
      <c r="AC357" s="11"/>
      <c r="AD357" s="11"/>
      <c r="AE357" s="11"/>
      <c r="AF357" s="11"/>
      <c r="AG357" s="11"/>
      <c r="AH357" s="11"/>
    </row>
    <row r="358" spans="1:34" s="14" customFormat="1" ht="13.5">
      <c r="A358" s="11"/>
      <c r="B358" s="11"/>
      <c r="C358" s="11"/>
      <c r="D358" s="11"/>
      <c r="E358" s="11"/>
      <c r="F358" s="11"/>
      <c r="G358" s="11"/>
      <c r="H358" s="11"/>
      <c r="I358" s="11"/>
      <c r="J358" s="11"/>
      <c r="K358" s="30"/>
      <c r="L358" s="30"/>
      <c r="M358" s="30"/>
      <c r="N358" s="30"/>
      <c r="O358" s="30"/>
      <c r="P358" s="11"/>
      <c r="Q358" s="11"/>
      <c r="R358" s="11"/>
      <c r="S358" s="11"/>
      <c r="T358" s="11"/>
      <c r="U358" s="11"/>
      <c r="V358" s="11"/>
      <c r="W358" s="11"/>
      <c r="X358" s="11"/>
      <c r="Y358" s="11"/>
      <c r="Z358" s="11"/>
      <c r="AA358" s="11"/>
      <c r="AB358" s="11"/>
      <c r="AC358" s="11"/>
      <c r="AD358" s="11"/>
      <c r="AE358" s="11"/>
      <c r="AF358" s="11"/>
      <c r="AG358" s="11"/>
      <c r="AH358" s="11"/>
    </row>
    <row r="359" spans="1:34" s="14" customFormat="1" ht="13.5">
      <c r="A359" s="11"/>
      <c r="B359" s="11"/>
      <c r="C359" s="11"/>
      <c r="D359" s="11"/>
      <c r="E359" s="11"/>
      <c r="F359" s="11"/>
      <c r="G359" s="11"/>
      <c r="H359" s="11"/>
      <c r="I359" s="11"/>
      <c r="J359" s="11"/>
      <c r="K359" s="30"/>
      <c r="L359" s="30"/>
      <c r="M359" s="30"/>
      <c r="N359" s="30"/>
      <c r="O359" s="30"/>
      <c r="P359" s="11"/>
      <c r="Q359" s="11"/>
      <c r="R359" s="11"/>
      <c r="S359" s="11"/>
      <c r="T359" s="11"/>
      <c r="U359" s="11"/>
      <c r="V359" s="11"/>
      <c r="W359" s="11"/>
      <c r="X359" s="11"/>
      <c r="Y359" s="11"/>
      <c r="Z359" s="11"/>
      <c r="AA359" s="11"/>
      <c r="AB359" s="11"/>
      <c r="AC359" s="11"/>
      <c r="AD359" s="11"/>
      <c r="AE359" s="11"/>
      <c r="AF359" s="11"/>
      <c r="AG359" s="11"/>
      <c r="AH359" s="11"/>
    </row>
    <row r="360" spans="1:34" s="14" customFormat="1" ht="13.5">
      <c r="A360" s="11"/>
      <c r="B360" s="11"/>
      <c r="C360" s="11"/>
      <c r="D360" s="11"/>
      <c r="E360" s="11"/>
      <c r="F360" s="11"/>
      <c r="G360" s="11"/>
      <c r="H360" s="11"/>
      <c r="I360" s="11"/>
      <c r="J360" s="11"/>
      <c r="K360" s="30"/>
      <c r="L360" s="30"/>
      <c r="M360" s="30"/>
      <c r="N360" s="30"/>
      <c r="O360" s="30"/>
      <c r="P360" s="11"/>
      <c r="Q360" s="11"/>
      <c r="R360" s="11"/>
      <c r="S360" s="11"/>
      <c r="T360" s="11"/>
      <c r="U360" s="11"/>
      <c r="V360" s="11"/>
      <c r="W360" s="11"/>
      <c r="X360" s="11"/>
      <c r="Y360" s="11"/>
      <c r="Z360" s="11"/>
      <c r="AA360" s="11"/>
      <c r="AB360" s="11"/>
      <c r="AC360" s="11"/>
      <c r="AD360" s="11"/>
      <c r="AE360" s="11"/>
      <c r="AF360" s="11"/>
      <c r="AG360" s="11"/>
      <c r="AH360" s="11"/>
    </row>
    <row r="361" spans="1:34" s="14" customFormat="1" ht="13.5">
      <c r="A361" s="11"/>
      <c r="B361" s="11"/>
      <c r="C361" s="11"/>
      <c r="D361" s="11"/>
      <c r="E361" s="11"/>
      <c r="F361" s="11"/>
      <c r="G361" s="11"/>
      <c r="H361" s="11"/>
      <c r="I361" s="11"/>
      <c r="J361" s="11"/>
      <c r="K361" s="30"/>
      <c r="L361" s="30"/>
      <c r="M361" s="30"/>
      <c r="N361" s="30"/>
      <c r="O361" s="30"/>
      <c r="P361" s="11"/>
      <c r="Q361" s="11"/>
      <c r="R361" s="11"/>
      <c r="S361" s="11"/>
      <c r="T361" s="11"/>
      <c r="U361" s="11"/>
      <c r="V361" s="11"/>
      <c r="W361" s="11"/>
      <c r="X361" s="11"/>
      <c r="Y361" s="11"/>
      <c r="Z361" s="11"/>
      <c r="AA361" s="11"/>
      <c r="AB361" s="11"/>
      <c r="AC361" s="11"/>
      <c r="AD361" s="11"/>
      <c r="AE361" s="11"/>
      <c r="AF361" s="11"/>
      <c r="AG361" s="11"/>
      <c r="AH361" s="11"/>
    </row>
    <row r="362" spans="1:34" s="14" customFormat="1" ht="13.5">
      <c r="A362" s="11"/>
      <c r="B362" s="11"/>
      <c r="C362" s="11"/>
      <c r="D362" s="11"/>
      <c r="E362" s="11"/>
      <c r="F362" s="11"/>
      <c r="G362" s="11"/>
      <c r="H362" s="11"/>
      <c r="I362" s="11"/>
      <c r="J362" s="11"/>
      <c r="K362" s="30"/>
      <c r="L362" s="30"/>
      <c r="M362" s="30"/>
      <c r="N362" s="30"/>
      <c r="O362" s="30"/>
      <c r="P362" s="11"/>
      <c r="Q362" s="11"/>
      <c r="R362" s="11"/>
      <c r="S362" s="11"/>
      <c r="T362" s="11"/>
      <c r="U362" s="11"/>
      <c r="V362" s="11"/>
      <c r="W362" s="11"/>
      <c r="X362" s="11"/>
      <c r="Y362" s="11"/>
      <c r="Z362" s="11"/>
      <c r="AA362" s="11"/>
      <c r="AB362" s="11"/>
      <c r="AC362" s="11"/>
      <c r="AD362" s="11"/>
      <c r="AE362" s="11"/>
      <c r="AF362" s="11"/>
      <c r="AG362" s="11"/>
      <c r="AH362" s="11"/>
    </row>
    <row r="363" spans="1:34" s="14" customFormat="1" ht="13.5">
      <c r="A363" s="11"/>
      <c r="B363" s="11"/>
      <c r="C363" s="11"/>
      <c r="D363" s="11"/>
      <c r="E363" s="11"/>
      <c r="F363" s="11"/>
      <c r="G363" s="11"/>
      <c r="H363" s="11"/>
      <c r="I363" s="11"/>
      <c r="J363" s="11"/>
      <c r="K363" s="30"/>
      <c r="L363" s="30"/>
      <c r="M363" s="30"/>
      <c r="N363" s="30"/>
      <c r="O363" s="30"/>
      <c r="P363" s="11"/>
      <c r="Q363" s="11"/>
      <c r="R363" s="11"/>
      <c r="S363" s="11"/>
      <c r="T363" s="11"/>
      <c r="U363" s="11"/>
      <c r="V363" s="11"/>
      <c r="W363" s="11"/>
      <c r="X363" s="11"/>
      <c r="Y363" s="11"/>
      <c r="Z363" s="11"/>
      <c r="AA363" s="11"/>
      <c r="AB363" s="11"/>
      <c r="AC363" s="11"/>
      <c r="AD363" s="11"/>
      <c r="AE363" s="11"/>
      <c r="AF363" s="11"/>
      <c r="AG363" s="11"/>
      <c r="AH363" s="11"/>
    </row>
    <row r="364" spans="1:34" s="14" customFormat="1" ht="13.5">
      <c r="A364" s="11"/>
      <c r="B364" s="11"/>
      <c r="C364" s="11"/>
      <c r="D364" s="11"/>
      <c r="E364" s="11"/>
      <c r="F364" s="11"/>
      <c r="G364" s="11"/>
      <c r="H364" s="11"/>
      <c r="I364" s="11"/>
      <c r="J364" s="11"/>
      <c r="K364" s="30"/>
      <c r="L364" s="30"/>
      <c r="M364" s="30"/>
      <c r="N364" s="30"/>
      <c r="O364" s="30"/>
      <c r="P364" s="11"/>
      <c r="Q364" s="11"/>
      <c r="R364" s="11"/>
      <c r="S364" s="11"/>
      <c r="T364" s="11"/>
      <c r="U364" s="11"/>
      <c r="V364" s="11"/>
      <c r="W364" s="11"/>
      <c r="X364" s="11"/>
      <c r="Y364" s="11"/>
      <c r="Z364" s="11"/>
      <c r="AA364" s="11"/>
      <c r="AB364" s="11"/>
      <c r="AC364" s="11"/>
      <c r="AD364" s="11"/>
      <c r="AE364" s="11"/>
      <c r="AF364" s="11"/>
      <c r="AG364" s="11"/>
      <c r="AH364" s="11"/>
    </row>
    <row r="365" spans="1:34" s="14" customFormat="1" ht="13.5">
      <c r="A365" s="11"/>
      <c r="B365" s="11"/>
      <c r="C365" s="11"/>
      <c r="D365" s="11"/>
      <c r="E365" s="11"/>
      <c r="F365" s="11"/>
      <c r="G365" s="11"/>
      <c r="H365" s="11"/>
      <c r="I365" s="11"/>
      <c r="J365" s="11"/>
      <c r="K365" s="30"/>
      <c r="L365" s="30"/>
      <c r="M365" s="30"/>
      <c r="N365" s="30"/>
      <c r="O365" s="30"/>
      <c r="P365" s="11"/>
      <c r="Q365" s="11"/>
      <c r="R365" s="11"/>
      <c r="S365" s="11"/>
      <c r="T365" s="11"/>
      <c r="U365" s="11"/>
      <c r="V365" s="11"/>
      <c r="W365" s="11"/>
      <c r="X365" s="11"/>
      <c r="Y365" s="11"/>
      <c r="Z365" s="11"/>
      <c r="AA365" s="11"/>
      <c r="AB365" s="11"/>
      <c r="AC365" s="11"/>
      <c r="AD365" s="11"/>
      <c r="AE365" s="11"/>
      <c r="AF365" s="11"/>
      <c r="AG365" s="11"/>
      <c r="AH365" s="11"/>
    </row>
    <row r="366" spans="1:34" s="14" customFormat="1" ht="13.5">
      <c r="A366" s="11"/>
      <c r="B366" s="11"/>
      <c r="C366" s="11"/>
      <c r="D366" s="11"/>
      <c r="E366" s="11"/>
      <c r="F366" s="11"/>
      <c r="G366" s="11"/>
      <c r="H366" s="11"/>
      <c r="I366" s="11"/>
      <c r="J366" s="11"/>
      <c r="K366" s="30"/>
      <c r="L366" s="30"/>
      <c r="M366" s="30"/>
      <c r="N366" s="30"/>
      <c r="O366" s="30"/>
      <c r="P366" s="11"/>
      <c r="Q366" s="11"/>
      <c r="R366" s="11"/>
      <c r="S366" s="11"/>
      <c r="T366" s="11"/>
      <c r="U366" s="11"/>
      <c r="V366" s="11"/>
      <c r="W366" s="11"/>
      <c r="X366" s="11"/>
      <c r="Y366" s="11"/>
      <c r="Z366" s="11"/>
      <c r="AA366" s="11"/>
      <c r="AB366" s="11"/>
      <c r="AC366" s="11"/>
      <c r="AD366" s="11"/>
      <c r="AE366" s="11"/>
      <c r="AF366" s="11"/>
      <c r="AG366" s="11"/>
      <c r="AH366" s="11"/>
    </row>
    <row r="367" spans="1:34" s="14" customFormat="1" ht="13.5">
      <c r="A367" s="11"/>
      <c r="B367" s="11"/>
      <c r="C367" s="11"/>
      <c r="D367" s="11"/>
      <c r="E367" s="11"/>
      <c r="F367" s="11"/>
      <c r="G367" s="11"/>
      <c r="H367" s="11"/>
      <c r="I367" s="11"/>
      <c r="J367" s="11"/>
      <c r="K367" s="30"/>
      <c r="L367" s="30"/>
      <c r="M367" s="30"/>
      <c r="N367" s="30"/>
      <c r="O367" s="30"/>
      <c r="P367" s="11"/>
      <c r="Q367" s="11"/>
      <c r="R367" s="11"/>
      <c r="S367" s="11"/>
      <c r="T367" s="11"/>
      <c r="U367" s="11"/>
      <c r="V367" s="11"/>
      <c r="W367" s="11"/>
      <c r="X367" s="11"/>
      <c r="Y367" s="11"/>
      <c r="Z367" s="11"/>
      <c r="AA367" s="11"/>
      <c r="AB367" s="11"/>
      <c r="AC367" s="11"/>
      <c r="AD367" s="11"/>
      <c r="AE367" s="11"/>
      <c r="AF367" s="11"/>
      <c r="AG367" s="11"/>
      <c r="AH367" s="11"/>
    </row>
    <row r="368" spans="1:34" s="14" customFormat="1" ht="13.5">
      <c r="A368" s="11"/>
      <c r="B368" s="11"/>
      <c r="C368" s="11"/>
      <c r="D368" s="11"/>
      <c r="E368" s="11"/>
      <c r="F368" s="11"/>
      <c r="G368" s="11"/>
      <c r="H368" s="11"/>
      <c r="I368" s="11"/>
      <c r="J368" s="11"/>
      <c r="K368" s="30"/>
      <c r="L368" s="30"/>
      <c r="M368" s="30"/>
      <c r="N368" s="30"/>
      <c r="O368" s="30"/>
      <c r="P368" s="11"/>
      <c r="Q368" s="11"/>
      <c r="R368" s="11"/>
      <c r="S368" s="11"/>
      <c r="T368" s="11"/>
      <c r="U368" s="11"/>
      <c r="V368" s="11"/>
      <c r="W368" s="11"/>
      <c r="X368" s="11"/>
      <c r="Y368" s="11"/>
      <c r="Z368" s="11"/>
      <c r="AA368" s="11"/>
      <c r="AB368" s="11"/>
      <c r="AC368" s="11"/>
      <c r="AD368" s="11"/>
      <c r="AE368" s="11"/>
      <c r="AF368" s="11"/>
      <c r="AG368" s="11"/>
      <c r="AH368" s="11"/>
    </row>
    <row r="369" spans="1:34" s="14" customFormat="1" ht="13.5">
      <c r="A369" s="11"/>
      <c r="B369" s="11"/>
      <c r="C369" s="11"/>
      <c r="D369" s="11"/>
      <c r="E369" s="11"/>
      <c r="F369" s="11"/>
      <c r="G369" s="11"/>
      <c r="H369" s="11"/>
      <c r="I369" s="11"/>
      <c r="J369" s="11"/>
      <c r="K369" s="30"/>
      <c r="L369" s="30"/>
      <c r="M369" s="30"/>
      <c r="N369" s="30"/>
      <c r="O369" s="30"/>
      <c r="P369" s="11"/>
      <c r="Q369" s="11"/>
      <c r="R369" s="11"/>
      <c r="S369" s="11"/>
      <c r="T369" s="11"/>
      <c r="U369" s="11"/>
      <c r="V369" s="11"/>
      <c r="W369" s="11"/>
      <c r="X369" s="11"/>
      <c r="Y369" s="11"/>
      <c r="Z369" s="11"/>
      <c r="AA369" s="11"/>
      <c r="AB369" s="11"/>
      <c r="AC369" s="11"/>
      <c r="AD369" s="11"/>
      <c r="AE369" s="11"/>
      <c r="AF369" s="11"/>
      <c r="AG369" s="11"/>
      <c r="AH369" s="11"/>
    </row>
    <row r="370" spans="1:34" s="14" customFormat="1" ht="13.5">
      <c r="A370" s="11"/>
      <c r="B370" s="11"/>
      <c r="C370" s="11"/>
      <c r="D370" s="11"/>
      <c r="E370" s="11"/>
      <c r="F370" s="11"/>
      <c r="G370" s="11"/>
      <c r="H370" s="11"/>
      <c r="I370" s="11"/>
      <c r="J370" s="11"/>
      <c r="K370" s="30"/>
      <c r="L370" s="30"/>
      <c r="M370" s="30"/>
      <c r="N370" s="30"/>
      <c r="O370" s="30"/>
      <c r="P370" s="11"/>
      <c r="Q370" s="11"/>
      <c r="R370" s="11"/>
      <c r="S370" s="11"/>
      <c r="T370" s="11"/>
      <c r="U370" s="11"/>
      <c r="V370" s="11"/>
      <c r="W370" s="11"/>
      <c r="X370" s="11"/>
      <c r="Y370" s="11"/>
      <c r="Z370" s="11"/>
      <c r="AA370" s="11"/>
      <c r="AB370" s="11"/>
      <c r="AC370" s="11"/>
      <c r="AD370" s="11"/>
      <c r="AE370" s="11"/>
      <c r="AF370" s="11"/>
      <c r="AG370" s="11"/>
      <c r="AH370" s="11"/>
    </row>
    <row r="371" spans="1:34" s="14" customFormat="1" ht="13.5">
      <c r="A371" s="11"/>
      <c r="B371" s="11"/>
      <c r="C371" s="11"/>
      <c r="D371" s="11"/>
      <c r="E371" s="11"/>
      <c r="F371" s="11"/>
      <c r="G371" s="11"/>
      <c r="H371" s="11"/>
      <c r="I371" s="11"/>
      <c r="J371" s="11"/>
      <c r="K371" s="30"/>
      <c r="L371" s="30"/>
      <c r="M371" s="30"/>
      <c r="N371" s="30"/>
      <c r="O371" s="30"/>
      <c r="P371" s="11"/>
      <c r="Q371" s="11"/>
      <c r="R371" s="11"/>
      <c r="S371" s="11"/>
      <c r="T371" s="11"/>
      <c r="U371" s="11"/>
      <c r="V371" s="11"/>
      <c r="W371" s="11"/>
      <c r="X371" s="11"/>
      <c r="Y371" s="11"/>
      <c r="Z371" s="11"/>
      <c r="AA371" s="11"/>
      <c r="AB371" s="11"/>
      <c r="AC371" s="11"/>
      <c r="AD371" s="11"/>
      <c r="AE371" s="11"/>
      <c r="AF371" s="11"/>
      <c r="AG371" s="11"/>
      <c r="AH371" s="11"/>
    </row>
    <row r="372" spans="1:34" s="14" customFormat="1" ht="13.5">
      <c r="A372" s="11"/>
      <c r="B372" s="11"/>
      <c r="C372" s="11"/>
      <c r="D372" s="11"/>
      <c r="E372" s="11"/>
      <c r="F372" s="11"/>
      <c r="G372" s="11"/>
      <c r="H372" s="11"/>
      <c r="I372" s="11"/>
      <c r="J372" s="11"/>
      <c r="K372" s="30"/>
      <c r="L372" s="30"/>
      <c r="M372" s="30"/>
      <c r="N372" s="30"/>
      <c r="O372" s="30"/>
      <c r="P372" s="11"/>
      <c r="Q372" s="11"/>
      <c r="R372" s="11"/>
      <c r="S372" s="11"/>
      <c r="T372" s="11"/>
      <c r="U372" s="11"/>
      <c r="V372" s="11"/>
      <c r="W372" s="11"/>
      <c r="X372" s="11"/>
      <c r="Y372" s="11"/>
      <c r="Z372" s="11"/>
      <c r="AA372" s="11"/>
      <c r="AB372" s="11"/>
      <c r="AC372" s="11"/>
      <c r="AD372" s="11"/>
      <c r="AE372" s="11"/>
      <c r="AF372" s="11"/>
      <c r="AG372" s="11"/>
      <c r="AH372" s="11"/>
    </row>
    <row r="373" spans="1:34" s="14" customFormat="1" ht="13.5">
      <c r="A373" s="11"/>
      <c r="B373" s="11"/>
      <c r="C373" s="11"/>
      <c r="D373" s="11"/>
      <c r="E373" s="11"/>
      <c r="F373" s="11"/>
      <c r="G373" s="11"/>
      <c r="H373" s="11"/>
      <c r="I373" s="11"/>
      <c r="J373" s="11"/>
      <c r="K373" s="30"/>
      <c r="L373" s="30"/>
      <c r="M373" s="30"/>
      <c r="N373" s="30"/>
      <c r="O373" s="30"/>
      <c r="P373" s="11"/>
      <c r="Q373" s="11"/>
      <c r="R373" s="11"/>
      <c r="S373" s="11"/>
      <c r="T373" s="11"/>
      <c r="U373" s="11"/>
      <c r="V373" s="11"/>
      <c r="W373" s="11"/>
      <c r="X373" s="11"/>
      <c r="Y373" s="11"/>
      <c r="Z373" s="11"/>
      <c r="AA373" s="11"/>
      <c r="AB373" s="11"/>
      <c r="AC373" s="11"/>
      <c r="AD373" s="11"/>
      <c r="AE373" s="11"/>
      <c r="AF373" s="11"/>
      <c r="AG373" s="11"/>
      <c r="AH373" s="11"/>
    </row>
    <row r="374" spans="1:34" s="14" customFormat="1" ht="13.5">
      <c r="A374" s="11"/>
      <c r="B374" s="11"/>
      <c r="C374" s="11"/>
      <c r="D374" s="11"/>
      <c r="E374" s="11"/>
      <c r="F374" s="11"/>
      <c r="G374" s="11"/>
      <c r="H374" s="11"/>
      <c r="I374" s="11"/>
      <c r="J374" s="11"/>
      <c r="K374" s="30"/>
      <c r="L374" s="30"/>
      <c r="M374" s="30"/>
      <c r="N374" s="30"/>
      <c r="O374" s="30"/>
      <c r="P374" s="11"/>
      <c r="Q374" s="11"/>
      <c r="R374" s="11"/>
      <c r="S374" s="11"/>
      <c r="T374" s="11"/>
      <c r="U374" s="11"/>
      <c r="V374" s="11"/>
      <c r="W374" s="11"/>
      <c r="X374" s="11"/>
      <c r="Y374" s="11"/>
      <c r="Z374" s="11"/>
      <c r="AA374" s="11"/>
      <c r="AB374" s="11"/>
      <c r="AC374" s="11"/>
      <c r="AD374" s="11"/>
      <c r="AE374" s="11"/>
      <c r="AF374" s="11"/>
      <c r="AG374" s="11"/>
      <c r="AH374" s="11"/>
    </row>
    <row r="375" spans="1:34" s="14" customFormat="1" ht="13.5">
      <c r="A375" s="11"/>
      <c r="B375" s="11"/>
      <c r="C375" s="11"/>
      <c r="D375" s="11"/>
      <c r="E375" s="11"/>
      <c r="F375" s="11"/>
      <c r="G375" s="11"/>
      <c r="H375" s="11"/>
      <c r="I375" s="11"/>
      <c r="J375" s="11"/>
      <c r="K375" s="30"/>
      <c r="L375" s="30"/>
      <c r="M375" s="30"/>
      <c r="N375" s="30"/>
      <c r="O375" s="30"/>
      <c r="P375" s="11"/>
      <c r="Q375" s="11"/>
      <c r="R375" s="11"/>
      <c r="S375" s="11"/>
      <c r="T375" s="11"/>
      <c r="U375" s="11"/>
      <c r="V375" s="11"/>
      <c r="W375" s="11"/>
      <c r="X375" s="11"/>
      <c r="Y375" s="11"/>
      <c r="Z375" s="11"/>
      <c r="AA375" s="11"/>
      <c r="AB375" s="11"/>
      <c r="AC375" s="11"/>
      <c r="AD375" s="11"/>
      <c r="AE375" s="11"/>
      <c r="AF375" s="11"/>
      <c r="AG375" s="11"/>
      <c r="AH375" s="11"/>
    </row>
    <row r="376" spans="1:34" s="14" customFormat="1" ht="13.5">
      <c r="A376" s="11"/>
      <c r="B376" s="11"/>
      <c r="C376" s="11"/>
      <c r="D376" s="11"/>
      <c r="E376" s="11"/>
      <c r="F376" s="11"/>
      <c r="G376" s="11"/>
      <c r="H376" s="11"/>
      <c r="I376" s="11"/>
      <c r="J376" s="11"/>
      <c r="K376" s="30"/>
      <c r="L376" s="30"/>
      <c r="M376" s="30"/>
      <c r="N376" s="30"/>
      <c r="O376" s="30"/>
      <c r="P376" s="11"/>
      <c r="Q376" s="11"/>
      <c r="R376" s="11"/>
      <c r="S376" s="11"/>
      <c r="T376" s="11"/>
      <c r="U376" s="11"/>
      <c r="V376" s="11"/>
      <c r="W376" s="11"/>
      <c r="X376" s="11"/>
      <c r="Y376" s="11"/>
      <c r="Z376" s="11"/>
      <c r="AA376" s="11"/>
      <c r="AB376" s="11"/>
      <c r="AC376" s="11"/>
      <c r="AD376" s="11"/>
      <c r="AE376" s="11"/>
      <c r="AF376" s="11"/>
      <c r="AG376" s="11"/>
      <c r="AH376" s="11"/>
    </row>
    <row r="377" spans="1:34" s="14" customFormat="1" ht="13.5">
      <c r="A377" s="11"/>
      <c r="B377" s="11"/>
      <c r="C377" s="11"/>
      <c r="D377" s="11"/>
      <c r="E377" s="11"/>
      <c r="F377" s="11"/>
      <c r="G377" s="11"/>
      <c r="H377" s="11"/>
      <c r="I377" s="11"/>
      <c r="J377" s="11"/>
      <c r="K377" s="30"/>
      <c r="L377" s="30"/>
      <c r="M377" s="30"/>
      <c r="N377" s="30"/>
      <c r="O377" s="30"/>
      <c r="P377" s="11"/>
      <c r="Q377" s="11"/>
      <c r="R377" s="11"/>
      <c r="S377" s="11"/>
      <c r="T377" s="11"/>
      <c r="U377" s="11"/>
      <c r="V377" s="11"/>
      <c r="W377" s="11"/>
      <c r="X377" s="11"/>
      <c r="Y377" s="11"/>
      <c r="Z377" s="11"/>
      <c r="AA377" s="11"/>
      <c r="AB377" s="11"/>
      <c r="AC377" s="11"/>
      <c r="AD377" s="11"/>
      <c r="AE377" s="11"/>
      <c r="AF377" s="11"/>
      <c r="AG377" s="11"/>
      <c r="AH377" s="11"/>
    </row>
    <row r="378" spans="1:34" s="14" customFormat="1" ht="13.5">
      <c r="A378" s="11"/>
      <c r="B378" s="11"/>
      <c r="C378" s="11"/>
      <c r="D378" s="11"/>
      <c r="E378" s="11"/>
      <c r="F378" s="11"/>
      <c r="G378" s="11"/>
      <c r="H378" s="11"/>
      <c r="I378" s="11"/>
      <c r="J378" s="11"/>
      <c r="K378" s="30"/>
      <c r="L378" s="30"/>
      <c r="M378" s="30"/>
      <c r="N378" s="30"/>
      <c r="O378" s="30"/>
      <c r="P378" s="11"/>
      <c r="Q378" s="11"/>
      <c r="R378" s="11"/>
      <c r="S378" s="11"/>
      <c r="T378" s="11"/>
      <c r="U378" s="11"/>
      <c r="V378" s="11"/>
      <c r="W378" s="11"/>
      <c r="X378" s="11"/>
      <c r="Y378" s="11"/>
      <c r="Z378" s="11"/>
      <c r="AA378" s="11"/>
      <c r="AB378" s="11"/>
      <c r="AC378" s="11"/>
      <c r="AD378" s="11"/>
      <c r="AE378" s="11"/>
      <c r="AF378" s="11"/>
      <c r="AG378" s="11"/>
      <c r="AH378" s="11"/>
    </row>
    <row r="379" spans="1:34" s="14" customFormat="1" ht="13.5">
      <c r="A379" s="11"/>
      <c r="B379" s="11"/>
      <c r="C379" s="11"/>
      <c r="D379" s="11"/>
      <c r="E379" s="11"/>
      <c r="F379" s="11"/>
      <c r="G379" s="11"/>
      <c r="H379" s="11"/>
      <c r="I379" s="11"/>
      <c r="J379" s="11"/>
      <c r="K379" s="30"/>
      <c r="L379" s="30"/>
      <c r="M379" s="30"/>
      <c r="N379" s="30"/>
      <c r="O379" s="30"/>
      <c r="P379" s="11"/>
      <c r="Q379" s="11"/>
      <c r="R379" s="11"/>
      <c r="S379" s="11"/>
      <c r="T379" s="11"/>
      <c r="U379" s="11"/>
      <c r="V379" s="11"/>
      <c r="W379" s="11"/>
      <c r="X379" s="11"/>
      <c r="Y379" s="11"/>
      <c r="Z379" s="11"/>
      <c r="AA379" s="11"/>
      <c r="AB379" s="11"/>
      <c r="AC379" s="11"/>
      <c r="AD379" s="11"/>
      <c r="AE379" s="11"/>
      <c r="AF379" s="11"/>
      <c r="AG379" s="11"/>
      <c r="AH379" s="11"/>
    </row>
    <row r="380" spans="1:34" s="14" customFormat="1" ht="13.5">
      <c r="A380" s="11"/>
      <c r="B380" s="11"/>
      <c r="C380" s="11"/>
      <c r="D380" s="11"/>
      <c r="E380" s="11"/>
      <c r="F380" s="11"/>
      <c r="G380" s="11"/>
      <c r="H380" s="11"/>
      <c r="I380" s="11"/>
      <c r="J380" s="11"/>
      <c r="K380" s="30"/>
      <c r="L380" s="30"/>
      <c r="M380" s="30"/>
      <c r="N380" s="30"/>
      <c r="O380" s="30"/>
      <c r="P380" s="11"/>
      <c r="Q380" s="11"/>
      <c r="R380" s="11"/>
      <c r="S380" s="11"/>
      <c r="T380" s="11"/>
      <c r="U380" s="11"/>
      <c r="V380" s="11"/>
      <c r="W380" s="11"/>
      <c r="X380" s="11"/>
      <c r="Y380" s="11"/>
      <c r="Z380" s="11"/>
      <c r="AA380" s="11"/>
      <c r="AB380" s="11"/>
      <c r="AC380" s="11"/>
      <c r="AD380" s="11"/>
      <c r="AE380" s="11"/>
      <c r="AF380" s="11"/>
      <c r="AG380" s="11"/>
      <c r="AH380" s="11"/>
    </row>
    <row r="381" spans="1:34" s="14" customFormat="1" ht="13.5">
      <c r="A381" s="11"/>
      <c r="B381" s="11"/>
      <c r="C381" s="11"/>
      <c r="D381" s="11"/>
      <c r="E381" s="11"/>
      <c r="F381" s="11"/>
      <c r="G381" s="11"/>
      <c r="H381" s="11"/>
      <c r="I381" s="11"/>
      <c r="J381" s="11"/>
      <c r="K381" s="30"/>
      <c r="L381" s="30"/>
      <c r="M381" s="30"/>
      <c r="N381" s="30"/>
      <c r="O381" s="30"/>
      <c r="P381" s="11"/>
      <c r="Q381" s="11"/>
      <c r="R381" s="11"/>
      <c r="S381" s="11"/>
      <c r="T381" s="11"/>
      <c r="U381" s="11"/>
      <c r="V381" s="11"/>
      <c r="W381" s="11"/>
      <c r="X381" s="11"/>
      <c r="Y381" s="11"/>
      <c r="Z381" s="11"/>
      <c r="AA381" s="11"/>
      <c r="AB381" s="11"/>
      <c r="AC381" s="11"/>
      <c r="AD381" s="11"/>
      <c r="AE381" s="11"/>
      <c r="AF381" s="11"/>
      <c r="AG381" s="11"/>
      <c r="AH381" s="11"/>
    </row>
    <row r="382" spans="1:34" s="14" customFormat="1" ht="13.5">
      <c r="A382" s="11"/>
      <c r="B382" s="11"/>
      <c r="C382" s="11"/>
      <c r="D382" s="11"/>
      <c r="E382" s="11"/>
      <c r="F382" s="11"/>
      <c r="G382" s="11"/>
      <c r="H382" s="11"/>
      <c r="I382" s="11"/>
      <c r="J382" s="11"/>
      <c r="K382" s="30"/>
      <c r="L382" s="30"/>
      <c r="M382" s="30"/>
      <c r="N382" s="30"/>
      <c r="O382" s="30"/>
      <c r="P382" s="11"/>
      <c r="Q382" s="11"/>
      <c r="R382" s="11"/>
      <c r="S382" s="11"/>
      <c r="T382" s="11"/>
      <c r="U382" s="11"/>
      <c r="V382" s="11"/>
      <c r="W382" s="11"/>
      <c r="X382" s="11"/>
      <c r="Y382" s="11"/>
      <c r="Z382" s="11"/>
      <c r="AA382" s="11"/>
      <c r="AB382" s="11"/>
      <c r="AC382" s="11"/>
      <c r="AD382" s="11"/>
      <c r="AE382" s="11"/>
      <c r="AF382" s="11"/>
      <c r="AG382" s="11"/>
      <c r="AH382" s="11"/>
    </row>
    <row r="383" spans="1:34" s="14" customFormat="1" ht="13.5">
      <c r="A383" s="11"/>
      <c r="B383" s="11"/>
      <c r="C383" s="11"/>
      <c r="D383" s="11"/>
      <c r="E383" s="11"/>
      <c r="F383" s="11"/>
      <c r="G383" s="11"/>
      <c r="H383" s="11"/>
      <c r="I383" s="11"/>
      <c r="J383" s="11"/>
      <c r="K383" s="30"/>
      <c r="L383" s="30"/>
      <c r="M383" s="30"/>
      <c r="N383" s="30"/>
      <c r="O383" s="30"/>
      <c r="P383" s="11"/>
      <c r="Q383" s="11"/>
      <c r="R383" s="11"/>
      <c r="S383" s="11"/>
      <c r="T383" s="11"/>
      <c r="U383" s="11"/>
      <c r="V383" s="11"/>
      <c r="W383" s="11"/>
      <c r="X383" s="11"/>
      <c r="Y383" s="11"/>
      <c r="Z383" s="11"/>
      <c r="AA383" s="11"/>
      <c r="AB383" s="11"/>
      <c r="AC383" s="11"/>
      <c r="AD383" s="11"/>
      <c r="AE383" s="11"/>
      <c r="AF383" s="11"/>
      <c r="AG383" s="11"/>
      <c r="AH383" s="11"/>
    </row>
    <row r="384" spans="1:34" s="14" customFormat="1" ht="13.5">
      <c r="A384" s="11"/>
      <c r="B384" s="11"/>
      <c r="C384" s="11"/>
      <c r="D384" s="11"/>
      <c r="E384" s="11"/>
      <c r="F384" s="11"/>
      <c r="G384" s="11"/>
      <c r="H384" s="11"/>
      <c r="I384" s="11"/>
      <c r="J384" s="11"/>
      <c r="K384" s="30"/>
      <c r="L384" s="30"/>
      <c r="M384" s="30"/>
      <c r="N384" s="30"/>
      <c r="O384" s="30"/>
      <c r="P384" s="11"/>
      <c r="Q384" s="11"/>
      <c r="R384" s="11"/>
      <c r="S384" s="11"/>
      <c r="T384" s="11"/>
      <c r="U384" s="11"/>
      <c r="V384" s="11"/>
      <c r="W384" s="11"/>
      <c r="X384" s="11"/>
      <c r="Y384" s="11"/>
      <c r="Z384" s="11"/>
      <c r="AA384" s="11"/>
      <c r="AB384" s="11"/>
      <c r="AC384" s="11"/>
      <c r="AD384" s="11"/>
      <c r="AE384" s="11"/>
      <c r="AF384" s="11"/>
      <c r="AG384" s="11"/>
      <c r="AH384" s="11"/>
    </row>
    <row r="385" spans="1:34" s="14" customFormat="1" ht="13.5">
      <c r="A385" s="11"/>
      <c r="B385" s="11"/>
      <c r="C385" s="11"/>
      <c r="D385" s="11"/>
      <c r="E385" s="11"/>
      <c r="F385" s="11"/>
      <c r="G385" s="11"/>
      <c r="H385" s="11"/>
      <c r="I385" s="11"/>
      <c r="J385" s="11"/>
      <c r="K385" s="30"/>
      <c r="L385" s="30"/>
      <c r="M385" s="30"/>
      <c r="N385" s="30"/>
      <c r="O385" s="30"/>
      <c r="P385" s="11"/>
      <c r="Q385" s="11"/>
      <c r="R385" s="11"/>
      <c r="S385" s="11"/>
      <c r="T385" s="11"/>
      <c r="U385" s="11"/>
      <c r="V385" s="11"/>
      <c r="W385" s="11"/>
      <c r="X385" s="11"/>
      <c r="Y385" s="11"/>
      <c r="Z385" s="11"/>
      <c r="AA385" s="11"/>
      <c r="AB385" s="11"/>
      <c r="AC385" s="11"/>
      <c r="AD385" s="11"/>
      <c r="AE385" s="11"/>
      <c r="AF385" s="11"/>
      <c r="AG385" s="11"/>
      <c r="AH385" s="11"/>
    </row>
    <row r="386" spans="1:34" s="14" customFormat="1" ht="13.5">
      <c r="A386" s="11"/>
      <c r="B386" s="11"/>
      <c r="C386" s="11"/>
      <c r="D386" s="11"/>
      <c r="E386" s="11"/>
      <c r="F386" s="11"/>
      <c r="G386" s="11"/>
      <c r="H386" s="11"/>
      <c r="I386" s="11"/>
      <c r="J386" s="11"/>
      <c r="K386" s="30"/>
      <c r="L386" s="30"/>
      <c r="M386" s="30"/>
      <c r="N386" s="30"/>
      <c r="O386" s="30"/>
      <c r="P386" s="11"/>
      <c r="Q386" s="11"/>
      <c r="R386" s="11"/>
      <c r="S386" s="11"/>
      <c r="T386" s="11"/>
      <c r="U386" s="11"/>
      <c r="V386" s="11"/>
      <c r="W386" s="11"/>
      <c r="X386" s="11"/>
      <c r="Y386" s="11"/>
      <c r="Z386" s="11"/>
      <c r="AA386" s="11"/>
      <c r="AB386" s="11"/>
      <c r="AC386" s="11"/>
      <c r="AD386" s="11"/>
      <c r="AE386" s="11"/>
      <c r="AF386" s="11"/>
      <c r="AG386" s="11"/>
      <c r="AH386" s="11"/>
    </row>
    <row r="387" spans="1:34" s="14" customFormat="1" ht="13.5">
      <c r="A387" s="11"/>
      <c r="B387" s="11"/>
      <c r="C387" s="11"/>
      <c r="D387" s="11"/>
      <c r="E387" s="11"/>
      <c r="F387" s="11"/>
      <c r="G387" s="11"/>
      <c r="H387" s="11"/>
      <c r="I387" s="11"/>
      <c r="J387" s="11"/>
      <c r="K387" s="30"/>
      <c r="L387" s="30"/>
      <c r="M387" s="30"/>
      <c r="N387" s="30"/>
      <c r="O387" s="30"/>
      <c r="P387" s="11"/>
      <c r="Q387" s="11"/>
      <c r="R387" s="11"/>
      <c r="S387" s="11"/>
      <c r="T387" s="11"/>
      <c r="U387" s="11"/>
      <c r="V387" s="11"/>
      <c r="W387" s="11"/>
      <c r="X387" s="11"/>
      <c r="Y387" s="11"/>
      <c r="Z387" s="11"/>
      <c r="AA387" s="11"/>
      <c r="AB387" s="11"/>
      <c r="AC387" s="11"/>
      <c r="AD387" s="11"/>
      <c r="AE387" s="11"/>
      <c r="AF387" s="11"/>
      <c r="AG387" s="11"/>
      <c r="AH387" s="11"/>
    </row>
    <row r="388" spans="1:34" s="14" customFormat="1" ht="13.5">
      <c r="A388" s="11"/>
      <c r="B388" s="11"/>
      <c r="C388" s="11"/>
      <c r="D388" s="11"/>
      <c r="E388" s="11"/>
      <c r="F388" s="11"/>
      <c r="G388" s="11"/>
      <c r="H388" s="11"/>
      <c r="I388" s="11"/>
      <c r="J388" s="11"/>
      <c r="K388" s="30"/>
      <c r="L388" s="30"/>
      <c r="M388" s="30"/>
      <c r="N388" s="30"/>
      <c r="O388" s="30"/>
      <c r="P388" s="11"/>
      <c r="Q388" s="11"/>
      <c r="R388" s="11"/>
      <c r="S388" s="11"/>
      <c r="T388" s="11"/>
      <c r="U388" s="11"/>
      <c r="V388" s="11"/>
      <c r="W388" s="11"/>
      <c r="X388" s="11"/>
      <c r="Y388" s="11"/>
      <c r="Z388" s="11"/>
      <c r="AA388" s="11"/>
      <c r="AB388" s="11"/>
      <c r="AC388" s="11"/>
      <c r="AD388" s="11"/>
      <c r="AE388" s="11"/>
      <c r="AF388" s="11"/>
      <c r="AG388" s="11"/>
      <c r="AH388" s="11"/>
    </row>
    <row r="389" spans="1:34" s="14" customFormat="1" ht="13.5">
      <c r="A389" s="11"/>
      <c r="B389" s="11"/>
      <c r="C389" s="11"/>
      <c r="D389" s="11"/>
      <c r="E389" s="11"/>
      <c r="F389" s="11"/>
      <c r="G389" s="11"/>
      <c r="H389" s="11"/>
      <c r="I389" s="11"/>
      <c r="J389" s="11"/>
      <c r="K389" s="30"/>
      <c r="L389" s="30"/>
      <c r="M389" s="30"/>
      <c r="N389" s="30"/>
      <c r="O389" s="30"/>
      <c r="P389" s="11"/>
      <c r="Q389" s="11"/>
      <c r="R389" s="11"/>
      <c r="S389" s="11"/>
      <c r="T389" s="11"/>
      <c r="U389" s="11"/>
      <c r="V389" s="11"/>
      <c r="W389" s="11"/>
      <c r="X389" s="11"/>
      <c r="Y389" s="11"/>
      <c r="Z389" s="11"/>
      <c r="AA389" s="11"/>
      <c r="AB389" s="11"/>
      <c r="AC389" s="11"/>
      <c r="AD389" s="11"/>
      <c r="AE389" s="11"/>
      <c r="AF389" s="11"/>
      <c r="AG389" s="11"/>
      <c r="AH389" s="11"/>
    </row>
    <row r="390" spans="1:34" s="14" customFormat="1" ht="13.5">
      <c r="A390" s="11"/>
      <c r="B390" s="11"/>
      <c r="C390" s="11"/>
      <c r="D390" s="11"/>
      <c r="E390" s="11"/>
      <c r="F390" s="11"/>
      <c r="G390" s="11"/>
      <c r="H390" s="11"/>
      <c r="I390" s="11"/>
      <c r="J390" s="11"/>
      <c r="K390" s="30"/>
      <c r="L390" s="30"/>
      <c r="M390" s="30"/>
      <c r="N390" s="30"/>
      <c r="O390" s="30"/>
      <c r="P390" s="11"/>
      <c r="Q390" s="11"/>
      <c r="R390" s="11"/>
      <c r="S390" s="11"/>
      <c r="T390" s="11"/>
      <c r="U390" s="11"/>
      <c r="V390" s="11"/>
      <c r="W390" s="11"/>
      <c r="X390" s="11"/>
      <c r="Y390" s="11"/>
      <c r="Z390" s="11"/>
      <c r="AA390" s="11"/>
      <c r="AB390" s="11"/>
      <c r="AC390" s="11"/>
      <c r="AD390" s="11"/>
      <c r="AE390" s="11"/>
      <c r="AF390" s="11"/>
      <c r="AG390" s="11"/>
      <c r="AH390" s="11"/>
    </row>
    <row r="391" spans="1:34" s="14" customFormat="1" ht="13.5">
      <c r="A391" s="11"/>
      <c r="B391" s="11"/>
      <c r="C391" s="11"/>
      <c r="D391" s="11"/>
      <c r="E391" s="11"/>
      <c r="F391" s="11"/>
      <c r="G391" s="11"/>
      <c r="H391" s="11"/>
      <c r="I391" s="11"/>
      <c r="J391" s="11"/>
      <c r="K391" s="30"/>
      <c r="L391" s="30"/>
      <c r="M391" s="30"/>
      <c r="N391" s="30"/>
      <c r="O391" s="30"/>
      <c r="P391" s="11"/>
      <c r="Q391" s="11"/>
      <c r="R391" s="11"/>
      <c r="S391" s="11"/>
      <c r="T391" s="11"/>
      <c r="U391" s="11"/>
      <c r="V391" s="11"/>
      <c r="W391" s="11"/>
      <c r="X391" s="11"/>
      <c r="Y391" s="11"/>
      <c r="Z391" s="11"/>
      <c r="AA391" s="11"/>
      <c r="AB391" s="11"/>
      <c r="AC391" s="11"/>
      <c r="AD391" s="11"/>
      <c r="AE391" s="11"/>
      <c r="AF391" s="11"/>
      <c r="AG391" s="11"/>
      <c r="AH391" s="11"/>
    </row>
    <row r="392" spans="1:34" s="14" customFormat="1" ht="13.5">
      <c r="A392" s="11"/>
      <c r="B392" s="11"/>
      <c r="C392" s="11"/>
      <c r="D392" s="11"/>
      <c r="E392" s="11"/>
      <c r="F392" s="11"/>
      <c r="G392" s="11"/>
      <c r="H392" s="11"/>
      <c r="I392" s="11"/>
      <c r="J392" s="11"/>
      <c r="K392" s="30"/>
      <c r="L392" s="30"/>
      <c r="M392" s="30"/>
      <c r="N392" s="30"/>
      <c r="O392" s="30"/>
      <c r="P392" s="11"/>
      <c r="Q392" s="11"/>
      <c r="R392" s="11"/>
      <c r="S392" s="11"/>
      <c r="T392" s="11"/>
      <c r="U392" s="11"/>
      <c r="V392" s="11"/>
      <c r="W392" s="11"/>
      <c r="X392" s="11"/>
      <c r="Y392" s="11"/>
      <c r="Z392" s="11"/>
      <c r="AA392" s="11"/>
      <c r="AB392" s="11"/>
      <c r="AC392" s="11"/>
      <c r="AD392" s="11"/>
      <c r="AE392" s="11"/>
      <c r="AF392" s="11"/>
      <c r="AG392" s="11"/>
      <c r="AH392" s="11"/>
    </row>
    <row r="393" spans="1:34" s="14" customFormat="1" ht="13.5">
      <c r="A393" s="11"/>
      <c r="B393" s="11"/>
      <c r="C393" s="11"/>
      <c r="D393" s="11"/>
      <c r="E393" s="11"/>
      <c r="F393" s="11"/>
      <c r="G393" s="11"/>
      <c r="H393" s="11"/>
      <c r="I393" s="11"/>
      <c r="J393" s="11"/>
      <c r="K393" s="30"/>
      <c r="L393" s="30"/>
      <c r="M393" s="30"/>
      <c r="N393" s="30"/>
      <c r="O393" s="30"/>
      <c r="P393" s="11"/>
      <c r="Q393" s="11"/>
      <c r="R393" s="11"/>
      <c r="S393" s="11"/>
      <c r="T393" s="11"/>
      <c r="U393" s="11"/>
      <c r="V393" s="11"/>
      <c r="W393" s="11"/>
      <c r="X393" s="11"/>
      <c r="Y393" s="11"/>
      <c r="Z393" s="11"/>
      <c r="AA393" s="11"/>
      <c r="AB393" s="11"/>
      <c r="AC393" s="11"/>
      <c r="AD393" s="11"/>
      <c r="AE393" s="11"/>
      <c r="AF393" s="11"/>
      <c r="AG393" s="11"/>
      <c r="AH393" s="11"/>
    </row>
    <row r="394" spans="1:34" s="14" customFormat="1" ht="13.5">
      <c r="A394" s="11"/>
      <c r="B394" s="11"/>
      <c r="C394" s="11"/>
      <c r="D394" s="11"/>
      <c r="E394" s="11"/>
      <c r="F394" s="11"/>
      <c r="G394" s="11"/>
      <c r="H394" s="11"/>
      <c r="I394" s="11"/>
      <c r="J394" s="11"/>
      <c r="K394" s="30"/>
      <c r="L394" s="30"/>
      <c r="M394" s="30"/>
      <c r="N394" s="30"/>
      <c r="O394" s="30"/>
      <c r="P394" s="11"/>
      <c r="Q394" s="11"/>
      <c r="R394" s="11"/>
      <c r="S394" s="11"/>
      <c r="T394" s="11"/>
      <c r="U394" s="11"/>
      <c r="V394" s="11"/>
      <c r="W394" s="11"/>
      <c r="X394" s="11"/>
      <c r="Y394" s="11"/>
      <c r="Z394" s="11"/>
      <c r="AA394" s="11"/>
      <c r="AB394" s="11"/>
      <c r="AC394" s="11"/>
      <c r="AD394" s="11"/>
      <c r="AE394" s="11"/>
      <c r="AF394" s="11"/>
      <c r="AG394" s="11"/>
      <c r="AH394" s="11"/>
    </row>
    <row r="395" spans="1:34" s="14" customFormat="1" ht="13.5">
      <c r="A395" s="11"/>
      <c r="B395" s="11"/>
      <c r="C395" s="11"/>
      <c r="D395" s="11"/>
      <c r="E395" s="11"/>
      <c r="F395" s="11"/>
      <c r="G395" s="11"/>
      <c r="H395" s="11"/>
      <c r="I395" s="11"/>
      <c r="J395" s="11"/>
      <c r="K395" s="30"/>
      <c r="L395" s="30"/>
      <c r="M395" s="30"/>
      <c r="N395" s="30"/>
      <c r="O395" s="30"/>
      <c r="P395" s="11"/>
      <c r="Q395" s="11"/>
      <c r="R395" s="11"/>
      <c r="S395" s="11"/>
      <c r="T395" s="11"/>
      <c r="U395" s="11"/>
      <c r="V395" s="11"/>
      <c r="W395" s="11"/>
      <c r="X395" s="11"/>
      <c r="Y395" s="11"/>
      <c r="Z395" s="11"/>
      <c r="AA395" s="11"/>
      <c r="AB395" s="11"/>
      <c r="AC395" s="11"/>
      <c r="AD395" s="11"/>
      <c r="AE395" s="11"/>
      <c r="AF395" s="11"/>
      <c r="AG395" s="11"/>
      <c r="AH395" s="11"/>
    </row>
    <row r="396" spans="1:34" s="14" customFormat="1" ht="13.5">
      <c r="A396" s="11"/>
      <c r="B396" s="11"/>
      <c r="C396" s="11"/>
      <c r="D396" s="11"/>
      <c r="E396" s="11"/>
      <c r="F396" s="11"/>
      <c r="G396" s="11"/>
      <c r="H396" s="11"/>
      <c r="I396" s="11"/>
      <c r="J396" s="11"/>
      <c r="K396" s="30"/>
      <c r="L396" s="30"/>
      <c r="M396" s="30"/>
      <c r="N396" s="30"/>
      <c r="O396" s="30"/>
      <c r="P396" s="11"/>
      <c r="Q396" s="11"/>
      <c r="R396" s="11"/>
      <c r="S396" s="11"/>
      <c r="T396" s="11"/>
      <c r="U396" s="11"/>
      <c r="V396" s="11"/>
      <c r="W396" s="11"/>
      <c r="X396" s="11"/>
      <c r="Y396" s="11"/>
      <c r="Z396" s="11"/>
      <c r="AA396" s="11"/>
      <c r="AB396" s="11"/>
      <c r="AC396" s="11"/>
      <c r="AD396" s="11"/>
      <c r="AE396" s="11"/>
      <c r="AF396" s="11"/>
      <c r="AG396" s="11"/>
      <c r="AH396" s="11"/>
    </row>
    <row r="397" spans="1:34" s="14" customFormat="1" ht="13.5">
      <c r="A397" s="11"/>
      <c r="B397" s="11"/>
      <c r="C397" s="11"/>
      <c r="D397" s="11"/>
      <c r="E397" s="11"/>
      <c r="F397" s="11"/>
      <c r="G397" s="11"/>
      <c r="H397" s="11"/>
      <c r="I397" s="11"/>
      <c r="J397" s="11"/>
      <c r="K397" s="30"/>
      <c r="L397" s="30"/>
      <c r="M397" s="30"/>
      <c r="N397" s="30"/>
      <c r="O397" s="30"/>
      <c r="P397" s="11"/>
      <c r="Q397" s="11"/>
      <c r="R397" s="11"/>
      <c r="S397" s="11"/>
      <c r="T397" s="11"/>
      <c r="U397" s="11"/>
      <c r="V397" s="11"/>
      <c r="W397" s="11"/>
      <c r="X397" s="11"/>
      <c r="Y397" s="11"/>
      <c r="Z397" s="11"/>
      <c r="AA397" s="11"/>
      <c r="AB397" s="11"/>
      <c r="AC397" s="11"/>
      <c r="AD397" s="11"/>
      <c r="AE397" s="11"/>
      <c r="AF397" s="11"/>
      <c r="AG397" s="11"/>
      <c r="AH397" s="11"/>
    </row>
    <row r="398" spans="1:34" s="14" customFormat="1" ht="13.5">
      <c r="A398" s="11"/>
      <c r="B398" s="11"/>
      <c r="C398" s="11"/>
      <c r="D398" s="11"/>
      <c r="E398" s="11"/>
      <c r="F398" s="11"/>
      <c r="G398" s="11"/>
      <c r="H398" s="11"/>
      <c r="I398" s="11"/>
      <c r="J398" s="11"/>
      <c r="K398" s="30"/>
      <c r="L398" s="30"/>
      <c r="M398" s="30"/>
      <c r="N398" s="30"/>
      <c r="O398" s="30"/>
      <c r="P398" s="11"/>
      <c r="Q398" s="11"/>
      <c r="R398" s="11"/>
      <c r="S398" s="11"/>
      <c r="T398" s="11"/>
      <c r="U398" s="11"/>
      <c r="V398" s="11"/>
      <c r="W398" s="11"/>
      <c r="X398" s="11"/>
      <c r="Y398" s="11"/>
      <c r="Z398" s="11"/>
      <c r="AA398" s="11"/>
      <c r="AB398" s="11"/>
      <c r="AC398" s="11"/>
      <c r="AD398" s="11"/>
      <c r="AE398" s="11"/>
      <c r="AF398" s="11"/>
      <c r="AG398" s="11"/>
      <c r="AH398" s="11"/>
    </row>
    <row r="399" spans="1:34" s="14" customFormat="1" ht="13.5">
      <c r="A399" s="11"/>
      <c r="B399" s="11"/>
      <c r="C399" s="11"/>
      <c r="D399" s="11"/>
      <c r="E399" s="11"/>
      <c r="F399" s="11"/>
      <c r="G399" s="11"/>
      <c r="H399" s="11"/>
      <c r="I399" s="11"/>
      <c r="J399" s="11"/>
      <c r="K399" s="30"/>
      <c r="L399" s="30"/>
      <c r="M399" s="30"/>
      <c r="N399" s="30"/>
      <c r="O399" s="30"/>
      <c r="P399" s="11"/>
      <c r="Q399" s="11"/>
      <c r="R399" s="11"/>
      <c r="S399" s="11"/>
      <c r="T399" s="11"/>
      <c r="U399" s="11"/>
      <c r="V399" s="11"/>
      <c r="W399" s="11"/>
      <c r="X399" s="11"/>
      <c r="Y399" s="11"/>
      <c r="Z399" s="11"/>
      <c r="AA399" s="11"/>
      <c r="AB399" s="11"/>
      <c r="AC399" s="11"/>
      <c r="AD399" s="11"/>
      <c r="AE399" s="11"/>
      <c r="AF399" s="11"/>
      <c r="AG399" s="11"/>
      <c r="AH399" s="11"/>
    </row>
    <row r="400" spans="1:34" s="14" customFormat="1" ht="13.5">
      <c r="A400" s="11"/>
      <c r="B400" s="11"/>
      <c r="C400" s="11"/>
      <c r="D400" s="11"/>
      <c r="E400" s="11"/>
      <c r="F400" s="11"/>
      <c r="G400" s="11"/>
      <c r="H400" s="11"/>
      <c r="I400" s="11"/>
      <c r="J400" s="11"/>
      <c r="K400" s="30"/>
      <c r="L400" s="30"/>
      <c r="M400" s="30"/>
      <c r="N400" s="30"/>
      <c r="O400" s="30"/>
      <c r="P400" s="11"/>
      <c r="Q400" s="11"/>
      <c r="R400" s="11"/>
      <c r="S400" s="11"/>
      <c r="T400" s="11"/>
      <c r="U400" s="11"/>
      <c r="V400" s="11"/>
      <c r="W400" s="11"/>
      <c r="X400" s="11"/>
      <c r="Y400" s="11"/>
      <c r="Z400" s="11"/>
      <c r="AA400" s="11"/>
      <c r="AB400" s="11"/>
      <c r="AC400" s="11"/>
      <c r="AD400" s="11"/>
      <c r="AE400" s="11"/>
      <c r="AF400" s="11"/>
      <c r="AG400" s="11"/>
      <c r="AH400" s="11"/>
    </row>
    <row r="401" spans="1:34" s="14" customFormat="1" ht="13.5">
      <c r="A401" s="11"/>
      <c r="B401" s="11"/>
      <c r="C401" s="11"/>
      <c r="D401" s="11"/>
      <c r="E401" s="11"/>
      <c r="F401" s="11"/>
      <c r="G401" s="11"/>
      <c r="H401" s="11"/>
      <c r="I401" s="11"/>
      <c r="J401" s="11"/>
      <c r="K401" s="30"/>
      <c r="L401" s="30"/>
      <c r="M401" s="30"/>
      <c r="N401" s="30"/>
      <c r="O401" s="30"/>
      <c r="P401" s="11"/>
      <c r="Q401" s="11"/>
      <c r="R401" s="11"/>
      <c r="S401" s="11"/>
      <c r="T401" s="11"/>
      <c r="U401" s="11"/>
      <c r="V401" s="11"/>
      <c r="W401" s="11"/>
      <c r="X401" s="11"/>
      <c r="Y401" s="11"/>
      <c r="Z401" s="11"/>
      <c r="AA401" s="11"/>
      <c r="AB401" s="11"/>
      <c r="AC401" s="11"/>
      <c r="AD401" s="11"/>
      <c r="AE401" s="11"/>
      <c r="AF401" s="11"/>
      <c r="AG401" s="11"/>
      <c r="AH401" s="11"/>
    </row>
    <row r="402" spans="1:34" s="14" customFormat="1" ht="13.5">
      <c r="A402" s="11"/>
      <c r="B402" s="11"/>
      <c r="C402" s="11"/>
      <c r="D402" s="11"/>
      <c r="E402" s="11"/>
      <c r="F402" s="11"/>
      <c r="G402" s="11"/>
      <c r="H402" s="11"/>
      <c r="I402" s="11"/>
      <c r="J402" s="11"/>
      <c r="K402" s="30"/>
      <c r="L402" s="30"/>
      <c r="M402" s="30"/>
      <c r="N402" s="30"/>
      <c r="O402" s="30"/>
      <c r="P402" s="11"/>
      <c r="Q402" s="11"/>
      <c r="R402" s="11"/>
      <c r="S402" s="11"/>
      <c r="T402" s="11"/>
      <c r="U402" s="11"/>
      <c r="V402" s="11"/>
      <c r="W402" s="11"/>
      <c r="X402" s="11"/>
      <c r="Y402" s="11"/>
      <c r="Z402" s="11"/>
      <c r="AA402" s="11"/>
      <c r="AB402" s="11"/>
      <c r="AC402" s="11"/>
      <c r="AD402" s="11"/>
      <c r="AE402" s="11"/>
      <c r="AF402" s="11"/>
      <c r="AG402" s="11"/>
      <c r="AH402" s="11"/>
    </row>
    <row r="403" spans="1:34" s="14" customFormat="1" ht="13.5">
      <c r="A403" s="11"/>
      <c r="B403" s="11"/>
      <c r="C403" s="11"/>
      <c r="D403" s="11"/>
      <c r="E403" s="11"/>
      <c r="F403" s="11"/>
      <c r="G403" s="11"/>
      <c r="H403" s="11"/>
      <c r="I403" s="11"/>
      <c r="J403" s="11"/>
      <c r="K403" s="30"/>
      <c r="L403" s="30"/>
      <c r="M403" s="30"/>
      <c r="N403" s="30"/>
      <c r="O403" s="30"/>
      <c r="P403" s="11"/>
      <c r="Q403" s="11"/>
      <c r="R403" s="11"/>
      <c r="S403" s="11"/>
      <c r="T403" s="11"/>
      <c r="U403" s="11"/>
      <c r="V403" s="11"/>
      <c r="W403" s="11"/>
      <c r="X403" s="11"/>
      <c r="Y403" s="11"/>
      <c r="Z403" s="11"/>
      <c r="AA403" s="11"/>
      <c r="AB403" s="11"/>
      <c r="AC403" s="11"/>
      <c r="AD403" s="11"/>
      <c r="AE403" s="11"/>
      <c r="AF403" s="11"/>
      <c r="AG403" s="11"/>
      <c r="AH403" s="11"/>
    </row>
    <row r="404" spans="1:34" s="14" customFormat="1" ht="13.5">
      <c r="A404" s="11"/>
      <c r="B404" s="11"/>
      <c r="C404" s="11"/>
      <c r="D404" s="11"/>
      <c r="E404" s="11"/>
      <c r="F404" s="11"/>
      <c r="G404" s="11"/>
      <c r="H404" s="11"/>
      <c r="I404" s="11"/>
      <c r="J404" s="11"/>
      <c r="K404" s="30"/>
      <c r="L404" s="30"/>
      <c r="M404" s="30"/>
      <c r="N404" s="30"/>
      <c r="O404" s="30"/>
      <c r="P404" s="11"/>
      <c r="Q404" s="11"/>
      <c r="R404" s="11"/>
      <c r="S404" s="11"/>
      <c r="T404" s="11"/>
      <c r="U404" s="11"/>
      <c r="V404" s="11"/>
      <c r="W404" s="11"/>
      <c r="X404" s="11"/>
      <c r="Y404" s="11"/>
      <c r="Z404" s="11"/>
      <c r="AA404" s="11"/>
      <c r="AB404" s="11"/>
      <c r="AC404" s="11"/>
      <c r="AD404" s="11"/>
      <c r="AE404" s="11"/>
      <c r="AF404" s="11"/>
      <c r="AG404" s="11"/>
      <c r="AH404" s="11"/>
    </row>
    <row r="405" spans="1:34" s="14" customFormat="1" ht="13.5">
      <c r="A405" s="11"/>
      <c r="B405" s="11"/>
      <c r="C405" s="11"/>
      <c r="D405" s="11"/>
      <c r="E405" s="11"/>
      <c r="F405" s="11"/>
      <c r="G405" s="11"/>
      <c r="H405" s="11"/>
      <c r="I405" s="11"/>
      <c r="J405" s="11"/>
      <c r="K405" s="30"/>
      <c r="L405" s="30"/>
      <c r="M405" s="30"/>
      <c r="N405" s="30"/>
      <c r="O405" s="30"/>
      <c r="P405" s="11"/>
      <c r="Q405" s="11"/>
      <c r="R405" s="11"/>
      <c r="S405" s="11"/>
      <c r="T405" s="11"/>
      <c r="U405" s="11"/>
      <c r="V405" s="11"/>
      <c r="W405" s="11"/>
      <c r="X405" s="11"/>
      <c r="Y405" s="11"/>
      <c r="Z405" s="11"/>
      <c r="AA405" s="11"/>
      <c r="AB405" s="11"/>
      <c r="AC405" s="11"/>
      <c r="AD405" s="11"/>
      <c r="AE405" s="11"/>
      <c r="AF405" s="11"/>
      <c r="AG405" s="11"/>
      <c r="AH405" s="11"/>
    </row>
    <row r="406" spans="1:34" s="14" customFormat="1" ht="13.5">
      <c r="A406" s="11"/>
      <c r="B406" s="11"/>
      <c r="C406" s="11"/>
      <c r="D406" s="11"/>
      <c r="E406" s="11"/>
      <c r="F406" s="11"/>
      <c r="G406" s="11"/>
      <c r="H406" s="11"/>
      <c r="I406" s="11"/>
      <c r="J406" s="11"/>
      <c r="K406" s="30"/>
      <c r="L406" s="30"/>
      <c r="M406" s="30"/>
      <c r="N406" s="30"/>
      <c r="O406" s="30"/>
      <c r="P406" s="11"/>
      <c r="Q406" s="11"/>
      <c r="R406" s="11"/>
      <c r="S406" s="11"/>
      <c r="T406" s="11"/>
      <c r="U406" s="11"/>
      <c r="V406" s="11"/>
      <c r="W406" s="11"/>
      <c r="X406" s="11"/>
      <c r="Y406" s="11"/>
      <c r="Z406" s="11"/>
      <c r="AA406" s="11"/>
      <c r="AB406" s="11"/>
      <c r="AC406" s="11"/>
      <c r="AD406" s="11"/>
      <c r="AE406" s="11"/>
      <c r="AF406" s="11"/>
      <c r="AG406" s="11"/>
      <c r="AH406" s="11"/>
    </row>
    <row r="407" spans="1:34" s="14" customFormat="1" ht="13.5">
      <c r="A407" s="11"/>
      <c r="B407" s="11"/>
      <c r="C407" s="11"/>
      <c r="D407" s="11"/>
      <c r="E407" s="11"/>
      <c r="F407" s="11"/>
      <c r="G407" s="11"/>
      <c r="H407" s="11"/>
      <c r="I407" s="11"/>
      <c r="J407" s="11"/>
      <c r="K407" s="30"/>
      <c r="L407" s="30"/>
      <c r="M407" s="30"/>
      <c r="N407" s="30"/>
      <c r="O407" s="30"/>
      <c r="P407" s="11"/>
      <c r="Q407" s="11"/>
      <c r="R407" s="11"/>
      <c r="S407" s="11"/>
      <c r="T407" s="11"/>
      <c r="U407" s="11"/>
      <c r="V407" s="11"/>
      <c r="W407" s="11"/>
      <c r="X407" s="11"/>
      <c r="Y407" s="11"/>
      <c r="Z407" s="11"/>
      <c r="AA407" s="11"/>
      <c r="AB407" s="11"/>
      <c r="AC407" s="11"/>
      <c r="AD407" s="11"/>
      <c r="AE407" s="11"/>
      <c r="AF407" s="11"/>
      <c r="AG407" s="11"/>
      <c r="AH407" s="11"/>
    </row>
    <row r="408" spans="1:34" s="14" customFormat="1" ht="13.5">
      <c r="A408" s="11"/>
      <c r="B408" s="11"/>
      <c r="C408" s="11"/>
      <c r="D408" s="11"/>
      <c r="E408" s="11"/>
      <c r="F408" s="11"/>
      <c r="G408" s="11"/>
      <c r="H408" s="11"/>
      <c r="I408" s="11"/>
      <c r="J408" s="11"/>
      <c r="K408" s="30"/>
      <c r="L408" s="30"/>
      <c r="M408" s="30"/>
      <c r="N408" s="30"/>
      <c r="O408" s="30"/>
      <c r="P408" s="11"/>
      <c r="Q408" s="11"/>
      <c r="R408" s="11"/>
      <c r="S408" s="11"/>
      <c r="T408" s="11"/>
      <c r="U408" s="11"/>
      <c r="V408" s="11"/>
      <c r="W408" s="11"/>
      <c r="X408" s="11"/>
      <c r="Y408" s="11"/>
      <c r="Z408" s="11"/>
      <c r="AA408" s="11"/>
      <c r="AB408" s="11"/>
      <c r="AC408" s="11"/>
      <c r="AD408" s="11"/>
      <c r="AE408" s="11"/>
      <c r="AF408" s="11"/>
      <c r="AG408" s="11"/>
      <c r="AH408" s="11"/>
    </row>
    <row r="409" spans="1:34" s="14" customFormat="1" ht="13.5">
      <c r="A409" s="11"/>
      <c r="B409" s="11"/>
      <c r="C409" s="11"/>
      <c r="D409" s="11"/>
      <c r="E409" s="11"/>
      <c r="F409" s="11"/>
      <c r="G409" s="11"/>
      <c r="H409" s="11"/>
      <c r="I409" s="11"/>
      <c r="J409" s="11"/>
      <c r="K409" s="30"/>
      <c r="L409" s="30"/>
      <c r="M409" s="30"/>
      <c r="N409" s="30"/>
      <c r="O409" s="30"/>
      <c r="P409" s="11"/>
      <c r="Q409" s="11"/>
      <c r="R409" s="11"/>
      <c r="S409" s="11"/>
      <c r="T409" s="11"/>
      <c r="U409" s="11"/>
      <c r="V409" s="11"/>
      <c r="W409" s="11"/>
      <c r="X409" s="11"/>
      <c r="Y409" s="11"/>
      <c r="Z409" s="11"/>
      <c r="AA409" s="11"/>
      <c r="AB409" s="11"/>
      <c r="AC409" s="11"/>
      <c r="AD409" s="11"/>
      <c r="AE409" s="11"/>
      <c r="AF409" s="11"/>
      <c r="AG409" s="11"/>
      <c r="AH409" s="11"/>
    </row>
    <row r="410" spans="1:34" s="14" customFormat="1" ht="13.5">
      <c r="A410" s="11"/>
      <c r="B410" s="11"/>
      <c r="C410" s="11"/>
      <c r="D410" s="11"/>
      <c r="E410" s="11"/>
      <c r="F410" s="11"/>
      <c r="G410" s="11"/>
      <c r="H410" s="11"/>
      <c r="I410" s="11"/>
      <c r="J410" s="11"/>
      <c r="K410" s="30"/>
      <c r="L410" s="30"/>
      <c r="M410" s="30"/>
      <c r="N410" s="30"/>
      <c r="O410" s="30"/>
      <c r="P410" s="11"/>
      <c r="Q410" s="11"/>
      <c r="R410" s="11"/>
      <c r="S410" s="11"/>
      <c r="T410" s="11"/>
      <c r="U410" s="11"/>
      <c r="V410" s="11"/>
      <c r="W410" s="11"/>
      <c r="X410" s="11"/>
      <c r="Y410" s="11"/>
      <c r="Z410" s="11"/>
      <c r="AA410" s="11"/>
      <c r="AB410" s="11"/>
      <c r="AC410" s="11"/>
      <c r="AD410" s="11"/>
      <c r="AE410" s="11"/>
      <c r="AF410" s="11"/>
      <c r="AG410" s="11"/>
      <c r="AH410" s="11"/>
    </row>
    <row r="411" spans="1:34" s="14" customFormat="1" ht="13.5">
      <c r="A411" s="11"/>
      <c r="B411" s="11"/>
      <c r="C411" s="11"/>
      <c r="D411" s="11"/>
      <c r="E411" s="11"/>
      <c r="F411" s="11"/>
      <c r="G411" s="11"/>
      <c r="H411" s="11"/>
      <c r="I411" s="11"/>
      <c r="J411" s="11"/>
      <c r="K411" s="30"/>
      <c r="L411" s="30"/>
      <c r="M411" s="30"/>
      <c r="N411" s="30"/>
      <c r="O411" s="30"/>
      <c r="P411" s="11"/>
      <c r="Q411" s="11"/>
      <c r="R411" s="11"/>
      <c r="S411" s="11"/>
      <c r="T411" s="11"/>
      <c r="U411" s="11"/>
      <c r="V411" s="11"/>
      <c r="W411" s="11"/>
      <c r="X411" s="11"/>
      <c r="Y411" s="11"/>
      <c r="Z411" s="11"/>
      <c r="AA411" s="11"/>
      <c r="AB411" s="11"/>
      <c r="AC411" s="11"/>
      <c r="AD411" s="11"/>
      <c r="AE411" s="11"/>
      <c r="AF411" s="11"/>
      <c r="AG411" s="11"/>
      <c r="AH411" s="11"/>
    </row>
    <row r="412" spans="1:34" s="14" customFormat="1" ht="13.5">
      <c r="A412" s="11"/>
      <c r="B412" s="11"/>
      <c r="C412" s="11"/>
      <c r="D412" s="11"/>
      <c r="E412" s="11"/>
      <c r="F412" s="11"/>
      <c r="G412" s="11"/>
      <c r="H412" s="11"/>
      <c r="I412" s="11"/>
      <c r="J412" s="11"/>
      <c r="K412" s="30"/>
      <c r="L412" s="30"/>
      <c r="M412" s="30"/>
      <c r="N412" s="30"/>
      <c r="O412" s="30"/>
      <c r="P412" s="11"/>
      <c r="Q412" s="11"/>
      <c r="R412" s="11"/>
      <c r="S412" s="11"/>
      <c r="T412" s="11"/>
      <c r="U412" s="11"/>
      <c r="V412" s="11"/>
      <c r="W412" s="11"/>
      <c r="X412" s="11"/>
      <c r="Y412" s="11"/>
      <c r="Z412" s="11"/>
      <c r="AA412" s="11"/>
      <c r="AB412" s="11"/>
      <c r="AC412" s="11"/>
      <c r="AD412" s="11"/>
      <c r="AE412" s="11"/>
      <c r="AF412" s="11"/>
      <c r="AG412" s="11"/>
      <c r="AH412" s="11"/>
    </row>
    <row r="413" spans="1:34" s="14" customFormat="1" ht="13.5">
      <c r="A413" s="11"/>
      <c r="B413" s="11"/>
      <c r="C413" s="11"/>
      <c r="D413" s="11"/>
      <c r="E413" s="11"/>
      <c r="F413" s="11"/>
      <c r="G413" s="11"/>
      <c r="H413" s="11"/>
      <c r="I413" s="11"/>
      <c r="J413" s="11"/>
      <c r="K413" s="30"/>
      <c r="L413" s="30"/>
      <c r="M413" s="30"/>
      <c r="N413" s="30"/>
      <c r="O413" s="30"/>
      <c r="P413" s="11"/>
      <c r="Q413" s="11"/>
      <c r="R413" s="11"/>
      <c r="S413" s="11"/>
      <c r="T413" s="11"/>
      <c r="U413" s="11"/>
      <c r="V413" s="11"/>
      <c r="W413" s="11"/>
      <c r="X413" s="11"/>
      <c r="Y413" s="11"/>
      <c r="Z413" s="11"/>
      <c r="AA413" s="11"/>
      <c r="AB413" s="11"/>
      <c r="AC413" s="11"/>
      <c r="AD413" s="11"/>
      <c r="AE413" s="11"/>
      <c r="AF413" s="11"/>
      <c r="AG413" s="11"/>
      <c r="AH413" s="11"/>
    </row>
    <row r="414" spans="1:34" s="14" customFormat="1" ht="13.5">
      <c r="A414" s="11"/>
      <c r="B414" s="11"/>
      <c r="C414" s="11"/>
      <c r="D414" s="11"/>
      <c r="E414" s="11"/>
      <c r="F414" s="11"/>
      <c r="G414" s="11"/>
      <c r="H414" s="11"/>
      <c r="I414" s="11"/>
      <c r="J414" s="11"/>
      <c r="K414" s="30"/>
      <c r="L414" s="30"/>
      <c r="M414" s="30"/>
      <c r="N414" s="30"/>
      <c r="O414" s="30"/>
      <c r="P414" s="11"/>
      <c r="Q414" s="11"/>
      <c r="R414" s="11"/>
      <c r="S414" s="11"/>
      <c r="T414" s="11"/>
      <c r="U414" s="11"/>
      <c r="V414" s="11"/>
      <c r="W414" s="11"/>
      <c r="X414" s="11"/>
      <c r="Y414" s="11"/>
      <c r="Z414" s="11"/>
      <c r="AA414" s="11"/>
      <c r="AB414" s="11"/>
      <c r="AC414" s="11"/>
      <c r="AD414" s="11"/>
      <c r="AE414" s="11"/>
      <c r="AF414" s="11"/>
      <c r="AG414" s="11"/>
      <c r="AH414" s="11"/>
    </row>
    <row r="415" spans="1:34" s="14" customFormat="1" ht="13.5">
      <c r="A415" s="11"/>
      <c r="B415" s="11"/>
      <c r="C415" s="11"/>
      <c r="D415" s="11"/>
      <c r="E415" s="11"/>
      <c r="F415" s="11"/>
      <c r="G415" s="11"/>
      <c r="H415" s="11"/>
      <c r="I415" s="11"/>
      <c r="J415" s="11"/>
      <c r="K415" s="30"/>
      <c r="L415" s="30"/>
      <c r="M415" s="30"/>
      <c r="N415" s="30"/>
      <c r="O415" s="30"/>
      <c r="P415" s="11"/>
      <c r="Q415" s="11"/>
      <c r="R415" s="11"/>
      <c r="S415" s="11"/>
      <c r="T415" s="11"/>
      <c r="U415" s="11"/>
      <c r="V415" s="11"/>
      <c r="W415" s="11"/>
      <c r="X415" s="11"/>
      <c r="Y415" s="11"/>
      <c r="Z415" s="11"/>
      <c r="AA415" s="11"/>
      <c r="AB415" s="11"/>
      <c r="AC415" s="11"/>
      <c r="AD415" s="11"/>
      <c r="AE415" s="11"/>
      <c r="AF415" s="11"/>
      <c r="AG415" s="11"/>
      <c r="AH415" s="11"/>
    </row>
    <row r="416" spans="1:34" s="14" customFormat="1" ht="13.5">
      <c r="A416" s="11"/>
      <c r="B416" s="11"/>
      <c r="C416" s="11"/>
      <c r="D416" s="11"/>
      <c r="E416" s="11"/>
      <c r="F416" s="11"/>
      <c r="G416" s="11"/>
      <c r="H416" s="11"/>
      <c r="I416" s="11"/>
      <c r="J416" s="11"/>
      <c r="K416" s="30"/>
      <c r="L416" s="30"/>
      <c r="M416" s="30"/>
      <c r="N416" s="30"/>
      <c r="O416" s="30"/>
      <c r="P416" s="11"/>
      <c r="Q416" s="11"/>
      <c r="R416" s="11"/>
      <c r="S416" s="11"/>
      <c r="T416" s="11"/>
      <c r="U416" s="11"/>
      <c r="V416" s="11"/>
      <c r="W416" s="11"/>
      <c r="X416" s="11"/>
      <c r="Y416" s="11"/>
      <c r="Z416" s="11"/>
      <c r="AA416" s="11"/>
      <c r="AB416" s="11"/>
      <c r="AC416" s="11"/>
      <c r="AD416" s="11"/>
      <c r="AE416" s="11"/>
      <c r="AF416" s="11"/>
      <c r="AG416" s="11"/>
      <c r="AH416" s="11"/>
    </row>
    <row r="417" spans="1:34" s="14" customFormat="1" ht="13.5">
      <c r="A417" s="11"/>
      <c r="B417" s="11"/>
      <c r="C417" s="11"/>
      <c r="D417" s="11"/>
      <c r="E417" s="11"/>
      <c r="F417" s="11"/>
      <c r="G417" s="11"/>
      <c r="H417" s="11"/>
      <c r="I417" s="11"/>
      <c r="J417" s="11"/>
      <c r="K417" s="30"/>
      <c r="L417" s="30"/>
      <c r="M417" s="30"/>
      <c r="N417" s="30"/>
      <c r="O417" s="30"/>
      <c r="P417" s="11"/>
      <c r="Q417" s="11"/>
      <c r="R417" s="11"/>
      <c r="S417" s="11"/>
      <c r="T417" s="11"/>
      <c r="U417" s="11"/>
      <c r="V417" s="11"/>
      <c r="W417" s="11"/>
      <c r="X417" s="11"/>
      <c r="Y417" s="11"/>
      <c r="Z417" s="11"/>
      <c r="AA417" s="11"/>
      <c r="AB417" s="11"/>
      <c r="AC417" s="11"/>
      <c r="AD417" s="11"/>
      <c r="AE417" s="11"/>
      <c r="AF417" s="11"/>
      <c r="AG417" s="11"/>
      <c r="AH417" s="11"/>
    </row>
    <row r="418" spans="1:34" s="14" customFormat="1" ht="13.5">
      <c r="A418" s="11"/>
      <c r="B418" s="11"/>
      <c r="C418" s="11"/>
      <c r="D418" s="11"/>
      <c r="E418" s="11"/>
      <c r="F418" s="11"/>
      <c r="G418" s="11"/>
      <c r="H418" s="11"/>
      <c r="I418" s="11"/>
      <c r="J418" s="11"/>
      <c r="K418" s="30"/>
      <c r="L418" s="30"/>
      <c r="M418" s="30"/>
      <c r="N418" s="30"/>
      <c r="O418" s="30"/>
      <c r="P418" s="11"/>
      <c r="Q418" s="11"/>
      <c r="R418" s="11"/>
      <c r="S418" s="11"/>
      <c r="T418" s="11"/>
      <c r="U418" s="11"/>
      <c r="V418" s="11"/>
      <c r="W418" s="11"/>
      <c r="X418" s="11"/>
      <c r="Y418" s="11"/>
      <c r="Z418" s="11"/>
      <c r="AA418" s="11"/>
      <c r="AB418" s="11"/>
      <c r="AC418" s="11"/>
      <c r="AD418" s="11"/>
      <c r="AE418" s="11"/>
      <c r="AF418" s="11"/>
      <c r="AG418" s="11"/>
      <c r="AH418" s="11"/>
    </row>
    <row r="419" spans="1:34" s="14" customFormat="1" ht="13.5">
      <c r="A419" s="11"/>
      <c r="B419" s="11"/>
      <c r="C419" s="11"/>
      <c r="D419" s="11"/>
      <c r="E419" s="11"/>
      <c r="F419" s="11"/>
      <c r="G419" s="11"/>
      <c r="H419" s="11"/>
      <c r="I419" s="11"/>
      <c r="J419" s="11"/>
      <c r="K419" s="30"/>
      <c r="L419" s="30"/>
      <c r="M419" s="30"/>
      <c r="N419" s="30"/>
      <c r="O419" s="30"/>
      <c r="P419" s="11"/>
      <c r="Q419" s="11"/>
      <c r="R419" s="11"/>
      <c r="S419" s="11"/>
      <c r="T419" s="11"/>
      <c r="U419" s="11"/>
      <c r="V419" s="11"/>
      <c r="W419" s="11"/>
      <c r="X419" s="11"/>
      <c r="Y419" s="11"/>
      <c r="Z419" s="11"/>
      <c r="AA419" s="11"/>
      <c r="AB419" s="11"/>
      <c r="AC419" s="11"/>
      <c r="AD419" s="11"/>
      <c r="AE419" s="11"/>
      <c r="AF419" s="11"/>
      <c r="AG419" s="11"/>
      <c r="AH419" s="11"/>
    </row>
    <row r="420" spans="1:34" s="14" customFormat="1" ht="13.5">
      <c r="A420" s="11"/>
      <c r="B420" s="11"/>
      <c r="C420" s="11"/>
      <c r="D420" s="11"/>
      <c r="E420" s="11"/>
      <c r="F420" s="11"/>
      <c r="G420" s="11"/>
      <c r="H420" s="11"/>
      <c r="I420" s="11"/>
      <c r="J420" s="11"/>
      <c r="K420" s="30"/>
      <c r="L420" s="30"/>
      <c r="M420" s="30"/>
      <c r="N420" s="30"/>
      <c r="O420" s="30"/>
      <c r="P420" s="11"/>
      <c r="Q420" s="11"/>
      <c r="R420" s="11"/>
      <c r="S420" s="11"/>
      <c r="T420" s="11"/>
      <c r="U420" s="11"/>
      <c r="V420" s="11"/>
      <c r="W420" s="11"/>
      <c r="X420" s="11"/>
      <c r="Y420" s="11"/>
      <c r="Z420" s="11"/>
      <c r="AA420" s="11"/>
      <c r="AB420" s="11"/>
      <c r="AC420" s="11"/>
      <c r="AD420" s="11"/>
      <c r="AE420" s="11"/>
      <c r="AF420" s="11"/>
      <c r="AG420" s="11"/>
      <c r="AH420" s="11"/>
    </row>
    <row r="421" spans="1:34" s="14" customFormat="1" ht="13.5">
      <c r="A421" s="11"/>
      <c r="B421" s="11"/>
      <c r="C421" s="11"/>
      <c r="D421" s="11"/>
      <c r="E421" s="11"/>
      <c r="F421" s="11"/>
      <c r="G421" s="11"/>
      <c r="H421" s="11"/>
      <c r="I421" s="11"/>
      <c r="J421" s="11"/>
      <c r="K421" s="30"/>
      <c r="L421" s="30"/>
      <c r="M421" s="30"/>
      <c r="N421" s="30"/>
      <c r="O421" s="30"/>
      <c r="P421" s="11"/>
      <c r="Q421" s="11"/>
      <c r="R421" s="11"/>
      <c r="S421" s="11"/>
      <c r="T421" s="11"/>
      <c r="U421" s="11"/>
      <c r="V421" s="11"/>
      <c r="W421" s="11"/>
      <c r="X421" s="11"/>
      <c r="Y421" s="11"/>
      <c r="Z421" s="11"/>
      <c r="AA421" s="11"/>
      <c r="AB421" s="11"/>
      <c r="AC421" s="11"/>
      <c r="AD421" s="11"/>
      <c r="AE421" s="11"/>
      <c r="AF421" s="11"/>
      <c r="AG421" s="11"/>
      <c r="AH421" s="11"/>
    </row>
    <row r="422" spans="1:34" s="14" customFormat="1" ht="13.5">
      <c r="A422" s="11"/>
      <c r="B422" s="11"/>
      <c r="C422" s="11"/>
      <c r="D422" s="11"/>
      <c r="E422" s="11"/>
      <c r="F422" s="11"/>
      <c r="G422" s="11"/>
      <c r="H422" s="11"/>
      <c r="I422" s="11"/>
      <c r="J422" s="11"/>
      <c r="K422" s="30"/>
      <c r="L422" s="30"/>
      <c r="M422" s="30"/>
      <c r="N422" s="30"/>
      <c r="O422" s="30"/>
      <c r="P422" s="11"/>
      <c r="Q422" s="11"/>
      <c r="R422" s="11"/>
      <c r="S422" s="11"/>
      <c r="T422" s="11"/>
      <c r="U422" s="11"/>
      <c r="V422" s="11"/>
      <c r="W422" s="11"/>
      <c r="X422" s="11"/>
      <c r="Y422" s="11"/>
      <c r="Z422" s="11"/>
      <c r="AA422" s="11"/>
      <c r="AB422" s="11"/>
      <c r="AC422" s="11"/>
      <c r="AD422" s="11"/>
      <c r="AE422" s="11"/>
      <c r="AF422" s="11"/>
      <c r="AG422" s="11"/>
      <c r="AH422" s="11"/>
    </row>
    <row r="423" spans="1:34" s="14" customFormat="1" ht="13.5">
      <c r="A423" s="11"/>
      <c r="B423" s="11"/>
      <c r="C423" s="11"/>
      <c r="D423" s="11"/>
      <c r="E423" s="11"/>
      <c r="F423" s="11"/>
      <c r="G423" s="11"/>
      <c r="H423" s="11"/>
      <c r="I423" s="11"/>
      <c r="J423" s="11"/>
      <c r="K423" s="30"/>
      <c r="L423" s="30"/>
      <c r="M423" s="30"/>
      <c r="N423" s="30"/>
      <c r="O423" s="30"/>
      <c r="P423" s="11"/>
      <c r="Q423" s="11"/>
      <c r="R423" s="11"/>
      <c r="S423" s="11"/>
      <c r="T423" s="11"/>
      <c r="U423" s="11"/>
      <c r="V423" s="11"/>
      <c r="W423" s="11"/>
      <c r="X423" s="11"/>
      <c r="Y423" s="11"/>
      <c r="Z423" s="11"/>
      <c r="AA423" s="11"/>
      <c r="AB423" s="11"/>
      <c r="AC423" s="11"/>
      <c r="AD423" s="11"/>
      <c r="AE423" s="11"/>
      <c r="AF423" s="11"/>
      <c r="AG423" s="11"/>
      <c r="AH423" s="11"/>
    </row>
    <row r="424" spans="1:34" s="14" customFormat="1" ht="13.5">
      <c r="A424" s="11"/>
      <c r="B424" s="11"/>
      <c r="C424" s="11"/>
      <c r="D424" s="11"/>
      <c r="E424" s="11"/>
      <c r="F424" s="11"/>
      <c r="G424" s="11"/>
      <c r="H424" s="11"/>
      <c r="I424" s="11"/>
      <c r="J424" s="11"/>
      <c r="K424" s="30"/>
      <c r="L424" s="30"/>
      <c r="M424" s="30"/>
      <c r="N424" s="30"/>
      <c r="O424" s="30"/>
      <c r="P424" s="11"/>
      <c r="Q424" s="11"/>
      <c r="R424" s="11"/>
      <c r="S424" s="11"/>
      <c r="T424" s="11"/>
      <c r="U424" s="11"/>
      <c r="V424" s="11"/>
      <c r="W424" s="11"/>
      <c r="X424" s="11"/>
      <c r="Y424" s="11"/>
      <c r="Z424" s="11"/>
      <c r="AA424" s="11"/>
      <c r="AB424" s="11"/>
      <c r="AC424" s="11"/>
      <c r="AD424" s="11"/>
      <c r="AE424" s="11"/>
      <c r="AF424" s="11"/>
      <c r="AG424" s="11"/>
      <c r="AH424" s="11"/>
    </row>
    <row r="425" spans="1:34" s="14" customFormat="1" ht="13.5">
      <c r="A425" s="11"/>
      <c r="B425" s="11"/>
      <c r="C425" s="11"/>
      <c r="D425" s="11"/>
      <c r="E425" s="11"/>
      <c r="F425" s="11"/>
      <c r="G425" s="11"/>
      <c r="H425" s="11"/>
      <c r="I425" s="11"/>
      <c r="J425" s="11"/>
      <c r="K425" s="30"/>
      <c r="L425" s="30"/>
      <c r="M425" s="30"/>
      <c r="N425" s="30"/>
      <c r="O425" s="30"/>
      <c r="P425" s="11"/>
      <c r="Q425" s="11"/>
      <c r="R425" s="11"/>
      <c r="S425" s="11"/>
      <c r="T425" s="11"/>
      <c r="U425" s="11"/>
      <c r="V425" s="11"/>
      <c r="W425" s="11"/>
      <c r="X425" s="11"/>
      <c r="Y425" s="11"/>
      <c r="Z425" s="11"/>
      <c r="AA425" s="11"/>
      <c r="AB425" s="11"/>
      <c r="AC425" s="11"/>
      <c r="AD425" s="11"/>
      <c r="AE425" s="11"/>
      <c r="AF425" s="11"/>
      <c r="AG425" s="11"/>
      <c r="AH425" s="11"/>
    </row>
    <row r="426" spans="1:34" s="14" customFormat="1" ht="13.5">
      <c r="A426" s="11"/>
      <c r="B426" s="11"/>
      <c r="C426" s="11"/>
      <c r="D426" s="11"/>
      <c r="E426" s="11"/>
      <c r="F426" s="11"/>
      <c r="G426" s="11"/>
      <c r="H426" s="11"/>
      <c r="I426" s="11"/>
      <c r="J426" s="11"/>
      <c r="K426" s="30"/>
      <c r="L426" s="30"/>
      <c r="M426" s="30"/>
      <c r="N426" s="30"/>
      <c r="O426" s="30"/>
      <c r="P426" s="11"/>
      <c r="Q426" s="11"/>
      <c r="R426" s="11"/>
      <c r="S426" s="11"/>
      <c r="T426" s="11"/>
      <c r="U426" s="11"/>
      <c r="V426" s="11"/>
      <c r="W426" s="11"/>
      <c r="X426" s="11"/>
      <c r="Y426" s="11"/>
      <c r="Z426" s="11"/>
      <c r="AA426" s="11"/>
      <c r="AB426" s="11"/>
      <c r="AC426" s="11"/>
      <c r="AD426" s="11"/>
      <c r="AE426" s="11"/>
      <c r="AF426" s="11"/>
      <c r="AG426" s="11"/>
      <c r="AH426" s="11"/>
    </row>
    <row r="427" spans="1:34" s="14" customFormat="1" ht="13.5">
      <c r="A427" s="11"/>
      <c r="B427" s="11"/>
      <c r="C427" s="11"/>
      <c r="D427" s="11"/>
      <c r="E427" s="11"/>
      <c r="F427" s="11"/>
      <c r="G427" s="11"/>
      <c r="H427" s="11"/>
      <c r="I427" s="11"/>
      <c r="J427" s="11"/>
      <c r="K427" s="30"/>
      <c r="L427" s="30"/>
      <c r="M427" s="30"/>
      <c r="N427" s="30"/>
      <c r="O427" s="30"/>
      <c r="P427" s="11"/>
      <c r="Q427" s="11"/>
      <c r="R427" s="11"/>
      <c r="S427" s="11"/>
      <c r="T427" s="11"/>
      <c r="U427" s="11"/>
      <c r="V427" s="11"/>
      <c r="W427" s="11"/>
      <c r="X427" s="11"/>
      <c r="Y427" s="11"/>
      <c r="Z427" s="11"/>
      <c r="AA427" s="11"/>
      <c r="AB427" s="11"/>
      <c r="AC427" s="11"/>
      <c r="AD427" s="11"/>
      <c r="AE427" s="11"/>
      <c r="AF427" s="11"/>
      <c r="AG427" s="11"/>
      <c r="AH427" s="11"/>
    </row>
    <row r="428" spans="1:34" s="14" customFormat="1" ht="13.5">
      <c r="A428" s="11"/>
      <c r="B428" s="11"/>
      <c r="C428" s="11"/>
      <c r="D428" s="11"/>
      <c r="E428" s="11"/>
      <c r="F428" s="11"/>
      <c r="G428" s="11"/>
      <c r="H428" s="11"/>
      <c r="I428" s="11"/>
      <c r="J428" s="11"/>
      <c r="K428" s="30"/>
      <c r="L428" s="30"/>
      <c r="M428" s="30"/>
      <c r="N428" s="30"/>
      <c r="O428" s="30"/>
      <c r="P428" s="11"/>
      <c r="Q428" s="11"/>
      <c r="R428" s="11"/>
      <c r="S428" s="11"/>
      <c r="T428" s="11"/>
      <c r="U428" s="11"/>
      <c r="V428" s="11"/>
      <c r="W428" s="11"/>
      <c r="X428" s="11"/>
      <c r="Y428" s="11"/>
      <c r="Z428" s="11"/>
      <c r="AA428" s="11"/>
      <c r="AB428" s="11"/>
      <c r="AC428" s="11"/>
      <c r="AD428" s="11"/>
      <c r="AE428" s="11"/>
      <c r="AF428" s="11"/>
      <c r="AG428" s="11"/>
      <c r="AH428" s="11"/>
    </row>
  </sheetData>
  <conditionalFormatting sqref="R50:S52 R21:S23 R31:S33 R43:S45 U21:V23 U31:V33 U43:V45 U50:V52 T13:T52 W13:W52 R10:W20 R24:W30 R46:W49">
    <cfRule type="cellIs" dxfId="45" priority="12" operator="equal">
      <formula>0</formula>
    </cfRule>
  </conditionalFormatting>
  <conditionalFormatting sqref="R34:W42">
    <cfRule type="cellIs" dxfId="44" priority="2" operator="equal">
      <formula>0</formula>
    </cfRule>
    <cfRule type="cellIs" priority="3" operator="equal">
      <formula>0</formula>
    </cfRule>
  </conditionalFormatting>
  <pageMargins left="0" right="0" top="0.59055118110236227" bottom="0" header="0" footer="0"/>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BC211"/>
  <sheetViews>
    <sheetView showGridLines="0" zoomScale="170" zoomScaleNormal="170" zoomScaleSheetLayoutView="160" workbookViewId="0">
      <selection activeCell="BB91" sqref="BB91"/>
    </sheetView>
  </sheetViews>
  <sheetFormatPr baseColWidth="10" defaultRowHeight="13.5"/>
  <cols>
    <col min="1" max="1" width="0.140625" style="1" customWidth="1"/>
    <col min="2" max="49" width="0.85546875" style="1" customWidth="1"/>
    <col min="50" max="55" width="9.5703125" style="1" customWidth="1"/>
    <col min="56" max="16384" width="11.42578125" style="1"/>
  </cols>
  <sheetData>
    <row r="1" spans="1:55" s="7" customFormat="1" ht="11.1" customHeight="1">
      <c r="A1" s="388" t="str">
        <f>EP_01!A1</f>
        <v>ESTADOS PRESUPUESTARIOS</v>
      </c>
      <c r="B1" s="389"/>
      <c r="C1" s="389"/>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row>
    <row r="2" spans="1:55" s="7" customFormat="1" ht="11.1" customHeight="1">
      <c r="A2" s="388" t="str">
        <f>EP_01!A2</f>
        <v>HEROICO CUERPO DE BOMBEROS DEL DISTRITO FEDERAL</v>
      </c>
      <c r="B2" s="389"/>
      <c r="C2" s="389"/>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row>
    <row r="3" spans="1:55" s="7" customFormat="1" ht="11.1" customHeight="1">
      <c r="A3" s="388" t="s">
        <v>230</v>
      </c>
      <c r="B3" s="389"/>
      <c r="C3" s="389"/>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row>
    <row r="4" spans="1:55" s="7" customFormat="1" ht="11.1" customHeight="1">
      <c r="A4" s="391" t="s">
        <v>234</v>
      </c>
      <c r="B4" s="389"/>
      <c r="C4" s="389"/>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row>
    <row r="5" spans="1:55" s="7" customFormat="1" ht="11.1" customHeight="1">
      <c r="A5" s="254"/>
      <c r="B5" s="387" t="s">
        <v>338</v>
      </c>
      <c r="C5" s="389"/>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row>
    <row r="6" spans="1:55" s="7" customFormat="1" ht="11.1" customHeight="1">
      <c r="A6" s="211" t="s">
        <v>248</v>
      </c>
      <c r="B6" s="211"/>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row>
    <row r="7" spans="1:55" s="5" customFormat="1" ht="3.95" customHeight="1">
      <c r="A7" s="212"/>
      <c r="B7" s="212"/>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row>
    <row r="8" spans="1:55" s="5" customFormat="1" ht="11.1" customHeight="1">
      <c r="A8" s="214"/>
      <c r="B8" s="312"/>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283" t="s">
        <v>147</v>
      </c>
      <c r="AY8" s="283" t="s">
        <v>147</v>
      </c>
      <c r="AZ8" s="283" t="s">
        <v>147</v>
      </c>
      <c r="BA8" s="283" t="s">
        <v>147</v>
      </c>
      <c r="BB8" s="283" t="s">
        <v>147</v>
      </c>
      <c r="BC8" s="284"/>
    </row>
    <row r="9" spans="1:55" s="5" customFormat="1" ht="11.1" customHeight="1">
      <c r="A9" s="214"/>
      <c r="B9" s="217" t="s">
        <v>161</v>
      </c>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83"/>
      <c r="AY9" s="283" t="s">
        <v>165</v>
      </c>
      <c r="AZ9" s="283"/>
      <c r="BA9" s="283"/>
      <c r="BB9" s="283"/>
      <c r="BC9" s="284" t="s">
        <v>39</v>
      </c>
    </row>
    <row r="10" spans="1:55" s="5" customFormat="1" ht="11.1" customHeight="1">
      <c r="A10" s="214"/>
      <c r="B10" s="218"/>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215" t="s">
        <v>135</v>
      </c>
      <c r="AY10" s="283" t="s">
        <v>30</v>
      </c>
      <c r="AZ10" s="283" t="s">
        <v>31</v>
      </c>
      <c r="BA10" s="283" t="s">
        <v>32</v>
      </c>
      <c r="BB10" s="283" t="s">
        <v>36</v>
      </c>
      <c r="BC10" s="284"/>
    </row>
    <row r="11" spans="1:55" s="17" customFormat="1" ht="6.95" customHeight="1">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139"/>
      <c r="AY11" s="139"/>
      <c r="AZ11" s="139"/>
      <c r="BA11" s="139"/>
      <c r="BB11" s="139"/>
      <c r="BC11" s="139"/>
    </row>
    <row r="12" spans="1:55" s="17" customFormat="1" ht="6.95" customHeight="1">
      <c r="A12" s="241"/>
      <c r="B12" s="225" t="s">
        <v>206</v>
      </c>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23">
        <f>SUM(AX14+AX24+AX33+AX44)</f>
        <v>1175021203</v>
      </c>
      <c r="AY12" s="223">
        <f>SUM(AY14+AY24+AY33+AY44)</f>
        <v>79393566</v>
      </c>
      <c r="AZ12" s="223">
        <f>SUM(AX12+AY12)</f>
        <v>1254414769</v>
      </c>
      <c r="BA12" s="223">
        <f>SUM(BA14+BA24+BA33+BA44)</f>
        <v>1085465771</v>
      </c>
      <c r="BB12" s="223">
        <f>SUM(BB14+BB24+BB33+BB44)</f>
        <v>1085465771</v>
      </c>
      <c r="BC12" s="223">
        <f>SUM(AZ12-BA12)</f>
        <v>168948998</v>
      </c>
    </row>
    <row r="13" spans="1:55" s="17" customFormat="1" ht="6.95" customHeight="1">
      <c r="A13" s="241"/>
      <c r="B13" s="225"/>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145"/>
      <c r="AY13" s="145"/>
      <c r="AZ13" s="145"/>
      <c r="BA13" s="145"/>
      <c r="BB13" s="145"/>
      <c r="BC13" s="145"/>
    </row>
    <row r="14" spans="1:55" s="17" customFormat="1" ht="6.95" customHeight="1">
      <c r="A14" s="241"/>
      <c r="B14" s="241"/>
      <c r="C14" s="204" t="s">
        <v>93</v>
      </c>
      <c r="D14" s="225"/>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23">
        <f>SUM(AX15+AX16+AX17+AX18+AX19+AX20+AX21+AX22)</f>
        <v>1173521203</v>
      </c>
      <c r="AY14" s="223">
        <f>SUM(AY15+AY16+AY17+AY18+AY19+AY20+AY21+AY22)</f>
        <v>79393566</v>
      </c>
      <c r="AZ14" s="223">
        <f t="shared" ref="AZ14:AZ22" si="0">SUM(AX14+AY14)</f>
        <v>1252914769</v>
      </c>
      <c r="BA14" s="223">
        <f>SUM(BA15+BA16+BA17+BA18+BA19+BA20+BA21+BA22)</f>
        <v>1085465771</v>
      </c>
      <c r="BB14" s="223">
        <f>SUM(BB15+BB16+BB17+BB18+BB19+BB20+BB21+BB22)</f>
        <v>1085465771</v>
      </c>
      <c r="BC14" s="223">
        <f t="shared" ref="BC14:BC22" si="1">SUM(AZ14-BA14)</f>
        <v>167448998</v>
      </c>
    </row>
    <row r="15" spans="1:55" s="17" customFormat="1" ht="6.95" customHeight="1">
      <c r="A15" s="241"/>
      <c r="B15" s="241"/>
      <c r="C15" s="203"/>
      <c r="D15" s="241" t="s">
        <v>94</v>
      </c>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132">
        <v>0</v>
      </c>
      <c r="AY15" s="132">
        <v>0</v>
      </c>
      <c r="AZ15" s="139">
        <f t="shared" si="0"/>
        <v>0</v>
      </c>
      <c r="BA15" s="132">
        <v>0</v>
      </c>
      <c r="BB15" s="132">
        <v>0</v>
      </c>
      <c r="BC15" s="223">
        <f t="shared" si="1"/>
        <v>0</v>
      </c>
    </row>
    <row r="16" spans="1:55" s="17" customFormat="1" ht="6.95" customHeight="1">
      <c r="A16" s="241"/>
      <c r="B16" s="241"/>
      <c r="C16" s="203"/>
      <c r="D16" s="241" t="s">
        <v>95</v>
      </c>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132">
        <v>0</v>
      </c>
      <c r="AY16" s="132">
        <v>0</v>
      </c>
      <c r="AZ16" s="139">
        <f t="shared" si="0"/>
        <v>0</v>
      </c>
      <c r="BA16" s="132">
        <v>0</v>
      </c>
      <c r="BB16" s="132">
        <v>0</v>
      </c>
      <c r="BC16" s="223">
        <f t="shared" si="1"/>
        <v>0</v>
      </c>
    </row>
    <row r="17" spans="1:55" s="17" customFormat="1" ht="6.95" customHeight="1">
      <c r="A17" s="241"/>
      <c r="B17" s="241"/>
      <c r="C17" s="203"/>
      <c r="D17" s="241" t="s">
        <v>96</v>
      </c>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132">
        <v>0</v>
      </c>
      <c r="AY17" s="132">
        <v>0</v>
      </c>
      <c r="AZ17" s="139">
        <f t="shared" si="0"/>
        <v>0</v>
      </c>
      <c r="BA17" s="132">
        <v>0</v>
      </c>
      <c r="BB17" s="132">
        <v>0</v>
      </c>
      <c r="BC17" s="223">
        <f t="shared" si="1"/>
        <v>0</v>
      </c>
    </row>
    <row r="18" spans="1:55" s="17" customFormat="1" ht="6.95" customHeight="1">
      <c r="A18" s="241"/>
      <c r="B18" s="241"/>
      <c r="C18" s="203"/>
      <c r="D18" s="241" t="s">
        <v>97</v>
      </c>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132">
        <v>0</v>
      </c>
      <c r="AY18" s="132">
        <v>0</v>
      </c>
      <c r="AZ18" s="139">
        <f t="shared" si="0"/>
        <v>0</v>
      </c>
      <c r="BA18" s="132">
        <v>0</v>
      </c>
      <c r="BB18" s="132">
        <v>0</v>
      </c>
      <c r="BC18" s="223">
        <f t="shared" si="1"/>
        <v>0</v>
      </c>
    </row>
    <row r="19" spans="1:55" s="17" customFormat="1" ht="6.95" customHeight="1">
      <c r="A19" s="241"/>
      <c r="B19" s="241"/>
      <c r="C19" s="203"/>
      <c r="D19" s="241" t="s">
        <v>98</v>
      </c>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132">
        <v>0</v>
      </c>
      <c r="AY19" s="132">
        <v>0</v>
      </c>
      <c r="AZ19" s="139">
        <f t="shared" si="0"/>
        <v>0</v>
      </c>
      <c r="BA19" s="132">
        <v>0</v>
      </c>
      <c r="BB19" s="132">
        <v>0</v>
      </c>
      <c r="BC19" s="223">
        <f t="shared" si="1"/>
        <v>0</v>
      </c>
    </row>
    <row r="20" spans="1:55" s="17" customFormat="1" ht="6.95" customHeight="1">
      <c r="A20" s="241"/>
      <c r="B20" s="241"/>
      <c r="C20" s="203"/>
      <c r="D20" s="241" t="s">
        <v>99</v>
      </c>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132">
        <v>0</v>
      </c>
      <c r="AY20" s="132">
        <v>0</v>
      </c>
      <c r="AZ20" s="139">
        <f t="shared" si="0"/>
        <v>0</v>
      </c>
      <c r="BA20" s="132">
        <v>0</v>
      </c>
      <c r="BB20" s="132">
        <v>0</v>
      </c>
      <c r="BC20" s="223">
        <f t="shared" si="1"/>
        <v>0</v>
      </c>
    </row>
    <row r="21" spans="1:55" s="17" customFormat="1" ht="6.95" customHeight="1">
      <c r="A21" s="241"/>
      <c r="B21" s="241"/>
      <c r="C21" s="203"/>
      <c r="D21" s="241" t="s">
        <v>100</v>
      </c>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132">
        <v>1173521203</v>
      </c>
      <c r="AY21" s="132">
        <v>79393566</v>
      </c>
      <c r="AZ21" s="139">
        <f t="shared" si="0"/>
        <v>1252914769</v>
      </c>
      <c r="BA21" s="132">
        <v>1085465771</v>
      </c>
      <c r="BB21" s="132">
        <v>1085465771</v>
      </c>
      <c r="BC21" s="223">
        <f t="shared" si="1"/>
        <v>167448998</v>
      </c>
    </row>
    <row r="22" spans="1:55" s="17" customFormat="1" ht="6.95" customHeight="1">
      <c r="A22" s="241"/>
      <c r="B22" s="241"/>
      <c r="C22" s="203"/>
      <c r="D22" s="241" t="s">
        <v>70</v>
      </c>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132">
        <v>0</v>
      </c>
      <c r="AY22" s="132">
        <v>0</v>
      </c>
      <c r="AZ22" s="139">
        <f t="shared" si="0"/>
        <v>0</v>
      </c>
      <c r="BA22" s="132">
        <v>0</v>
      </c>
      <c r="BB22" s="132">
        <v>0</v>
      </c>
      <c r="BC22" s="223">
        <f t="shared" si="1"/>
        <v>0</v>
      </c>
    </row>
    <row r="23" spans="1:55" s="17" customFormat="1" ht="6.95" customHeight="1">
      <c r="A23" s="241"/>
      <c r="B23" s="241"/>
      <c r="C23" s="203"/>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139"/>
      <c r="AY23" s="139"/>
      <c r="AZ23" s="139"/>
      <c r="BA23" s="139"/>
      <c r="BB23" s="139"/>
      <c r="BC23" s="139"/>
    </row>
    <row r="24" spans="1:55" s="17" customFormat="1" ht="6.95" customHeight="1">
      <c r="A24" s="241"/>
      <c r="B24" s="241"/>
      <c r="C24" s="204" t="s">
        <v>101</v>
      </c>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23">
        <f>SUM(AX25+AX26+AX27+AX28+AX29+AX30+AX31)</f>
        <v>1500000</v>
      </c>
      <c r="AY24" s="223">
        <f>SUM(AY25+AY26+AY27+AY28+AY29+AY30+AY31)</f>
        <v>0</v>
      </c>
      <c r="AZ24" s="223">
        <f t="shared" ref="AZ24:AZ31" si="2">SUM(AX24+AY24)</f>
        <v>1500000</v>
      </c>
      <c r="BA24" s="223">
        <f>SUM(BA25+BA26+BA27+BA28+BA29+BA30+BA31)</f>
        <v>0</v>
      </c>
      <c r="BB24" s="223">
        <f>SUM(BB25+BB26+BB27+BB28+BB29+BB30+BB31)</f>
        <v>0</v>
      </c>
      <c r="BC24" s="223">
        <f t="shared" ref="BC24:BC31" si="3">SUM(AZ24-BA24)</f>
        <v>1500000</v>
      </c>
    </row>
    <row r="25" spans="1:55" s="17" customFormat="1" ht="6.95" customHeight="1">
      <c r="A25" s="241"/>
      <c r="B25" s="241"/>
      <c r="C25" s="203"/>
      <c r="D25" s="241" t="s">
        <v>102</v>
      </c>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132">
        <v>0</v>
      </c>
      <c r="AY25" s="132">
        <v>0</v>
      </c>
      <c r="AZ25" s="139">
        <f t="shared" si="2"/>
        <v>0</v>
      </c>
      <c r="BA25" s="132">
        <v>0</v>
      </c>
      <c r="BB25" s="132">
        <v>0</v>
      </c>
      <c r="BC25" s="223">
        <f t="shared" si="3"/>
        <v>0</v>
      </c>
    </row>
    <row r="26" spans="1:55" s="17" customFormat="1" ht="6.95" customHeight="1">
      <c r="A26" s="241"/>
      <c r="B26" s="241"/>
      <c r="C26" s="203"/>
      <c r="D26" s="241" t="s">
        <v>103</v>
      </c>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132">
        <v>0</v>
      </c>
      <c r="AY26" s="132">
        <v>0</v>
      </c>
      <c r="AZ26" s="139">
        <f t="shared" si="2"/>
        <v>0</v>
      </c>
      <c r="BA26" s="132">
        <v>0</v>
      </c>
      <c r="BB26" s="132">
        <v>0</v>
      </c>
      <c r="BC26" s="223">
        <f t="shared" si="3"/>
        <v>0</v>
      </c>
    </row>
    <row r="27" spans="1:55" s="17" customFormat="1" ht="6.95" customHeight="1">
      <c r="A27" s="241"/>
      <c r="B27" s="241"/>
      <c r="C27" s="203"/>
      <c r="D27" s="241" t="s">
        <v>104</v>
      </c>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132">
        <v>0</v>
      </c>
      <c r="AY27" s="132">
        <v>0</v>
      </c>
      <c r="AZ27" s="139">
        <f t="shared" si="2"/>
        <v>0</v>
      </c>
      <c r="BA27" s="132">
        <v>0</v>
      </c>
      <c r="BB27" s="132">
        <v>0</v>
      </c>
      <c r="BC27" s="223">
        <f t="shared" si="3"/>
        <v>0</v>
      </c>
    </row>
    <row r="28" spans="1:55" s="17" customFormat="1" ht="6.95" customHeight="1">
      <c r="A28" s="241"/>
      <c r="B28" s="241"/>
      <c r="C28" s="203"/>
      <c r="D28" s="241" t="s">
        <v>105</v>
      </c>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132">
        <v>0</v>
      </c>
      <c r="AY28" s="132">
        <v>0</v>
      </c>
      <c r="AZ28" s="139">
        <f t="shared" si="2"/>
        <v>0</v>
      </c>
      <c r="BA28" s="132">
        <v>0</v>
      </c>
      <c r="BB28" s="132">
        <v>0</v>
      </c>
      <c r="BC28" s="223">
        <f t="shared" si="3"/>
        <v>0</v>
      </c>
    </row>
    <row r="29" spans="1:55" s="17" customFormat="1" ht="6.95" customHeight="1">
      <c r="A29" s="241"/>
      <c r="B29" s="241"/>
      <c r="C29" s="203"/>
      <c r="D29" s="241" t="s">
        <v>106</v>
      </c>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132">
        <v>0</v>
      </c>
      <c r="AY29" s="132">
        <v>0</v>
      </c>
      <c r="AZ29" s="139">
        <f t="shared" si="2"/>
        <v>0</v>
      </c>
      <c r="BA29" s="132">
        <v>0</v>
      </c>
      <c r="BB29" s="132">
        <v>0</v>
      </c>
      <c r="BC29" s="223">
        <f t="shared" si="3"/>
        <v>0</v>
      </c>
    </row>
    <row r="30" spans="1:55" s="17" customFormat="1" ht="6.95" customHeight="1">
      <c r="A30" s="241"/>
      <c r="B30" s="241"/>
      <c r="C30" s="203"/>
      <c r="D30" s="241" t="s">
        <v>107</v>
      </c>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132">
        <v>1500000</v>
      </c>
      <c r="AY30" s="132">
        <v>0</v>
      </c>
      <c r="AZ30" s="139">
        <f t="shared" si="2"/>
        <v>1500000</v>
      </c>
      <c r="BA30" s="132">
        <v>0</v>
      </c>
      <c r="BB30" s="132">
        <v>0</v>
      </c>
      <c r="BC30" s="223">
        <f t="shared" si="3"/>
        <v>1500000</v>
      </c>
    </row>
    <row r="31" spans="1:55" s="17" customFormat="1" ht="6.95" customHeight="1">
      <c r="A31" s="241"/>
      <c r="B31" s="241"/>
      <c r="C31" s="203"/>
      <c r="D31" s="241" t="s">
        <v>108</v>
      </c>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132">
        <v>0</v>
      </c>
      <c r="AY31" s="132">
        <v>0</v>
      </c>
      <c r="AZ31" s="139">
        <f t="shared" si="2"/>
        <v>0</v>
      </c>
      <c r="BA31" s="132">
        <v>0</v>
      </c>
      <c r="BB31" s="132">
        <v>0</v>
      </c>
      <c r="BC31" s="223">
        <f t="shared" si="3"/>
        <v>0</v>
      </c>
    </row>
    <row r="32" spans="1:55" s="17" customFormat="1" ht="6.95" customHeight="1">
      <c r="A32" s="241"/>
      <c r="B32" s="241"/>
      <c r="C32" s="203"/>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139"/>
      <c r="AY32" s="139"/>
      <c r="AZ32" s="139"/>
      <c r="BA32" s="139"/>
      <c r="BB32" s="139"/>
      <c r="BC32" s="139"/>
    </row>
    <row r="33" spans="1:55" s="17" customFormat="1" ht="6.95" customHeight="1">
      <c r="A33" s="241"/>
      <c r="B33" s="241"/>
      <c r="C33" s="204" t="s">
        <v>109</v>
      </c>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23">
        <f>SUM(AX34+AX35+AX36+AX37+AX38+AX39+AX40+AX41+AX42)</f>
        <v>0</v>
      </c>
      <c r="AY33" s="223">
        <f>SUM(AY34+AY35+AY36+AY37+AY38+AY39+AY40+AY41+AY42)</f>
        <v>0</v>
      </c>
      <c r="AZ33" s="223">
        <f>SUM(AX33+AY33)</f>
        <v>0</v>
      </c>
      <c r="BA33" s="223">
        <f>SUM(BA34+BA35+BA36+BA37+BA38+BA39+BA40+BA41+BA42)</f>
        <v>0</v>
      </c>
      <c r="BB33" s="223">
        <f>SUM(BB34+BB35+BB36+BB37+BB38+BB39+BB40+BB41+BB42)</f>
        <v>0</v>
      </c>
      <c r="BC33" s="223">
        <f t="shared" ref="BC33:BC42" si="4">SUM(AZ33-BA33)</f>
        <v>0</v>
      </c>
    </row>
    <row r="34" spans="1:55" s="17" customFormat="1" ht="6.95" customHeight="1">
      <c r="A34" s="241"/>
      <c r="B34" s="241"/>
      <c r="C34" s="203"/>
      <c r="D34" s="241" t="s">
        <v>110</v>
      </c>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132">
        <v>0</v>
      </c>
      <c r="AY34" s="132">
        <v>0</v>
      </c>
      <c r="AZ34" s="139">
        <f>SUM(AX34+AY34)</f>
        <v>0</v>
      </c>
      <c r="BA34" s="132">
        <v>0</v>
      </c>
      <c r="BB34" s="132">
        <v>0</v>
      </c>
      <c r="BC34" s="223">
        <f t="shared" si="4"/>
        <v>0</v>
      </c>
    </row>
    <row r="35" spans="1:55" s="17" customFormat="1" ht="6.95" customHeight="1">
      <c r="A35" s="241"/>
      <c r="B35" s="241"/>
      <c r="C35" s="203"/>
      <c r="D35" s="241" t="s">
        <v>111</v>
      </c>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132">
        <v>0</v>
      </c>
      <c r="AY35" s="132">
        <v>0</v>
      </c>
      <c r="AZ35" s="139">
        <f>SUM(AX35+AY35)</f>
        <v>0</v>
      </c>
      <c r="BA35" s="132">
        <v>0</v>
      </c>
      <c r="BB35" s="132">
        <v>0</v>
      </c>
      <c r="BC35" s="223">
        <f t="shared" si="4"/>
        <v>0</v>
      </c>
    </row>
    <row r="36" spans="1:55" s="17" customFormat="1" ht="6.95" customHeight="1">
      <c r="A36" s="241"/>
      <c r="B36" s="241"/>
      <c r="C36" s="203"/>
      <c r="D36" s="241" t="s">
        <v>112</v>
      </c>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132">
        <v>0</v>
      </c>
      <c r="AY36" s="132">
        <v>0</v>
      </c>
      <c r="AZ36" s="139">
        <f>SUM(AX36+AY36)</f>
        <v>0</v>
      </c>
      <c r="BA36" s="132">
        <v>0</v>
      </c>
      <c r="BB36" s="132">
        <v>0</v>
      </c>
      <c r="BC36" s="223">
        <f t="shared" si="4"/>
        <v>0</v>
      </c>
    </row>
    <row r="37" spans="1:55" s="17" customFormat="1" ht="6.95" customHeight="1">
      <c r="A37" s="241"/>
      <c r="B37" s="241"/>
      <c r="C37" s="203"/>
      <c r="D37" s="241" t="s">
        <v>113</v>
      </c>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132">
        <v>0</v>
      </c>
      <c r="AY37" s="132">
        <v>0</v>
      </c>
      <c r="AZ37" s="139">
        <f t="shared" ref="AZ37:AZ42" si="5">SUM(AX37+AY37)</f>
        <v>0</v>
      </c>
      <c r="BA37" s="132">
        <v>0</v>
      </c>
      <c r="BB37" s="132">
        <v>0</v>
      </c>
      <c r="BC37" s="223">
        <f t="shared" si="4"/>
        <v>0</v>
      </c>
    </row>
    <row r="38" spans="1:55" s="17" customFormat="1" ht="6.95" customHeight="1">
      <c r="A38" s="241"/>
      <c r="B38" s="241"/>
      <c r="C38" s="203"/>
      <c r="D38" s="241" t="s">
        <v>114</v>
      </c>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132">
        <v>0</v>
      </c>
      <c r="AY38" s="132">
        <v>0</v>
      </c>
      <c r="AZ38" s="139">
        <f t="shared" si="5"/>
        <v>0</v>
      </c>
      <c r="BA38" s="132">
        <v>0</v>
      </c>
      <c r="BB38" s="132">
        <v>0</v>
      </c>
      <c r="BC38" s="223">
        <f t="shared" si="4"/>
        <v>0</v>
      </c>
    </row>
    <row r="39" spans="1:55" s="17" customFormat="1" ht="6.95" customHeight="1">
      <c r="A39" s="241"/>
      <c r="B39" s="241"/>
      <c r="C39" s="203"/>
      <c r="D39" s="241" t="s">
        <v>115</v>
      </c>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132">
        <v>0</v>
      </c>
      <c r="AY39" s="132">
        <v>0</v>
      </c>
      <c r="AZ39" s="139">
        <f t="shared" si="5"/>
        <v>0</v>
      </c>
      <c r="BA39" s="132">
        <v>0</v>
      </c>
      <c r="BB39" s="132">
        <v>0</v>
      </c>
      <c r="BC39" s="223">
        <f t="shared" si="4"/>
        <v>0</v>
      </c>
    </row>
    <row r="40" spans="1:55" s="17" customFormat="1" ht="6.95" customHeight="1">
      <c r="A40" s="241"/>
      <c r="B40" s="241"/>
      <c r="C40" s="203"/>
      <c r="D40" s="241" t="s">
        <v>116</v>
      </c>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132">
        <v>0</v>
      </c>
      <c r="AY40" s="132">
        <v>0</v>
      </c>
      <c r="AZ40" s="139">
        <f t="shared" si="5"/>
        <v>0</v>
      </c>
      <c r="BA40" s="132">
        <v>0</v>
      </c>
      <c r="BB40" s="132">
        <v>0</v>
      </c>
      <c r="BC40" s="223">
        <f t="shared" si="4"/>
        <v>0</v>
      </c>
    </row>
    <row r="41" spans="1:55" s="17" customFormat="1" ht="6.95" customHeight="1">
      <c r="A41" s="241"/>
      <c r="B41" s="241"/>
      <c r="C41" s="203"/>
      <c r="D41" s="241" t="s">
        <v>117</v>
      </c>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132">
        <v>0</v>
      </c>
      <c r="AY41" s="132">
        <v>0</v>
      </c>
      <c r="AZ41" s="139">
        <f t="shared" si="5"/>
        <v>0</v>
      </c>
      <c r="BA41" s="132">
        <v>0</v>
      </c>
      <c r="BB41" s="132">
        <v>0</v>
      </c>
      <c r="BC41" s="223">
        <f t="shared" si="4"/>
        <v>0</v>
      </c>
    </row>
    <row r="42" spans="1:55" s="17" customFormat="1" ht="6.95" customHeight="1">
      <c r="A42" s="241"/>
      <c r="B42" s="241"/>
      <c r="C42" s="203"/>
      <c r="D42" s="241" t="s">
        <v>118</v>
      </c>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132">
        <v>0</v>
      </c>
      <c r="AY42" s="132">
        <v>0</v>
      </c>
      <c r="AZ42" s="139">
        <f t="shared" si="5"/>
        <v>0</v>
      </c>
      <c r="BA42" s="132">
        <v>0</v>
      </c>
      <c r="BB42" s="132">
        <v>0</v>
      </c>
      <c r="BC42" s="223">
        <f t="shared" si="4"/>
        <v>0</v>
      </c>
    </row>
    <row r="43" spans="1:55" s="17" customFormat="1" ht="6.95" customHeight="1">
      <c r="A43" s="241"/>
      <c r="B43" s="241"/>
      <c r="C43" s="203"/>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139"/>
      <c r="AY43" s="139"/>
      <c r="AZ43" s="139"/>
      <c r="BA43" s="139"/>
      <c r="BB43" s="139"/>
      <c r="BC43" s="139"/>
    </row>
    <row r="44" spans="1:55" s="17" customFormat="1" ht="6.95" customHeight="1">
      <c r="A44" s="241"/>
      <c r="B44" s="241"/>
      <c r="C44" s="204" t="s">
        <v>119</v>
      </c>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23">
        <f>SUM(AX45+AX46+AX47+AX48)</f>
        <v>0</v>
      </c>
      <c r="AY44" s="223">
        <f>SUM(AY45+AY46+AY47+AY48)</f>
        <v>0</v>
      </c>
      <c r="AZ44" s="223">
        <f>SUM(AX44+AY44)</f>
        <v>0</v>
      </c>
      <c r="BA44" s="223">
        <f>SUM(BA45+BA46+BA47+BA48)</f>
        <v>0</v>
      </c>
      <c r="BB44" s="223">
        <f>SUM(BB45+BB46+BB47+BB48)</f>
        <v>0</v>
      </c>
      <c r="BC44" s="223">
        <f>SUM(AZ44-BA44)</f>
        <v>0</v>
      </c>
    </row>
    <row r="45" spans="1:55" s="17" customFormat="1" ht="6.95" customHeight="1">
      <c r="A45" s="241"/>
      <c r="B45" s="241"/>
      <c r="C45" s="203"/>
      <c r="D45" s="241" t="s">
        <v>207</v>
      </c>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132">
        <v>0</v>
      </c>
      <c r="AY45" s="132">
        <v>0</v>
      </c>
      <c r="AZ45" s="139">
        <f>SUM(AX45+AY45)</f>
        <v>0</v>
      </c>
      <c r="BA45" s="132">
        <v>0</v>
      </c>
      <c r="BB45" s="132">
        <v>0</v>
      </c>
      <c r="BC45" s="223">
        <f>SUM(AZ45-BA45)</f>
        <v>0</v>
      </c>
    </row>
    <row r="46" spans="1:55" s="17" customFormat="1" ht="6.95" customHeight="1">
      <c r="A46" s="241"/>
      <c r="B46" s="241"/>
      <c r="C46" s="203"/>
      <c r="D46" s="241" t="s">
        <v>233</v>
      </c>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132">
        <v>0</v>
      </c>
      <c r="AY46" s="132">
        <v>0</v>
      </c>
      <c r="AZ46" s="139">
        <f>SUM(AX46+AY46)</f>
        <v>0</v>
      </c>
      <c r="BA46" s="132">
        <v>0</v>
      </c>
      <c r="BB46" s="132">
        <v>0</v>
      </c>
      <c r="BC46" s="223">
        <f>SUM(AZ46-BA46)</f>
        <v>0</v>
      </c>
    </row>
    <row r="47" spans="1:55" s="17" customFormat="1" ht="6.95" customHeight="1">
      <c r="A47" s="241"/>
      <c r="B47" s="241"/>
      <c r="C47" s="203"/>
      <c r="D47" s="241" t="s">
        <v>120</v>
      </c>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132">
        <v>0</v>
      </c>
      <c r="AY47" s="132">
        <v>0</v>
      </c>
      <c r="AZ47" s="139">
        <f>SUM(AX47+AY47)</f>
        <v>0</v>
      </c>
      <c r="BA47" s="132">
        <v>0</v>
      </c>
      <c r="BB47" s="132">
        <v>0</v>
      </c>
      <c r="BC47" s="223">
        <f>SUM(AZ47-BA47)</f>
        <v>0</v>
      </c>
    </row>
    <row r="48" spans="1:55" s="17" customFormat="1" ht="6.95" customHeight="1">
      <c r="A48" s="241"/>
      <c r="B48" s="241"/>
      <c r="C48" s="203"/>
      <c r="D48" s="241" t="s">
        <v>121</v>
      </c>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132">
        <v>0</v>
      </c>
      <c r="AY48" s="132">
        <v>0</v>
      </c>
      <c r="AZ48" s="139">
        <f>SUM(AX48+AY48)</f>
        <v>0</v>
      </c>
      <c r="BA48" s="132">
        <v>0</v>
      </c>
      <c r="BB48" s="132">
        <v>0</v>
      </c>
      <c r="BC48" s="223">
        <f>SUM(AZ48-BA48)</f>
        <v>0</v>
      </c>
    </row>
    <row r="49" spans="1:55" s="17" customFormat="1" ht="6.95" customHeight="1">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139"/>
      <c r="AY49" s="139"/>
      <c r="AZ49" s="139"/>
      <c r="BA49" s="139"/>
      <c r="BB49" s="139"/>
      <c r="BC49" s="139"/>
    </row>
    <row r="50" spans="1:55" s="17" customFormat="1" ht="6.95" customHeight="1">
      <c r="A50" s="241"/>
      <c r="B50" s="225" t="s">
        <v>208</v>
      </c>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23">
        <f>SUM(AX52+AX62+AX71+AX82)</f>
        <v>0</v>
      </c>
      <c r="AY50" s="223">
        <f>SUM(AY52+AY62+AY71+AY82)</f>
        <v>0</v>
      </c>
      <c r="AZ50" s="223">
        <f>SUM(AX50+AY50)</f>
        <v>0</v>
      </c>
      <c r="BA50" s="223">
        <f>SUM(BA52+BA62+BA71+BA82)</f>
        <v>0</v>
      </c>
      <c r="BB50" s="223">
        <f>SUM(BB52+BB62+BB71+BB82)</f>
        <v>0</v>
      </c>
      <c r="BC50" s="145">
        <f>SUM(AZ50-BA50)</f>
        <v>0</v>
      </c>
    </row>
    <row r="51" spans="1:55" s="17" customFormat="1" ht="6.95"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139"/>
      <c r="AY51" s="139"/>
      <c r="AZ51" s="139"/>
      <c r="BA51" s="139"/>
      <c r="BB51" s="139"/>
      <c r="BC51" s="139"/>
    </row>
    <row r="52" spans="1:55" s="17" customFormat="1" ht="6.95" customHeight="1">
      <c r="A52" s="241"/>
      <c r="B52" s="241"/>
      <c r="C52" s="204" t="s">
        <v>93</v>
      </c>
      <c r="D52" s="225"/>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23">
        <f>SUM(AX53+AX54+AX55+AX56+AX57+AX58+AX59+AX60)</f>
        <v>0</v>
      </c>
      <c r="AY52" s="223">
        <f>SUM(AY53+AY54+AY55+AY56+AY57+AY58+AY59+AY60)</f>
        <v>0</v>
      </c>
      <c r="AZ52" s="223">
        <f>SUM(AX52+AY52)</f>
        <v>0</v>
      </c>
      <c r="BA52" s="223">
        <f>SUM(BA53+BA54+BA55+BA56+BA57+BA58+BA59+BA60)</f>
        <v>0</v>
      </c>
      <c r="BB52" s="223">
        <f>SUM(BB53+BB54+BB55+BB56+BB57+BB58+BB59+BB60)</f>
        <v>0</v>
      </c>
      <c r="BC52" s="223">
        <f t="shared" ref="BC52:BC60" si="6">SUM(AZ52-BA52)</f>
        <v>0</v>
      </c>
    </row>
    <row r="53" spans="1:55" s="17" customFormat="1" ht="6.95" customHeight="1">
      <c r="A53" s="241"/>
      <c r="B53" s="241"/>
      <c r="C53" s="203"/>
      <c r="D53" s="241" t="s">
        <v>94</v>
      </c>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132">
        <v>0</v>
      </c>
      <c r="AY53" s="132">
        <v>0</v>
      </c>
      <c r="AZ53" s="139">
        <f t="shared" ref="AZ53:AZ60" si="7">SUM(AX53+AY53)</f>
        <v>0</v>
      </c>
      <c r="BA53" s="132">
        <v>0</v>
      </c>
      <c r="BB53" s="132">
        <v>0</v>
      </c>
      <c r="BC53" s="223">
        <f t="shared" si="6"/>
        <v>0</v>
      </c>
    </row>
    <row r="54" spans="1:55" s="17" customFormat="1" ht="6.95" customHeight="1">
      <c r="A54" s="241"/>
      <c r="B54" s="241"/>
      <c r="C54" s="203"/>
      <c r="D54" s="241" t="s">
        <v>95</v>
      </c>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132">
        <v>0</v>
      </c>
      <c r="AY54" s="132">
        <v>0</v>
      </c>
      <c r="AZ54" s="139">
        <f t="shared" si="7"/>
        <v>0</v>
      </c>
      <c r="BA54" s="132">
        <v>0</v>
      </c>
      <c r="BB54" s="132">
        <v>0</v>
      </c>
      <c r="BC54" s="223">
        <f t="shared" si="6"/>
        <v>0</v>
      </c>
    </row>
    <row r="55" spans="1:55" s="17" customFormat="1" ht="6.95" customHeight="1">
      <c r="A55" s="241"/>
      <c r="B55" s="241"/>
      <c r="C55" s="203"/>
      <c r="D55" s="241" t="s">
        <v>96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132">
        <v>0</v>
      </c>
      <c r="AY55" s="132">
        <v>0</v>
      </c>
      <c r="AZ55" s="139">
        <f t="shared" si="7"/>
        <v>0</v>
      </c>
      <c r="BA55" s="132">
        <v>0</v>
      </c>
      <c r="BB55" s="132">
        <v>0</v>
      </c>
      <c r="BC55" s="223">
        <f t="shared" si="6"/>
        <v>0</v>
      </c>
    </row>
    <row r="56" spans="1:55" s="17" customFormat="1" ht="6.95" customHeight="1">
      <c r="A56" s="241"/>
      <c r="B56" s="241"/>
      <c r="C56" s="203"/>
      <c r="D56" s="241" t="s">
        <v>97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132">
        <v>0</v>
      </c>
      <c r="AY56" s="132">
        <v>0</v>
      </c>
      <c r="AZ56" s="139">
        <f t="shared" si="7"/>
        <v>0</v>
      </c>
      <c r="BA56" s="132">
        <v>0</v>
      </c>
      <c r="BB56" s="132">
        <v>0</v>
      </c>
      <c r="BC56" s="223">
        <f t="shared" si="6"/>
        <v>0</v>
      </c>
    </row>
    <row r="57" spans="1:55" s="17" customFormat="1" ht="6.95" customHeight="1">
      <c r="A57" s="241"/>
      <c r="B57" s="241"/>
      <c r="C57" s="203"/>
      <c r="D57" s="241" t="s">
        <v>98</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132">
        <v>0</v>
      </c>
      <c r="AY57" s="132">
        <v>0</v>
      </c>
      <c r="AZ57" s="139">
        <f t="shared" si="7"/>
        <v>0</v>
      </c>
      <c r="BA57" s="132">
        <v>0</v>
      </c>
      <c r="BB57" s="132">
        <v>0</v>
      </c>
      <c r="BC57" s="223">
        <f t="shared" si="6"/>
        <v>0</v>
      </c>
    </row>
    <row r="58" spans="1:55" s="17" customFormat="1" ht="6.95" customHeight="1">
      <c r="A58" s="241"/>
      <c r="B58" s="241"/>
      <c r="C58" s="203"/>
      <c r="D58" s="241" t="s">
        <v>99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132">
        <v>0</v>
      </c>
      <c r="AY58" s="132">
        <v>0</v>
      </c>
      <c r="AZ58" s="139">
        <f t="shared" si="7"/>
        <v>0</v>
      </c>
      <c r="BA58" s="132">
        <v>0</v>
      </c>
      <c r="BB58" s="132">
        <v>0</v>
      </c>
      <c r="BC58" s="223">
        <f t="shared" si="6"/>
        <v>0</v>
      </c>
    </row>
    <row r="59" spans="1:55" s="17" customFormat="1" ht="6.95" customHeight="1">
      <c r="A59" s="241"/>
      <c r="B59" s="241"/>
      <c r="C59" s="203"/>
      <c r="D59" s="241" t="s">
        <v>100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132">
        <v>0</v>
      </c>
      <c r="AY59" s="132">
        <v>0</v>
      </c>
      <c r="AZ59" s="139">
        <f t="shared" si="7"/>
        <v>0</v>
      </c>
      <c r="BA59" s="132">
        <v>0</v>
      </c>
      <c r="BB59" s="132">
        <v>0</v>
      </c>
      <c r="BC59" s="223">
        <f t="shared" si="6"/>
        <v>0</v>
      </c>
    </row>
    <row r="60" spans="1:55" s="17" customFormat="1" ht="6.95" customHeight="1">
      <c r="A60" s="241"/>
      <c r="B60" s="241"/>
      <c r="C60" s="203"/>
      <c r="D60" s="241" t="s">
        <v>70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132">
        <v>0</v>
      </c>
      <c r="AY60" s="132">
        <v>0</v>
      </c>
      <c r="AZ60" s="139">
        <f t="shared" si="7"/>
        <v>0</v>
      </c>
      <c r="BA60" s="132">
        <v>0</v>
      </c>
      <c r="BB60" s="132">
        <v>0</v>
      </c>
      <c r="BC60" s="223">
        <f t="shared" si="6"/>
        <v>0</v>
      </c>
    </row>
    <row r="61" spans="1:55" s="17" customFormat="1" ht="6.95" customHeight="1">
      <c r="A61" s="241"/>
      <c r="B61" s="241"/>
      <c r="C61" s="203"/>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132"/>
      <c r="AY61" s="132"/>
      <c r="AZ61" s="139"/>
      <c r="BA61" s="139"/>
      <c r="BB61" s="139"/>
      <c r="BC61" s="139"/>
    </row>
    <row r="62" spans="1:55" s="17" customFormat="1" ht="6.95" customHeight="1">
      <c r="A62" s="241"/>
      <c r="B62" s="241"/>
      <c r="C62" s="204" t="s">
        <v>101</v>
      </c>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23">
        <f>SUM(AX63+AX64+AX65+AX66+AX67+AX68+AX69)</f>
        <v>0</v>
      </c>
      <c r="AY62" s="223">
        <f>SUM(AY63+AY64+AY65+AY66+AY67+AY68+AY69)</f>
        <v>0</v>
      </c>
      <c r="AZ62" s="223">
        <f>SUM(AX62+AY62)</f>
        <v>0</v>
      </c>
      <c r="BA62" s="223">
        <f>SUM(BA63+BA64+BA65+BA66+BA67+BA68+BA69)</f>
        <v>0</v>
      </c>
      <c r="BB62" s="223">
        <f>SUM(BB63+BB64+BB65+BB66+BB67+BB68+BB69)</f>
        <v>0</v>
      </c>
      <c r="BC62" s="223">
        <f t="shared" ref="BC62:BC69" si="8">SUM(AZ62-BA62)</f>
        <v>0</v>
      </c>
    </row>
    <row r="63" spans="1:55" s="17" customFormat="1" ht="6.95" customHeight="1">
      <c r="A63" s="241"/>
      <c r="B63" s="241"/>
      <c r="C63" s="203"/>
      <c r="D63" s="241" t="s">
        <v>102</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132">
        <v>0</v>
      </c>
      <c r="AY63" s="132">
        <v>0</v>
      </c>
      <c r="AZ63" s="139">
        <f t="shared" ref="AZ63:AZ69" si="9">SUM(AX63+AY63)</f>
        <v>0</v>
      </c>
      <c r="BA63" s="132">
        <v>0</v>
      </c>
      <c r="BB63" s="132">
        <v>0</v>
      </c>
      <c r="BC63" s="223">
        <f t="shared" si="8"/>
        <v>0</v>
      </c>
    </row>
    <row r="64" spans="1:55" s="17" customFormat="1" ht="6.95" customHeight="1">
      <c r="A64" s="241"/>
      <c r="B64" s="241"/>
      <c r="C64" s="203"/>
      <c r="D64" s="241" t="s">
        <v>103</v>
      </c>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132">
        <v>0</v>
      </c>
      <c r="AY64" s="132">
        <v>0</v>
      </c>
      <c r="AZ64" s="139">
        <f t="shared" si="9"/>
        <v>0</v>
      </c>
      <c r="BA64" s="132">
        <v>0</v>
      </c>
      <c r="BB64" s="132">
        <v>0</v>
      </c>
      <c r="BC64" s="223">
        <f t="shared" si="8"/>
        <v>0</v>
      </c>
    </row>
    <row r="65" spans="1:55" s="17" customFormat="1" ht="6.95" customHeight="1">
      <c r="A65" s="241"/>
      <c r="B65" s="241"/>
      <c r="C65" s="203"/>
      <c r="D65" s="241" t="s">
        <v>104</v>
      </c>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132">
        <v>0</v>
      </c>
      <c r="AY65" s="132">
        <v>0</v>
      </c>
      <c r="AZ65" s="139">
        <f t="shared" si="9"/>
        <v>0</v>
      </c>
      <c r="BA65" s="132">
        <v>0</v>
      </c>
      <c r="BB65" s="132">
        <v>0</v>
      </c>
      <c r="BC65" s="223">
        <f t="shared" si="8"/>
        <v>0</v>
      </c>
    </row>
    <row r="66" spans="1:55" s="17" customFormat="1" ht="6.95" customHeight="1">
      <c r="A66" s="241"/>
      <c r="B66" s="241"/>
      <c r="C66" s="203"/>
      <c r="D66" s="241" t="s">
        <v>105</v>
      </c>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132">
        <v>0</v>
      </c>
      <c r="AY66" s="132">
        <v>0</v>
      </c>
      <c r="AZ66" s="139">
        <f t="shared" si="9"/>
        <v>0</v>
      </c>
      <c r="BA66" s="132">
        <v>0</v>
      </c>
      <c r="BB66" s="132">
        <v>0</v>
      </c>
      <c r="BC66" s="223">
        <f t="shared" si="8"/>
        <v>0</v>
      </c>
    </row>
    <row r="67" spans="1:55" s="17" customFormat="1" ht="6.95" customHeight="1">
      <c r="A67" s="241"/>
      <c r="B67" s="241"/>
      <c r="C67" s="203"/>
      <c r="D67" s="241" t="s">
        <v>106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132">
        <v>0</v>
      </c>
      <c r="AY67" s="132">
        <v>0</v>
      </c>
      <c r="AZ67" s="139">
        <f t="shared" si="9"/>
        <v>0</v>
      </c>
      <c r="BA67" s="132">
        <v>0</v>
      </c>
      <c r="BB67" s="132">
        <v>0</v>
      </c>
      <c r="BC67" s="223">
        <f t="shared" si="8"/>
        <v>0</v>
      </c>
    </row>
    <row r="68" spans="1:55" s="17" customFormat="1" ht="6.95" customHeight="1">
      <c r="A68" s="241"/>
      <c r="B68" s="241"/>
      <c r="C68" s="203"/>
      <c r="D68" s="241" t="s">
        <v>107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132">
        <v>0</v>
      </c>
      <c r="AY68" s="132">
        <v>0</v>
      </c>
      <c r="AZ68" s="139">
        <f t="shared" si="9"/>
        <v>0</v>
      </c>
      <c r="BA68" s="132">
        <v>0</v>
      </c>
      <c r="BB68" s="132">
        <v>0</v>
      </c>
      <c r="BC68" s="223">
        <f t="shared" si="8"/>
        <v>0</v>
      </c>
    </row>
    <row r="69" spans="1:55" s="17" customFormat="1" ht="6.95" customHeight="1">
      <c r="A69" s="241"/>
      <c r="B69" s="241"/>
      <c r="C69" s="203"/>
      <c r="D69" s="241" t="s">
        <v>108</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132">
        <v>0</v>
      </c>
      <c r="AY69" s="132">
        <v>0</v>
      </c>
      <c r="AZ69" s="139">
        <f t="shared" si="9"/>
        <v>0</v>
      </c>
      <c r="BA69" s="132">
        <v>0</v>
      </c>
      <c r="BB69" s="132">
        <v>0</v>
      </c>
      <c r="BC69" s="223">
        <f t="shared" si="8"/>
        <v>0</v>
      </c>
    </row>
    <row r="70" spans="1:55" s="17" customFormat="1" ht="6.95" customHeight="1">
      <c r="A70" s="241"/>
      <c r="B70" s="241"/>
      <c r="C70" s="203"/>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139"/>
      <c r="AY70" s="139"/>
      <c r="AZ70" s="139"/>
      <c r="BA70" s="139"/>
      <c r="BB70" s="139"/>
      <c r="BC70" s="139"/>
    </row>
    <row r="71" spans="1:55" s="17" customFormat="1" ht="6.95" customHeight="1">
      <c r="A71" s="241"/>
      <c r="B71" s="241"/>
      <c r="C71" s="204" t="s">
        <v>109</v>
      </c>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23">
        <f>SUM(AX72+AX73+AX74+AX75+AX76+AX77+AX78+AX79+AX80)</f>
        <v>0</v>
      </c>
      <c r="AY71" s="223">
        <f>SUM(AY72+AY73+AY74+AY75+AY76+AY77+AY78+AY79+AY80)</f>
        <v>0</v>
      </c>
      <c r="AZ71" s="223">
        <f>SUM(AX71+AY71)</f>
        <v>0</v>
      </c>
      <c r="BA71" s="223">
        <f>SUM(BA72+BA73+BA74+BA75+BA76+BA77+BA78+BA79+BA80)</f>
        <v>0</v>
      </c>
      <c r="BB71" s="223">
        <f>SUM(BB72+BB73+BB74+BB75+BB76+BB77+BB78+BB79+BB80)</f>
        <v>0</v>
      </c>
      <c r="BC71" s="223">
        <f t="shared" ref="BC71:BC80" si="10">SUM(AZ71-BA71)</f>
        <v>0</v>
      </c>
    </row>
    <row r="72" spans="1:55" s="17" customFormat="1" ht="6.95" customHeight="1">
      <c r="A72" s="241"/>
      <c r="B72" s="241"/>
      <c r="C72" s="203"/>
      <c r="D72" s="241" t="s">
        <v>110</v>
      </c>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132">
        <v>0</v>
      </c>
      <c r="AY72" s="132">
        <v>0</v>
      </c>
      <c r="AZ72" s="139">
        <f t="shared" ref="AZ72:AZ80" si="11">SUM(AX72+AY72)</f>
        <v>0</v>
      </c>
      <c r="BA72" s="132">
        <v>0</v>
      </c>
      <c r="BB72" s="132">
        <v>0</v>
      </c>
      <c r="BC72" s="223">
        <f t="shared" si="10"/>
        <v>0</v>
      </c>
    </row>
    <row r="73" spans="1:55" s="17" customFormat="1" ht="6.95" customHeight="1">
      <c r="A73" s="241"/>
      <c r="B73" s="241"/>
      <c r="C73" s="203"/>
      <c r="D73" s="241" t="s">
        <v>111</v>
      </c>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132">
        <v>0</v>
      </c>
      <c r="AY73" s="132">
        <v>0</v>
      </c>
      <c r="AZ73" s="139">
        <f t="shared" si="11"/>
        <v>0</v>
      </c>
      <c r="BA73" s="132">
        <v>0</v>
      </c>
      <c r="BB73" s="132">
        <v>0</v>
      </c>
      <c r="BC73" s="223">
        <f t="shared" si="10"/>
        <v>0</v>
      </c>
    </row>
    <row r="74" spans="1:55" s="17" customFormat="1" ht="6.95" customHeight="1">
      <c r="A74" s="241"/>
      <c r="B74" s="241"/>
      <c r="C74" s="203"/>
      <c r="D74" s="241" t="s">
        <v>112</v>
      </c>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132">
        <v>0</v>
      </c>
      <c r="AY74" s="132">
        <v>0</v>
      </c>
      <c r="AZ74" s="139">
        <f t="shared" si="11"/>
        <v>0</v>
      </c>
      <c r="BA74" s="132">
        <v>0</v>
      </c>
      <c r="BB74" s="132">
        <v>0</v>
      </c>
      <c r="BC74" s="223">
        <f t="shared" si="10"/>
        <v>0</v>
      </c>
    </row>
    <row r="75" spans="1:55" s="17" customFormat="1" ht="6.95" customHeight="1">
      <c r="A75" s="241"/>
      <c r="B75" s="241"/>
      <c r="C75" s="203"/>
      <c r="D75" s="241" t="s">
        <v>113</v>
      </c>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132">
        <v>0</v>
      </c>
      <c r="AY75" s="132">
        <v>0</v>
      </c>
      <c r="AZ75" s="139">
        <f t="shared" si="11"/>
        <v>0</v>
      </c>
      <c r="BA75" s="132">
        <v>0</v>
      </c>
      <c r="BB75" s="132">
        <v>0</v>
      </c>
      <c r="BC75" s="223">
        <f t="shared" si="10"/>
        <v>0</v>
      </c>
    </row>
    <row r="76" spans="1:55" s="17" customFormat="1" ht="6.95" customHeight="1">
      <c r="A76" s="241"/>
      <c r="B76" s="241"/>
      <c r="C76" s="203"/>
      <c r="D76" s="241" t="s">
        <v>114</v>
      </c>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132">
        <v>0</v>
      </c>
      <c r="AY76" s="132">
        <v>0</v>
      </c>
      <c r="AZ76" s="139">
        <f t="shared" si="11"/>
        <v>0</v>
      </c>
      <c r="BA76" s="132">
        <v>0</v>
      </c>
      <c r="BB76" s="132">
        <v>0</v>
      </c>
      <c r="BC76" s="223">
        <f t="shared" si="10"/>
        <v>0</v>
      </c>
    </row>
    <row r="77" spans="1:55" s="17" customFormat="1" ht="6.95" customHeight="1">
      <c r="A77" s="241"/>
      <c r="B77" s="241"/>
      <c r="C77" s="203"/>
      <c r="D77" s="241" t="s">
        <v>115</v>
      </c>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132">
        <v>0</v>
      </c>
      <c r="AY77" s="132">
        <v>0</v>
      </c>
      <c r="AZ77" s="139">
        <f t="shared" si="11"/>
        <v>0</v>
      </c>
      <c r="BA77" s="132">
        <v>0</v>
      </c>
      <c r="BB77" s="132">
        <v>0</v>
      </c>
      <c r="BC77" s="223">
        <f t="shared" si="10"/>
        <v>0</v>
      </c>
    </row>
    <row r="78" spans="1:55" s="17" customFormat="1" ht="6.95" customHeight="1">
      <c r="A78" s="241"/>
      <c r="B78" s="241"/>
      <c r="C78" s="203"/>
      <c r="D78" s="241" t="s">
        <v>116</v>
      </c>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132">
        <v>0</v>
      </c>
      <c r="AY78" s="132">
        <v>0</v>
      </c>
      <c r="AZ78" s="139">
        <f t="shared" si="11"/>
        <v>0</v>
      </c>
      <c r="BA78" s="132">
        <v>0</v>
      </c>
      <c r="BB78" s="132">
        <v>0</v>
      </c>
      <c r="BC78" s="223">
        <f t="shared" si="10"/>
        <v>0</v>
      </c>
    </row>
    <row r="79" spans="1:55" s="17" customFormat="1" ht="6.95" customHeight="1">
      <c r="A79" s="241"/>
      <c r="B79" s="241"/>
      <c r="C79" s="203"/>
      <c r="D79" s="241" t="s">
        <v>117</v>
      </c>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132">
        <v>0</v>
      </c>
      <c r="AY79" s="132">
        <v>0</v>
      </c>
      <c r="AZ79" s="139">
        <f t="shared" si="11"/>
        <v>0</v>
      </c>
      <c r="BA79" s="132">
        <v>0</v>
      </c>
      <c r="BB79" s="132">
        <v>0</v>
      </c>
      <c r="BC79" s="223">
        <f t="shared" si="10"/>
        <v>0</v>
      </c>
    </row>
    <row r="80" spans="1:55" s="17" customFormat="1" ht="6.95" customHeight="1">
      <c r="A80" s="241"/>
      <c r="B80" s="241"/>
      <c r="C80" s="203"/>
      <c r="D80" s="241" t="s">
        <v>118</v>
      </c>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132">
        <v>0</v>
      </c>
      <c r="AY80" s="132">
        <v>0</v>
      </c>
      <c r="AZ80" s="139">
        <f t="shared" si="11"/>
        <v>0</v>
      </c>
      <c r="BA80" s="132">
        <v>0</v>
      </c>
      <c r="BB80" s="132">
        <v>0</v>
      </c>
      <c r="BC80" s="223">
        <f t="shared" si="10"/>
        <v>0</v>
      </c>
    </row>
    <row r="81" spans="1:55" s="17" customFormat="1" ht="6.95" customHeight="1">
      <c r="A81" s="241"/>
      <c r="B81" s="241"/>
      <c r="C81" s="203"/>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139"/>
      <c r="AY81" s="139"/>
      <c r="AZ81" s="139"/>
      <c r="BA81" s="139"/>
      <c r="BB81" s="139"/>
      <c r="BC81" s="139"/>
    </row>
    <row r="82" spans="1:55" s="17" customFormat="1" ht="6.95" customHeight="1">
      <c r="A82" s="241"/>
      <c r="B82" s="241"/>
      <c r="C82" s="204" t="s">
        <v>119</v>
      </c>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23">
        <f>SUM(AX83+AX84+AX85+AX86)</f>
        <v>0</v>
      </c>
      <c r="AY82" s="223">
        <f>SUM(AY83+AY84+AY85+AY86)</f>
        <v>0</v>
      </c>
      <c r="AZ82" s="223">
        <f>SUM(AX82+AY82)</f>
        <v>0</v>
      </c>
      <c r="BA82" s="223">
        <f>SUM(BA83+BA84+BA85+BA86)</f>
        <v>0</v>
      </c>
      <c r="BB82" s="223">
        <f>SUM(BB83+BB84+BB85+BB86)</f>
        <v>0</v>
      </c>
      <c r="BC82" s="223">
        <f>SUM(AZ82-BA82)</f>
        <v>0</v>
      </c>
    </row>
    <row r="83" spans="1:55" s="17" customFormat="1" ht="6.95" customHeight="1">
      <c r="A83" s="241"/>
      <c r="B83" s="241"/>
      <c r="C83" s="203"/>
      <c r="D83" s="241" t="s">
        <v>207</v>
      </c>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132">
        <v>0</v>
      </c>
      <c r="AY83" s="132">
        <v>0</v>
      </c>
      <c r="AZ83" s="139">
        <f>SUM(AX83+AY83)</f>
        <v>0</v>
      </c>
      <c r="BA83" s="132">
        <v>0</v>
      </c>
      <c r="BB83" s="132">
        <v>0</v>
      </c>
      <c r="BC83" s="223">
        <f>SUM(AZ83-BA83)</f>
        <v>0</v>
      </c>
    </row>
    <row r="84" spans="1:55" s="17" customFormat="1" ht="6.95" customHeight="1">
      <c r="A84" s="241"/>
      <c r="B84" s="241"/>
      <c r="C84" s="203"/>
      <c r="D84" s="241" t="s">
        <v>233</v>
      </c>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132">
        <v>0</v>
      </c>
      <c r="AY84" s="132">
        <v>0</v>
      </c>
      <c r="AZ84" s="139">
        <f>SUM(AX84+AY84)</f>
        <v>0</v>
      </c>
      <c r="BA84" s="132">
        <v>0</v>
      </c>
      <c r="BB84" s="132">
        <v>0</v>
      </c>
      <c r="BC84" s="223">
        <f>SUM(AZ84-BA84)</f>
        <v>0</v>
      </c>
    </row>
    <row r="85" spans="1:55" s="17" customFormat="1" ht="6.95" customHeight="1">
      <c r="A85" s="241"/>
      <c r="B85" s="225"/>
      <c r="C85" s="203"/>
      <c r="D85" s="241" t="s">
        <v>120</v>
      </c>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132">
        <v>0</v>
      </c>
      <c r="AY85" s="132">
        <v>0</v>
      </c>
      <c r="AZ85" s="139">
        <f>SUM(AX85+AY85)</f>
        <v>0</v>
      </c>
      <c r="BA85" s="132">
        <v>0</v>
      </c>
      <c r="BB85" s="132">
        <v>0</v>
      </c>
      <c r="BC85" s="223">
        <f>SUM(AZ85-BA85)</f>
        <v>0</v>
      </c>
    </row>
    <row r="86" spans="1:55" s="17" customFormat="1" ht="6.95" customHeight="1">
      <c r="A86" s="241"/>
      <c r="B86" s="225"/>
      <c r="C86" s="203"/>
      <c r="D86" s="241" t="s">
        <v>121</v>
      </c>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132">
        <v>0</v>
      </c>
      <c r="AY86" s="132">
        <v>0</v>
      </c>
      <c r="AZ86" s="139">
        <f>SUM(AX86+AY86)</f>
        <v>0</v>
      </c>
      <c r="BA86" s="132">
        <v>0</v>
      </c>
      <c r="BB86" s="132">
        <v>0</v>
      </c>
      <c r="BC86" s="223">
        <f>SUM(AZ86-BA86)</f>
        <v>0</v>
      </c>
    </row>
    <row r="87" spans="1:55" s="17" customFormat="1" ht="6.95" customHeight="1">
      <c r="A87" s="241"/>
      <c r="B87" s="225"/>
      <c r="C87" s="203"/>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139"/>
      <c r="AY87" s="139"/>
      <c r="AZ87" s="139"/>
      <c r="BA87" s="139"/>
      <c r="BB87" s="139"/>
      <c r="BC87" s="139"/>
    </row>
    <row r="88" spans="1:55" s="17" customFormat="1" ht="6.95" customHeight="1">
      <c r="A88" s="241"/>
      <c r="B88" s="225" t="s">
        <v>235</v>
      </c>
      <c r="C88" s="268"/>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23">
        <f>SUM(AX12+AX50)</f>
        <v>1175021203</v>
      </c>
      <c r="AY88" s="223">
        <f>SUM(AY12+AY50)</f>
        <v>79393566</v>
      </c>
      <c r="AZ88" s="223">
        <f>SUM(AX88+AY88)</f>
        <v>1254414769</v>
      </c>
      <c r="BA88" s="223">
        <f>SUM(BA12+BA50)</f>
        <v>1085465771</v>
      </c>
      <c r="BB88" s="223">
        <f>SUM(BB12+BB50)</f>
        <v>1085465771</v>
      </c>
      <c r="BC88" s="223">
        <f>SUM(AZ88-BA88)</f>
        <v>168948998</v>
      </c>
    </row>
    <row r="89" spans="1:55" s="17" customFormat="1" ht="6.95" customHeight="1">
      <c r="A89" s="241"/>
      <c r="B89" s="268"/>
      <c r="C89" s="268"/>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139"/>
      <c r="AY89" s="139"/>
      <c r="AZ89" s="139"/>
      <c r="BA89" s="139"/>
      <c r="BB89" s="139"/>
      <c r="BC89" s="139"/>
    </row>
    <row r="90" spans="1:55" s="17" customFormat="1" ht="6.95" customHeight="1">
      <c r="A90" s="304"/>
      <c r="B90" s="305"/>
      <c r="C90" s="306"/>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c r="AQ90" s="304"/>
      <c r="AR90" s="304"/>
      <c r="AS90" s="304"/>
      <c r="AT90" s="304"/>
      <c r="AU90" s="304"/>
      <c r="AV90" s="304"/>
      <c r="AW90" s="304"/>
      <c r="AX90" s="307"/>
      <c r="AY90" s="307"/>
      <c r="AZ90" s="307"/>
      <c r="BA90" s="307"/>
      <c r="BB90" s="307"/>
      <c r="BC90" s="307"/>
    </row>
    <row r="91" spans="1:55" s="17" customFormat="1" ht="6.95" customHeight="1">
      <c r="A91" s="241"/>
      <c r="B91" s="225"/>
      <c r="C91" s="268"/>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7"/>
      <c r="AY91" s="247"/>
      <c r="AZ91" s="247"/>
      <c r="BA91" s="247"/>
      <c r="BB91" s="247"/>
      <c r="BC91" s="247"/>
    </row>
    <row r="92" spans="1:55" s="17" customFormat="1" ht="6.95" customHeight="1">
      <c r="A92" s="241"/>
      <c r="B92" s="225"/>
      <c r="C92" s="268"/>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7"/>
      <c r="AY92" s="247"/>
      <c r="AZ92" s="247"/>
      <c r="BA92" s="247"/>
      <c r="BB92" s="247"/>
      <c r="BC92" s="247"/>
    </row>
    <row r="93" spans="1:55" s="17" customFormat="1" ht="6.95" customHeight="1">
      <c r="A93" s="241"/>
      <c r="B93" s="225"/>
      <c r="C93" s="268"/>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7"/>
      <c r="AY93" s="247"/>
      <c r="AZ93" s="247"/>
      <c r="BA93" s="247"/>
      <c r="BB93" s="247"/>
      <c r="BC93" s="247"/>
    </row>
    <row r="94" spans="1:55" s="17" customFormat="1" ht="6.95" customHeight="1">
      <c r="A94" s="241"/>
      <c r="B94" s="225"/>
      <c r="C94" s="268"/>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7"/>
      <c r="AY94" s="247"/>
      <c r="AZ94" s="247"/>
      <c r="BA94" s="247"/>
      <c r="BB94" s="247"/>
      <c r="BC94" s="247"/>
    </row>
    <row r="95" spans="1:55" s="17" customFormat="1" ht="6.95" customHeight="1">
      <c r="A95" s="241"/>
      <c r="B95" s="225"/>
      <c r="C95" s="268"/>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7"/>
      <c r="AY95" s="247"/>
      <c r="AZ95" s="247"/>
      <c r="BA95" s="247"/>
      <c r="BB95" s="247"/>
      <c r="BC95" s="247"/>
    </row>
    <row r="96" spans="1:55" s="21" customFormat="1" ht="6.95" customHeight="1">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47"/>
      <c r="AY96" s="247"/>
      <c r="AZ96" s="247"/>
      <c r="BA96" s="247"/>
      <c r="BB96" s="247"/>
      <c r="BC96" s="247"/>
    </row>
    <row r="97" spans="1:55" s="7" customFormat="1" ht="11.2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row>
    <row r="98" spans="1:55" s="7" customFormat="1" ht="11.2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row>
    <row r="99" spans="1:55" s="7" customFormat="1" ht="11.2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row>
    <row r="100" spans="1:55" s="7" customFormat="1" ht="11.2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row>
    <row r="101" spans="1:55" s="7" customFormat="1" ht="11.2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t="str">
        <f>IF(AX88=Formato6A_LDF!AJ169,"Correcto","Incorrecto")</f>
        <v>Correcto</v>
      </c>
      <c r="AY101" s="239" t="str">
        <f>IF(AY88=Formato6A_LDF!AK169,"Correcto","Incorrecto")</f>
        <v>Correcto</v>
      </c>
      <c r="AZ101" s="239" t="str">
        <f>IF(AZ88=Formato6A_LDF!AL169,"Correcto","Incorrecto")</f>
        <v>Correcto</v>
      </c>
      <c r="BA101" s="239" t="str">
        <f>IF(BA88=Formato6A_LDF!AM169,"Correcto","Incorrecto")</f>
        <v>Correcto</v>
      </c>
      <c r="BB101" s="239" t="str">
        <f>IF(BB88=Formato6A_LDF!AN169,"Correcto","Incorrecto")</f>
        <v>Correcto</v>
      </c>
      <c r="BC101" s="239" t="str">
        <f>IF(BC88=Formato6A_LDF!AO169,"Correcto","Incorrecto")</f>
        <v>Correcto</v>
      </c>
    </row>
    <row r="102" spans="1:55" s="7" customFormat="1" ht="11.2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t="str">
        <f>IF(AX88=Formato6B_LDF!AP86,"Correcto","Incorrecto")</f>
        <v>Correcto</v>
      </c>
      <c r="AY102" s="239" t="str">
        <f>IF(AY88=Formato6B_LDF!AQ86,"Correcto","Incorrecto")</f>
        <v>Correcto</v>
      </c>
      <c r="AZ102" s="239" t="str">
        <f>IF(AZ88=Formato6B_LDF!AR86,"Correcto","Incorrecto")</f>
        <v>Correcto</v>
      </c>
      <c r="BA102" s="239" t="str">
        <f>IF(BA88=Formato6B_LDF!AS86,"Correcto","Incorrecto")</f>
        <v>Correcto</v>
      </c>
      <c r="BB102" s="239" t="str">
        <f>IF(BB88=Formato6B_LDF!AT86,"Correcto","Incorrecto")</f>
        <v>Correcto</v>
      </c>
      <c r="BC102" s="239" t="str">
        <f>IF(BC88=Formato6B_LDF!AU86,"Correcto","Incorrecto")</f>
        <v>Correcto</v>
      </c>
    </row>
    <row r="103" spans="1:55" s="7" customFormat="1" ht="11.2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t="str">
        <f>IF(AX88=EP_03!M42,"Correcto","Incorrecto")</f>
        <v>Correcto</v>
      </c>
      <c r="AY103" s="239" t="str">
        <f>IF(AY88=EP_03!N42,"Correcto","Incorrecto")</f>
        <v>Correcto</v>
      </c>
      <c r="AZ103" s="239" t="str">
        <f>IF(AZ88=EP_03!O42,"Correcto","Incorrecto")</f>
        <v>Correcto</v>
      </c>
      <c r="BA103" s="239" t="str">
        <f>IF(BA88=EP_03!P42,"Correcto","Incorrecto")</f>
        <v>Correcto</v>
      </c>
      <c r="BB103" s="239" t="str">
        <f>IF(BB88=EP_03!Q42,"Correcto","Incorrecto")</f>
        <v>Correcto</v>
      </c>
      <c r="BC103" s="239" t="str">
        <f>IF(BC88=EP_03!R42,"Correcto","Incorrecto")</f>
        <v>Correcto</v>
      </c>
    </row>
    <row r="104" spans="1:55" s="7" customFormat="1" ht="11.2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row>
    <row r="105" spans="1:55" s="7" customFormat="1" ht="11.25"/>
    <row r="106" spans="1:55" s="7" customFormat="1" ht="11.25"/>
    <row r="107" spans="1:55" s="7" customFormat="1" ht="11.25"/>
    <row r="108" spans="1:55" s="7" customFormat="1" ht="11.25"/>
    <row r="109" spans="1:55" s="7" customFormat="1" ht="11.25"/>
    <row r="110" spans="1:55" s="7" customFormat="1" ht="11.25"/>
    <row r="111" spans="1:55" s="7" customFormat="1" ht="11.25"/>
    <row r="112" spans="1:55" s="7" customFormat="1" ht="11.25"/>
    <row r="113" s="7" customFormat="1" ht="11.25"/>
    <row r="114" s="7" customFormat="1" ht="11.25"/>
    <row r="115" s="7" customFormat="1" ht="11.25"/>
    <row r="116" s="7" customFormat="1" ht="11.25"/>
    <row r="117" s="7" customFormat="1" ht="11.25"/>
    <row r="118" s="7" customFormat="1" ht="11.25"/>
    <row r="119" s="7" customFormat="1" ht="11.25"/>
    <row r="120" s="7" customFormat="1" ht="11.25"/>
    <row r="121" s="7" customFormat="1" ht="11.25"/>
    <row r="122" s="7" customFormat="1" ht="11.25"/>
    <row r="123" s="7" customFormat="1" ht="11.25"/>
    <row r="124" s="7" customFormat="1" ht="11.25"/>
    <row r="125" s="7" customFormat="1" ht="11.25"/>
    <row r="126" s="7" customFormat="1" ht="11.25"/>
    <row r="127" s="7" customFormat="1" ht="11.25"/>
    <row r="128" s="7" customFormat="1" ht="11.25"/>
    <row r="129" s="7" customFormat="1" ht="11.25"/>
    <row r="130" s="7" customFormat="1" ht="11.25"/>
    <row r="131" s="7" customFormat="1" ht="11.25"/>
    <row r="132" s="7" customFormat="1" ht="11.25"/>
    <row r="133" s="7" customFormat="1" ht="11.25"/>
    <row r="134" s="7" customFormat="1" ht="11.25"/>
    <row r="135" s="7" customFormat="1" ht="11.25"/>
    <row r="136" s="7" customFormat="1" ht="11.25"/>
    <row r="137" s="7" customFormat="1" ht="11.25"/>
    <row r="138" s="7" customFormat="1" ht="11.25"/>
    <row r="139" s="7" customFormat="1" ht="11.25"/>
    <row r="140" s="7" customFormat="1" ht="11.25"/>
    <row r="141" s="7" customFormat="1" ht="11.25"/>
    <row r="142" s="7" customFormat="1" ht="11.25"/>
    <row r="143" s="7" customFormat="1" ht="11.25"/>
    <row r="144" s="7" customFormat="1" ht="11.25"/>
    <row r="145" s="7" customFormat="1" ht="11.25"/>
    <row r="146" s="7" customFormat="1" ht="11.25"/>
    <row r="147" s="7" customFormat="1" ht="11.25"/>
    <row r="148" s="7" customFormat="1" ht="11.25"/>
    <row r="149" s="7" customFormat="1" ht="11.25"/>
    <row r="150" s="7" customFormat="1" ht="11.25"/>
    <row r="151" s="7" customFormat="1" ht="11.25"/>
    <row r="152" s="7" customFormat="1" ht="11.25"/>
    <row r="153" s="7" customFormat="1" ht="11.25"/>
    <row r="154" s="7" customFormat="1" ht="11.25"/>
    <row r="155" s="7" customFormat="1" ht="11.25"/>
    <row r="156" s="7" customFormat="1" ht="11.25"/>
    <row r="157" s="7" customFormat="1" ht="11.25"/>
    <row r="158" s="7" customFormat="1" ht="11.25"/>
    <row r="159" s="7" customFormat="1" ht="11.25"/>
    <row r="160" s="7" customFormat="1" ht="11.25"/>
    <row r="161" s="7" customFormat="1" ht="11.25"/>
    <row r="162" s="7" customFormat="1" ht="11.25"/>
    <row r="163" s="7" customFormat="1" ht="11.25"/>
    <row r="164" s="7" customFormat="1" ht="11.25"/>
    <row r="165" s="7" customFormat="1" ht="11.25"/>
    <row r="166" s="7" customFormat="1" ht="11.25"/>
    <row r="167" s="7" customFormat="1" ht="11.25"/>
    <row r="168" s="7" customFormat="1" ht="11.25"/>
    <row r="169" s="7" customFormat="1" ht="11.25"/>
    <row r="170" s="7" customFormat="1" ht="11.25"/>
    <row r="171" s="7" customFormat="1" ht="11.25"/>
    <row r="172" s="7" customFormat="1" ht="11.25"/>
    <row r="173" s="7" customFormat="1" ht="11.25"/>
    <row r="174" s="7" customFormat="1" ht="11.25"/>
    <row r="175" s="7" customFormat="1" ht="11.25"/>
    <row r="176" s="7" customFormat="1" ht="11.25"/>
    <row r="177" s="7" customFormat="1" ht="11.25"/>
    <row r="178" s="7" customFormat="1" ht="11.25"/>
    <row r="179" s="7" customFormat="1" ht="11.25"/>
    <row r="180" s="7" customFormat="1" ht="11.25"/>
    <row r="181" s="7" customFormat="1" ht="11.25"/>
    <row r="182" s="7" customFormat="1" ht="11.25"/>
    <row r="183" s="7" customFormat="1" ht="11.25"/>
    <row r="184" s="7" customFormat="1" ht="11.25"/>
    <row r="185" s="7" customFormat="1" ht="11.25"/>
    <row r="186" s="7" customFormat="1" ht="11.25"/>
    <row r="187" s="7" customFormat="1" ht="11.25"/>
    <row r="188" s="7" customFormat="1" ht="11.25"/>
    <row r="189" s="7" customFormat="1" ht="11.25"/>
    <row r="190" s="7" customFormat="1" ht="11.25"/>
    <row r="191" s="7" customFormat="1" ht="11.25"/>
    <row r="192" s="7" customFormat="1" ht="11.25"/>
    <row r="193" s="7" customFormat="1" ht="11.25"/>
    <row r="194" s="7" customFormat="1" ht="11.25"/>
    <row r="195" s="7" customFormat="1" ht="11.25"/>
    <row r="196" s="7" customFormat="1" ht="11.25"/>
    <row r="197" s="7" customFormat="1" ht="11.25"/>
    <row r="198" s="7" customFormat="1" ht="11.25"/>
    <row r="199" s="7" customFormat="1" ht="11.25"/>
    <row r="200" s="7" customFormat="1" ht="11.25"/>
    <row r="201" s="7" customFormat="1" ht="11.25"/>
    <row r="202" s="7" customFormat="1" ht="11.25"/>
    <row r="203" s="7" customFormat="1" ht="11.25"/>
    <row r="204" s="7" customFormat="1" ht="11.25"/>
    <row r="205" s="7" customFormat="1" ht="11.25"/>
    <row r="206" s="7" customFormat="1" ht="11.25"/>
    <row r="207" s="7" customFormat="1" ht="11.25"/>
    <row r="208" s="7" customFormat="1" ht="11.25"/>
    <row r="209" s="7" customFormat="1" ht="11.25"/>
    <row r="210" s="7" customFormat="1" ht="11.25"/>
    <row r="211" s="7" customFormat="1" ht="11.25"/>
  </sheetData>
  <dataConsolidate/>
  <conditionalFormatting sqref="AX11:BC11 AX89:BC95">
    <cfRule type="cellIs" dxfId="43" priority="30"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a pesos sin DECIMALES." sqref="AX15:AY22 BA83:BB86 AX83:AY86 BA72:BB80 AX72:AY80 BA63:BB69 AX63:AY69 BA53:BB60 AX53:AY60 BA45:BB48 AX45:AY48 BA34:BB42 AX34:AY42 BA25:BB31 AX25:AY31 BA15:BB22" xr:uid="{00000000-0002-0000-0800-000000000000}">
      <formula1>-999999999999999000</formula1>
      <formula2>99999999999999900</formula2>
    </dataValidation>
  </dataValidations>
  <pageMargins left="0.59055118110236227" right="0" top="0" bottom="0" header="0" footer="0"/>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EP_01</vt:lpstr>
      <vt:lpstr>Formato5_LDF</vt:lpstr>
      <vt:lpstr>EP_02</vt:lpstr>
      <vt:lpstr>Formato6B_LDF</vt:lpstr>
      <vt:lpstr>EP_03</vt:lpstr>
      <vt:lpstr>EP_04</vt:lpstr>
      <vt:lpstr>Formato6A_LDF</vt:lpstr>
      <vt:lpstr>EP_05</vt:lpstr>
      <vt:lpstr>Formato6C_LDF</vt:lpstr>
      <vt:lpstr>EP_06</vt:lpstr>
      <vt:lpstr>EP_07</vt:lpstr>
      <vt:lpstr>EP_08</vt:lpstr>
      <vt:lpstr>EP_09</vt:lpstr>
      <vt:lpstr>PPI </vt:lpstr>
      <vt:lpstr>EP_01!Área_de_impresión</vt:lpstr>
      <vt:lpstr>EP_02!Área_de_impresión</vt:lpstr>
      <vt:lpstr>EP_03!Área_de_impresión</vt:lpstr>
      <vt:lpstr>EP_04!Área_de_impresión</vt:lpstr>
      <vt:lpstr>EP_05!Área_de_impresión</vt:lpstr>
      <vt:lpstr>EP_06!Área_de_impresión</vt:lpstr>
      <vt:lpstr>EP_07!Área_de_impresión</vt:lpstr>
      <vt:lpstr>EP_08!Área_de_impresión</vt:lpstr>
      <vt:lpstr>Formato5_LDF!Área_de_impresión</vt:lpstr>
      <vt:lpstr>Formato6A_LDF!Área_de_impresión</vt:lpstr>
      <vt:lpstr>Formato6B_LDF!Área_de_impresión</vt:lpstr>
      <vt:lpstr>Formato6C_LDF!Área_de_impresión</vt:lpstr>
      <vt:lpstr>'PPI '!Área_de_impresión</vt:lpstr>
      <vt:lpstr>Formato6A_LDF!Títulos_a_imprimir</vt:lpstr>
      <vt:lpstr>Formato6B_LDF!Títulos_a_imprimir</vt:lpstr>
      <vt:lpstr>Formato6C_LDF!Títulos_a_imprimir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HP-15bs015la</cp:lastModifiedBy>
  <cp:lastPrinted>2018-08-08T15:39:24Z</cp:lastPrinted>
  <dcterms:created xsi:type="dcterms:W3CDTF">2013-01-16T23:17:51Z</dcterms:created>
  <dcterms:modified xsi:type="dcterms:W3CDTF">2019-01-23T17:29:14Z</dcterms:modified>
</cp:coreProperties>
</file>