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62BE4071-AD6F-4F94-8EE4-3783773CEB9C}" xr6:coauthVersionLast="43" xr6:coauthVersionMax="43" xr10:uidLastSave="{00000000-0000-0000-0000-000000000000}"/>
  <bookViews>
    <workbookView xWindow="-120" yWindow="-120" windowWidth="19440" windowHeight="15000" tabRatio="834" activeTab="12" xr2:uid="{00000000-000D-0000-FFFF-FFFF00000000}"/>
  </bookViews>
  <sheets>
    <sheet name="Formato5" sheetId="87" r:id="rId1"/>
    <sheet name="EP_01" sheetId="99" r:id="rId2"/>
    <sheet name="EP_02" sheetId="57" r:id="rId3"/>
    <sheet name="Formato6B" sheetId="89" r:id="rId4"/>
    <sheet name="EP_03" sheetId="70" r:id="rId5"/>
    <sheet name="EP_04" sheetId="59" r:id="rId6"/>
    <sheet name="Formato6A" sheetId="88" r:id="rId7"/>
    <sheet name="EP_05" sheetId="60" r:id="rId8"/>
    <sheet name="Formato6C" sheetId="90" r:id="rId9"/>
    <sheet name="EP_06" sheetId="63" r:id="rId10"/>
    <sheet name="EP_07" sheetId="62" r:id="rId11"/>
    <sheet name="EP_08 " sheetId="100" r:id="rId12"/>
    <sheet name="EP_09" sheetId="61" r:id="rId13"/>
  </sheets>
  <definedNames>
    <definedName name="_xlnm.Print_Area" localSheetId="1">EP_01!$A$1:$X$72</definedName>
    <definedName name="_xlnm.Print_Area" localSheetId="2">EP_02!$A$1:$S$56</definedName>
    <definedName name="_xlnm.Print_Area" localSheetId="4">EP_03!$A$1:$S$56</definedName>
    <definedName name="_xlnm.Print_Area" localSheetId="5">EP_04!$A$1:$T$113</definedName>
    <definedName name="_xlnm.Print_Area" localSheetId="7">EP_05!$A$1:$X$64</definedName>
    <definedName name="_xlnm.Print_Area" localSheetId="9">EP_06!$A$1:$AM$76</definedName>
    <definedName name="_xlnm.Print_Area" localSheetId="10">EP_07!$A$1:$AR$73</definedName>
    <definedName name="_xlnm.Print_Area" localSheetId="11">'EP_08 '!$A$1:$AM$73</definedName>
    <definedName name="_xlnm.Print_Area" localSheetId="12">EP_09!$A$1:$X$73</definedName>
    <definedName name="_xlnm.Print_Area" localSheetId="0">Formato5!$A$1:$AX$100</definedName>
    <definedName name="_xlnm.Print_Area" localSheetId="6">Formato6A!$A$19:$AP$182</definedName>
    <definedName name="_xlnm.Print_Area" localSheetId="3">Formato6B!$A$1:$AU$100</definedName>
    <definedName name="_xlnm.Print_Area" localSheetId="8">Formato6C!$A$1:$BD$105</definedName>
    <definedName name="_xlnm.Print_Titles" localSheetId="6">Formato6A!$1:$18</definedName>
    <definedName name="_xlnm.Print_Titles" localSheetId="3">Formato6B!$1:$18</definedName>
    <definedName name="_xlnm.Print_Titles" localSheetId="8">Formato6C!$1:$18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" i="60" l="1"/>
  <c r="R28" i="60"/>
  <c r="R34" i="60"/>
  <c r="T55" i="61"/>
  <c r="W55" i="61"/>
  <c r="BE82" i="90"/>
  <c r="T19" i="99"/>
  <c r="AT20" i="87"/>
  <c r="AR39" i="87"/>
  <c r="S20" i="99"/>
  <c r="R22" i="61"/>
  <c r="S22" i="61"/>
  <c r="U22" i="61"/>
  <c r="V22" i="61"/>
  <c r="T24" i="61"/>
  <c r="W24" i="61"/>
  <c r="T25" i="61"/>
  <c r="W25" i="61"/>
  <c r="R27" i="61"/>
  <c r="S27" i="61"/>
  <c r="U27" i="61"/>
  <c r="V27" i="61"/>
  <c r="T29" i="61"/>
  <c r="W29" i="61"/>
  <c r="T30" i="61"/>
  <c r="W30" i="61"/>
  <c r="T31" i="61"/>
  <c r="W31" i="61"/>
  <c r="T32" i="61"/>
  <c r="T33" i="61"/>
  <c r="W33" i="61"/>
  <c r="T34" i="61"/>
  <c r="W34" i="61"/>
  <c r="T35" i="61"/>
  <c r="W35" i="61"/>
  <c r="T36" i="61"/>
  <c r="W36" i="61"/>
  <c r="W32" i="61"/>
  <c r="R38" i="61"/>
  <c r="S38" i="61"/>
  <c r="U38" i="61"/>
  <c r="V38" i="61"/>
  <c r="T40" i="61"/>
  <c r="W40" i="61"/>
  <c r="T41" i="61"/>
  <c r="W41" i="61"/>
  <c r="T42" i="61"/>
  <c r="W42" i="61"/>
  <c r="R44" i="61"/>
  <c r="S44" i="61"/>
  <c r="U44" i="61"/>
  <c r="V44" i="61"/>
  <c r="T46" i="61"/>
  <c r="W46" i="61"/>
  <c r="T47" i="61"/>
  <c r="W47" i="61"/>
  <c r="R49" i="61"/>
  <c r="S49" i="61"/>
  <c r="U49" i="61"/>
  <c r="V49" i="61"/>
  <c r="T51" i="61"/>
  <c r="T52" i="61"/>
  <c r="T53" i="61"/>
  <c r="W53" i="61"/>
  <c r="T54" i="61"/>
  <c r="W54" i="61"/>
  <c r="W51" i="61"/>
  <c r="W52" i="61"/>
  <c r="R56" i="61"/>
  <c r="S56" i="61"/>
  <c r="U56" i="61"/>
  <c r="V56" i="61"/>
  <c r="T58" i="61"/>
  <c r="T60" i="61"/>
  <c r="W60" i="61"/>
  <c r="T62" i="61"/>
  <c r="T64" i="61"/>
  <c r="W64" i="61"/>
  <c r="W58" i="61"/>
  <c r="W62" i="61"/>
  <c r="AX21" i="90"/>
  <c r="AY21" i="90"/>
  <c r="BA21" i="90"/>
  <c r="BB21" i="90"/>
  <c r="AX31" i="90"/>
  <c r="AY31" i="90"/>
  <c r="BA31" i="90"/>
  <c r="BB31" i="90"/>
  <c r="AZ22" i="90"/>
  <c r="AZ23" i="90"/>
  <c r="BC23" i="90"/>
  <c r="AZ24" i="90"/>
  <c r="BC24" i="90"/>
  <c r="AZ25" i="90"/>
  <c r="BC25" i="90"/>
  <c r="AZ26" i="90"/>
  <c r="BC26" i="90"/>
  <c r="AZ27" i="90"/>
  <c r="BC27" i="90"/>
  <c r="AZ28" i="90"/>
  <c r="BC28" i="90"/>
  <c r="AZ29" i="90"/>
  <c r="BC22" i="90"/>
  <c r="BC29" i="90"/>
  <c r="AZ32" i="90"/>
  <c r="BC32" i="90"/>
  <c r="AZ33" i="90"/>
  <c r="BC33" i="90"/>
  <c r="AZ34" i="90"/>
  <c r="BC34" i="90"/>
  <c r="AZ35" i="90"/>
  <c r="BC35" i="90"/>
  <c r="AZ36" i="90"/>
  <c r="BC36" i="90"/>
  <c r="AZ37" i="90"/>
  <c r="BC37" i="90"/>
  <c r="AZ38" i="90"/>
  <c r="BC38" i="90"/>
  <c r="AX40" i="90"/>
  <c r="AY40" i="90"/>
  <c r="BA40" i="90"/>
  <c r="BB40" i="90"/>
  <c r="AZ41" i="90"/>
  <c r="AZ42" i="90"/>
  <c r="BC42" i="90"/>
  <c r="AZ43" i="90"/>
  <c r="AZ44" i="90"/>
  <c r="BC44" i="90"/>
  <c r="AZ45" i="90"/>
  <c r="BC45" i="90"/>
  <c r="AZ46" i="90"/>
  <c r="BC46" i="90"/>
  <c r="AZ47" i="90"/>
  <c r="BC47" i="90"/>
  <c r="AZ48" i="90"/>
  <c r="BC48" i="90"/>
  <c r="AZ49" i="90"/>
  <c r="BC41" i="90"/>
  <c r="BC43" i="90"/>
  <c r="BC49" i="90"/>
  <c r="AX51" i="90"/>
  <c r="AY51" i="90"/>
  <c r="BA51" i="90"/>
  <c r="BB51" i="90"/>
  <c r="AZ52" i="90"/>
  <c r="AZ53" i="90"/>
  <c r="BC53" i="90"/>
  <c r="AZ54" i="90"/>
  <c r="AZ55" i="90"/>
  <c r="BC55" i="90"/>
  <c r="BC52" i="90"/>
  <c r="BC54" i="90"/>
  <c r="AX59" i="90"/>
  <c r="AY59" i="90"/>
  <c r="BA59" i="90"/>
  <c r="BB59" i="90"/>
  <c r="AZ60" i="90"/>
  <c r="AZ61" i="90"/>
  <c r="BC61" i="90"/>
  <c r="AZ62" i="90"/>
  <c r="BC62" i="90"/>
  <c r="AZ63" i="90"/>
  <c r="AZ64" i="90"/>
  <c r="BC64" i="90"/>
  <c r="AZ65" i="90"/>
  <c r="BC65" i="90"/>
  <c r="AZ66" i="90"/>
  <c r="AZ67" i="90"/>
  <c r="BC60" i="90"/>
  <c r="BC63" i="90"/>
  <c r="BC66" i="90"/>
  <c r="BC67" i="90"/>
  <c r="AX69" i="90"/>
  <c r="AY69" i="90"/>
  <c r="BA69" i="90"/>
  <c r="BB69" i="90"/>
  <c r="AZ70" i="90"/>
  <c r="BC70" i="90"/>
  <c r="AZ71" i="90"/>
  <c r="BC71" i="90"/>
  <c r="AZ72" i="90"/>
  <c r="AZ73" i="90"/>
  <c r="BC73" i="90"/>
  <c r="AZ74" i="90"/>
  <c r="BC74" i="90"/>
  <c r="AZ75" i="90"/>
  <c r="BC75" i="90"/>
  <c r="AZ76" i="90"/>
  <c r="BC76" i="90"/>
  <c r="BC72" i="90"/>
  <c r="AX78" i="90"/>
  <c r="AY78" i="90"/>
  <c r="BA78" i="90"/>
  <c r="BB78" i="90"/>
  <c r="AZ79" i="90"/>
  <c r="BC79" i="90"/>
  <c r="AZ80" i="90"/>
  <c r="BC80" i="90"/>
  <c r="AZ81" i="90"/>
  <c r="BC81" i="90"/>
  <c r="AZ82" i="90"/>
  <c r="BC82" i="90"/>
  <c r="AZ83" i="90"/>
  <c r="BC83" i="90"/>
  <c r="AZ84" i="90"/>
  <c r="BC84" i="90"/>
  <c r="AZ85" i="90"/>
  <c r="BC85" i="90"/>
  <c r="AZ86" i="90"/>
  <c r="BC86" i="90"/>
  <c r="AZ87" i="90"/>
  <c r="BC87" i="90"/>
  <c r="AX89" i="90"/>
  <c r="AY89" i="90"/>
  <c r="BA89" i="90"/>
  <c r="BB89" i="90"/>
  <c r="AZ90" i="90"/>
  <c r="BC90" i="90"/>
  <c r="AZ91" i="90"/>
  <c r="BC91" i="90"/>
  <c r="AZ92" i="90"/>
  <c r="BC92" i="90"/>
  <c r="AZ93" i="90"/>
  <c r="BC93" i="90"/>
  <c r="R22" i="60"/>
  <c r="S22" i="60"/>
  <c r="U22" i="60"/>
  <c r="V22" i="60"/>
  <c r="R23" i="60"/>
  <c r="S23" i="60"/>
  <c r="U23" i="60"/>
  <c r="V23" i="60"/>
  <c r="S24" i="60"/>
  <c r="U24" i="60"/>
  <c r="V24" i="60"/>
  <c r="R25" i="60"/>
  <c r="S25" i="60"/>
  <c r="U25" i="60"/>
  <c r="V25" i="60"/>
  <c r="R26" i="60"/>
  <c r="S26" i="60"/>
  <c r="U26" i="60"/>
  <c r="V26" i="60"/>
  <c r="R27" i="60"/>
  <c r="S27" i="60"/>
  <c r="U27" i="60"/>
  <c r="V27" i="60"/>
  <c r="S28" i="60"/>
  <c r="U28" i="60"/>
  <c r="V28" i="60"/>
  <c r="R29" i="60"/>
  <c r="S29" i="60"/>
  <c r="U29" i="60"/>
  <c r="V29" i="60"/>
  <c r="R33" i="60"/>
  <c r="S33" i="60"/>
  <c r="U33" i="60"/>
  <c r="V33" i="60"/>
  <c r="S34" i="60"/>
  <c r="U34" i="60"/>
  <c r="V34" i="60"/>
  <c r="R35" i="60"/>
  <c r="S35" i="60"/>
  <c r="U35" i="60"/>
  <c r="V35" i="60"/>
  <c r="R36" i="60"/>
  <c r="S36" i="60"/>
  <c r="U36" i="60"/>
  <c r="V36" i="60"/>
  <c r="R37" i="60"/>
  <c r="S37" i="60"/>
  <c r="U37" i="60"/>
  <c r="V37" i="60"/>
  <c r="R38" i="60"/>
  <c r="S38" i="60"/>
  <c r="U38" i="60"/>
  <c r="V38" i="60"/>
  <c r="R39" i="60"/>
  <c r="S39" i="60"/>
  <c r="T39" i="60"/>
  <c r="U39" i="60"/>
  <c r="V39" i="60"/>
  <c r="R43" i="60"/>
  <c r="S43" i="60"/>
  <c r="U43" i="60"/>
  <c r="V43" i="60"/>
  <c r="R44" i="60"/>
  <c r="S44" i="60"/>
  <c r="U44" i="60"/>
  <c r="V44" i="60"/>
  <c r="R45" i="60"/>
  <c r="S45" i="60"/>
  <c r="U45" i="60"/>
  <c r="V45" i="60"/>
  <c r="R46" i="60"/>
  <c r="S46" i="60"/>
  <c r="U46" i="60"/>
  <c r="V46" i="60"/>
  <c r="R47" i="60"/>
  <c r="S47" i="60"/>
  <c r="U47" i="60"/>
  <c r="V47" i="60"/>
  <c r="R48" i="60"/>
  <c r="S48" i="60"/>
  <c r="U48" i="60"/>
  <c r="V48" i="60"/>
  <c r="R49" i="60"/>
  <c r="S49" i="60"/>
  <c r="T49" i="60"/>
  <c r="U49" i="60"/>
  <c r="V49" i="60"/>
  <c r="R50" i="60"/>
  <c r="S50" i="60"/>
  <c r="U50" i="60"/>
  <c r="V50" i="60"/>
  <c r="R51" i="60"/>
  <c r="S51" i="60"/>
  <c r="T51" i="60"/>
  <c r="U51" i="60"/>
  <c r="V51" i="60"/>
  <c r="R55" i="60"/>
  <c r="S55" i="60"/>
  <c r="U55" i="60"/>
  <c r="V55" i="60"/>
  <c r="R56" i="60"/>
  <c r="S56" i="60"/>
  <c r="U56" i="60"/>
  <c r="V56" i="60"/>
  <c r="R57" i="60"/>
  <c r="S57" i="60"/>
  <c r="T57" i="60"/>
  <c r="U57" i="60"/>
  <c r="V57" i="60"/>
  <c r="R58" i="60"/>
  <c r="S58" i="60"/>
  <c r="U58" i="60"/>
  <c r="V58" i="60"/>
  <c r="AJ20" i="88"/>
  <c r="AK20" i="88"/>
  <c r="AM20" i="88"/>
  <c r="AN20" i="88"/>
  <c r="AL21" i="88"/>
  <c r="AO21" i="88"/>
  <c r="AL22" i="88"/>
  <c r="AO22" i="88"/>
  <c r="AL23" i="88"/>
  <c r="AO23" i="88"/>
  <c r="AL24" i="88"/>
  <c r="AO24" i="88"/>
  <c r="AL25" i="88"/>
  <c r="AO25" i="88"/>
  <c r="AL26" i="88"/>
  <c r="AL27" i="88"/>
  <c r="AL29" i="88"/>
  <c r="AO29" i="88"/>
  <c r="AL30" i="88"/>
  <c r="AL31" i="88"/>
  <c r="AL32" i="88"/>
  <c r="AO32" i="88"/>
  <c r="AL33" i="88"/>
  <c r="AO33" i="88"/>
  <c r="AL34" i="88"/>
  <c r="AL35" i="88"/>
  <c r="AO35" i="88"/>
  <c r="AL36" i="88"/>
  <c r="AL37" i="88"/>
  <c r="AO37" i="88"/>
  <c r="AL39" i="88"/>
  <c r="AL40" i="88"/>
  <c r="AL41" i="88"/>
  <c r="AO41" i="88"/>
  <c r="AL42" i="88"/>
  <c r="AO42" i="88"/>
  <c r="AL43" i="88"/>
  <c r="AO43" i="88"/>
  <c r="AL44" i="88"/>
  <c r="AO44" i="88"/>
  <c r="AL45" i="88"/>
  <c r="AO45" i="88"/>
  <c r="AL46" i="88"/>
  <c r="AO46" i="88"/>
  <c r="AL47" i="88"/>
  <c r="AO47" i="88"/>
  <c r="AL49" i="88"/>
  <c r="AL50" i="88"/>
  <c r="AL51" i="88"/>
  <c r="AL52" i="88"/>
  <c r="AL53" i="88"/>
  <c r="AL54" i="88"/>
  <c r="AL55" i="88"/>
  <c r="AL56" i="88"/>
  <c r="AL57" i="88"/>
  <c r="AL59" i="88"/>
  <c r="AL60" i="88"/>
  <c r="AL61" i="88"/>
  <c r="AL62" i="88"/>
  <c r="AL63" i="88"/>
  <c r="AL64" i="88"/>
  <c r="AL65" i="88"/>
  <c r="AL66" i="88"/>
  <c r="AL67" i="88"/>
  <c r="AL69" i="88"/>
  <c r="AO69" i="88"/>
  <c r="AL70" i="88"/>
  <c r="AL71" i="88"/>
  <c r="AL73" i="88"/>
  <c r="AL74" i="88"/>
  <c r="AL75" i="88"/>
  <c r="AL76" i="88"/>
  <c r="AL77" i="88"/>
  <c r="AL78" i="88"/>
  <c r="AL79" i="88"/>
  <c r="AL80" i="88"/>
  <c r="AL82" i="88"/>
  <c r="AL83" i="88"/>
  <c r="AO83" i="88"/>
  <c r="AL84" i="88"/>
  <c r="AL86" i="88"/>
  <c r="AL87" i="88"/>
  <c r="AL88" i="88"/>
  <c r="AL89" i="88"/>
  <c r="AL90" i="88"/>
  <c r="AL91" i="88"/>
  <c r="AL92" i="88"/>
  <c r="AO26" i="88"/>
  <c r="AO27" i="88"/>
  <c r="AO30" i="88"/>
  <c r="AO31" i="88"/>
  <c r="AO34" i="88"/>
  <c r="AO36" i="88"/>
  <c r="AO39" i="88"/>
  <c r="AO40" i="88"/>
  <c r="AO49" i="88"/>
  <c r="AO50" i="88"/>
  <c r="AO51" i="88"/>
  <c r="AO52" i="88"/>
  <c r="AO53" i="88"/>
  <c r="AO54" i="88"/>
  <c r="AO55" i="88"/>
  <c r="AO56" i="88"/>
  <c r="AO57" i="88"/>
  <c r="AO59" i="88"/>
  <c r="AO60" i="88"/>
  <c r="AO61" i="88"/>
  <c r="AO62" i="88"/>
  <c r="AO63" i="88"/>
  <c r="AO64" i="88"/>
  <c r="AO65" i="88"/>
  <c r="AO66" i="88"/>
  <c r="AO67" i="88"/>
  <c r="AO70" i="88"/>
  <c r="AO71" i="88"/>
  <c r="AO73" i="88"/>
  <c r="AO74" i="88"/>
  <c r="AO75" i="88"/>
  <c r="AO76" i="88"/>
  <c r="AO77" i="88"/>
  <c r="AO78" i="88"/>
  <c r="AO79" i="88"/>
  <c r="AO80" i="88"/>
  <c r="AO82" i="88"/>
  <c r="AO84" i="88"/>
  <c r="AO86" i="88"/>
  <c r="AO87" i="88"/>
  <c r="AO88" i="88"/>
  <c r="AO89" i="88"/>
  <c r="AO90" i="88"/>
  <c r="AO91" i="88"/>
  <c r="AO92" i="88"/>
  <c r="AJ28" i="88"/>
  <c r="AK28" i="88"/>
  <c r="AM28" i="88"/>
  <c r="AN28" i="88"/>
  <c r="AN38" i="88"/>
  <c r="AM38" i="88"/>
  <c r="AK38" i="88"/>
  <c r="AJ38" i="88"/>
  <c r="AJ48" i="88"/>
  <c r="AK48" i="88"/>
  <c r="AM48" i="88"/>
  <c r="AN48" i="88"/>
  <c r="AN58" i="88"/>
  <c r="AM58" i="88"/>
  <c r="AK58" i="88"/>
  <c r="AJ58" i="88"/>
  <c r="AL58" i="88"/>
  <c r="AO58" i="88"/>
  <c r="AJ68" i="88"/>
  <c r="AK68" i="88"/>
  <c r="AL68" i="88"/>
  <c r="AM68" i="88"/>
  <c r="AN68" i="88"/>
  <c r="AN72" i="88"/>
  <c r="AM72" i="88"/>
  <c r="AK72" i="88"/>
  <c r="AJ72" i="88"/>
  <c r="AL72" i="88"/>
  <c r="AO72" i="88"/>
  <c r="AJ81" i="88"/>
  <c r="AK81" i="88"/>
  <c r="AL81" i="88"/>
  <c r="AM81" i="88"/>
  <c r="AN81" i="88"/>
  <c r="AN85" i="88"/>
  <c r="AM85" i="88"/>
  <c r="AK85" i="88"/>
  <c r="AJ85" i="88"/>
  <c r="AL85" i="88"/>
  <c r="AO85" i="88"/>
  <c r="AJ102" i="88"/>
  <c r="AK102" i="88"/>
  <c r="AM102" i="88"/>
  <c r="AN102" i="88"/>
  <c r="AL103" i="88"/>
  <c r="AL104" i="88"/>
  <c r="AL105" i="88"/>
  <c r="AL106" i="88"/>
  <c r="AL107" i="88"/>
  <c r="AL108" i="88"/>
  <c r="AL109" i="88"/>
  <c r="AL111" i="88"/>
  <c r="AL112" i="88"/>
  <c r="AL113" i="88"/>
  <c r="AL114" i="88"/>
  <c r="AL115" i="88"/>
  <c r="AL116" i="88"/>
  <c r="AL117" i="88"/>
  <c r="AL118" i="88"/>
  <c r="AL119" i="88"/>
  <c r="AL121" i="88"/>
  <c r="AL122" i="88"/>
  <c r="AL123" i="88"/>
  <c r="AL124" i="88"/>
  <c r="AL125" i="88"/>
  <c r="AL126" i="88"/>
  <c r="AL127" i="88"/>
  <c r="AL128" i="88"/>
  <c r="AL129" i="88"/>
  <c r="AL131" i="88"/>
  <c r="AL132" i="88"/>
  <c r="AL133" i="88"/>
  <c r="AL134" i="88"/>
  <c r="AL135" i="88"/>
  <c r="AL136" i="88"/>
  <c r="AL137" i="88"/>
  <c r="AL138" i="88"/>
  <c r="AL139" i="88"/>
  <c r="AL141" i="88"/>
  <c r="AO141" i="88"/>
  <c r="AL142" i="88"/>
  <c r="AO142" i="88"/>
  <c r="AL143" i="88"/>
  <c r="AO143" i="88"/>
  <c r="AL144" i="88"/>
  <c r="AO144" i="88"/>
  <c r="AL145" i="88"/>
  <c r="AO145" i="88"/>
  <c r="AL146" i="88"/>
  <c r="AO146" i="88"/>
  <c r="AL147" i="88"/>
  <c r="AO147" i="88"/>
  <c r="AL148" i="88"/>
  <c r="AL149" i="88"/>
  <c r="AO149" i="88"/>
  <c r="AL151" i="88"/>
  <c r="AO151" i="88"/>
  <c r="AL152" i="88"/>
  <c r="AO152" i="88"/>
  <c r="AL153" i="88"/>
  <c r="AO153" i="88"/>
  <c r="AL155" i="88"/>
  <c r="AL156" i="88"/>
  <c r="AO156" i="88"/>
  <c r="AL157" i="88"/>
  <c r="AL158" i="88"/>
  <c r="AL159" i="88"/>
  <c r="AL160" i="88"/>
  <c r="AL161" i="88"/>
  <c r="AL162" i="88"/>
  <c r="AL164" i="88"/>
  <c r="AL165" i="88"/>
  <c r="AL166" i="88"/>
  <c r="AL168" i="88"/>
  <c r="AO168" i="88"/>
  <c r="AL169" i="88"/>
  <c r="AL170" i="88"/>
  <c r="AO170" i="88"/>
  <c r="AL171" i="88"/>
  <c r="AL172" i="88"/>
  <c r="AL173" i="88"/>
  <c r="AL174" i="88"/>
  <c r="AO174" i="88"/>
  <c r="AO103" i="88"/>
  <c r="AO104" i="88"/>
  <c r="AO105" i="88"/>
  <c r="AO106" i="88"/>
  <c r="AO107" i="88"/>
  <c r="AO108" i="88"/>
  <c r="AO109" i="88"/>
  <c r="AO111" i="88"/>
  <c r="AO112" i="88"/>
  <c r="AO113" i="88"/>
  <c r="AO114" i="88"/>
  <c r="AO115" i="88"/>
  <c r="AO116" i="88"/>
  <c r="AO117" i="88"/>
  <c r="AO118" i="88"/>
  <c r="AO119" i="88"/>
  <c r="AO121" i="88"/>
  <c r="AO122" i="88"/>
  <c r="AO123" i="88"/>
  <c r="AO124" i="88"/>
  <c r="AO125" i="88"/>
  <c r="AO126" i="88"/>
  <c r="AO127" i="88"/>
  <c r="AO128" i="88"/>
  <c r="AO129" i="88"/>
  <c r="AO131" i="88"/>
  <c r="AO132" i="88"/>
  <c r="AO133" i="88"/>
  <c r="AO134" i="88"/>
  <c r="AO135" i="88"/>
  <c r="AO136" i="88"/>
  <c r="AO137" i="88"/>
  <c r="AO138" i="88"/>
  <c r="AO139" i="88"/>
  <c r="AO148" i="88"/>
  <c r="AO155" i="88"/>
  <c r="AO157" i="88"/>
  <c r="AO158" i="88"/>
  <c r="AO159" i="88"/>
  <c r="AO160" i="88"/>
  <c r="AO161" i="88"/>
  <c r="AO162" i="88"/>
  <c r="AO164" i="88"/>
  <c r="AO165" i="88"/>
  <c r="AO166" i="88"/>
  <c r="AO169" i="88"/>
  <c r="AO171" i="88"/>
  <c r="AO172" i="88"/>
  <c r="AO173" i="88"/>
  <c r="AJ110" i="88"/>
  <c r="AK110" i="88"/>
  <c r="AL110" i="88"/>
  <c r="AM110" i="88"/>
  <c r="AO110" i="88"/>
  <c r="AN110" i="88"/>
  <c r="AJ120" i="88"/>
  <c r="AK120" i="88"/>
  <c r="AL120" i="88"/>
  <c r="AM120" i="88"/>
  <c r="AO120" i="88"/>
  <c r="AN120" i="88"/>
  <c r="AJ130" i="88"/>
  <c r="AK130" i="88"/>
  <c r="AL130" i="88"/>
  <c r="AM130" i="88"/>
  <c r="AO130" i="88"/>
  <c r="AN130" i="88"/>
  <c r="AJ140" i="88"/>
  <c r="AK140" i="88"/>
  <c r="AM140" i="88"/>
  <c r="AN140" i="88"/>
  <c r="AJ150" i="88"/>
  <c r="AK150" i="88"/>
  <c r="AM150" i="88"/>
  <c r="AN150" i="88"/>
  <c r="AJ154" i="88"/>
  <c r="AK154" i="88"/>
  <c r="AM154" i="88"/>
  <c r="AN154" i="88"/>
  <c r="AJ163" i="88"/>
  <c r="AK163" i="88"/>
  <c r="AL163" i="88"/>
  <c r="AM163" i="88"/>
  <c r="AO163" i="88"/>
  <c r="AN163" i="88"/>
  <c r="AJ167" i="88"/>
  <c r="AK167" i="88"/>
  <c r="AM167" i="88"/>
  <c r="AN167" i="88"/>
  <c r="P21" i="59"/>
  <c r="O26" i="59"/>
  <c r="P26" i="59"/>
  <c r="Q26" i="59"/>
  <c r="S26" i="59"/>
  <c r="R26" i="59"/>
  <c r="N27" i="59"/>
  <c r="O27" i="59"/>
  <c r="P27" i="59"/>
  <c r="Q27" i="59"/>
  <c r="S27" i="59"/>
  <c r="R27" i="59"/>
  <c r="N33" i="59"/>
  <c r="O33" i="59"/>
  <c r="P33" i="59"/>
  <c r="Q33" i="59"/>
  <c r="S33" i="59"/>
  <c r="R33" i="59"/>
  <c r="P35" i="59"/>
  <c r="P37" i="59"/>
  <c r="S37" i="59"/>
  <c r="N38" i="59"/>
  <c r="O38" i="59"/>
  <c r="P38" i="59"/>
  <c r="Q38" i="59"/>
  <c r="S38" i="59"/>
  <c r="R38" i="59"/>
  <c r="N44" i="59"/>
  <c r="P47" i="59"/>
  <c r="P51" i="59"/>
  <c r="N55" i="59"/>
  <c r="O55" i="59"/>
  <c r="P55" i="59"/>
  <c r="Q55" i="59"/>
  <c r="S55" i="59"/>
  <c r="R55" i="59"/>
  <c r="N56" i="59"/>
  <c r="O56" i="59"/>
  <c r="Q56" i="59"/>
  <c r="R56" i="59"/>
  <c r="N57" i="59"/>
  <c r="O57" i="59"/>
  <c r="P57" i="59"/>
  <c r="Q57" i="59"/>
  <c r="S57" i="59"/>
  <c r="R57" i="59"/>
  <c r="N59" i="59"/>
  <c r="O59" i="59"/>
  <c r="P59" i="59"/>
  <c r="Q59" i="59"/>
  <c r="S59" i="59"/>
  <c r="R59" i="59"/>
  <c r="N60" i="59"/>
  <c r="O60" i="59"/>
  <c r="P60" i="59"/>
  <c r="Q60" i="59"/>
  <c r="S60" i="59"/>
  <c r="R60" i="59"/>
  <c r="N61" i="59"/>
  <c r="O61" i="59"/>
  <c r="P61" i="59"/>
  <c r="Q61" i="59"/>
  <c r="S61" i="59"/>
  <c r="R61" i="59"/>
  <c r="N62" i="59"/>
  <c r="O62" i="59"/>
  <c r="P62" i="59"/>
  <c r="Q62" i="59"/>
  <c r="S62" i="59"/>
  <c r="R62" i="59"/>
  <c r="N63" i="59"/>
  <c r="O63" i="59"/>
  <c r="P63" i="59"/>
  <c r="Q63" i="59"/>
  <c r="S63" i="59"/>
  <c r="R63" i="59"/>
  <c r="N67" i="59"/>
  <c r="O67" i="59"/>
  <c r="Q67" i="59"/>
  <c r="R67" i="59"/>
  <c r="N68" i="59"/>
  <c r="O68" i="59"/>
  <c r="Q68" i="59"/>
  <c r="R68" i="59"/>
  <c r="N69" i="59"/>
  <c r="O69" i="59"/>
  <c r="Q69" i="59"/>
  <c r="R69" i="59"/>
  <c r="N70" i="59"/>
  <c r="O70" i="59"/>
  <c r="Q70" i="59"/>
  <c r="R70" i="59"/>
  <c r="N71" i="59"/>
  <c r="O71" i="59"/>
  <c r="Q71" i="59"/>
  <c r="R71" i="59"/>
  <c r="N72" i="59"/>
  <c r="O72" i="59"/>
  <c r="Q72" i="59"/>
  <c r="R72" i="59"/>
  <c r="N73" i="59"/>
  <c r="O73" i="59"/>
  <c r="Q73" i="59"/>
  <c r="R73" i="59"/>
  <c r="N74" i="59"/>
  <c r="O74" i="59"/>
  <c r="Q74" i="59"/>
  <c r="R74" i="59"/>
  <c r="N75" i="59"/>
  <c r="O75" i="59"/>
  <c r="Q75" i="59"/>
  <c r="R75" i="59"/>
  <c r="N79" i="59"/>
  <c r="N80" i="59"/>
  <c r="N81" i="59"/>
  <c r="O81" i="59"/>
  <c r="Q81" i="59"/>
  <c r="R81" i="59"/>
  <c r="N85" i="59"/>
  <c r="O85" i="59"/>
  <c r="P85" i="59"/>
  <c r="Q85" i="59"/>
  <c r="S85" i="59"/>
  <c r="R85" i="59"/>
  <c r="N86" i="59"/>
  <c r="N87" i="59"/>
  <c r="N88" i="59"/>
  <c r="N89" i="59"/>
  <c r="N90" i="59"/>
  <c r="N91" i="59"/>
  <c r="N83" i="59"/>
  <c r="O86" i="59"/>
  <c r="Q86" i="59"/>
  <c r="R86" i="59"/>
  <c r="O87" i="59"/>
  <c r="P87" i="59"/>
  <c r="Q87" i="59"/>
  <c r="S87" i="59"/>
  <c r="R87" i="59"/>
  <c r="O88" i="59"/>
  <c r="P88" i="59"/>
  <c r="Q88" i="59"/>
  <c r="S88" i="59"/>
  <c r="R88" i="59"/>
  <c r="O89" i="59"/>
  <c r="P89" i="59"/>
  <c r="Q89" i="59"/>
  <c r="S89" i="59"/>
  <c r="R89" i="59"/>
  <c r="O90" i="59"/>
  <c r="P90" i="59"/>
  <c r="Q90" i="59"/>
  <c r="S90" i="59"/>
  <c r="R90" i="59"/>
  <c r="O91" i="59"/>
  <c r="P91" i="59"/>
  <c r="Q91" i="59"/>
  <c r="S91" i="59"/>
  <c r="R91" i="59"/>
  <c r="N95" i="59"/>
  <c r="O95" i="59"/>
  <c r="Q95" i="59"/>
  <c r="R95" i="59"/>
  <c r="N96" i="59"/>
  <c r="N97" i="59"/>
  <c r="N93" i="59"/>
  <c r="O96" i="59"/>
  <c r="Q96" i="59"/>
  <c r="R96" i="59"/>
  <c r="O97" i="59"/>
  <c r="Q97" i="59"/>
  <c r="R97" i="59"/>
  <c r="N101" i="59"/>
  <c r="O101" i="59"/>
  <c r="P101" i="59"/>
  <c r="Q101" i="59"/>
  <c r="S101" i="59"/>
  <c r="R101" i="59"/>
  <c r="N102" i="59"/>
  <c r="O102" i="59"/>
  <c r="Q102" i="59"/>
  <c r="Q103" i="59"/>
  <c r="Q104" i="59"/>
  <c r="Q105" i="59"/>
  <c r="Q106" i="59"/>
  <c r="Q107" i="59"/>
  <c r="Q99" i="59"/>
  <c r="R102" i="59"/>
  <c r="N103" i="59"/>
  <c r="O103" i="59"/>
  <c r="P103" i="59"/>
  <c r="S103" i="59"/>
  <c r="R103" i="59"/>
  <c r="N104" i="59"/>
  <c r="O104" i="59"/>
  <c r="P104" i="59"/>
  <c r="S104" i="59"/>
  <c r="R104" i="59"/>
  <c r="N105" i="59"/>
  <c r="O105" i="59"/>
  <c r="P105" i="59"/>
  <c r="S105" i="59"/>
  <c r="R105" i="59"/>
  <c r="N106" i="59"/>
  <c r="O106" i="59"/>
  <c r="P106" i="59"/>
  <c r="S106" i="59"/>
  <c r="R106" i="59"/>
  <c r="N107" i="59"/>
  <c r="O107" i="59"/>
  <c r="R107" i="59"/>
  <c r="O20" i="70"/>
  <c r="R20" i="70"/>
  <c r="O27" i="70"/>
  <c r="R27" i="70"/>
  <c r="O34" i="70"/>
  <c r="R34" i="70"/>
  <c r="O41" i="70"/>
  <c r="R41" i="70"/>
  <c r="O48" i="70"/>
  <c r="R48" i="70"/>
  <c r="M51" i="70"/>
  <c r="N51" i="70"/>
  <c r="P51" i="70"/>
  <c r="Q51" i="70"/>
  <c r="AR23" i="89"/>
  <c r="AP19" i="89"/>
  <c r="AO68" i="88"/>
  <c r="R53" i="59"/>
  <c r="Q53" i="59"/>
  <c r="O53" i="59"/>
  <c r="N53" i="59"/>
  <c r="P53" i="59"/>
  <c r="P58" i="59"/>
  <c r="S58" i="59"/>
  <c r="AL48" i="88"/>
  <c r="AO48" i="88"/>
  <c r="S51" i="59"/>
  <c r="P50" i="59"/>
  <c r="S50" i="59"/>
  <c r="P49" i="59"/>
  <c r="S49" i="59"/>
  <c r="P48" i="59"/>
  <c r="S48" i="59"/>
  <c r="S47" i="59"/>
  <c r="P46" i="59"/>
  <c r="S46" i="59"/>
  <c r="R41" i="59"/>
  <c r="Q41" i="59"/>
  <c r="P45" i="59"/>
  <c r="S45" i="59"/>
  <c r="AL38" i="88"/>
  <c r="AO38" i="88"/>
  <c r="N41" i="59"/>
  <c r="P43" i="59"/>
  <c r="S43" i="59"/>
  <c r="P39" i="59"/>
  <c r="S39" i="59"/>
  <c r="P36" i="59"/>
  <c r="S36" i="59"/>
  <c r="AL28" i="88"/>
  <c r="AO28" i="88"/>
  <c r="S35" i="59"/>
  <c r="R29" i="59"/>
  <c r="Q29" i="59"/>
  <c r="P34" i="59"/>
  <c r="S34" i="59"/>
  <c r="N29" i="59"/>
  <c r="AK19" i="88"/>
  <c r="P31" i="59"/>
  <c r="S31" i="59"/>
  <c r="P25" i="59"/>
  <c r="S25" i="59"/>
  <c r="P24" i="59"/>
  <c r="S24" i="59"/>
  <c r="R19" i="59"/>
  <c r="Q19" i="59"/>
  <c r="P23" i="59"/>
  <c r="S23" i="59"/>
  <c r="AM19" i="88"/>
  <c r="S21" i="59"/>
  <c r="T56" i="61"/>
  <c r="W56" i="61"/>
  <c r="T49" i="61"/>
  <c r="W49" i="61"/>
  <c r="T44" i="61"/>
  <c r="W44" i="61"/>
  <c r="T38" i="61"/>
  <c r="W38" i="61"/>
  <c r="V20" i="61"/>
  <c r="V68" i="61"/>
  <c r="T27" i="61"/>
  <c r="W27" i="61"/>
  <c r="S20" i="61"/>
  <c r="S68" i="61"/>
  <c r="R20" i="61"/>
  <c r="U20" i="61"/>
  <c r="U68" i="61"/>
  <c r="T23" i="60"/>
  <c r="W23" i="60"/>
  <c r="T24" i="60"/>
  <c r="W24" i="60"/>
  <c r="AZ21" i="90"/>
  <c r="BC21" i="90"/>
  <c r="T26" i="60"/>
  <c r="W26" i="60"/>
  <c r="AX19" i="90"/>
  <c r="W39" i="60"/>
  <c r="T38" i="60"/>
  <c r="W38" i="60"/>
  <c r="T37" i="60"/>
  <c r="T50" i="60"/>
  <c r="W50" i="60"/>
  <c r="AZ40" i="90"/>
  <c r="BC40" i="90"/>
  <c r="BB19" i="90"/>
  <c r="BA19" i="90"/>
  <c r="AZ51" i="90"/>
  <c r="BC51" i="90"/>
  <c r="AY19" i="90"/>
  <c r="T29" i="60"/>
  <c r="T27" i="60"/>
  <c r="W27" i="60"/>
  <c r="T25" i="60"/>
  <c r="W25" i="60"/>
  <c r="V20" i="60"/>
  <c r="W29" i="60"/>
  <c r="U20" i="60"/>
  <c r="T28" i="60"/>
  <c r="W28" i="60"/>
  <c r="S20" i="60"/>
  <c r="R20" i="60"/>
  <c r="V31" i="60"/>
  <c r="U31" i="60"/>
  <c r="W37" i="60"/>
  <c r="AZ69" i="90"/>
  <c r="BC69" i="90"/>
  <c r="S31" i="60"/>
  <c r="T36" i="60"/>
  <c r="W36" i="60"/>
  <c r="T35" i="60"/>
  <c r="W35" i="60"/>
  <c r="T34" i="60"/>
  <c r="W34" i="60"/>
  <c r="T33" i="60"/>
  <c r="W33" i="60"/>
  <c r="S53" i="60"/>
  <c r="T58" i="60"/>
  <c r="W58" i="60"/>
  <c r="V53" i="60"/>
  <c r="W57" i="60"/>
  <c r="U53" i="60"/>
  <c r="T56" i="60"/>
  <c r="W56" i="60"/>
  <c r="AY57" i="90"/>
  <c r="AZ89" i="90"/>
  <c r="BC89" i="90"/>
  <c r="T55" i="60"/>
  <c r="W55" i="60"/>
  <c r="T47" i="60"/>
  <c r="T46" i="60"/>
  <c r="W46" i="60"/>
  <c r="T45" i="60"/>
  <c r="T44" i="60"/>
  <c r="W44" i="60"/>
  <c r="T43" i="60"/>
  <c r="W43" i="60"/>
  <c r="AZ78" i="90"/>
  <c r="BC78" i="90"/>
  <c r="W51" i="60"/>
  <c r="BA57" i="90"/>
  <c r="V41" i="60"/>
  <c r="BB57" i="90"/>
  <c r="W45" i="60"/>
  <c r="W49" i="60"/>
  <c r="W47" i="60"/>
  <c r="U41" i="60"/>
  <c r="T48" i="60"/>
  <c r="W48" i="60"/>
  <c r="S41" i="60"/>
  <c r="AX57" i="90"/>
  <c r="P75" i="59"/>
  <c r="S75" i="59"/>
  <c r="P73" i="59"/>
  <c r="S73" i="59"/>
  <c r="P67" i="59"/>
  <c r="P74" i="59"/>
  <c r="S74" i="59"/>
  <c r="P72" i="59"/>
  <c r="S72" i="59"/>
  <c r="P70" i="59"/>
  <c r="S70" i="59"/>
  <c r="R65" i="59"/>
  <c r="S67" i="59"/>
  <c r="Q65" i="59"/>
  <c r="O65" i="59"/>
  <c r="P71" i="59"/>
  <c r="S71" i="59"/>
  <c r="P69" i="59"/>
  <c r="S69" i="59"/>
  <c r="N65" i="59"/>
  <c r="AL140" i="88"/>
  <c r="AO140" i="88"/>
  <c r="Q77" i="59"/>
  <c r="R77" i="59"/>
  <c r="AM101" i="88"/>
  <c r="N77" i="59"/>
  <c r="P81" i="59"/>
  <c r="S81" i="59"/>
  <c r="P79" i="59"/>
  <c r="S79" i="59"/>
  <c r="AL150" i="88"/>
  <c r="AO150" i="88"/>
  <c r="AL154" i="88"/>
  <c r="AO154" i="88"/>
  <c r="Q83" i="59"/>
  <c r="R83" i="59"/>
  <c r="R99" i="59"/>
  <c r="AN101" i="88"/>
  <c r="P107" i="59"/>
  <c r="S107" i="59"/>
  <c r="AK101" i="88"/>
  <c r="AL167" i="88"/>
  <c r="AO167" i="88"/>
  <c r="N99" i="59"/>
  <c r="AJ101" i="88"/>
  <c r="R93" i="59"/>
  <c r="AN19" i="88"/>
  <c r="Q93" i="59"/>
  <c r="AO81" i="88"/>
  <c r="AJ19" i="88"/>
  <c r="P97" i="59"/>
  <c r="S97" i="59"/>
  <c r="P95" i="59"/>
  <c r="S95" i="59"/>
  <c r="N19" i="59"/>
  <c r="O51" i="70"/>
  <c r="R51" i="70"/>
  <c r="T22" i="61"/>
  <c r="W22" i="61"/>
  <c r="AZ59" i="90"/>
  <c r="BC59" i="90"/>
  <c r="AZ31" i="90"/>
  <c r="BC31" i="90"/>
  <c r="R53" i="60"/>
  <c r="R41" i="60"/>
  <c r="R31" i="60"/>
  <c r="T22" i="60"/>
  <c r="W22" i="60"/>
  <c r="AL102" i="88"/>
  <c r="AO102" i="88"/>
  <c r="AL20" i="88"/>
  <c r="AO20" i="88"/>
  <c r="P102" i="59"/>
  <c r="S102" i="59"/>
  <c r="P96" i="59"/>
  <c r="S96" i="59"/>
  <c r="P86" i="59"/>
  <c r="S86" i="59"/>
  <c r="P80" i="59"/>
  <c r="S80" i="59"/>
  <c r="P68" i="59"/>
  <c r="S68" i="59"/>
  <c r="P56" i="59"/>
  <c r="S56" i="59"/>
  <c r="P44" i="59"/>
  <c r="S44" i="59"/>
  <c r="P32" i="59"/>
  <c r="S32" i="59"/>
  <c r="P22" i="59"/>
  <c r="S22" i="59"/>
  <c r="O77" i="59"/>
  <c r="O41" i="59"/>
  <c r="O29" i="59"/>
  <c r="O19" i="59"/>
  <c r="O99" i="59"/>
  <c r="P99" i="59"/>
  <c r="S99" i="59"/>
  <c r="O93" i="59"/>
  <c r="P93" i="59"/>
  <c r="O83" i="59"/>
  <c r="P83" i="59"/>
  <c r="S53" i="59"/>
  <c r="P41" i="59"/>
  <c r="S41" i="59"/>
  <c r="AK176" i="88"/>
  <c r="P29" i="59"/>
  <c r="S29" i="59"/>
  <c r="R109" i="59"/>
  <c r="AM176" i="88"/>
  <c r="P19" i="59"/>
  <c r="S19" i="59"/>
  <c r="N109" i="59"/>
  <c r="T20" i="61"/>
  <c r="W20" i="61"/>
  <c r="R68" i="61"/>
  <c r="T68" i="61"/>
  <c r="W68" i="61"/>
  <c r="T20" i="60"/>
  <c r="W20" i="60"/>
  <c r="AZ19" i="90"/>
  <c r="BC19" i="90"/>
  <c r="BA95" i="90"/>
  <c r="T53" i="60"/>
  <c r="BB95" i="90"/>
  <c r="AY95" i="90"/>
  <c r="U60" i="60"/>
  <c r="V60" i="60"/>
  <c r="T31" i="60"/>
  <c r="W31" i="60"/>
  <c r="S60" i="60"/>
  <c r="W53" i="60"/>
  <c r="AZ57" i="90"/>
  <c r="BC57" i="90"/>
  <c r="T41" i="60"/>
  <c r="W41" i="60"/>
  <c r="AX95" i="90"/>
  <c r="Q109" i="59"/>
  <c r="P65" i="59"/>
  <c r="S65" i="59"/>
  <c r="P77" i="59"/>
  <c r="S77" i="59"/>
  <c r="AJ176" i="88"/>
  <c r="S83" i="59"/>
  <c r="AN176" i="88"/>
  <c r="AL101" i="88"/>
  <c r="AO101" i="88"/>
  <c r="S93" i="59"/>
  <c r="AL19" i="88"/>
  <c r="AO19" i="88"/>
  <c r="R60" i="60"/>
  <c r="O109" i="59"/>
  <c r="AL176" i="88"/>
  <c r="AO176" i="88"/>
  <c r="P109" i="59"/>
  <c r="S109" i="59"/>
  <c r="AZ95" i="90"/>
  <c r="BC95" i="90"/>
  <c r="Y60" i="60"/>
  <c r="T60" i="60"/>
  <c r="W60" i="60"/>
  <c r="V31" i="99"/>
  <c r="U31" i="99"/>
  <c r="S31" i="99"/>
  <c r="R31" i="99"/>
  <c r="V29" i="99"/>
  <c r="U29" i="99"/>
  <c r="S29" i="99"/>
  <c r="R29" i="99"/>
  <c r="R21" i="57"/>
  <c r="AY26" i="87"/>
  <c r="AY77" i="87"/>
  <c r="AL24" i="100"/>
  <c r="AH24" i="100"/>
  <c r="AJ24" i="100"/>
  <c r="A9" i="100"/>
  <c r="A11" i="61"/>
  <c r="A9" i="62"/>
  <c r="A9" i="63"/>
  <c r="A9" i="90"/>
  <c r="A11" i="60"/>
  <c r="A12" i="88"/>
  <c r="B9" i="88"/>
  <c r="A9" i="59"/>
  <c r="A11" i="70"/>
  <c r="A9" i="89"/>
  <c r="A11" i="57"/>
  <c r="A9" i="87"/>
  <c r="R23" i="99"/>
  <c r="R26" i="99"/>
  <c r="R47" i="99"/>
  <c r="R50" i="99"/>
  <c r="R43" i="99"/>
  <c r="R61" i="99"/>
  <c r="T21" i="99"/>
  <c r="T22" i="99"/>
  <c r="S23" i="99"/>
  <c r="T24" i="99"/>
  <c r="T25" i="99"/>
  <c r="S26" i="99"/>
  <c r="T27" i="99"/>
  <c r="T23" i="99"/>
  <c r="T28" i="99"/>
  <c r="T26" i="99"/>
  <c r="T30" i="99"/>
  <c r="T32" i="99"/>
  <c r="T44" i="99"/>
  <c r="T45" i="99"/>
  <c r="T46" i="99"/>
  <c r="S47" i="99"/>
  <c r="T48" i="99"/>
  <c r="T47" i="99"/>
  <c r="T49" i="99"/>
  <c r="S50" i="99"/>
  <c r="T51" i="99"/>
  <c r="T52" i="99"/>
  <c r="T50" i="99"/>
  <c r="T53" i="99"/>
  <c r="S43" i="99"/>
  <c r="T54" i="99"/>
  <c r="S61" i="99"/>
  <c r="T62" i="99"/>
  <c r="T43" i="99"/>
  <c r="T61" i="99"/>
  <c r="U23" i="99"/>
  <c r="U26" i="99"/>
  <c r="U47" i="99"/>
  <c r="U50" i="99"/>
  <c r="U43" i="99"/>
  <c r="U61" i="99"/>
  <c r="W19" i="99"/>
  <c r="W21" i="99"/>
  <c r="W22" i="99"/>
  <c r="V23" i="99"/>
  <c r="W24" i="99"/>
  <c r="W23" i="99"/>
  <c r="W25" i="99"/>
  <c r="V26" i="99"/>
  <c r="W27" i="99"/>
  <c r="W26" i="99"/>
  <c r="W28" i="99"/>
  <c r="W30" i="99"/>
  <c r="W32" i="99"/>
  <c r="W44" i="99"/>
  <c r="W45" i="99"/>
  <c r="W46" i="99"/>
  <c r="W48" i="99"/>
  <c r="V47" i="99"/>
  <c r="W49" i="99"/>
  <c r="W47" i="99"/>
  <c r="W51" i="99"/>
  <c r="W52" i="99"/>
  <c r="V50" i="99"/>
  <c r="W50" i="99"/>
  <c r="W53" i="99"/>
  <c r="W54" i="99"/>
  <c r="V43" i="99"/>
  <c r="W43" i="99"/>
  <c r="W62" i="99"/>
  <c r="V61" i="99"/>
  <c r="W61" i="99"/>
  <c r="R20" i="99"/>
  <c r="R57" i="99"/>
  <c r="R58" i="99"/>
  <c r="AR27" i="87"/>
  <c r="AR46" i="87"/>
  <c r="AR48" i="87"/>
  <c r="AR53" i="87"/>
  <c r="AR60" i="87"/>
  <c r="AR69" i="87"/>
  <c r="AR74" i="87"/>
  <c r="R59" i="99"/>
  <c r="R35" i="99"/>
  <c r="AH18" i="100"/>
  <c r="AR80" i="87"/>
  <c r="AR91" i="87"/>
  <c r="R56" i="99"/>
  <c r="AH20" i="100"/>
  <c r="AH16" i="100"/>
  <c r="R65" i="99"/>
  <c r="AR84" i="87"/>
  <c r="AR82" i="87"/>
  <c r="AT21" i="87"/>
  <c r="AR86" i="87"/>
  <c r="S57" i="99"/>
  <c r="T20" i="99"/>
  <c r="AT22" i="87"/>
  <c r="T57" i="99"/>
  <c r="AT23" i="87"/>
  <c r="AT24" i="87"/>
  <c r="AT25" i="87"/>
  <c r="AT26" i="87"/>
  <c r="AT28" i="87"/>
  <c r="S58" i="99"/>
  <c r="T29" i="99"/>
  <c r="T58" i="99"/>
  <c r="AT29" i="87"/>
  <c r="AT30" i="87"/>
  <c r="AT31" i="87"/>
  <c r="AT32" i="87"/>
  <c r="AT33" i="87"/>
  <c r="AT34" i="87"/>
  <c r="AT35" i="87"/>
  <c r="AT36" i="87"/>
  <c r="AT37" i="87"/>
  <c r="AT38" i="87"/>
  <c r="AS27" i="87"/>
  <c r="AT27" i="87"/>
  <c r="AT40" i="87"/>
  <c r="AT41" i="87"/>
  <c r="AT42" i="87"/>
  <c r="AT43" i="87"/>
  <c r="AT44" i="87"/>
  <c r="AS39" i="87"/>
  <c r="AT39" i="87"/>
  <c r="AT45" i="87"/>
  <c r="AS46" i="87"/>
  <c r="AT47" i="87"/>
  <c r="AS48" i="87"/>
  <c r="AS53" i="87"/>
  <c r="AT49" i="87"/>
  <c r="AT46" i="87"/>
  <c r="AT53" i="87"/>
  <c r="AT50" i="87"/>
  <c r="AT48" i="87"/>
  <c r="AT61" i="87"/>
  <c r="AT62" i="87"/>
  <c r="AT63" i="87"/>
  <c r="AT64" i="87"/>
  <c r="AT65" i="87"/>
  <c r="AT66" i="87"/>
  <c r="AS60" i="87"/>
  <c r="AT67" i="87"/>
  <c r="AT60" i="87"/>
  <c r="AT68" i="87"/>
  <c r="AT70" i="87"/>
  <c r="AT71" i="87"/>
  <c r="AS69" i="87"/>
  <c r="AT72" i="87"/>
  <c r="AT69" i="87"/>
  <c r="AT73" i="87"/>
  <c r="AS74" i="87"/>
  <c r="AT75" i="87"/>
  <c r="AT74" i="87"/>
  <c r="AT76" i="87"/>
  <c r="AT77" i="87"/>
  <c r="S59" i="99"/>
  <c r="T31" i="99"/>
  <c r="S35" i="99"/>
  <c r="AT78" i="87"/>
  <c r="AS80" i="87"/>
  <c r="T59" i="99"/>
  <c r="S56" i="99"/>
  <c r="AT80" i="87"/>
  <c r="T35" i="99"/>
  <c r="AS91" i="87"/>
  <c r="AT89" i="87"/>
  <c r="AS84" i="87"/>
  <c r="AT91" i="87"/>
  <c r="S65" i="99"/>
  <c r="T56" i="99"/>
  <c r="AT90" i="87"/>
  <c r="T65" i="99"/>
  <c r="AS82" i="87"/>
  <c r="AT84" i="87"/>
  <c r="U20" i="99"/>
  <c r="AT82" i="87"/>
  <c r="AS86" i="87"/>
  <c r="AT86" i="87"/>
  <c r="U57" i="99"/>
  <c r="U58" i="99"/>
  <c r="AU27" i="87"/>
  <c r="AU39" i="87"/>
  <c r="AU46" i="87"/>
  <c r="AU48" i="87"/>
  <c r="AU53" i="87"/>
  <c r="AU60" i="87"/>
  <c r="AU69" i="87"/>
  <c r="AU74" i="87"/>
  <c r="AU80" i="87"/>
  <c r="U59" i="99"/>
  <c r="U35" i="99"/>
  <c r="AJ18" i="100"/>
  <c r="AJ20" i="100"/>
  <c r="U56" i="99"/>
  <c r="U65" i="99"/>
  <c r="AU91" i="87"/>
  <c r="AJ16" i="100"/>
  <c r="AW20" i="87"/>
  <c r="AU84" i="87"/>
  <c r="AU82" i="87"/>
  <c r="V20" i="99"/>
  <c r="AW21" i="87"/>
  <c r="AY21" i="87"/>
  <c r="V57" i="99"/>
  <c r="W20" i="99"/>
  <c r="AW22" i="87"/>
  <c r="AU86" i="87"/>
  <c r="AW23" i="87"/>
  <c r="W57" i="99"/>
  <c r="AW24" i="87"/>
  <c r="AW25" i="87"/>
  <c r="AW26" i="87"/>
  <c r="AW28" i="87"/>
  <c r="W29" i="99"/>
  <c r="V58" i="99"/>
  <c r="W58" i="99"/>
  <c r="AW29" i="87"/>
  <c r="AW30" i="87"/>
  <c r="AW31" i="87"/>
  <c r="AW32" i="87"/>
  <c r="AW33" i="87"/>
  <c r="AW34" i="87"/>
  <c r="AW35" i="87"/>
  <c r="AW36" i="87"/>
  <c r="AW37" i="87"/>
  <c r="AW38" i="87"/>
  <c r="AV27" i="87"/>
  <c r="AW27" i="87"/>
  <c r="AW40" i="87"/>
  <c r="AW41" i="87"/>
  <c r="AW42" i="87"/>
  <c r="AW43" i="87"/>
  <c r="AV39" i="87"/>
  <c r="AW39" i="87"/>
  <c r="AW44" i="87"/>
  <c r="AW45" i="87"/>
  <c r="AY45" i="87"/>
  <c r="AW47" i="87"/>
  <c r="AV46" i="87"/>
  <c r="AW46" i="87"/>
  <c r="AV48" i="87"/>
  <c r="AV53" i="87"/>
  <c r="AW49" i="87"/>
  <c r="AW53" i="87"/>
  <c r="AY53" i="87"/>
  <c r="AW48" i="87"/>
  <c r="AW50" i="87"/>
  <c r="AW56" i="87"/>
  <c r="AW61" i="87"/>
  <c r="AW62" i="87"/>
  <c r="AW63" i="87"/>
  <c r="AW64" i="87"/>
  <c r="AW65" i="87"/>
  <c r="AW66" i="87"/>
  <c r="AW67" i="87"/>
  <c r="AV60" i="87"/>
  <c r="AW60" i="87"/>
  <c r="AW68" i="87"/>
  <c r="AW70" i="87"/>
  <c r="AW71" i="87"/>
  <c r="AW72" i="87"/>
  <c r="AV69" i="87"/>
  <c r="AW73" i="87"/>
  <c r="AW69" i="87"/>
  <c r="AW75" i="87"/>
  <c r="AV74" i="87"/>
  <c r="AW74" i="87"/>
  <c r="AW76" i="87"/>
  <c r="AW77" i="87"/>
  <c r="AW78" i="87"/>
  <c r="AV80" i="87"/>
  <c r="V59" i="99"/>
  <c r="W31" i="99"/>
  <c r="V35" i="99"/>
  <c r="AL18" i="100"/>
  <c r="AW89" i="87"/>
  <c r="AV91" i="87"/>
  <c r="AL20" i="100"/>
  <c r="W35" i="99"/>
  <c r="W59" i="99"/>
  <c r="V56" i="99"/>
  <c r="AW80" i="87"/>
  <c r="AY80" i="87"/>
  <c r="W37" i="99"/>
  <c r="AV84" i="87"/>
  <c r="AW91" i="87"/>
  <c r="AW90" i="87"/>
  <c r="W56" i="99"/>
  <c r="V65" i="99"/>
  <c r="W67" i="99"/>
  <c r="AL16" i="100"/>
  <c r="AW84" i="87"/>
  <c r="AV82" i="87"/>
  <c r="AV86" i="87"/>
  <c r="W65" i="99"/>
  <c r="B21" i="57"/>
  <c r="AW82" i="87"/>
  <c r="B35" i="57"/>
  <c r="AY86" i="87"/>
  <c r="AW86" i="87"/>
  <c r="N21" i="57"/>
  <c r="B49" i="57"/>
  <c r="N20" i="57"/>
  <c r="N35" i="57"/>
  <c r="N49" i="57"/>
  <c r="AP56" i="89"/>
  <c r="N34" i="57"/>
  <c r="N48" i="57"/>
  <c r="AP93" i="89"/>
  <c r="N51" i="57"/>
  <c r="AQ19" i="89"/>
  <c r="AR34" i="89"/>
  <c r="AR45" i="89"/>
  <c r="AR60" i="89"/>
  <c r="O21" i="57"/>
  <c r="AR19" i="89"/>
  <c r="O20" i="57"/>
  <c r="P21" i="57"/>
  <c r="AR71" i="89"/>
  <c r="O35" i="57"/>
  <c r="P20" i="57"/>
  <c r="AR82" i="89"/>
  <c r="AR56" i="89"/>
  <c r="O49" i="57"/>
  <c r="AQ56" i="89"/>
  <c r="O34" i="57"/>
  <c r="P35" i="57"/>
  <c r="AU23" i="89"/>
  <c r="O48" i="57"/>
  <c r="P49" i="57"/>
  <c r="O51" i="57"/>
  <c r="P34" i="57"/>
  <c r="AQ93" i="89"/>
  <c r="AR93" i="89"/>
  <c r="P48" i="57"/>
  <c r="P51" i="57"/>
  <c r="AU34" i="89"/>
  <c r="AS19" i="89"/>
  <c r="AU45" i="89"/>
  <c r="AU60" i="89"/>
  <c r="Q21" i="57"/>
  <c r="AU19" i="89"/>
  <c r="AU71" i="89"/>
  <c r="Q35" i="57"/>
  <c r="Q20" i="57"/>
  <c r="S21" i="57"/>
  <c r="S20" i="57"/>
  <c r="AU82" i="89"/>
  <c r="Q49" i="57"/>
  <c r="AS56" i="89"/>
  <c r="Q34" i="57"/>
  <c r="S35" i="57"/>
  <c r="Q48" i="57"/>
  <c r="S49" i="57"/>
  <c r="Q51" i="57"/>
  <c r="AU56" i="89"/>
  <c r="AS93" i="89"/>
  <c r="S34" i="57"/>
  <c r="AW23" i="89"/>
  <c r="AW34" i="89"/>
  <c r="AT19" i="89"/>
  <c r="S48" i="57"/>
  <c r="AU93" i="89"/>
  <c r="S51" i="57"/>
  <c r="AW19" i="89"/>
  <c r="AW45" i="89"/>
  <c r="AW60" i="89"/>
  <c r="AW71" i="89"/>
  <c r="R35" i="57"/>
  <c r="R20" i="57"/>
  <c r="U21" i="57"/>
  <c r="AW82" i="89"/>
  <c r="R49" i="57"/>
  <c r="AT56" i="89"/>
  <c r="R34" i="57"/>
  <c r="U35" i="57"/>
  <c r="AW56" i="89"/>
  <c r="AT93" i="89"/>
  <c r="R48" i="57"/>
  <c r="U49" i="57"/>
  <c r="R51" i="57"/>
  <c r="U51" i="57"/>
  <c r="AW93" i="89"/>
  <c r="M60" i="70"/>
  <c r="AH26" i="100"/>
  <c r="M57" i="70"/>
  <c r="AP105" i="89"/>
  <c r="AH22" i="100"/>
  <c r="AH28" i="100"/>
  <c r="AH36" i="100"/>
  <c r="N60" i="70"/>
  <c r="AQ105" i="89"/>
  <c r="O60" i="70"/>
  <c r="AR105" i="89"/>
  <c r="P60" i="70"/>
  <c r="AJ26" i="100"/>
  <c r="P57" i="70"/>
  <c r="AS105" i="89"/>
  <c r="T20" i="70"/>
  <c r="R60" i="70"/>
  <c r="AU105" i="89"/>
  <c r="AJ22" i="100"/>
  <c r="T27" i="70"/>
  <c r="AJ28" i="100"/>
  <c r="T34" i="70"/>
  <c r="AJ36" i="100"/>
  <c r="T41" i="70"/>
  <c r="T48" i="70"/>
  <c r="Q60" i="70"/>
  <c r="AL26" i="100"/>
  <c r="Q57" i="70"/>
  <c r="AT105" i="89"/>
  <c r="T51" i="70"/>
  <c r="AL22" i="100"/>
  <c r="AL28" i="100"/>
  <c r="AL36" i="100"/>
  <c r="AJ186" i="88"/>
  <c r="AJ185" i="88"/>
  <c r="AP103" i="89"/>
  <c r="M59" i="70"/>
  <c r="AQ103" i="89"/>
  <c r="AK186" i="88"/>
  <c r="AK185" i="88"/>
  <c r="N59" i="70"/>
  <c r="AL185" i="88"/>
  <c r="AR103" i="89"/>
  <c r="AL186" i="88"/>
  <c r="O59" i="70"/>
  <c r="AQ21" i="88"/>
  <c r="AQ22" i="88"/>
  <c r="AS103" i="89"/>
  <c r="AM186" i="88"/>
  <c r="P59" i="70"/>
  <c r="AM185" i="88"/>
  <c r="AQ23" i="88"/>
  <c r="AQ24" i="88"/>
  <c r="AO185" i="88"/>
  <c r="AU103" i="89"/>
  <c r="AO186" i="88"/>
  <c r="R59" i="70"/>
  <c r="AQ25" i="88"/>
  <c r="AQ26" i="88"/>
  <c r="AQ20" i="88"/>
  <c r="AQ27" i="88"/>
  <c r="AQ29" i="88"/>
  <c r="AQ30" i="88"/>
  <c r="AQ31" i="88"/>
  <c r="AQ32" i="88"/>
  <c r="AQ33" i="88"/>
  <c r="AQ34" i="88"/>
  <c r="AQ35" i="88"/>
  <c r="AQ36" i="88"/>
  <c r="AQ37" i="88"/>
  <c r="AQ28" i="88"/>
  <c r="AQ39" i="88"/>
  <c r="AQ40" i="88"/>
  <c r="AQ41" i="88"/>
  <c r="AQ42" i="88"/>
  <c r="AQ43" i="88"/>
  <c r="AQ44" i="88"/>
  <c r="AQ45" i="88"/>
  <c r="AQ46" i="88"/>
  <c r="AQ47" i="88"/>
  <c r="AQ49" i="88"/>
  <c r="AQ38" i="88"/>
  <c r="AQ50" i="88"/>
  <c r="AQ51" i="88"/>
  <c r="AQ52" i="88"/>
  <c r="AQ53" i="88"/>
  <c r="AQ54" i="88"/>
  <c r="AQ55" i="88"/>
  <c r="AQ56" i="88"/>
  <c r="AQ57" i="88"/>
  <c r="AQ59" i="88"/>
  <c r="AQ48" i="88"/>
  <c r="AQ60" i="88"/>
  <c r="AQ61" i="88"/>
  <c r="AQ62" i="88"/>
  <c r="AQ63" i="88"/>
  <c r="AQ64" i="88"/>
  <c r="AQ65" i="88"/>
  <c r="AQ66" i="88"/>
  <c r="AQ67" i="88"/>
  <c r="AQ69" i="88"/>
  <c r="AQ58" i="88"/>
  <c r="AQ70" i="88"/>
  <c r="AQ71" i="88"/>
  <c r="AQ73" i="88"/>
  <c r="AQ68" i="88"/>
  <c r="AQ74" i="88"/>
  <c r="AQ75" i="88"/>
  <c r="AQ76" i="88"/>
  <c r="AQ77" i="88"/>
  <c r="AQ78" i="88"/>
  <c r="AQ79" i="88"/>
  <c r="AQ80" i="88"/>
  <c r="AQ72" i="88"/>
  <c r="AQ82" i="88"/>
  <c r="AQ83" i="88"/>
  <c r="AQ84" i="88"/>
  <c r="AQ81" i="88"/>
  <c r="AQ86" i="88"/>
  <c r="AQ87" i="88"/>
  <c r="AQ88" i="88"/>
  <c r="AQ89" i="88"/>
  <c r="AQ90" i="88"/>
  <c r="AQ91" i="88"/>
  <c r="AQ92" i="88"/>
  <c r="AQ85" i="88"/>
  <c r="AQ103" i="88"/>
  <c r="AQ104" i="88"/>
  <c r="U21" i="59"/>
  <c r="AQ19" i="88"/>
  <c r="AQ105" i="88"/>
  <c r="U22" i="59"/>
  <c r="AQ106" i="88"/>
  <c r="U23" i="59"/>
  <c r="AQ107" i="88"/>
  <c r="U24" i="59"/>
  <c r="AQ108" i="88"/>
  <c r="U25" i="59"/>
  <c r="AQ109" i="88"/>
  <c r="U26" i="59"/>
  <c r="AQ102" i="88"/>
  <c r="U27" i="59"/>
  <c r="AQ111" i="88"/>
  <c r="U31" i="59"/>
  <c r="U19" i="59"/>
  <c r="AQ112" i="88"/>
  <c r="U32" i="59"/>
  <c r="AQ113" i="88"/>
  <c r="U33" i="59"/>
  <c r="AQ114" i="88"/>
  <c r="U34" i="59"/>
  <c r="AQ115" i="88"/>
  <c r="AQ116" i="88"/>
  <c r="U35" i="59"/>
  <c r="AQ117" i="88"/>
  <c r="U36" i="59"/>
  <c r="U37" i="59"/>
  <c r="AQ118" i="88"/>
  <c r="AQ110" i="88"/>
  <c r="U38" i="59"/>
  <c r="AQ119" i="88"/>
  <c r="U39" i="59"/>
  <c r="AQ121" i="88"/>
  <c r="U43" i="59"/>
  <c r="U29" i="59"/>
  <c r="AQ122" i="88"/>
  <c r="U44" i="59"/>
  <c r="AQ123" i="88"/>
  <c r="AQ124" i="88"/>
  <c r="U45" i="59"/>
  <c r="U46" i="59"/>
  <c r="AQ125" i="88"/>
  <c r="AQ126" i="88"/>
  <c r="U47" i="59"/>
  <c r="U48" i="59"/>
  <c r="AQ127" i="88"/>
  <c r="AQ128" i="88"/>
  <c r="U49" i="59"/>
  <c r="U50" i="59"/>
  <c r="AQ129" i="88"/>
  <c r="AQ131" i="88"/>
  <c r="AQ120" i="88"/>
  <c r="U51" i="59"/>
  <c r="U41" i="59"/>
  <c r="AQ132" i="88"/>
  <c r="U55" i="59"/>
  <c r="U56" i="59"/>
  <c r="AQ133" i="88"/>
  <c r="AQ134" i="88"/>
  <c r="U57" i="59"/>
  <c r="AQ135" i="88"/>
  <c r="U58" i="59"/>
  <c r="AQ136" i="88"/>
  <c r="U59" i="59"/>
  <c r="U60" i="59"/>
  <c r="AQ137" i="88"/>
  <c r="AQ138" i="88"/>
  <c r="U61" i="59"/>
  <c r="U62" i="59"/>
  <c r="AQ139" i="88"/>
  <c r="AQ130" i="88"/>
  <c r="U63" i="59"/>
  <c r="AQ141" i="88"/>
  <c r="U53" i="59"/>
  <c r="AQ142" i="88"/>
  <c r="U67" i="59"/>
  <c r="U68" i="59"/>
  <c r="AQ143" i="88"/>
  <c r="U69" i="59"/>
  <c r="AQ144" i="88"/>
  <c r="U70" i="59"/>
  <c r="AQ145" i="88"/>
  <c r="U71" i="59"/>
  <c r="AQ146" i="88"/>
  <c r="U72" i="59"/>
  <c r="AQ147" i="88"/>
  <c r="U73" i="59"/>
  <c r="AQ148" i="88"/>
  <c r="U74" i="59"/>
  <c r="AQ149" i="88"/>
  <c r="AQ140" i="88"/>
  <c r="U75" i="59"/>
  <c r="AQ151" i="88"/>
  <c r="U79" i="59"/>
  <c r="U65" i="59"/>
  <c r="AQ152" i="88"/>
  <c r="AQ153" i="88"/>
  <c r="U80" i="59"/>
  <c r="AQ150" i="88"/>
  <c r="AQ155" i="88"/>
  <c r="U81" i="59"/>
  <c r="U85" i="59"/>
  <c r="U77" i="59"/>
  <c r="AQ156" i="88"/>
  <c r="AQ157" i="88"/>
  <c r="U86" i="59"/>
  <c r="AQ158" i="88"/>
  <c r="U87" i="59"/>
  <c r="AQ159" i="88"/>
  <c r="U88" i="59"/>
  <c r="U89" i="59"/>
  <c r="AQ160" i="88"/>
  <c r="AQ161" i="88"/>
  <c r="AQ162" i="88"/>
  <c r="U90" i="59"/>
  <c r="AQ164" i="88"/>
  <c r="U91" i="59"/>
  <c r="AQ154" i="88"/>
  <c r="AQ165" i="88"/>
  <c r="U95" i="59"/>
  <c r="U83" i="59"/>
  <c r="U96" i="59"/>
  <c r="AQ166" i="88"/>
  <c r="AQ163" i="88"/>
  <c r="U97" i="59"/>
  <c r="AQ168" i="88"/>
  <c r="U101" i="59"/>
  <c r="U93" i="59"/>
  <c r="AQ169" i="88"/>
  <c r="U102" i="59"/>
  <c r="AQ170" i="88"/>
  <c r="U103" i="59"/>
  <c r="AQ171" i="88"/>
  <c r="AQ172" i="88"/>
  <c r="U104" i="59"/>
  <c r="AQ173" i="88"/>
  <c r="U105" i="59"/>
  <c r="U106" i="59"/>
  <c r="AQ167" i="88"/>
  <c r="AQ174" i="88"/>
  <c r="AQ101" i="88"/>
  <c r="U107" i="59"/>
  <c r="U99" i="59"/>
  <c r="Q59" i="70"/>
  <c r="AT103" i="89"/>
  <c r="AN185" i="88"/>
  <c r="AN186" i="88"/>
  <c r="AQ176" i="88"/>
  <c r="U109" i="59"/>
  <c r="AP104" i="89"/>
  <c r="AX111" i="90"/>
  <c r="AX110" i="90"/>
  <c r="M61" i="70"/>
  <c r="AX112" i="90"/>
  <c r="AJ187" i="88"/>
  <c r="N61" i="70"/>
  <c r="AY110" i="90"/>
  <c r="AY112" i="90"/>
  <c r="AQ104" i="89"/>
  <c r="AY111" i="90"/>
  <c r="AK187" i="88"/>
  <c r="AL187" i="88"/>
  <c r="AR104" i="89"/>
  <c r="AZ112" i="90"/>
  <c r="O61" i="70"/>
  <c r="AZ111" i="90"/>
  <c r="AZ110" i="90"/>
  <c r="BE22" i="90"/>
  <c r="BE23" i="90"/>
  <c r="BE24" i="90"/>
  <c r="AS104" i="89"/>
  <c r="AM187" i="88"/>
  <c r="P61" i="70"/>
  <c r="BA111" i="90"/>
  <c r="BA110" i="90"/>
  <c r="BA112" i="90"/>
  <c r="BE25" i="90"/>
  <c r="R61" i="70"/>
  <c r="AO187" i="88"/>
  <c r="BC112" i="90"/>
  <c r="BC110" i="90"/>
  <c r="AU104" i="89"/>
  <c r="BC111" i="90"/>
  <c r="BE26" i="90"/>
  <c r="BE27" i="90"/>
  <c r="BE28" i="90"/>
  <c r="BE21" i="90"/>
  <c r="BE29" i="90"/>
  <c r="BE32" i="90"/>
  <c r="BE33" i="90"/>
  <c r="BE34" i="90"/>
  <c r="BE35" i="90"/>
  <c r="BE36" i="90"/>
  <c r="BE37" i="90"/>
  <c r="BE31" i="90"/>
  <c r="BE38" i="90"/>
  <c r="BE41" i="90"/>
  <c r="BE42" i="90"/>
  <c r="BE43" i="90"/>
  <c r="BE44" i="90"/>
  <c r="BE45" i="90"/>
  <c r="BE46" i="90"/>
  <c r="BE47" i="90"/>
  <c r="BE48" i="90"/>
  <c r="BE49" i="90"/>
  <c r="BE40" i="90"/>
  <c r="BE52" i="90"/>
  <c r="BE53" i="90"/>
  <c r="BE54" i="90"/>
  <c r="BE51" i="90"/>
  <c r="BE55" i="90"/>
  <c r="BE19" i="90"/>
  <c r="BE60" i="90"/>
  <c r="Y22" i="60"/>
  <c r="BE61" i="90"/>
  <c r="BE62" i="90"/>
  <c r="Y23" i="60"/>
  <c r="Y24" i="60"/>
  <c r="BE63" i="90"/>
  <c r="BE64" i="90"/>
  <c r="Y25" i="60"/>
  <c r="Y26" i="60"/>
  <c r="BE65" i="90"/>
  <c r="BE66" i="90"/>
  <c r="Y27" i="60"/>
  <c r="Y28" i="60"/>
  <c r="BE59" i="90"/>
  <c r="BE67" i="90"/>
  <c r="Y29" i="60"/>
  <c r="BE70" i="90"/>
  <c r="Y33" i="60"/>
  <c r="Y20" i="60"/>
  <c r="BE71" i="90"/>
  <c r="BE72" i="90"/>
  <c r="Y34" i="60"/>
  <c r="Y35" i="60"/>
  <c r="BE73" i="90"/>
  <c r="Y36" i="60"/>
  <c r="BE74" i="90"/>
  <c r="Y37" i="60"/>
  <c r="BE75" i="90"/>
  <c r="BE76" i="90"/>
  <c r="Y38" i="60"/>
  <c r="Y39" i="60"/>
  <c r="BE69" i="90"/>
  <c r="BE79" i="90"/>
  <c r="BE80" i="90"/>
  <c r="Y31" i="60"/>
  <c r="Y43" i="60"/>
  <c r="Y44" i="60"/>
  <c r="BE81" i="90"/>
  <c r="Y45" i="60"/>
  <c r="Y46" i="60"/>
  <c r="BE83" i="90"/>
  <c r="Y47" i="60"/>
  <c r="BE84" i="90"/>
  <c r="BE85" i="90"/>
  <c r="Y48" i="60"/>
  <c r="Y49" i="60"/>
  <c r="BE86" i="90"/>
  <c r="Y50" i="60"/>
  <c r="BE87" i="90"/>
  <c r="BE78" i="90"/>
  <c r="Y51" i="60"/>
  <c r="BE90" i="90"/>
  <c r="BE91" i="90"/>
  <c r="Y55" i="60"/>
  <c r="Y41" i="60"/>
  <c r="Y56" i="60"/>
  <c r="BE92" i="90"/>
  <c r="BE89" i="90"/>
  <c r="Y57" i="60"/>
  <c r="BE93" i="90"/>
  <c r="BE57" i="90"/>
  <c r="Y58" i="60"/>
  <c r="Y53" i="60"/>
  <c r="Q61" i="70"/>
  <c r="BB112" i="90"/>
  <c r="BB111" i="90"/>
  <c r="BB110" i="90"/>
  <c r="AT104" i="89"/>
  <c r="AN187" i="88"/>
  <c r="BE95" i="90"/>
  <c r="AH40" i="63"/>
  <c r="AH67" i="63"/>
  <c r="AH69" i="63"/>
  <c r="AL18" i="63"/>
  <c r="AL20" i="63"/>
  <c r="AL22" i="63"/>
  <c r="AL24" i="63"/>
  <c r="AL26" i="63"/>
  <c r="AL28" i="63"/>
  <c r="AL30" i="63"/>
  <c r="AL32" i="63"/>
  <c r="AL34" i="63"/>
  <c r="AL36" i="63"/>
  <c r="AJ40" i="63"/>
  <c r="AL38" i="63"/>
  <c r="AL40" i="63"/>
  <c r="AL46" i="63"/>
  <c r="AL48" i="63"/>
  <c r="AL50" i="63"/>
  <c r="AL52" i="63"/>
  <c r="AL54" i="63"/>
  <c r="AL56" i="63"/>
  <c r="AL58" i="63"/>
  <c r="AL60" i="63"/>
  <c r="AL62" i="63"/>
  <c r="AJ67" i="63"/>
  <c r="AL64" i="63"/>
  <c r="AL67" i="63"/>
  <c r="AJ69" i="63"/>
  <c r="AL69" i="63"/>
  <c r="AO39" i="62"/>
  <c r="AO66" i="62"/>
  <c r="AO68" i="62"/>
  <c r="AQ39" i="62"/>
  <c r="AQ66" i="62"/>
  <c r="AQ68" i="62"/>
  <c r="AH48" i="100"/>
  <c r="AH68" i="100"/>
  <c r="AJ48" i="100"/>
  <c r="AJ68" i="100"/>
  <c r="AL48" i="100"/>
  <c r="AL68" i="10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Finanzas-CDMX</author>
  </authors>
  <commentList>
    <comment ref="Y1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Finanzas-CDMX:</t>
        </r>
        <r>
          <rPr>
            <sz val="9"/>
            <color indexed="81"/>
            <rFont val="Tahoma"/>
            <family val="2"/>
          </rPr>
          <t xml:space="preserve">
Señalar en la siguiente lista despegable el número de acuerdo a su clasificación Administrativa:
1 Sector Paraestatal
2 Poderes y/o Órganos Autónomos
</t>
        </r>
      </text>
    </comment>
  </commentList>
</comments>
</file>

<file path=xl/sharedStrings.xml><?xml version="1.0" encoding="utf-8"?>
<sst xmlns="http://schemas.openxmlformats.org/spreadsheetml/2006/main" count="828" uniqueCount="321">
  <si>
    <t>Servicios Personales</t>
  </si>
  <si>
    <t>Aportaciones</t>
  </si>
  <si>
    <t/>
  </si>
  <si>
    <t>TOTAL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</si>
  <si>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</si>
  <si>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</si>
  <si>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</si>
  <si>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</si>
  <si>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</si>
  <si>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</si>
  <si>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</si>
  <si>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</si>
  <si>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</si>
  <si>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Materiales y Suministros</t>
  </si>
  <si>
    <t>Servicios Generales</t>
  </si>
  <si>
    <t>Transferencias a la Seguridad Social</t>
  </si>
  <si>
    <t>Donativos</t>
  </si>
  <si>
    <t>Transferencias al Exterior</t>
  </si>
  <si>
    <t>CONCEPTO</t>
  </si>
  <si>
    <t>Activos Intangibles</t>
  </si>
  <si>
    <t>EP-01</t>
  </si>
  <si>
    <t>EP-02</t>
  </si>
  <si>
    <t>EP-03</t>
  </si>
  <si>
    <t>EP-04</t>
  </si>
  <si>
    <t>CONTRATACIÓN</t>
  </si>
  <si>
    <t>GASTO CORRIENTE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</si>
  <si>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</si>
  <si>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</si>
  <si>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</si>
  <si>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</si>
  <si>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</si>
  <si>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</si>
  <si>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Participaciones y Aportaciones</t>
  </si>
  <si>
    <t>AMPLIACIONES</t>
  </si>
  <si>
    <t>REDUCCIONES</t>
  </si>
  <si>
    <t>MODIFICADO</t>
  </si>
  <si>
    <t>DEVENGADO</t>
  </si>
  <si>
    <t>RECAUDADO</t>
  </si>
  <si>
    <t>APROBADO</t>
  </si>
  <si>
    <t>/</t>
  </si>
  <si>
    <t>PAGADO</t>
  </si>
  <si>
    <t>Total</t>
  </si>
  <si>
    <t>DIFERENCIA</t>
  </si>
  <si>
    <t>SUBEJERCICIO</t>
  </si>
  <si>
    <t>ESTADO ANALÍTICO DEL EJERCICIO DEL PRESUPUESTO DE EGRESOS CLASIFICACIÓN ECONÓMICA (POR TIPO DE GASTO)</t>
  </si>
  <si>
    <t>ESTADO ANALÍTICO DEL EJERCICIO DEL PRESUPUESTO DE EGRESOS</t>
  </si>
  <si>
    <t>CLASIFICACIÓN POR OBJETO DEL GASTO (CAPÍTULO Y CONCEPTO)</t>
  </si>
  <si>
    <t>BIENES MUEBLES, INMUEBLES E INTANGIBLES</t>
  </si>
  <si>
    <t>SERVICIOS PERSONALES</t>
  </si>
  <si>
    <t>MATERIALES Y SUMINISTROS</t>
  </si>
  <si>
    <t>SERVICIOS GENERALES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</si>
  <si>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</si>
  <si>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</si>
  <si>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</si>
  <si>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</si>
  <si>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</si>
  <si>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</si>
  <si>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</si>
  <si>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</si>
  <si>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</si>
  <si>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</si>
  <si>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</si>
  <si>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</si>
  <si>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</si>
  <si>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</si>
  <si>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</si>
  <si>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</si>
  <si>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</si>
  <si>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</si>
  <si>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</si>
  <si>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</si>
  <si>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</si>
  <si>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</si>
  <si>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</si>
  <si>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</si>
  <si>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</si>
  <si>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</si>
  <si>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</si>
  <si>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</si>
  <si>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</si>
  <si>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</si>
  <si>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</si>
  <si>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</si>
  <si>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</si>
  <si>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</si>
  <si>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</si>
  <si>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</si>
  <si>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</si>
  <si>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</si>
  <si>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</si>
  <si>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</si>
  <si>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</si>
  <si>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</si>
  <si>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</si>
  <si>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Adeudos de Ejercicios Fiscales Anteriores (Adefas)</t>
  </si>
  <si>
    <t>DEUDA PÚBLICA</t>
  </si>
  <si>
    <t>ESTADO ANALÍTICO DEL EJERCICIO DEL PRESUPUESTO DE EGRESOS 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</si>
  <si>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</si>
  <si>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</si>
  <si>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</si>
  <si>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</si>
  <si>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</si>
  <si>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</si>
  <si>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</si>
  <si>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</si>
  <si>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</si>
  <si>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</si>
  <si>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</si>
  <si>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</si>
  <si>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</si>
  <si>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</si>
  <si>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</si>
  <si>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</si>
  <si>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</si>
  <si>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</si>
  <si>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</si>
  <si>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</si>
  <si>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</si>
  <si>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</si>
  <si>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</si>
  <si>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</si>
  <si>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</si>
  <si>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</si>
  <si>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</si>
  <si>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</si>
  <si>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</si>
  <si>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CUOTAS Y APORTACIONES DE SEGURIDAD SOCIAL</t>
  </si>
  <si>
    <t>EP-05</t>
  </si>
  <si>
    <t>PROGRAMAS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</si>
  <si>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</si>
  <si>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</si>
  <si>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</si>
  <si>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</si>
  <si>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</si>
  <si>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Específicos</t>
  </si>
  <si>
    <t>Proyectos de Inversión</t>
  </si>
  <si>
    <t>Administrativos y de Apoyo</t>
  </si>
  <si>
    <t>Compromisos</t>
  </si>
  <si>
    <t>Desastres Naturales</t>
  </si>
  <si>
    <t>Obligaciones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</si>
  <si>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</si>
  <si>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</si>
  <si>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</si>
  <si>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</si>
  <si>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</si>
  <si>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INGRESOS EXCEDENTES</t>
  </si>
  <si>
    <t>ESTADOS PRESUPUESTARIOS</t>
  </si>
  <si>
    <t>INTERESES DE LA DEUDA</t>
  </si>
  <si>
    <t>IDENTIFICACIÓN DE CRÉDITO O INSTRUMENTO</t>
  </si>
  <si>
    <t>Total de Intereses de Créditos Bancarios</t>
  </si>
  <si>
    <t>OTROS INSTRUMENTOS DE DEUDA</t>
  </si>
  <si>
    <t>ENDEUDAMIENTO NETO</t>
  </si>
  <si>
    <t>AMORTIZACIÓN</t>
  </si>
  <si>
    <t>ENDEUDAMIENTO</t>
  </si>
  <si>
    <t>COLOCACIÓN</t>
  </si>
  <si>
    <t>NETO</t>
  </si>
  <si>
    <t>EP-06</t>
  </si>
  <si>
    <t>EP-07</t>
  </si>
  <si>
    <t>EP-08</t>
  </si>
  <si>
    <t>INDICADORES DE POSTURA FISCAL</t>
  </si>
  <si>
    <t>ESTIMADO</t>
  </si>
  <si>
    <t>Ingresos Presupuestarios</t>
  </si>
  <si>
    <t>Ingresos del Sector Paraestatal</t>
  </si>
  <si>
    <t>Egresos Presupuestarios</t>
  </si>
  <si>
    <t>Egresos del Sector Paraestatal</t>
  </si>
  <si>
    <t>Balance Presupuestario (Superávit o Déficit)</t>
  </si>
  <si>
    <t>Intereses, Comisiones y Gastos de la Deuda</t>
  </si>
  <si>
    <t>Balance Primario (Superávit o Déficit)</t>
  </si>
  <si>
    <t>Financiamiento</t>
  </si>
  <si>
    <t>Amortización de la Deuda</t>
  </si>
  <si>
    <t>Endeudamiento o Desendeudamiento</t>
  </si>
  <si>
    <t>INGRESO</t>
  </si>
  <si>
    <t>EGRESO</t>
  </si>
  <si>
    <t>ESTADO ANALÍTICO DEL EJERCICIO DEL PRESUPUESTO DE EGRESOS CLASIFICACIÓN ADMINISTRATIVA</t>
  </si>
  <si>
    <t>GASTO DE CAPITAL</t>
  </si>
  <si>
    <t>GASTO POR CATEGORÍA PROGRAMÁTICA</t>
  </si>
  <si>
    <t>EP-09</t>
  </si>
  <si>
    <t>AMORTIZACIÓN DE LA DEUDA Y DISMINUCIÓN DE PASIVOS</t>
  </si>
  <si>
    <t>Transferencias, Participaciones y Aportaciones entre Diferentes Niveles y Órdenes de Gobierno</t>
  </si>
  <si>
    <t>Transacciones de la Deuda Pública / Costo Financiero de la Deuda</t>
  </si>
  <si>
    <t>Planeación, Seguimiento y Evaluación de Políticas Públicas</t>
  </si>
  <si>
    <t>Promoción y Fomento</t>
  </si>
  <si>
    <t>Regulación y Supervisión</t>
  </si>
  <si>
    <t>Apoyo al Proceso Presupuestario y para mejorar la Eficiencia Institucional</t>
  </si>
  <si>
    <t>Operaciones Ajenas</t>
  </si>
  <si>
    <t>Obligaciones de Cumplimiento de Resolución  Jurisdiccional</t>
  </si>
  <si>
    <t>Aportaciones a la Seguridad Social</t>
  </si>
  <si>
    <t>Aportaciones a Fondos de Estabilización</t>
  </si>
  <si>
    <t>Aportaciones a Fondos de Inversión y Reestructura de Pensiones</t>
  </si>
  <si>
    <t>Apoyo a la Función Pública y al Mejoramiento de la Gestión</t>
  </si>
  <si>
    <t>CRÉDITOS BANCARIOS</t>
  </si>
  <si>
    <t>Total de Créditos Bancarios</t>
  </si>
  <si>
    <t>Total Otros Instrumentos de Deuda</t>
  </si>
  <si>
    <t>Total de Intereses de Otros Instrumentos de Deuda</t>
  </si>
  <si>
    <t>Funciones de las Fuerzas Armadas (únicamente Gobierno Federal)</t>
  </si>
  <si>
    <t xml:space="preserve">C  O  N  C  E  P  T  O   </t>
  </si>
  <si>
    <t xml:space="preserve">C  O  N  C  E  P  T  O </t>
  </si>
  <si>
    <t>TOTAL DEL GASTO</t>
  </si>
  <si>
    <t xml:space="preserve">C  O  N  C  E  P  T  O    </t>
  </si>
  <si>
    <t xml:space="preserve">C O N C E P T O  </t>
  </si>
  <si>
    <t>Inversiones para el Fomento de Actividades Productivas</t>
  </si>
  <si>
    <t>NOMBRE DEL ENTE PÚBLICO (a)</t>
  </si>
  <si>
    <t>Deuda Pública</t>
  </si>
  <si>
    <t>AMPLIACIONES/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</si>
  <si>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</si>
  <si>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</si>
  <si>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</si>
  <si>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</si>
  <si>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</si>
  <si>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</si>
  <si>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</si>
  <si>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</si>
  <si>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Diesel</t>
  </si>
  <si>
    <t>Fondo del Impuesto Sobre la Renta</t>
  </si>
  <si>
    <t>Fondo de Estabilización de los Ingresos de las Entidades Federativas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</si>
  <si>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</si>
  <si>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</si>
  <si>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</si>
  <si>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</si>
  <si>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</si>
  <si>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Otros Convenios y Subsidios</t>
  </si>
  <si>
    <t>Otros Ingresos de Libre Disposición</t>
  </si>
  <si>
    <t>Participaciones en Ingresos Locales</t>
  </si>
  <si>
    <t>Fond. de Aport. para la Nómina Educativa y Gasto Operativo</t>
  </si>
  <si>
    <t>Fond. de Aport. para los Servicios de Salud</t>
  </si>
  <si>
    <t>Fond. de Aport. para la Infraestructura Social</t>
  </si>
  <si>
    <t>Fond. de Aport. Múltiples</t>
  </si>
  <si>
    <t>Fond. de Aport. para la Educación Tecnológica y de Adultos</t>
  </si>
  <si>
    <t>Fond. de Aport. para la Seguridad Pública de los Estados y del D. F.</t>
  </si>
  <si>
    <t>Fond. de Aport.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</si>
  <si>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</si>
  <si>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</si>
  <si>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</si>
  <si>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</si>
  <si>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Minero</t>
  </si>
  <si>
    <t>Otras Transferencias Federales Etiquetadas</t>
  </si>
  <si>
    <t>TOTAL DE INGRESOS</t>
  </si>
  <si>
    <t>Datos informativos</t>
  </si>
  <si>
    <t>Formato5</t>
  </si>
  <si>
    <t>Bienes Muebles, Inmuebles e Intangibles</t>
  </si>
  <si>
    <t>Inversión Pública</t>
  </si>
  <si>
    <t>Inversiones Financieras y Otras Provisiones</t>
  </si>
  <si>
    <t>Inversiones Para el Fomento de Actividades Productivas</t>
  </si>
  <si>
    <t>Adeudos de Ejercicios Fiscales Anteriores (ADEFAS)</t>
  </si>
  <si>
    <t>Formato6A</t>
  </si>
  <si>
    <t>Formato6B</t>
  </si>
  <si>
    <t>GASTO NO ETIQUETADO</t>
  </si>
  <si>
    <t>Transacciones de la Deuda Publica / Costo Financiero de la Deuda</t>
  </si>
  <si>
    <t>GASTO ETIQUETADO</t>
  </si>
  <si>
    <t>Formato6C</t>
  </si>
  <si>
    <t>INGRESOS DE LIBRE DISPOSICIÓN</t>
  </si>
  <si>
    <t>TRANSFERENCIAS FEDERALES ETIQUETADAS</t>
  </si>
  <si>
    <t>INGRESOS DERIVADOS DE FINANCIAMIENTO</t>
  </si>
  <si>
    <t>Ingresos Derivados de Financiamiento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</si>
  <si>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</si>
  <si>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</si>
  <si>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</si>
  <si>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</si>
  <si>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</si>
  <si>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</si>
  <si>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</si>
  <si>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INGRESOS DERIVADOS DE FINANCIAMIENTO NETO</t>
  </si>
  <si>
    <t>INGRESOS DEL GOBIERNO</t>
  </si>
  <si>
    <t>INGRESOS DE ORGANISMOS Y EMPRESAS</t>
  </si>
  <si>
    <t>ESTADO ANALÍTICO DE INGRESOS</t>
  </si>
  <si>
    <t>RUBRO DE INGRESOS</t>
  </si>
  <si>
    <t>AMPLIACIONES /</t>
  </si>
  <si>
    <t>TOTAL DE INGRESOS DE LIBRE DISPOSICIÓN</t>
  </si>
  <si>
    <t>INGRESOS EXCEDENTES DE INGRESOS DE LIBRE DISPOSICIÓN</t>
  </si>
  <si>
    <t>TOTAL DE TRANSFERENCIAS FEDERALES ETIQUETADAS</t>
  </si>
  <si>
    <t>ESTADO ANALÍTICO DE INGRESOS DETALLADO - LDF</t>
  </si>
  <si>
    <t>ESTADO ANALÍTICO DEL EJERCICIO DEL PRESUPUESTO DE EGRESOS DETALLADO - LDF</t>
  </si>
  <si>
    <t xml:space="preserve">CLASIFICACIÓN POR OBJETO DEL GASTO (CAPÍTULO Y CONCEPTO) </t>
  </si>
  <si>
    <t>CLASIFICACIÓN ADMINISTRATIVA</t>
  </si>
  <si>
    <t>Transf., Particip. y Aportaciones Entre Diferentes Niveles y Órdenes de Gobierno</t>
  </si>
  <si>
    <t>CLASIFICACIÓN FUNCIONAL (FINALIDAD Y FUNCIÓN)</t>
  </si>
  <si>
    <t>TOTAL DE EGRESOS</t>
  </si>
  <si>
    <t>PARTICIPACIONES</t>
  </si>
  <si>
    <t>INCENTIVOS DERIVADOS DE LA COLABORACIÓN FISCAL</t>
  </si>
  <si>
    <t>TRANSFERENCIAS</t>
  </si>
  <si>
    <t>CONVENIOS</t>
  </si>
  <si>
    <t>OTROS INGRESOS DE LIBRE DISPOSICIÓN</t>
  </si>
  <si>
    <t>INGRESOS POR VENTAS DE BIENES Y SERVICIOS</t>
  </si>
  <si>
    <t>INGRESOS DERIVADOS DE FINANCIAMIENTOS</t>
  </si>
  <si>
    <t>ESTADO ANALÍTCO DE INGRESOS POR FUENTE DE FINANCIAMIENTO</t>
  </si>
  <si>
    <t>INSTITUCIONES PÚBLICAS DE LA SEGURIDAD SOCIAL</t>
  </si>
  <si>
    <t>PENSIONES Y JUBILACIONES</t>
  </si>
  <si>
    <t>Subsidios: Sector Social y Privado o Entidades Federativas y Municipios</t>
  </si>
  <si>
    <t>Ingresos Derivados de Financimiento</t>
  </si>
  <si>
    <t>Fideicomiso de Desastres Naturales (Informativo)</t>
  </si>
  <si>
    <t>(CIFRAS A PESOS)</t>
  </si>
  <si>
    <t>INSTITUCIONES PÚBLICAS DE LA SEG. SOCIAL</t>
  </si>
  <si>
    <t>ENT. PARAEST. EMP. NO FINANC. CON PART. EST. MAY.</t>
  </si>
  <si>
    <t>Materiales de Admón., Emisión de Doc. y Art. Oficiales</t>
  </si>
  <si>
    <t>TRANSF., ASIG., SUBSIDIOS Y OTRAS AYUDAS</t>
  </si>
  <si>
    <t>INVERSIONES FINANCIERAS Y OTRAS PROV.</t>
  </si>
  <si>
    <t>Vestuario, Blancos, Prendas de Protección y Art. Dep.</t>
  </si>
  <si>
    <t>Transf., Asig., Subsidios y Otras Ayudas</t>
  </si>
  <si>
    <t>Servicios de Inst., Reparación, Mantto. y Conservación</t>
  </si>
  <si>
    <t>Materias Primas y Mat. de Prod. y Comercialización</t>
  </si>
  <si>
    <t>Servicios Prof., Científicos, Téc. y Otros Servicios</t>
  </si>
  <si>
    <t>Provisiones para Contingencias y Otras Erogaciones Esp.</t>
  </si>
  <si>
    <t>Fondo para Entidades Fed. y Mpios. Productores de Hidrocarburos</t>
  </si>
  <si>
    <t>Transferencias, Subsidios ,Subvenciones, y Pensiones y Jub.</t>
  </si>
  <si>
    <t>Fond. de Aport. p/el Fort. de los Mpios. y de las Demarc. Territ. del D.F.</t>
  </si>
  <si>
    <t>ENT. PARAEST. Y FIDEICOM. NO EMP. Y NO FINANC.</t>
  </si>
  <si>
    <t>ENT. PARAEST. EMP. NO FINANC. CON PARTICIP. ESTATAL MAY.</t>
  </si>
  <si>
    <t>(CLASIFICACIÓN POR OBJETO DEL GASTO)</t>
  </si>
  <si>
    <t>Ing. Derivados de Financ. con Fuente de Pago de Ing. de Libre Disposición</t>
  </si>
  <si>
    <t>Ing. Derivados de Financ. con Fuente de Pago de Transf. Fed. Etiquetadas</t>
  </si>
  <si>
    <t>Ingresos del Gobierno de la Entidad Federativa</t>
  </si>
  <si>
    <t>Egresos del Gobierno de la Entidad Federativa</t>
  </si>
  <si>
    <t>6A</t>
  </si>
  <si>
    <t>6C</t>
  </si>
  <si>
    <t>EP3</t>
  </si>
  <si>
    <t>6B</t>
  </si>
  <si>
    <t>EP03</t>
  </si>
  <si>
    <t>NOMBRE ENTE</t>
  </si>
  <si>
    <t>La información consignada en este reporte es responsabilidad de la Unidad Ejecutora de Gasto, de conformidad a los Artículos 51, 154 y 155 de la Ley de Austeridad, Transparencia en Remuneraciones, Prestaciones y Ejercicio de Recursos de la Ciudad de México, la que servirá de base para la integración de la Cuenta Pública 2018.</t>
  </si>
  <si>
    <t>FIDEICOMISO CENTRO HISTÓRICO DE LA CIUDAD DE MÉXICO</t>
  </si>
  <si>
    <t>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</si>
</sst>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[$€];[Red]\-#,##0[$€]"/>
    <numFmt numFmtId="165" formatCode="dd/mm/yy;@"/>
    <numFmt numFmtId="166" formatCode="#,##0.0_);[Black]\(#,##0.0\)"/>
    <numFmt numFmtId="167" formatCode="#,##0.0"/>
    <numFmt numFmtId="168" formatCode="#,##0_);[Black]\(#,##0\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Palatino Linotype"/>
      <family val="1"/>
    </font>
    <font>
      <sz val="7"/>
      <color theme="1"/>
      <name val="Palatino Linotype"/>
      <family val="1"/>
    </font>
    <font>
      <sz val="8"/>
      <color theme="1"/>
      <name val="Palatino Linotype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Palatino Linotype"/>
      <family val="1"/>
    </font>
    <font>
      <sz val="7"/>
      <name val="Palatino Linotype"/>
      <family val="1"/>
    </font>
    <font>
      <b/>
      <sz val="7"/>
      <color indexed="18"/>
      <name val="Palatino Linotype"/>
      <family val="1"/>
    </font>
    <font>
      <sz val="6"/>
      <name val="Palatino Linotype"/>
      <family val="1"/>
    </font>
    <font>
      <sz val="6"/>
      <color theme="1"/>
      <name val="Palatino Linotype"/>
      <family val="1"/>
    </font>
    <font>
      <sz val="10"/>
      <name val="Palatino Linotype"/>
      <family val="1"/>
    </font>
    <font>
      <sz val="5"/>
      <color theme="1"/>
      <name val="Gotham Rounded Book"/>
      <family val="3"/>
    </font>
    <font>
      <sz val="8"/>
      <color theme="1"/>
      <name val="Gotham Rounded Book"/>
      <family val="3"/>
    </font>
    <font>
      <sz val="7"/>
      <color theme="1"/>
      <name val="Gotham Rounded Book"/>
      <family val="3"/>
    </font>
    <font>
      <b/>
      <sz val="6"/>
      <color theme="1"/>
      <name val="Gotham Rounded Book"/>
      <family val="3"/>
    </font>
    <font>
      <b/>
      <sz val="5"/>
      <color theme="1"/>
      <name val="Gotham Rounded Book"/>
      <family val="3"/>
    </font>
    <font>
      <b/>
      <sz val="5"/>
      <name val="Gotham Rounded Book"/>
      <family val="3"/>
    </font>
    <font>
      <sz val="7"/>
      <name val="Gotham Rounded Book"/>
      <family val="3"/>
    </font>
    <font>
      <b/>
      <sz val="7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5.5"/>
      <name val="Gotham Rounded Book"/>
      <family val="3"/>
    </font>
    <font>
      <b/>
      <sz val="5.5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10"/>
      <name val="Gotham Rounded Book"/>
      <family val="3"/>
    </font>
    <font>
      <sz val="6"/>
      <color theme="1"/>
      <name val="Gotham Rounded Book"/>
      <family val="3"/>
    </font>
    <font>
      <sz val="5"/>
      <name val="Gotham Rounded Book"/>
      <family val="3"/>
    </font>
    <font>
      <b/>
      <u/>
      <sz val="5"/>
      <name val="Gotham Rounded Book"/>
      <family val="3"/>
    </font>
    <font>
      <b/>
      <sz val="4"/>
      <name val="Gotham Rounded Book"/>
      <family val="3"/>
    </font>
    <font>
      <u/>
      <sz val="6"/>
      <color theme="1"/>
      <name val="Gotham Rounded Book"/>
      <family val="3"/>
    </font>
    <font>
      <sz val="4"/>
      <name val="Gotham Rounded Book"/>
      <family val="3"/>
    </font>
    <font>
      <sz val="10"/>
      <color rgb="FF000000"/>
      <name val="Times New Roman"/>
      <family val="1"/>
    </font>
    <font>
      <u/>
      <sz val="5"/>
      <name val="Gotham Rounded Book"/>
      <family val="3"/>
    </font>
    <font>
      <sz val="6"/>
      <color rgb="FFFF0000"/>
      <name val="Gotham Rounded Book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7">
    <xf numFmtId="0" fontId="0" fillId="0" borderId="0" xfId="0"/>
    <xf numFmtId="0" fontId="10" fillId="0" borderId="0" xfId="14" applyFont="1"/>
    <xf numFmtId="0" fontId="12" fillId="0" borderId="0" xfId="14" applyFont="1"/>
    <xf numFmtId="0" fontId="10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9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0" fillId="0" borderId="0" xfId="14" applyFont="1" applyFill="1" applyBorder="1"/>
    <xf numFmtId="0" fontId="20" fillId="0" borderId="0" xfId="14" applyFont="1"/>
    <xf numFmtId="0" fontId="21" fillId="0" borderId="0" xfId="14" applyFont="1" applyBorder="1" applyAlignment="1">
      <alignment vertical="center"/>
    </xf>
    <xf numFmtId="0" fontId="21" fillId="0" borderId="0" xfId="14" applyFont="1"/>
    <xf numFmtId="0" fontId="21" fillId="0" borderId="0" xfId="14" applyFont="1" applyAlignment="1">
      <alignment vertical="center"/>
    </xf>
    <xf numFmtId="0" fontId="22" fillId="0" borderId="0" xfId="1" applyFont="1" applyAlignment="1">
      <alignment horizontal="centerContinuous" vertical="center"/>
    </xf>
    <xf numFmtId="0" fontId="21" fillId="0" borderId="0" xfId="1" quotePrefix="1" applyFont="1" applyAlignment="1">
      <alignment horizontal="centerContinuous" vertical="center"/>
    </xf>
    <xf numFmtId="0" fontId="27" fillId="0" borderId="0" xfId="14" applyFont="1"/>
    <xf numFmtId="0" fontId="21" fillId="0" borderId="0" xfId="14" applyFont="1" applyBorder="1"/>
    <xf numFmtId="0" fontId="21" fillId="0" borderId="0" xfId="14" applyFont="1" applyBorder="1" applyAlignment="1">
      <alignment horizontal="centerContinuous" vertical="center"/>
    </xf>
    <xf numFmtId="166" fontId="21" fillId="0" borderId="0" xfId="14" applyNumberFormat="1" applyFont="1" applyBorder="1" applyAlignment="1">
      <alignment horizontal="centerContinuous" vertical="center"/>
    </xf>
    <xf numFmtId="166" fontId="21" fillId="3" borderId="0" xfId="14" applyNumberFormat="1" applyFont="1" applyFill="1" applyBorder="1" applyAlignment="1">
      <alignment horizontal="centerContinuous" vertical="center"/>
    </xf>
    <xf numFmtId="0" fontId="25" fillId="0" borderId="0" xfId="1" quotePrefix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0" fontId="19" fillId="0" borderId="0" xfId="1" quotePrefix="1" applyFont="1" applyAlignment="1">
      <alignment horizontal="centerContinuous" vertical="center"/>
    </xf>
    <xf numFmtId="0" fontId="22" fillId="0" borderId="0" xfId="14" applyFont="1" applyBorder="1" applyAlignment="1">
      <alignment horizontal="left" vertical="center"/>
    </xf>
    <xf numFmtId="0" fontId="27" fillId="0" borderId="0" xfId="14" applyFont="1" applyAlignment="1">
      <alignment vertical="center"/>
    </xf>
    <xf numFmtId="0" fontId="22" fillId="0" borderId="0" xfId="14" applyFont="1" applyBorder="1" applyAlignment="1">
      <alignment horizontal="right" vertical="center"/>
    </xf>
    <xf numFmtId="40" fontId="21" fillId="0" borderId="0" xfId="14" applyNumberFormat="1" applyFont="1" applyBorder="1" applyAlignment="1">
      <alignment horizontal="centerContinuous" vertical="center"/>
    </xf>
    <xf numFmtId="40" fontId="21" fillId="0" borderId="0" xfId="14" applyNumberFormat="1" applyFont="1" applyFill="1" applyBorder="1" applyAlignment="1">
      <alignment vertical="center"/>
    </xf>
    <xf numFmtId="0" fontId="27" fillId="0" borderId="0" xfId="14" applyFont="1"/>
    <xf numFmtId="0" fontId="7" fillId="0" borderId="0" xfId="1" applyFont="1" applyFill="1" applyAlignment="1">
      <alignment vertical="center"/>
    </xf>
    <xf numFmtId="0" fontId="21" fillId="0" borderId="0" xfId="1" applyFont="1" applyAlignment="1">
      <alignment horizontal="centerContinuous" vertical="center"/>
    </xf>
    <xf numFmtId="0" fontId="21" fillId="0" borderId="0" xfId="14" applyFont="1"/>
    <xf numFmtId="0" fontId="21" fillId="0" borderId="0" xfId="14" applyFont="1" applyBorder="1" applyAlignment="1">
      <alignment vertical="center"/>
    </xf>
    <xf numFmtId="0" fontId="10" fillId="0" borderId="0" xfId="14" applyFont="1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166" fontId="21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centerContinuous" vertical="center"/>
      <protection locked="0"/>
    </xf>
    <xf numFmtId="0" fontId="33" fillId="0" borderId="0" xfId="1" applyFont="1" applyFill="1" applyBorder="1" applyAlignment="1" applyProtection="1">
      <alignment horizontal="centerContinuous"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25" fillId="2" borderId="0" xfId="1" applyFont="1" applyFill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0" fontId="20" fillId="0" borderId="0" xfId="1" applyFont="1" applyAlignment="1" applyProtection="1">
      <alignment horizontal="centerContinuous" vertical="center"/>
      <protection locked="0"/>
    </xf>
    <xf numFmtId="0" fontId="19" fillId="0" borderId="0" xfId="1" applyFont="1" applyAlignment="1" applyProtection="1">
      <alignment horizontal="centerContinuous"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29" fillId="0" borderId="0" xfId="1" applyFont="1" applyBorder="1" applyAlignment="1" applyProtection="1">
      <alignment vertical="center"/>
      <protection locked="0"/>
    </xf>
    <xf numFmtId="166" fontId="29" fillId="0" borderId="0" xfId="1" applyNumberFormat="1" applyFont="1" applyFill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0" xfId="1" applyFont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/>
      <protection locked="0"/>
    </xf>
    <xf numFmtId="167" fontId="29" fillId="0" borderId="0" xfId="1" applyNumberFormat="1" applyFont="1" applyAlignment="1" applyProtection="1">
      <alignment vertical="center"/>
      <protection locked="0"/>
    </xf>
    <xf numFmtId="0" fontId="29" fillId="0" borderId="0" xfId="1" applyFont="1" applyFill="1" applyAlignment="1" applyProtection="1">
      <alignment vertical="center"/>
      <protection locked="0"/>
    </xf>
    <xf numFmtId="0" fontId="31" fillId="0" borderId="0" xfId="1" applyFont="1" applyFill="1" applyBorder="1" applyAlignment="1" applyProtection="1">
      <alignment horizontal="centerContinuous" vertical="center"/>
      <protection locked="0"/>
    </xf>
    <xf numFmtId="166" fontId="31" fillId="0" borderId="0" xfId="1" applyNumberFormat="1" applyFont="1" applyFill="1" applyBorder="1" applyAlignment="1" applyProtection="1">
      <alignment horizontal="centerContinuous" vertical="center"/>
      <protection locked="0"/>
    </xf>
    <xf numFmtId="166" fontId="29" fillId="0" borderId="0" xfId="1" applyNumberFormat="1" applyFont="1" applyBorder="1" applyAlignment="1" applyProtection="1">
      <alignment vertical="center"/>
      <protection locked="0"/>
    </xf>
    <xf numFmtId="0" fontId="29" fillId="0" borderId="0" xfId="1" applyFont="1" applyBorder="1" applyAlignment="1" applyProtection="1">
      <alignment horizontal="centerContinuous" vertical="center"/>
      <protection locked="0"/>
    </xf>
    <xf numFmtId="0" fontId="17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Continuous" vertical="center"/>
      <protection locked="0"/>
    </xf>
    <xf numFmtId="0" fontId="28" fillId="0" borderId="0" xfId="0" applyFont="1" applyFill="1" applyBorder="1" applyAlignment="1" applyProtection="1">
      <alignment horizontal="centerContinuous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29" fillId="0" borderId="1" xfId="1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centerContinuous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horizontal="centerContinuous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1" fillId="0" borderId="4" xfId="14" applyFont="1" applyBorder="1" applyAlignment="1">
      <alignment vertical="center"/>
    </xf>
    <xf numFmtId="0" fontId="22" fillId="0" borderId="4" xfId="14" applyFont="1" applyBorder="1" applyAlignment="1">
      <alignment horizontal="centerContinuous" vertical="center"/>
    </xf>
    <xf numFmtId="0" fontId="21" fillId="0" borderId="4" xfId="14" applyFont="1" applyBorder="1" applyAlignment="1">
      <alignment horizontal="centerContinuous" vertical="center"/>
    </xf>
    <xf numFmtId="0" fontId="21" fillId="0" borderId="1" xfId="14" applyFont="1" applyBorder="1" applyAlignment="1">
      <alignment vertical="center"/>
    </xf>
    <xf numFmtId="166" fontId="21" fillId="0" borderId="1" xfId="14" applyNumberFormat="1" applyFont="1" applyFill="1" applyBorder="1" applyAlignment="1">
      <alignment horizontal="center" vertical="center"/>
    </xf>
    <xf numFmtId="40" fontId="21" fillId="0" borderId="1" xfId="14" applyNumberFormat="1" applyFont="1" applyFill="1" applyBorder="1" applyAlignment="1">
      <alignment vertical="center"/>
    </xf>
    <xf numFmtId="0" fontId="21" fillId="0" borderId="0" xfId="14" applyFont="1" applyFill="1" applyBorder="1" applyAlignment="1">
      <alignment vertical="center"/>
    </xf>
    <xf numFmtId="166" fontId="21" fillId="0" borderId="0" xfId="14" applyNumberFormat="1" applyFont="1" applyFill="1" applyBorder="1" applyAlignment="1">
      <alignment vertical="center"/>
    </xf>
    <xf numFmtId="0" fontId="14" fillId="4" borderId="0" xfId="0" applyFont="1" applyFill="1" applyBorder="1" applyAlignment="1" applyProtection="1">
      <alignment horizontal="centerContinuous" vertical="center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25" fillId="4" borderId="0" xfId="1" applyFont="1" applyFill="1" applyAlignment="1" applyProtection="1">
      <alignment horizontal="centerContinuous" vertical="center"/>
      <protection locked="0"/>
    </xf>
    <xf numFmtId="0" fontId="26" fillId="4" borderId="0" xfId="1" applyFont="1" applyFill="1" applyAlignment="1" applyProtection="1">
      <alignment horizontal="centerContinuous" vertical="center"/>
      <protection locked="0"/>
    </xf>
    <xf numFmtId="0" fontId="21" fillId="4" borderId="0" xfId="1" applyFont="1" applyFill="1" applyBorder="1" applyAlignment="1" applyProtection="1">
      <alignment vertical="center"/>
      <protection locked="0"/>
    </xf>
    <xf numFmtId="0" fontId="22" fillId="4" borderId="0" xfId="1" applyFont="1" applyFill="1" applyBorder="1" applyAlignment="1" applyProtection="1">
      <alignment horizontal="centerContinuous" vertical="center"/>
      <protection locked="0"/>
    </xf>
    <xf numFmtId="0" fontId="21" fillId="4" borderId="0" xfId="1" applyFont="1" applyFill="1" applyBorder="1" applyAlignment="1" applyProtection="1">
      <alignment horizontal="centerContinuous" vertical="center"/>
      <protection locked="0"/>
    </xf>
    <xf numFmtId="0" fontId="22" fillId="4" borderId="0" xfId="1" quotePrefix="1" applyFont="1" applyFill="1" applyBorder="1" applyAlignment="1" applyProtection="1">
      <alignment horizontal="centerContinuous" vertical="center"/>
      <protection locked="0"/>
    </xf>
    <xf numFmtId="0" fontId="22" fillId="4" borderId="0" xfId="1" applyFont="1" applyFill="1" applyBorder="1" applyAlignment="1" applyProtection="1">
      <alignment horizontal="center" vertical="center"/>
      <protection locked="0"/>
    </xf>
    <xf numFmtId="0" fontId="25" fillId="4" borderId="0" xfId="1" applyFont="1" applyFill="1" applyBorder="1" applyAlignment="1" applyProtection="1">
      <alignment horizontal="centerContinuous" vertical="center"/>
      <protection locked="0"/>
    </xf>
    <xf numFmtId="0" fontId="13" fillId="4" borderId="0" xfId="0" applyFont="1" applyFill="1" applyAlignment="1" applyProtection="1">
      <alignment horizontal="centerContinuous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Alignment="1" applyProtection="1">
      <alignment horizontal="centerContinuous" vertical="center"/>
      <protection locked="0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4" fillId="4" borderId="0" xfId="0" applyFont="1" applyFill="1" applyBorder="1" applyAlignment="1">
      <alignment horizontal="centerContinuous" vertical="center"/>
    </xf>
    <xf numFmtId="0" fontId="25" fillId="4" borderId="0" xfId="1" applyFont="1" applyFill="1" applyAlignment="1">
      <alignment horizontal="centerContinuous" vertical="center"/>
    </xf>
    <xf numFmtId="0" fontId="25" fillId="4" borderId="0" xfId="1" quotePrefix="1" applyFont="1" applyFill="1" applyAlignment="1">
      <alignment horizontal="centerContinuous" vertical="center"/>
    </xf>
    <xf numFmtId="0" fontId="26" fillId="4" borderId="0" xfId="1" applyFont="1" applyFill="1" applyAlignment="1">
      <alignment horizontal="centerContinuous" vertical="center"/>
    </xf>
    <xf numFmtId="0" fontId="22" fillId="4" borderId="0" xfId="14" applyFont="1" applyFill="1" applyBorder="1" applyAlignment="1">
      <alignment vertical="center"/>
    </xf>
    <xf numFmtId="0" fontId="22" fillId="4" borderId="0" xfId="14" applyFont="1" applyFill="1" applyBorder="1" applyAlignment="1">
      <alignment horizontal="center" vertical="center"/>
    </xf>
    <xf numFmtId="0" fontId="22" fillId="4" borderId="0" xfId="14" applyFont="1" applyFill="1" applyBorder="1" applyAlignment="1">
      <alignment horizontal="centerContinuous" vertical="center"/>
    </xf>
    <xf numFmtId="0" fontId="22" fillId="4" borderId="0" xfId="14" quotePrefix="1" applyFont="1" applyFill="1" applyBorder="1" applyAlignment="1">
      <alignment horizontal="centerContinuous" vertic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horizontal="centerContinuous" vertical="center"/>
      <protection locked="0"/>
    </xf>
    <xf numFmtId="166" fontId="21" fillId="4" borderId="0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quotePrefix="1" applyFont="1" applyFill="1" applyBorder="1" applyAlignment="1" applyProtection="1">
      <alignment horizontal="centerContinuous" vertical="center"/>
      <protection locked="0"/>
    </xf>
    <xf numFmtId="166" fontId="21" fillId="4" borderId="0" xfId="0" applyNumberFormat="1" applyFont="1" applyFill="1" applyBorder="1" applyAlignment="1" applyProtection="1">
      <alignment horizontal="centerContinuous" vertical="center"/>
      <protection locked="0"/>
    </xf>
    <xf numFmtId="0" fontId="21" fillId="0" borderId="0" xfId="14" applyFont="1" applyBorder="1" applyAlignment="1">
      <alignment vertical="center"/>
    </xf>
    <xf numFmtId="0" fontId="21" fillId="0" borderId="0" xfId="14" applyFont="1" applyFill="1" applyBorder="1" applyAlignment="1">
      <alignment vertical="center"/>
    </xf>
    <xf numFmtId="0" fontId="25" fillId="4" borderId="0" xfId="1" applyFont="1" applyFill="1" applyAlignment="1">
      <alignment horizontal="centerContinuous" vertical="center"/>
    </xf>
    <xf numFmtId="0" fontId="22" fillId="4" borderId="0" xfId="14" applyFont="1" applyFill="1" applyBorder="1" applyAlignment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horizontal="left"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25" fillId="4" borderId="0" xfId="0" applyFont="1" applyFill="1" applyBorder="1" applyAlignment="1" applyProtection="1">
      <alignment horizontal="centerContinuous" vertical="center"/>
      <protection locked="0"/>
    </xf>
    <xf numFmtId="0" fontId="21" fillId="0" borderId="5" xfId="0" applyFont="1" applyFill="1" applyBorder="1" applyAlignment="1" applyProtection="1">
      <alignment horizontal="left" vertical="center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horizontal="centerContinuous" vertical="center"/>
      <protection locked="0"/>
    </xf>
    <xf numFmtId="0" fontId="28" fillId="0" borderId="12" xfId="0" applyFont="1" applyFill="1" applyBorder="1" applyAlignment="1" applyProtection="1">
      <alignment horizontal="left" vertical="center"/>
      <protection locked="0"/>
    </xf>
    <xf numFmtId="0" fontId="28" fillId="0" borderId="13" xfId="0" applyFont="1" applyFill="1" applyBorder="1" applyAlignment="1" applyProtection="1">
      <alignment vertical="center"/>
      <protection locked="0"/>
    </xf>
    <xf numFmtId="0" fontId="28" fillId="0" borderId="8" xfId="0" applyFont="1" applyFill="1" applyBorder="1" applyAlignment="1" applyProtection="1">
      <alignment horizontal="centerContinuous" vertical="center"/>
      <protection locked="0"/>
    </xf>
    <xf numFmtId="0" fontId="28" fillId="0" borderId="8" xfId="0" applyFont="1" applyFill="1" applyBorder="1" applyAlignment="1" applyProtection="1">
      <alignment horizontal="left" vertical="center"/>
      <protection locked="0"/>
    </xf>
    <xf numFmtId="0" fontId="28" fillId="0" borderId="14" xfId="0" applyFont="1" applyFill="1" applyBorder="1" applyAlignment="1" applyProtection="1">
      <alignment horizontal="left" vertical="center"/>
      <protection locked="0"/>
    </xf>
    <xf numFmtId="0" fontId="28" fillId="0" borderId="15" xfId="0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28" fillId="0" borderId="16" xfId="0" applyFont="1" applyFill="1" applyBorder="1" applyAlignment="1" applyProtection="1">
      <alignment horizontal="left" vertical="center"/>
      <protection locked="0"/>
    </xf>
    <xf numFmtId="0" fontId="28" fillId="0" borderId="17" xfId="0" applyFont="1" applyFill="1" applyBorder="1" applyAlignment="1" applyProtection="1">
      <alignment horizontal="left" vertical="center"/>
      <protection locked="0"/>
    </xf>
    <xf numFmtId="0" fontId="16" fillId="0" borderId="19" xfId="0" applyFont="1" applyFill="1" applyBorder="1" applyAlignment="1" applyProtection="1">
      <alignment horizontal="left" vertical="center"/>
      <protection locked="0"/>
    </xf>
    <xf numFmtId="0" fontId="28" fillId="0" borderId="19" xfId="0" applyFont="1" applyFill="1" applyBorder="1" applyAlignment="1" applyProtection="1">
      <alignment horizontal="left" vertical="center"/>
      <protection locked="0"/>
    </xf>
    <xf numFmtId="0" fontId="28" fillId="0" borderId="18" xfId="0" applyFont="1" applyFill="1" applyBorder="1" applyAlignment="1" applyProtection="1">
      <alignment horizontal="left" vertical="center"/>
      <protection locked="0"/>
    </xf>
    <xf numFmtId="0" fontId="28" fillId="0" borderId="3" xfId="0" applyFont="1" applyFill="1" applyBorder="1" applyAlignment="1" applyProtection="1">
      <alignment horizontal="centerContinuous" vertical="center"/>
      <protection locked="0"/>
    </xf>
    <xf numFmtId="0" fontId="28" fillId="0" borderId="21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horizontal="left" vertical="center"/>
      <protection locked="0"/>
    </xf>
    <xf numFmtId="0" fontId="28" fillId="0" borderId="22" xfId="0" applyFont="1" applyFill="1" applyBorder="1" applyAlignment="1" applyProtection="1">
      <alignment horizontal="left" vertical="center"/>
      <protection locked="0"/>
    </xf>
    <xf numFmtId="0" fontId="28" fillId="0" borderId="23" xfId="0" applyFont="1" applyFill="1" applyBorder="1" applyAlignment="1" applyProtection="1">
      <alignment vertical="center"/>
      <protection locked="0"/>
    </xf>
    <xf numFmtId="0" fontId="28" fillId="0" borderId="24" xfId="0" applyFont="1" applyFill="1" applyBorder="1" applyAlignment="1" applyProtection="1">
      <alignment horizontal="left" vertical="center"/>
      <protection locked="0"/>
    </xf>
    <xf numFmtId="0" fontId="28" fillId="0" borderId="25" xfId="0" applyFont="1" applyFill="1" applyBorder="1" applyAlignment="1" applyProtection="1">
      <alignment horizontal="left" vertical="center"/>
      <protection locked="0"/>
    </xf>
    <xf numFmtId="168" fontId="29" fillId="0" borderId="0" xfId="1" applyNumberFormat="1" applyFont="1" applyFill="1" applyBorder="1" applyAlignment="1" applyProtection="1">
      <alignment vertical="center"/>
      <protection locked="0"/>
    </xf>
    <xf numFmtId="168" fontId="21" fillId="0" borderId="0" xfId="0" applyNumberFormat="1" applyFont="1" applyFill="1" applyBorder="1" applyAlignment="1" applyProtection="1">
      <alignment horizontal="right" vertical="center"/>
      <protection locked="0"/>
    </xf>
    <xf numFmtId="168" fontId="29" fillId="0" borderId="0" xfId="1" applyNumberFormat="1" applyFont="1" applyBorder="1" applyAlignment="1" applyProtection="1">
      <alignment vertical="center"/>
      <protection locked="0"/>
    </xf>
    <xf numFmtId="168" fontId="28" fillId="0" borderId="0" xfId="0" applyNumberFormat="1" applyFont="1" applyFill="1" applyBorder="1" applyAlignment="1" applyProtection="1">
      <alignment horizontal="left" vertical="center"/>
      <protection locked="0"/>
    </xf>
    <xf numFmtId="168" fontId="28" fillId="0" borderId="0" xfId="0" applyNumberFormat="1" applyFont="1" applyFill="1" applyAlignment="1" applyProtection="1">
      <alignment vertical="center"/>
      <protection locked="0"/>
    </xf>
    <xf numFmtId="168" fontId="21" fillId="0" borderId="0" xfId="0" applyNumberFormat="1" applyFont="1" applyFill="1" applyBorder="1" applyAlignment="1" applyProtection="1">
      <alignment horizontal="center" vertical="center"/>
      <protection locked="0"/>
    </xf>
    <xf numFmtId="168" fontId="28" fillId="0" borderId="0" xfId="0" applyNumberFormat="1" applyFont="1" applyFill="1" applyBorder="1" applyAlignment="1" applyProtection="1">
      <alignment vertical="center"/>
      <protection locked="0"/>
    </xf>
    <xf numFmtId="168" fontId="21" fillId="0" borderId="0" xfId="14" applyNumberFormat="1" applyFont="1" applyFill="1" applyBorder="1" applyAlignment="1">
      <alignment horizontal="center" vertical="center"/>
    </xf>
    <xf numFmtId="168" fontId="21" fillId="0" borderId="0" xfId="14" applyNumberFormat="1" applyFont="1" applyFill="1" applyBorder="1" applyAlignment="1">
      <alignment vertical="center"/>
    </xf>
    <xf numFmtId="168" fontId="21" fillId="0" borderId="0" xfId="14" applyNumberFormat="1" applyFont="1" applyFill="1" applyBorder="1" applyAlignment="1" applyProtection="1">
      <alignment vertical="center"/>
      <protection locked="0"/>
    </xf>
    <xf numFmtId="168" fontId="21" fillId="0" borderId="4" xfId="14" applyNumberFormat="1" applyFont="1" applyFill="1" applyBorder="1" applyAlignment="1">
      <alignment vertical="center"/>
    </xf>
    <xf numFmtId="0" fontId="28" fillId="0" borderId="8" xfId="0" applyFont="1" applyFill="1" applyBorder="1" applyAlignment="1" applyProtection="1">
      <alignment vertical="center"/>
      <protection locked="0"/>
    </xf>
    <xf numFmtId="168" fontId="21" fillId="5" borderId="11" xfId="0" applyNumberFormat="1" applyFont="1" applyFill="1" applyBorder="1" applyAlignment="1" applyProtection="1">
      <alignment horizontal="right" vertical="center"/>
      <protection locked="0"/>
    </xf>
    <xf numFmtId="168" fontId="28" fillId="0" borderId="12" xfId="0" applyNumberFormat="1" applyFont="1" applyFill="1" applyBorder="1" applyAlignment="1" applyProtection="1">
      <alignment vertical="center"/>
      <protection locked="0"/>
    </xf>
    <xf numFmtId="168" fontId="21" fillId="0" borderId="11" xfId="0" applyNumberFormat="1" applyFont="1" applyFill="1" applyBorder="1" applyAlignment="1" applyProtection="1">
      <alignment horizontal="right" vertical="center"/>
      <protection locked="0"/>
    </xf>
    <xf numFmtId="168" fontId="28" fillId="6" borderId="16" xfId="0" applyNumberFormat="1" applyFont="1" applyFill="1" applyBorder="1" applyAlignment="1" applyProtection="1">
      <alignment vertical="center"/>
      <protection locked="0"/>
    </xf>
    <xf numFmtId="168" fontId="21" fillId="4" borderId="0" xfId="0" applyNumberFormat="1" applyFont="1" applyFill="1" applyBorder="1" applyAlignment="1" applyProtection="1">
      <alignment horizontal="right" vertical="center"/>
      <protection locked="0"/>
    </xf>
    <xf numFmtId="168" fontId="28" fillId="4" borderId="0" xfId="0" applyNumberFormat="1" applyFont="1" applyFill="1" applyBorder="1" applyAlignment="1" applyProtection="1">
      <alignment vertical="center"/>
      <protection locked="0"/>
    </xf>
    <xf numFmtId="168" fontId="21" fillId="4" borderId="0" xfId="0" applyNumberFormat="1" applyFont="1" applyFill="1" applyBorder="1" applyAlignment="1" applyProtection="1">
      <alignment horizontal="centerContinuous" vertical="center"/>
      <protection locked="0"/>
    </xf>
    <xf numFmtId="168" fontId="28" fillId="4" borderId="0" xfId="0" applyNumberFormat="1" applyFont="1" applyFill="1" applyBorder="1" applyAlignment="1" applyProtection="1">
      <alignment horizontal="centerContinuous" vertical="center"/>
      <protection locked="0"/>
    </xf>
    <xf numFmtId="168" fontId="21" fillId="0" borderId="13" xfId="0" applyNumberFormat="1" applyFont="1" applyFill="1" applyBorder="1" applyAlignment="1" applyProtection="1">
      <alignment horizontal="right" vertical="center"/>
      <protection locked="0"/>
    </xf>
    <xf numFmtId="168" fontId="28" fillId="0" borderId="14" xfId="0" applyNumberFormat="1" applyFont="1" applyFill="1" applyBorder="1" applyAlignment="1" applyProtection="1">
      <alignment vertical="center"/>
      <protection locked="0"/>
    </xf>
    <xf numFmtId="168" fontId="28" fillId="6" borderId="18" xfId="0" applyNumberFormat="1" applyFont="1" applyFill="1" applyBorder="1" applyAlignment="1" applyProtection="1">
      <alignment horizontal="center" vertical="center"/>
      <protection locked="0"/>
    </xf>
    <xf numFmtId="168" fontId="28" fillId="0" borderId="16" xfId="0" applyNumberFormat="1" applyFont="1" applyFill="1" applyBorder="1" applyAlignment="1" applyProtection="1">
      <alignment vertical="center"/>
      <protection locked="0"/>
    </xf>
    <xf numFmtId="168" fontId="21" fillId="0" borderId="21" xfId="0" applyNumberFormat="1" applyFont="1" applyFill="1" applyBorder="1" applyAlignment="1" applyProtection="1">
      <alignment horizontal="right" vertical="center"/>
      <protection locked="0"/>
    </xf>
    <xf numFmtId="168" fontId="28" fillId="0" borderId="22" xfId="0" applyNumberFormat="1" applyFont="1" applyFill="1" applyBorder="1" applyAlignment="1" applyProtection="1">
      <alignment vertical="center"/>
      <protection locked="0"/>
    </xf>
    <xf numFmtId="168" fontId="21" fillId="0" borderId="23" xfId="0" applyNumberFormat="1" applyFont="1" applyFill="1" applyBorder="1" applyAlignment="1" applyProtection="1">
      <alignment horizontal="right" vertical="center"/>
      <protection locked="0"/>
    </xf>
    <xf numFmtId="168" fontId="28" fillId="0" borderId="25" xfId="0" applyNumberFormat="1" applyFont="1" applyFill="1" applyBorder="1" applyAlignment="1" applyProtection="1">
      <alignment vertical="center"/>
      <protection locked="0"/>
    </xf>
    <xf numFmtId="168" fontId="22" fillId="5" borderId="15" xfId="0" applyNumberFormat="1" applyFont="1" applyFill="1" applyBorder="1" applyAlignment="1" applyProtection="1">
      <alignment horizontal="right" vertical="center"/>
      <protection locked="0"/>
    </xf>
    <xf numFmtId="0" fontId="28" fillId="5" borderId="5" xfId="0" quotePrefix="1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168" fontId="29" fillId="5" borderId="0" xfId="1" applyNumberFormat="1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168" fontId="21" fillId="5" borderId="0" xfId="14" applyNumberFormat="1" applyFont="1" applyFill="1" applyBorder="1" applyAlignment="1" applyProtection="1">
      <alignment vertical="center"/>
      <protection locked="0"/>
    </xf>
    <xf numFmtId="168" fontId="18" fillId="6" borderId="0" xfId="1" applyNumberFormat="1" applyFont="1" applyFill="1" applyBorder="1" applyAlignment="1" applyProtection="1">
      <alignment vertical="center"/>
    </xf>
    <xf numFmtId="168" fontId="29" fillId="6" borderId="0" xfId="1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168" fontId="21" fillId="6" borderId="0" xfId="14" applyNumberFormat="1" applyFont="1" applyFill="1" applyBorder="1" applyAlignment="1" applyProtection="1">
      <alignment vertical="center"/>
    </xf>
    <xf numFmtId="168" fontId="22" fillId="6" borderId="0" xfId="14" applyNumberFormat="1" applyFont="1" applyFill="1" applyBorder="1" applyAlignment="1" applyProtection="1">
      <alignment horizontal="right" vertical="center"/>
    </xf>
    <xf numFmtId="168" fontId="22" fillId="6" borderId="4" xfId="14" applyNumberFormat="1" applyFont="1" applyFill="1" applyBorder="1" applyAlignment="1" applyProtection="1">
      <alignment horizontal="right" vertical="center"/>
    </xf>
    <xf numFmtId="168" fontId="21" fillId="0" borderId="0" xfId="14" applyNumberFormat="1" applyFont="1" applyFill="1" applyBorder="1" applyAlignment="1" applyProtection="1">
      <alignment vertical="center"/>
    </xf>
    <xf numFmtId="168" fontId="18" fillId="6" borderId="4" xfId="1" applyNumberFormat="1" applyFont="1" applyFill="1" applyBorder="1" applyAlignment="1" applyProtection="1">
      <alignment vertical="center"/>
    </xf>
    <xf numFmtId="168" fontId="18" fillId="6" borderId="0" xfId="1" applyNumberFormat="1" applyFont="1" applyFill="1" applyBorder="1" applyAlignment="1" applyProtection="1">
      <alignment horizontal="right" vertical="center"/>
    </xf>
    <xf numFmtId="168" fontId="21" fillId="6" borderId="0" xfId="14" applyNumberFormat="1" applyFont="1" applyFill="1" applyBorder="1" applyAlignment="1" applyProtection="1">
      <alignment horizontal="right" vertical="center"/>
    </xf>
    <xf numFmtId="168" fontId="36" fillId="6" borderId="11" xfId="0" applyNumberFormat="1" applyFont="1" applyFill="1" applyBorder="1" applyAlignment="1" applyProtection="1">
      <alignment horizontal="right" vertical="center"/>
    </xf>
    <xf numFmtId="168" fontId="22" fillId="6" borderId="15" xfId="0" applyNumberFormat="1" applyFont="1" applyFill="1" applyBorder="1" applyAlignment="1" applyProtection="1">
      <alignment horizontal="right" vertical="center"/>
    </xf>
    <xf numFmtId="168" fontId="22" fillId="6" borderId="17" xfId="0" applyNumberFormat="1" applyFont="1" applyFill="1" applyBorder="1" applyAlignment="1" applyProtection="1">
      <alignment horizontal="right" vertical="center"/>
    </xf>
    <xf numFmtId="168" fontId="21" fillId="6" borderId="11" xfId="0" applyNumberFormat="1" applyFont="1" applyFill="1" applyBorder="1" applyAlignment="1" applyProtection="1">
      <alignment horizontal="right" vertical="center"/>
    </xf>
    <xf numFmtId="168" fontId="18" fillId="6" borderId="0" xfId="14" applyNumberFormat="1" applyFont="1" applyFill="1" applyBorder="1" applyAlignment="1" applyProtection="1">
      <alignment horizontal="right" vertical="center"/>
    </xf>
    <xf numFmtId="168" fontId="18" fillId="6" borderId="0" xfId="14" applyNumberFormat="1" applyFont="1" applyFill="1" applyBorder="1" applyAlignment="1" applyProtection="1">
      <alignment vertical="center"/>
    </xf>
    <xf numFmtId="168" fontId="29" fillId="6" borderId="0" xfId="14" applyNumberFormat="1" applyFont="1" applyFill="1" applyBorder="1" applyAlignment="1" applyProtection="1">
      <alignment horizontal="right" vertical="center"/>
    </xf>
    <xf numFmtId="168" fontId="18" fillId="6" borderId="4" xfId="14" applyNumberFormat="1" applyFont="1" applyFill="1" applyBorder="1" applyAlignment="1" applyProtection="1">
      <alignment horizontal="right" vertical="center"/>
    </xf>
    <xf numFmtId="168" fontId="29" fillId="6" borderId="10" xfId="1" applyNumberFormat="1" applyFont="1" applyFill="1" applyBorder="1" applyAlignment="1" applyProtection="1">
      <alignment vertical="center"/>
    </xf>
    <xf numFmtId="168" fontId="29" fillId="6" borderId="11" xfId="1" applyNumberFormat="1" applyFont="1" applyFill="1" applyBorder="1" applyAlignment="1" applyProtection="1">
      <alignment vertical="center"/>
    </xf>
    <xf numFmtId="168" fontId="18" fillId="6" borderId="9" xfId="1" applyNumberFormat="1" applyFont="1" applyFill="1" applyBorder="1" applyAlignment="1" applyProtection="1">
      <alignment vertical="center"/>
    </xf>
    <xf numFmtId="168" fontId="18" fillId="6" borderId="10" xfId="1" applyNumberFormat="1" applyFont="1" applyFill="1" applyBorder="1" applyAlignment="1" applyProtection="1">
      <alignment vertical="center"/>
    </xf>
    <xf numFmtId="168" fontId="18" fillId="6" borderId="11" xfId="1" applyNumberFormat="1" applyFont="1" applyFill="1" applyBorder="1" applyAlignment="1" applyProtection="1">
      <alignment vertical="center"/>
    </xf>
    <xf numFmtId="168" fontId="29" fillId="5" borderId="10" xfId="1" applyNumberFormat="1" applyFont="1" applyFill="1" applyBorder="1" applyAlignment="1" applyProtection="1">
      <alignment vertical="center"/>
      <protection locked="0"/>
    </xf>
    <xf numFmtId="0" fontId="29" fillId="0" borderId="0" xfId="1" applyFont="1" applyFill="1" applyAlignment="1" applyProtection="1">
      <alignment vertical="center"/>
    </xf>
    <xf numFmtId="0" fontId="23" fillId="4" borderId="0" xfId="1" applyFont="1" applyFill="1" applyBorder="1" applyAlignment="1" applyProtection="1">
      <alignment vertical="center"/>
      <protection locked="0"/>
    </xf>
    <xf numFmtId="0" fontId="24" fillId="4" borderId="0" xfId="1" applyFont="1" applyFill="1" applyBorder="1" applyAlignment="1" applyProtection="1">
      <alignment horizontal="centerContinuous"/>
      <protection locked="0"/>
    </xf>
    <xf numFmtId="0" fontId="23" fillId="4" borderId="0" xfId="1" applyFont="1" applyFill="1" applyBorder="1" applyAlignment="1" applyProtection="1">
      <alignment horizontal="centerContinuous"/>
      <protection locked="0"/>
    </xf>
    <xf numFmtId="0" fontId="24" fillId="4" borderId="0" xfId="14" applyFont="1" applyFill="1" applyBorder="1" applyAlignment="1" applyProtection="1">
      <alignment horizontal="center" vertical="center"/>
      <protection locked="0"/>
    </xf>
    <xf numFmtId="0" fontId="24" fillId="4" borderId="0" xfId="14" applyFont="1" applyFill="1" applyBorder="1" applyAlignment="1" applyProtection="1">
      <alignment horizontal="centerContinuous" vertical="center"/>
      <protection locked="0"/>
    </xf>
    <xf numFmtId="0" fontId="24" fillId="4" borderId="0" xfId="1" quotePrefix="1" applyFont="1" applyFill="1" applyBorder="1" applyAlignment="1" applyProtection="1">
      <alignment horizontal="centerContinuous" vertical="center"/>
      <protection locked="0"/>
    </xf>
    <xf numFmtId="0" fontId="23" fillId="4" borderId="0" xfId="1" applyFont="1" applyFill="1" applyBorder="1" applyAlignment="1" applyProtection="1">
      <alignment horizontal="centerContinuous" vertical="center"/>
      <protection locked="0"/>
    </xf>
    <xf numFmtId="0" fontId="24" fillId="4" borderId="0" xfId="1" applyFont="1" applyFill="1" applyBorder="1" applyAlignment="1" applyProtection="1">
      <alignment horizontal="center" vertical="center"/>
      <protection locked="0"/>
    </xf>
    <xf numFmtId="0" fontId="23" fillId="4" borderId="0" xfId="1" applyFont="1" applyFill="1" applyBorder="1" applyAlignment="1" applyProtection="1">
      <alignment horizontal="center" vertical="center"/>
      <protection locked="0"/>
    </xf>
    <xf numFmtId="0" fontId="24" fillId="4" borderId="0" xfId="1" applyFont="1" applyFill="1" applyBorder="1" applyAlignment="1" applyProtection="1">
      <alignment horizontal="centerContinuous" vertical="center"/>
      <protection locked="0"/>
    </xf>
    <xf numFmtId="0" fontId="35" fillId="0" borderId="0" xfId="1" applyFont="1" applyBorder="1" applyAlignment="1" applyProtection="1">
      <alignment vertical="center"/>
      <protection locked="0"/>
    </xf>
    <xf numFmtId="0" fontId="29" fillId="0" borderId="11" xfId="1" applyFont="1" applyBorder="1" applyAlignment="1" applyProtection="1">
      <alignment vertical="center"/>
      <protection locked="0"/>
    </xf>
    <xf numFmtId="0" fontId="29" fillId="0" borderId="5" xfId="1" applyFont="1" applyBorder="1" applyAlignment="1" applyProtection="1">
      <alignment vertical="center"/>
      <protection locked="0"/>
    </xf>
    <xf numFmtId="0" fontId="29" fillId="0" borderId="12" xfId="1" applyFont="1" applyBorder="1" applyAlignment="1" applyProtection="1">
      <alignment vertical="center"/>
      <protection locked="0"/>
    </xf>
    <xf numFmtId="168" fontId="29" fillId="0" borderId="12" xfId="1" applyNumberFormat="1" applyFont="1" applyFill="1" applyBorder="1" applyAlignment="1" applyProtection="1">
      <alignment vertical="center"/>
      <protection locked="0"/>
    </xf>
    <xf numFmtId="0" fontId="29" fillId="0" borderId="5" xfId="0" applyFont="1" applyFill="1" applyBorder="1" applyAlignment="1" applyProtection="1">
      <alignment horizontal="left" vertical="center"/>
      <protection locked="0"/>
    </xf>
    <xf numFmtId="0" fontId="29" fillId="0" borderId="9" xfId="1" applyFont="1" applyBorder="1" applyAlignment="1" applyProtection="1">
      <alignment vertical="center"/>
      <protection locked="0"/>
    </xf>
    <xf numFmtId="168" fontId="29" fillId="0" borderId="9" xfId="1" applyNumberFormat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right" vertical="center"/>
      <protection locked="0"/>
    </xf>
    <xf numFmtId="0" fontId="29" fillId="4" borderId="0" xfId="1" applyFont="1" applyFill="1" applyBorder="1" applyAlignment="1" applyProtection="1">
      <alignment vertical="center"/>
      <protection locked="0"/>
    </xf>
    <xf numFmtId="0" fontId="18" fillId="4" borderId="0" xfId="1" applyFont="1" applyFill="1" applyBorder="1" applyAlignment="1" applyProtection="1">
      <alignment horizontal="centerContinuous"/>
      <protection locked="0"/>
    </xf>
    <xf numFmtId="0" fontId="29" fillId="4" borderId="0" xfId="1" applyFont="1" applyFill="1" applyBorder="1" applyAlignment="1" applyProtection="1">
      <alignment horizontal="centerContinuous"/>
      <protection locked="0"/>
    </xf>
    <xf numFmtId="0" fontId="18" fillId="4" borderId="0" xfId="14" applyFont="1" applyFill="1" applyBorder="1" applyAlignment="1" applyProtection="1">
      <alignment horizontal="center" vertical="center"/>
      <protection locked="0"/>
    </xf>
    <xf numFmtId="0" fontId="18" fillId="4" borderId="0" xfId="14" applyFont="1" applyFill="1" applyBorder="1" applyAlignment="1" applyProtection="1">
      <alignment horizontal="centerContinuous" vertical="center"/>
      <protection locked="0"/>
    </xf>
    <xf numFmtId="0" fontId="18" fillId="4" borderId="0" xfId="1" quotePrefix="1" applyFont="1" applyFill="1" applyBorder="1" applyAlignment="1" applyProtection="1">
      <alignment horizontal="centerContinuous" vertical="center"/>
      <protection locked="0"/>
    </xf>
    <xf numFmtId="0" fontId="29" fillId="4" borderId="0" xfId="1" applyFont="1" applyFill="1" applyBorder="1" applyAlignment="1" applyProtection="1">
      <alignment horizontal="centerContinuous" vertical="center"/>
      <protection locked="0"/>
    </xf>
    <xf numFmtId="0" fontId="18" fillId="4" borderId="0" xfId="14" quotePrefix="1" applyFont="1" applyFill="1" applyBorder="1" applyAlignment="1" applyProtection="1">
      <alignment horizontal="center" vertical="center"/>
      <protection locked="0"/>
    </xf>
    <xf numFmtId="0" fontId="18" fillId="4" borderId="0" xfId="1" applyFont="1" applyFill="1" applyBorder="1" applyAlignment="1" applyProtection="1">
      <alignment horizontal="center" vertical="center"/>
      <protection locked="0"/>
    </xf>
    <xf numFmtId="0" fontId="29" fillId="4" borderId="0" xfId="1" applyFont="1" applyFill="1" applyBorder="1" applyAlignment="1" applyProtection="1">
      <alignment horizontal="center" vertical="center"/>
      <protection locked="0"/>
    </xf>
    <xf numFmtId="0" fontId="18" fillId="4" borderId="0" xfId="1" applyFont="1" applyFill="1" applyBorder="1" applyAlignment="1" applyProtection="1">
      <alignment horizontal="centerContinuous" vertical="center"/>
      <protection locked="0"/>
    </xf>
    <xf numFmtId="0" fontId="18" fillId="0" borderId="5" xfId="1" applyFont="1" applyBorder="1" applyAlignment="1" applyProtection="1">
      <alignment vertical="center"/>
      <protection locked="0"/>
    </xf>
    <xf numFmtId="0" fontId="29" fillId="0" borderId="12" xfId="1" applyFont="1" applyFill="1" applyBorder="1" applyAlignment="1" applyProtection="1">
      <alignment vertical="center"/>
      <protection locked="0"/>
    </xf>
    <xf numFmtId="168" fontId="29" fillId="0" borderId="20" xfId="1" applyNumberFormat="1" applyFont="1" applyBorder="1" applyAlignment="1" applyProtection="1">
      <alignment vertical="center"/>
      <protection locked="0"/>
    </xf>
    <xf numFmtId="166" fontId="18" fillId="0" borderId="0" xfId="1" applyNumberFormat="1" applyFont="1" applyFill="1" applyBorder="1" applyAlignment="1" applyProtection="1">
      <alignment horizontal="centerContinuous" vertical="center"/>
      <protection locked="0"/>
    </xf>
    <xf numFmtId="0" fontId="22" fillId="4" borderId="0" xfId="1" applyFont="1" applyFill="1" applyBorder="1" applyAlignment="1" applyProtection="1">
      <alignment horizontal="centerContinuous"/>
      <protection locked="0"/>
    </xf>
    <xf numFmtId="0" fontId="21" fillId="4" borderId="0" xfId="1" applyFont="1" applyFill="1" applyBorder="1" applyAlignment="1" applyProtection="1">
      <alignment horizontal="centerContinuous"/>
      <protection locked="0"/>
    </xf>
    <xf numFmtId="0" fontId="22" fillId="4" borderId="0" xfId="14" applyFont="1" applyFill="1" applyBorder="1" applyAlignment="1" applyProtection="1">
      <alignment horizontal="center" vertical="center"/>
      <protection locked="0"/>
    </xf>
    <xf numFmtId="0" fontId="22" fillId="4" borderId="0" xfId="14" applyFont="1" applyFill="1" applyBorder="1" applyAlignment="1" applyProtection="1">
      <alignment horizontal="centerContinuous" vertical="center"/>
      <protection locked="0"/>
    </xf>
    <xf numFmtId="0" fontId="21" fillId="4" borderId="0" xfId="1" applyFont="1" applyFill="1" applyBorder="1" applyAlignment="1" applyProtection="1">
      <alignment horizontal="center" vertical="center"/>
      <protection locked="0"/>
    </xf>
    <xf numFmtId="0" fontId="30" fillId="0" borderId="0" xfId="1" applyFont="1" applyFill="1" applyBorder="1" applyAlignment="1" applyProtection="1">
      <alignment vertical="center"/>
      <protection locked="0"/>
    </xf>
    <xf numFmtId="168" fontId="18" fillId="0" borderId="0" xfId="1" applyNumberFormat="1" applyFont="1" applyFill="1" applyBorder="1" applyAlignment="1" applyProtection="1">
      <alignment vertical="center"/>
      <protection locked="0"/>
    </xf>
    <xf numFmtId="0" fontId="29" fillId="0" borderId="11" xfId="1" applyFont="1" applyFill="1" applyBorder="1" applyAlignment="1" applyProtection="1">
      <alignment vertical="center"/>
      <protection locked="0"/>
    </xf>
    <xf numFmtId="0" fontId="18" fillId="0" borderId="5" xfId="1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29" fillId="0" borderId="5" xfId="1" applyFont="1" applyFill="1" applyBorder="1" applyAlignment="1" applyProtection="1">
      <alignment vertical="center"/>
      <protection locked="0"/>
    </xf>
    <xf numFmtId="168" fontId="18" fillId="5" borderId="10" xfId="1" applyNumberFormat="1" applyFont="1" applyFill="1" applyBorder="1" applyAlignment="1" applyProtection="1">
      <alignment vertical="center"/>
      <protection locked="0"/>
    </xf>
    <xf numFmtId="168" fontId="29" fillId="0" borderId="26" xfId="1" applyNumberFormat="1" applyFont="1" applyFill="1" applyBorder="1" applyAlignment="1" applyProtection="1">
      <alignment vertical="center"/>
      <protection locked="0"/>
    </xf>
    <xf numFmtId="168" fontId="18" fillId="0" borderId="12" xfId="1" applyNumberFormat="1" applyFont="1" applyFill="1" applyBorder="1" applyAlignment="1" applyProtection="1">
      <alignment vertical="center"/>
      <protection locked="0"/>
    </xf>
    <xf numFmtId="0" fontId="29" fillId="0" borderId="6" xfId="1" applyFont="1" applyFill="1" applyBorder="1" applyAlignment="1" applyProtection="1">
      <alignment vertical="center"/>
      <protection locked="0"/>
    </xf>
    <xf numFmtId="0" fontId="18" fillId="0" borderId="15" xfId="1" applyFont="1" applyFill="1" applyBorder="1" applyAlignment="1" applyProtection="1">
      <alignment vertical="center"/>
      <protection locked="0"/>
    </xf>
    <xf numFmtId="0" fontId="29" fillId="0" borderId="3" xfId="1" applyFont="1" applyFill="1" applyBorder="1" applyAlignment="1" applyProtection="1">
      <alignment vertical="center"/>
      <protection locked="0"/>
    </xf>
    <xf numFmtId="0" fontId="29" fillId="0" borderId="16" xfId="1" applyFont="1" applyFill="1" applyBorder="1" applyAlignment="1" applyProtection="1">
      <alignment vertical="center"/>
      <protection locked="0"/>
    </xf>
    <xf numFmtId="168" fontId="29" fillId="0" borderId="16" xfId="1" applyNumberFormat="1" applyFont="1" applyFill="1" applyBorder="1" applyAlignment="1" applyProtection="1">
      <alignment vertical="center"/>
      <protection locked="0"/>
    </xf>
    <xf numFmtId="0" fontId="18" fillId="0" borderId="0" xfId="14" applyFont="1" applyFill="1" applyBorder="1" applyAlignment="1" applyProtection="1">
      <alignment vertical="center"/>
      <protection locked="0"/>
    </xf>
    <xf numFmtId="0" fontId="18" fillId="0" borderId="11" xfId="1" applyFont="1" applyFill="1" applyBorder="1" applyAlignment="1" applyProtection="1">
      <alignment vertical="center"/>
      <protection locked="0"/>
    </xf>
    <xf numFmtId="0" fontId="29" fillId="0" borderId="5" xfId="14" applyFont="1" applyFill="1" applyBorder="1" applyAlignment="1" applyProtection="1">
      <alignment vertical="center"/>
      <protection locked="0"/>
    </xf>
    <xf numFmtId="0" fontId="29" fillId="0" borderId="0" xfId="14" applyFont="1" applyFill="1" applyBorder="1" applyAlignment="1" applyProtection="1">
      <alignment vertical="center"/>
      <protection locked="0"/>
    </xf>
    <xf numFmtId="0" fontId="29" fillId="0" borderId="15" xfId="1" applyFont="1" applyFill="1" applyBorder="1" applyAlignment="1" applyProtection="1">
      <alignment vertical="center"/>
      <protection locked="0"/>
    </xf>
    <xf numFmtId="0" fontId="18" fillId="0" borderId="3" xfId="1" applyFont="1" applyFill="1" applyBorder="1" applyAlignment="1" applyProtection="1">
      <alignment vertical="center"/>
      <protection locked="0"/>
    </xf>
    <xf numFmtId="0" fontId="29" fillId="0" borderId="3" xfId="14" applyFont="1" applyFill="1" applyBorder="1" applyAlignment="1" applyProtection="1">
      <alignment vertical="center"/>
      <protection locked="0"/>
    </xf>
    <xf numFmtId="0" fontId="18" fillId="0" borderId="5" xfId="14" applyFont="1" applyFill="1" applyBorder="1" applyAlignment="1" applyProtection="1">
      <alignment vertical="center"/>
      <protection locked="0"/>
    </xf>
    <xf numFmtId="0" fontId="29" fillId="0" borderId="9" xfId="1" applyFont="1" applyFill="1" applyBorder="1" applyAlignment="1" applyProtection="1">
      <alignment vertical="center"/>
      <protection locked="0"/>
    </xf>
    <xf numFmtId="0" fontId="18" fillId="0" borderId="9" xfId="1" applyFont="1" applyFill="1" applyBorder="1" applyAlignment="1" applyProtection="1">
      <alignment vertical="center"/>
      <protection locked="0"/>
    </xf>
    <xf numFmtId="0" fontId="29" fillId="0" borderId="9" xfId="14" applyFont="1" applyFill="1" applyBorder="1" applyAlignment="1" applyProtection="1">
      <alignment vertical="center"/>
      <protection locked="0"/>
    </xf>
    <xf numFmtId="168" fontId="29" fillId="0" borderId="9" xfId="1" applyNumberFormat="1" applyFont="1" applyFill="1" applyBorder="1" applyAlignment="1" applyProtection="1">
      <alignment vertical="center"/>
      <protection locked="0"/>
    </xf>
    <xf numFmtId="0" fontId="29" fillId="0" borderId="4" xfId="1" applyFont="1" applyFill="1" applyBorder="1" applyAlignment="1" applyProtection="1">
      <alignment vertical="center"/>
      <protection locked="0"/>
    </xf>
    <xf numFmtId="0" fontId="18" fillId="0" borderId="4" xfId="1" applyFont="1" applyFill="1" applyBorder="1" applyAlignment="1" applyProtection="1">
      <alignment vertical="center"/>
      <protection locked="0"/>
    </xf>
    <xf numFmtId="0" fontId="29" fillId="0" borderId="4" xfId="0" applyFont="1" applyFill="1" applyBorder="1" applyAlignment="1" applyProtection="1">
      <alignment horizontal="left" vertical="center"/>
      <protection locked="0"/>
    </xf>
    <xf numFmtId="168" fontId="29" fillId="0" borderId="4" xfId="1" applyNumberFormat="1" applyFont="1" applyFill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Alignment="1" applyProtection="1">
      <alignment horizontal="center" vertical="center"/>
      <protection locked="0"/>
    </xf>
    <xf numFmtId="0" fontId="31" fillId="0" borderId="0" xfId="1" applyFont="1" applyFill="1" applyBorder="1" applyAlignment="1" applyProtection="1">
      <alignment vertical="center"/>
      <protection locked="0"/>
    </xf>
    <xf numFmtId="0" fontId="29" fillId="2" borderId="0" xfId="14" applyFont="1" applyFill="1" applyBorder="1" applyAlignment="1" applyProtection="1">
      <alignment vertical="center"/>
      <protection locked="0"/>
    </xf>
    <xf numFmtId="0" fontId="29" fillId="0" borderId="0" xfId="1" applyFont="1" applyBorder="1" applyAlignment="1" applyProtection="1">
      <alignment horizontal="center" vertical="center"/>
      <protection locked="0"/>
    </xf>
    <xf numFmtId="0" fontId="29" fillId="2" borderId="0" xfId="14" applyFont="1" applyFill="1" applyBorder="1" applyAlignment="1" applyProtection="1">
      <alignment horizontal="centerContinuous" vertical="center"/>
      <protection locked="0"/>
    </xf>
    <xf numFmtId="166" fontId="29" fillId="0" borderId="0" xfId="1" applyNumberFormat="1" applyFont="1" applyFill="1" applyBorder="1" applyAlignment="1" applyProtection="1">
      <alignment horizontal="centerContinuous" vertical="center"/>
      <protection locked="0"/>
    </xf>
    <xf numFmtId="168" fontId="18" fillId="6" borderId="27" xfId="1" applyNumberFormat="1" applyFont="1" applyFill="1" applyBorder="1" applyAlignment="1" applyProtection="1">
      <alignment vertical="center"/>
    </xf>
    <xf numFmtId="168" fontId="18" fillId="6" borderId="15" xfId="1" applyNumberFormat="1" applyFont="1" applyFill="1" applyBorder="1" applyAlignment="1" applyProtection="1">
      <alignment vertical="center"/>
    </xf>
    <xf numFmtId="0" fontId="29" fillId="0" borderId="2" xfId="1" applyFont="1" applyBorder="1" applyAlignment="1" applyProtection="1">
      <alignment vertical="center"/>
      <protection locked="0"/>
    </xf>
    <xf numFmtId="0" fontId="18" fillId="0" borderId="2" xfId="1" applyFont="1" applyBorder="1" applyAlignment="1" applyProtection="1">
      <alignment vertical="center"/>
      <protection locked="0"/>
    </xf>
    <xf numFmtId="0" fontId="29" fillId="2" borderId="2" xfId="14" applyFont="1" applyFill="1" applyBorder="1" applyAlignment="1" applyProtection="1">
      <alignment vertical="center"/>
      <protection locked="0"/>
    </xf>
    <xf numFmtId="166" fontId="29" fillId="0" borderId="2" xfId="1" applyNumberFormat="1" applyFont="1" applyFill="1" applyBorder="1" applyAlignment="1" applyProtection="1">
      <alignment vertical="center"/>
      <protection locked="0"/>
    </xf>
    <xf numFmtId="0" fontId="29" fillId="0" borderId="2" xfId="1" applyFont="1" applyFill="1" applyBorder="1" applyAlignment="1" applyProtection="1">
      <alignment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168" fontId="29" fillId="2" borderId="0" xfId="1" applyNumberFormat="1" applyFont="1" applyFill="1" applyBorder="1" applyAlignment="1" applyProtection="1">
      <alignment vertical="center"/>
      <protection locked="0"/>
    </xf>
    <xf numFmtId="0" fontId="25" fillId="4" borderId="0" xfId="1" quotePrefix="1" applyFont="1" applyFill="1" applyAlignment="1" applyProtection="1">
      <alignment horizontal="centerContinuous" vertical="center"/>
      <protection locked="0"/>
    </xf>
    <xf numFmtId="0" fontId="25" fillId="0" borderId="0" xfId="1" quotePrefix="1" applyFont="1" applyAlignment="1" applyProtection="1">
      <alignment horizontal="centerContinuous" vertical="center"/>
      <protection locked="0"/>
    </xf>
    <xf numFmtId="0" fontId="22" fillId="0" borderId="0" xfId="1" applyFont="1" applyAlignment="1" applyProtection="1">
      <alignment horizontal="centerContinuous" vertical="center"/>
      <protection locked="0"/>
    </xf>
    <xf numFmtId="0" fontId="21" fillId="0" borderId="0" xfId="1" applyFont="1" applyAlignment="1" applyProtection="1">
      <alignment horizontal="centerContinuous" vertical="center"/>
      <protection locked="0"/>
    </xf>
    <xf numFmtId="0" fontId="21" fillId="0" borderId="0" xfId="1" quotePrefix="1" applyFont="1" applyAlignment="1" applyProtection="1">
      <alignment horizontal="centerContinuous" vertical="center"/>
      <protection locked="0"/>
    </xf>
    <xf numFmtId="0" fontId="19" fillId="0" borderId="0" xfId="1" quotePrefix="1" applyFont="1" applyAlignment="1" applyProtection="1">
      <alignment horizontal="centerContinuous" vertical="center"/>
      <protection locked="0"/>
    </xf>
    <xf numFmtId="0" fontId="22" fillId="4" borderId="0" xfId="14" applyFont="1" applyFill="1" applyBorder="1" applyAlignment="1" applyProtection="1">
      <alignment vertical="center"/>
      <protection locked="0"/>
    </xf>
    <xf numFmtId="0" fontId="20" fillId="0" borderId="0" xfId="14" applyFont="1" applyFill="1" applyBorder="1" applyProtection="1">
      <protection locked="0"/>
    </xf>
    <xf numFmtId="0" fontId="20" fillId="0" borderId="0" xfId="14" applyFont="1" applyProtection="1">
      <protection locked="0"/>
    </xf>
    <xf numFmtId="0" fontId="22" fillId="4" borderId="0" xfId="14" quotePrefix="1" applyFont="1" applyFill="1" applyBorder="1" applyAlignment="1" applyProtection="1">
      <alignment horizontal="centerContinuous" vertical="center"/>
      <protection locked="0"/>
    </xf>
    <xf numFmtId="0" fontId="21" fillId="0" borderId="0" xfId="14" applyFont="1" applyBorder="1" applyAlignment="1" applyProtection="1">
      <alignment vertical="center"/>
      <protection locked="0"/>
    </xf>
    <xf numFmtId="0" fontId="21" fillId="0" borderId="0" xfId="14" applyFont="1" applyBorder="1" applyAlignment="1" applyProtection="1">
      <alignment horizontal="center" vertical="center"/>
      <protection locked="0"/>
    </xf>
    <xf numFmtId="168" fontId="21" fillId="0" borderId="0" xfId="14" applyNumberFormat="1" applyFont="1" applyFill="1" applyBorder="1" applyAlignment="1" applyProtection="1">
      <alignment horizontal="center" vertical="center"/>
      <protection locked="0"/>
    </xf>
    <xf numFmtId="0" fontId="21" fillId="0" borderId="0" xfId="14" applyFont="1" applyBorder="1" applyProtection="1">
      <protection locked="0"/>
    </xf>
    <xf numFmtId="0" fontId="21" fillId="0" borderId="0" xfId="14" applyFont="1" applyProtection="1">
      <protection locked="0"/>
    </xf>
    <xf numFmtId="0" fontId="27" fillId="0" borderId="0" xfId="14" applyFont="1" applyProtection="1">
      <protection locked="0"/>
    </xf>
    <xf numFmtId="168" fontId="21" fillId="5" borderId="0" xfId="14" applyNumberFormat="1" applyFont="1" applyFill="1" applyBorder="1" applyAlignment="1" applyProtection="1">
      <alignment horizontal="right" vertical="center"/>
      <protection locked="0"/>
    </xf>
    <xf numFmtId="0" fontId="21" fillId="0" borderId="0" xfId="14" applyFont="1" applyFill="1" applyBorder="1" applyAlignment="1" applyProtection="1">
      <alignment vertical="center"/>
      <protection locked="0"/>
    </xf>
    <xf numFmtId="0" fontId="21" fillId="0" borderId="0" xfId="14" applyFont="1" applyFill="1" applyBorder="1" applyAlignment="1" applyProtection="1">
      <alignment horizontal="center" vertical="center"/>
      <protection locked="0"/>
    </xf>
    <xf numFmtId="168" fontId="21" fillId="0" borderId="0" xfId="14" applyNumberFormat="1" applyFont="1" applyFill="1" applyBorder="1" applyAlignment="1" applyProtection="1">
      <alignment horizontal="right" vertical="center"/>
      <protection locked="0"/>
    </xf>
    <xf numFmtId="168" fontId="22" fillId="0" borderId="0" xfId="14" applyNumberFormat="1" applyFont="1" applyFill="1" applyBorder="1" applyAlignment="1" applyProtection="1">
      <alignment horizontal="right" vertical="center"/>
      <protection locked="0"/>
    </xf>
    <xf numFmtId="0" fontId="21" fillId="0" borderId="4" xfId="14" applyFont="1" applyBorder="1" applyAlignment="1" applyProtection="1">
      <alignment vertical="center"/>
      <protection locked="0"/>
    </xf>
    <xf numFmtId="0" fontId="22" fillId="0" borderId="4" xfId="14" applyFont="1" applyBorder="1" applyAlignment="1" applyProtection="1">
      <alignment horizontal="centerContinuous" vertical="center"/>
      <protection locked="0"/>
    </xf>
    <xf numFmtId="0" fontId="21" fillId="0" borderId="4" xfId="14" applyFont="1" applyBorder="1" applyAlignment="1" applyProtection="1">
      <alignment horizontal="centerContinuous" vertical="center"/>
      <protection locked="0"/>
    </xf>
    <xf numFmtId="168" fontId="21" fillId="0" borderId="4" xfId="14" applyNumberFormat="1" applyFont="1" applyFill="1" applyBorder="1" applyAlignment="1" applyProtection="1">
      <alignment vertical="center"/>
      <protection locked="0"/>
    </xf>
    <xf numFmtId="0" fontId="21" fillId="0" borderId="1" xfId="14" applyFont="1" applyBorder="1" applyAlignment="1" applyProtection="1">
      <alignment vertical="center"/>
      <protection locked="0"/>
    </xf>
    <xf numFmtId="0" fontId="21" fillId="0" borderId="1" xfId="14" applyFont="1" applyBorder="1" applyAlignment="1" applyProtection="1">
      <alignment horizontal="center" vertical="center"/>
      <protection locked="0"/>
    </xf>
    <xf numFmtId="168" fontId="21" fillId="0" borderId="1" xfId="14" applyNumberFormat="1" applyFont="1" applyFill="1" applyBorder="1" applyAlignment="1" applyProtection="1">
      <alignment horizontal="center" vertical="center"/>
      <protection locked="0"/>
    </xf>
    <xf numFmtId="168" fontId="21" fillId="0" borderId="1" xfId="14" applyNumberFormat="1" applyFont="1" applyFill="1" applyBorder="1" applyAlignment="1" applyProtection="1">
      <alignment vertical="center"/>
      <protection locked="0"/>
    </xf>
    <xf numFmtId="40" fontId="21" fillId="0" borderId="0" xfId="14" applyNumberFormat="1" applyFont="1" applyFill="1" applyBorder="1" applyAlignment="1" applyProtection="1">
      <alignment vertical="center"/>
      <protection locked="0"/>
    </xf>
    <xf numFmtId="0" fontId="21" fillId="0" borderId="0" xfId="14" applyFont="1" applyBorder="1" applyAlignment="1" applyProtection="1">
      <alignment horizontal="centerContinuous" vertical="center"/>
      <protection locked="0"/>
    </xf>
    <xf numFmtId="166" fontId="21" fillId="0" borderId="0" xfId="14" applyNumberFormat="1" applyFont="1" applyBorder="1" applyAlignment="1" applyProtection="1">
      <alignment horizontal="centerContinuous" vertical="center"/>
      <protection locked="0"/>
    </xf>
    <xf numFmtId="166" fontId="21" fillId="3" borderId="0" xfId="14" applyNumberFormat="1" applyFont="1" applyFill="1" applyBorder="1" applyAlignment="1" applyProtection="1">
      <alignment horizontal="centerContinuous" vertical="center"/>
      <protection locked="0"/>
    </xf>
    <xf numFmtId="40" fontId="21" fillId="0" borderId="0" xfId="14" applyNumberFormat="1" applyFont="1" applyBorder="1" applyAlignment="1" applyProtection="1">
      <alignment horizontal="centerContinuous" vertical="center"/>
      <protection locked="0"/>
    </xf>
    <xf numFmtId="166" fontId="21" fillId="0" borderId="0" xfId="14" applyNumberFormat="1" applyFont="1" applyFill="1" applyBorder="1" applyAlignment="1" applyProtection="1">
      <alignment vertical="center"/>
      <protection locked="0"/>
    </xf>
    <xf numFmtId="0" fontId="22" fillId="0" borderId="0" xfId="14" applyFont="1" applyBorder="1" applyAlignment="1" applyProtection="1">
      <alignment horizontal="left" vertical="center"/>
      <protection locked="0"/>
    </xf>
    <xf numFmtId="0" fontId="22" fillId="0" borderId="0" xfId="14" applyFont="1" applyBorder="1" applyAlignment="1" applyProtection="1">
      <alignment horizontal="right" vertical="center"/>
      <protection locked="0"/>
    </xf>
    <xf numFmtId="0" fontId="21" fillId="0" borderId="0" xfId="14" applyFont="1" applyAlignment="1" applyProtection="1">
      <alignment vertical="center"/>
      <protection locked="0"/>
    </xf>
    <xf numFmtId="0" fontId="27" fillId="0" borderId="0" xfId="14" applyFont="1" applyAlignment="1" applyProtection="1">
      <alignment vertical="center"/>
      <protection locked="0"/>
    </xf>
    <xf numFmtId="168" fontId="21" fillId="0" borderId="0" xfId="14" applyNumberFormat="1" applyFont="1" applyProtection="1">
      <protection locked="0"/>
    </xf>
    <xf numFmtId="0" fontId="10" fillId="0" borderId="0" xfId="14" applyFont="1" applyProtection="1">
      <protection locked="0"/>
    </xf>
    <xf numFmtId="0" fontId="12" fillId="0" borderId="0" xfId="14" applyFont="1" applyProtection="1">
      <protection locked="0"/>
    </xf>
    <xf numFmtId="0" fontId="29" fillId="0" borderId="0" xfId="1" applyFont="1" applyAlignment="1" applyProtection="1">
      <alignment horizontal="center" vertical="center"/>
      <protection locked="0"/>
    </xf>
    <xf numFmtId="0" fontId="29" fillId="0" borderId="4" xfId="1" applyFont="1" applyBorder="1" applyAlignment="1" applyProtection="1">
      <alignment vertical="center"/>
      <protection locked="0"/>
    </xf>
    <xf numFmtId="0" fontId="22" fillId="0" borderId="4" xfId="1" applyFont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8" fillId="2" borderId="0" xfId="14" applyFont="1" applyFill="1" applyBorder="1" applyAlignment="1" applyProtection="1">
      <alignment vertical="center"/>
      <protection locked="0"/>
    </xf>
    <xf numFmtId="0" fontId="18" fillId="0" borderId="1" xfId="1" applyFont="1" applyBorder="1" applyAlignment="1" applyProtection="1">
      <alignment vertical="center"/>
      <protection locked="0"/>
    </xf>
    <xf numFmtId="0" fontId="29" fillId="2" borderId="1" xfId="14" applyFont="1" applyFill="1" applyBorder="1" applyAlignment="1" applyProtection="1">
      <alignment vertical="center"/>
      <protection locked="0"/>
    </xf>
    <xf numFmtId="166" fontId="29" fillId="0" borderId="1" xfId="1" applyNumberFormat="1" applyFont="1" applyFill="1" applyBorder="1" applyAlignment="1" applyProtection="1">
      <alignment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1" fillId="0" borderId="0" xfId="1" applyFont="1" applyFill="1" applyAlignment="1" applyProtection="1">
      <alignment horizontal="centerContinuous" vertical="center"/>
      <protection locked="0"/>
    </xf>
    <xf numFmtId="0" fontId="22" fillId="4" borderId="0" xfId="14" quotePrefix="1" applyFont="1" applyFill="1" applyBorder="1" applyAlignment="1" applyProtection="1">
      <alignment horizontal="center" vertical="center"/>
      <protection locked="0"/>
    </xf>
    <xf numFmtId="0" fontId="22" fillId="0" borderId="0" xfId="14" applyFont="1" applyBorder="1" applyAlignment="1" applyProtection="1">
      <alignment vertical="center"/>
      <protection locked="0"/>
    </xf>
    <xf numFmtId="0" fontId="21" fillId="2" borderId="0" xfId="14" applyFont="1" applyFill="1" applyBorder="1" applyAlignment="1" applyProtection="1">
      <alignment vertical="center"/>
      <protection locked="0"/>
    </xf>
    <xf numFmtId="0" fontId="22" fillId="0" borderId="0" xfId="14" applyFont="1" applyBorder="1" applyAlignment="1" applyProtection="1">
      <alignment horizontal="centerContinuous" vertical="center"/>
      <protection locked="0"/>
    </xf>
    <xf numFmtId="166" fontId="22" fillId="0" borderId="0" xfId="14" applyNumberFormat="1" applyFont="1" applyFill="1" applyBorder="1" applyAlignment="1" applyProtection="1">
      <alignment horizontal="right" vertical="center"/>
      <protection locked="0"/>
    </xf>
    <xf numFmtId="168" fontId="17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14" applyFont="1" applyFill="1" applyBorder="1" applyAlignment="1" applyProtection="1">
      <alignment vertical="center"/>
      <protection locked="0"/>
    </xf>
    <xf numFmtId="0" fontId="20" fillId="0" borderId="0" xfId="14" applyFont="1" applyAlignment="1" applyProtection="1">
      <alignment vertical="center"/>
      <protection locked="0"/>
    </xf>
    <xf numFmtId="0" fontId="29" fillId="0" borderId="0" xfId="14" applyFont="1" applyBorder="1" applyAlignment="1" applyProtection="1">
      <alignment vertical="center"/>
      <protection locked="0"/>
    </xf>
    <xf numFmtId="0" fontId="29" fillId="0" borderId="0" xfId="14" applyFont="1" applyBorder="1" applyAlignment="1" applyProtection="1">
      <alignment horizontal="center" vertical="center"/>
      <protection locked="0"/>
    </xf>
    <xf numFmtId="168" fontId="29" fillId="0" borderId="0" xfId="14" applyNumberFormat="1" applyFont="1" applyFill="1" applyBorder="1" applyAlignment="1" applyProtection="1">
      <alignment horizontal="center" vertical="center"/>
      <protection locked="0"/>
    </xf>
    <xf numFmtId="168" fontId="29" fillId="0" borderId="0" xfId="14" applyNumberFormat="1" applyFont="1" applyFill="1" applyBorder="1" applyAlignment="1" applyProtection="1">
      <alignment vertical="center"/>
      <protection locked="0"/>
    </xf>
    <xf numFmtId="0" fontId="18" fillId="0" borderId="0" xfId="14" applyFont="1" applyBorder="1" applyAlignment="1" applyProtection="1">
      <alignment vertical="center"/>
      <protection locked="0"/>
    </xf>
    <xf numFmtId="168" fontId="29" fillId="0" borderId="0" xfId="14" applyNumberFormat="1" applyFont="1" applyFill="1" applyBorder="1" applyAlignment="1" applyProtection="1">
      <alignment horizontal="right" vertical="center"/>
      <protection locked="0"/>
    </xf>
    <xf numFmtId="168" fontId="29" fillId="5" borderId="0" xfId="14" applyNumberFormat="1" applyFont="1" applyFill="1" applyBorder="1" applyAlignment="1" applyProtection="1">
      <alignment vertical="center"/>
      <protection locked="0"/>
    </xf>
    <xf numFmtId="168" fontId="18" fillId="5" borderId="0" xfId="14" applyNumberFormat="1" applyFont="1" applyFill="1" applyBorder="1" applyAlignment="1" applyProtection="1">
      <alignment vertical="center"/>
      <protection locked="0"/>
    </xf>
    <xf numFmtId="0" fontId="29" fillId="0" borderId="4" xfId="14" applyFont="1" applyBorder="1" applyAlignment="1" applyProtection="1">
      <alignment vertical="center"/>
      <protection locked="0"/>
    </xf>
    <xf numFmtId="0" fontId="18" fillId="0" borderId="4" xfId="14" applyFont="1" applyBorder="1" applyAlignment="1" applyProtection="1">
      <alignment horizontal="centerContinuous" vertical="center"/>
      <protection locked="0"/>
    </xf>
    <xf numFmtId="0" fontId="29" fillId="0" borderId="4" xfId="14" applyFont="1" applyBorder="1" applyAlignment="1" applyProtection="1">
      <alignment horizontal="centerContinuous" vertical="center"/>
      <protection locked="0"/>
    </xf>
    <xf numFmtId="168" fontId="29" fillId="0" borderId="4" xfId="14" applyNumberFormat="1" applyFont="1" applyFill="1" applyBorder="1" applyAlignment="1" applyProtection="1">
      <alignment vertical="center"/>
      <protection locked="0"/>
    </xf>
    <xf numFmtId="0" fontId="18" fillId="0" borderId="0" xfId="14" applyFont="1" applyBorder="1" applyAlignment="1" applyProtection="1">
      <alignment horizontal="centerContinuous" vertical="center"/>
      <protection locked="0"/>
    </xf>
    <xf numFmtId="0" fontId="29" fillId="0" borderId="0" xfId="14" applyFont="1" applyBorder="1" applyAlignment="1" applyProtection="1">
      <alignment horizontal="centerContinuous" vertical="center"/>
      <protection locked="0"/>
    </xf>
    <xf numFmtId="166" fontId="18" fillId="0" borderId="0" xfId="14" applyNumberFormat="1" applyFont="1" applyFill="1" applyBorder="1" applyAlignment="1" applyProtection="1">
      <alignment horizontal="right" vertical="center"/>
      <protection locked="0"/>
    </xf>
    <xf numFmtId="166" fontId="29" fillId="0" borderId="0" xfId="14" applyNumberFormat="1" applyFont="1" applyFill="1" applyBorder="1" applyAlignment="1" applyProtection="1">
      <alignment vertical="center"/>
      <protection locked="0"/>
    </xf>
    <xf numFmtId="166" fontId="29" fillId="0" borderId="0" xfId="14" applyNumberFormat="1" applyFont="1" applyBorder="1" applyAlignment="1" applyProtection="1">
      <alignment horizontal="center" vertical="center"/>
      <protection locked="0"/>
    </xf>
    <xf numFmtId="166" fontId="29" fillId="3" borderId="0" xfId="14" applyNumberFormat="1" applyFont="1" applyFill="1" applyBorder="1" applyAlignment="1" applyProtection="1">
      <alignment horizontal="center" vertical="center"/>
      <protection locked="0"/>
    </xf>
    <xf numFmtId="40" fontId="29" fillId="0" borderId="0" xfId="14" applyNumberFormat="1" applyFont="1" applyBorder="1" applyAlignment="1" applyProtection="1">
      <alignment vertical="center"/>
      <protection locked="0"/>
    </xf>
    <xf numFmtId="166" fontId="29" fillId="0" borderId="0" xfId="14" applyNumberFormat="1" applyFont="1" applyBorder="1" applyAlignment="1" applyProtection="1">
      <alignment horizontal="centerContinuous" vertical="center"/>
      <protection locked="0"/>
    </xf>
    <xf numFmtId="166" fontId="29" fillId="3" borderId="0" xfId="14" applyNumberFormat="1" applyFont="1" applyFill="1" applyBorder="1" applyAlignment="1" applyProtection="1">
      <alignment horizontal="centerContinuous" vertical="center"/>
      <protection locked="0"/>
    </xf>
    <xf numFmtId="40" fontId="29" fillId="0" borderId="0" xfId="14" applyNumberFormat="1" applyFont="1" applyBorder="1" applyAlignment="1" applyProtection="1">
      <alignment horizontal="centerContinuous" vertical="center"/>
      <protection locked="0"/>
    </xf>
    <xf numFmtId="0" fontId="29" fillId="0" borderId="0" xfId="14" applyFont="1" applyFill="1" applyBorder="1" applyAlignment="1" applyProtection="1">
      <alignment horizontal="center" vertical="center"/>
      <protection locked="0"/>
    </xf>
    <xf numFmtId="40" fontId="29" fillId="0" borderId="0" xfId="14" applyNumberFormat="1" applyFont="1" applyFill="1" applyBorder="1" applyAlignment="1" applyProtection="1">
      <alignment vertical="center"/>
      <protection locked="0"/>
    </xf>
    <xf numFmtId="0" fontId="18" fillId="0" borderId="0" xfId="14" applyFont="1" applyBorder="1" applyAlignment="1" applyProtection="1">
      <alignment horizontal="left" vertical="center"/>
      <protection locked="0"/>
    </xf>
    <xf numFmtId="0" fontId="18" fillId="0" borderId="0" xfId="14" applyFont="1" applyBorder="1" applyAlignment="1" applyProtection="1">
      <alignment horizontal="right" vertical="center"/>
      <protection locked="0"/>
    </xf>
    <xf numFmtId="0" fontId="10" fillId="0" borderId="0" xfId="14" applyFont="1" applyAlignment="1" applyProtection="1">
      <alignment vertical="center"/>
      <protection locked="0"/>
    </xf>
    <xf numFmtId="0" fontId="12" fillId="0" borderId="0" xfId="14" applyFont="1" applyAlignment="1" applyProtection="1">
      <alignment vertical="center"/>
      <protection locked="0"/>
    </xf>
    <xf numFmtId="0" fontId="33" fillId="0" borderId="0" xfId="1" applyFont="1" applyFill="1" applyBorder="1" applyAlignment="1" applyProtection="1">
      <alignment horizontal="centerContinuous" vertical="center" wrapText="1"/>
      <protection locked="0"/>
    </xf>
    <xf numFmtId="0" fontId="18" fillId="0" borderId="0" xfId="1" applyFont="1" applyFill="1" applyBorder="1" applyAlignment="1" applyProtection="1">
      <alignment horizontal="centerContinuous" vertical="center" wrapText="1"/>
      <protection locked="0"/>
    </xf>
    <xf numFmtId="0" fontId="33" fillId="0" borderId="0" xfId="1" applyFont="1" applyBorder="1" applyAlignment="1" applyProtection="1">
      <alignment horizontal="centerContinuous" vertical="center" wrapText="1"/>
      <protection locked="0"/>
    </xf>
    <xf numFmtId="0" fontId="18" fillId="0" borderId="0" xfId="1" applyFont="1" applyFill="1" applyBorder="1" applyAlignment="1">
      <alignment horizontal="centerContinuous" vertical="center" wrapText="1"/>
    </xf>
    <xf numFmtId="0" fontId="29" fillId="0" borderId="0" xfId="1" applyFont="1" applyBorder="1" applyAlignment="1" applyProtection="1">
      <alignment vertical="center" wrapText="1"/>
      <protection locked="0"/>
    </xf>
    <xf numFmtId="0" fontId="33" fillId="2" borderId="0" xfId="14" applyFont="1" applyFill="1" applyBorder="1" applyAlignment="1" applyProtection="1">
      <alignment horizontal="centerContinuous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</cellXfs>
  <cellStyles count="36">
    <cellStyle name="Euro" xfId="2" xr:uid="{00000000-0005-0000-0000-000000000000}"/>
    <cellStyle name="Millares 2" xfId="16" xr:uid="{00000000-0005-0000-0000-000002000000}"/>
    <cellStyle name="Normal" xfId="0" builtinId="0"/>
    <cellStyle name="Normal 10" xfId="17" xr:uid="{00000000-0005-0000-0000-000004000000}"/>
    <cellStyle name="Normal 11" xfId="18" xr:uid="{00000000-0005-0000-0000-000005000000}"/>
    <cellStyle name="Normal 11 2 2 2" xfId="34" xr:uid="{00000000-0005-0000-0000-000006000000}"/>
    <cellStyle name="Normal 11 4" xfId="35" xr:uid="{00000000-0005-0000-0000-000007000000}"/>
    <cellStyle name="Normal 12" xfId="19" xr:uid="{00000000-0005-0000-0000-000008000000}"/>
    <cellStyle name="Normal 12 2" xfId="20" xr:uid="{00000000-0005-0000-0000-000009000000}"/>
    <cellStyle name="Normal 13" xfId="21" xr:uid="{00000000-0005-0000-0000-00000A000000}"/>
    <cellStyle name="Normal 14" xfId="22" xr:uid="{00000000-0005-0000-0000-00000B000000}"/>
    <cellStyle name="Normal 14 2" xfId="32" xr:uid="{00000000-0005-0000-0000-00000C000000}"/>
    <cellStyle name="Normal 15" xfId="23" xr:uid="{00000000-0005-0000-0000-00000D000000}"/>
    <cellStyle name="Normal 2" xfId="1" xr:uid="{00000000-0005-0000-0000-00000E000000}"/>
    <cellStyle name="Normal 2 2" xfId="3" xr:uid="{00000000-0005-0000-0000-00000F000000}"/>
    <cellStyle name="Normal 2 3" xfId="4" xr:uid="{00000000-0005-0000-0000-000010000000}"/>
    <cellStyle name="Normal 2 4" xfId="24" xr:uid="{00000000-0005-0000-0000-000011000000}"/>
    <cellStyle name="Normal 2 5" xfId="25" xr:uid="{00000000-0005-0000-0000-000012000000}"/>
    <cellStyle name="Normal 2 5 2" xfId="33" xr:uid="{00000000-0005-0000-0000-000013000000}"/>
    <cellStyle name="Normal 2 6" xfId="26" xr:uid="{00000000-0005-0000-0000-000014000000}"/>
    <cellStyle name="Normal 2 7" xfId="27" xr:uid="{00000000-0005-0000-0000-000015000000}"/>
    <cellStyle name="Normal 2 8" xfId="28" xr:uid="{00000000-0005-0000-0000-000016000000}"/>
    <cellStyle name="Normal 3" xfId="5" xr:uid="{00000000-0005-0000-0000-000017000000}"/>
    <cellStyle name="Normal 3 2" xfId="6" xr:uid="{00000000-0005-0000-0000-000018000000}"/>
    <cellStyle name="Normal 3 3" xfId="7" xr:uid="{00000000-0005-0000-0000-000019000000}"/>
    <cellStyle name="Normal 3 4" xfId="8" xr:uid="{00000000-0005-0000-0000-00001A000000}"/>
    <cellStyle name="Normal 4" xfId="9" xr:uid="{00000000-0005-0000-0000-00001B000000}"/>
    <cellStyle name="Normal 4 2" xfId="10" xr:uid="{00000000-0005-0000-0000-00001C000000}"/>
    <cellStyle name="Normal 5" xfId="11" xr:uid="{00000000-0005-0000-0000-00001D000000}"/>
    <cellStyle name="Normal 5 2" xfId="29" xr:uid="{00000000-0005-0000-0000-00001E000000}"/>
    <cellStyle name="Normal 5 3" xfId="30" xr:uid="{00000000-0005-0000-0000-00001F000000}"/>
    <cellStyle name="Normal 6" xfId="12" xr:uid="{00000000-0005-0000-0000-000020000000}"/>
    <cellStyle name="Normal 7" xfId="13" xr:uid="{00000000-0005-0000-0000-000021000000}"/>
    <cellStyle name="Normal 8" xfId="15" xr:uid="{00000000-0005-0000-0000-000022000000}"/>
    <cellStyle name="Normal 9" xfId="31" xr:uid="{00000000-0005-0000-0000-000023000000}"/>
    <cellStyle name="Normal_Invi_07_LEER" xfId="14" xr:uid="{00000000-0005-0000-0000-000024000000}"/>
  </cellStyles>
  <dxfs count="3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D2D3D5"/>
      <color rgb="FFCC3300"/>
      <color rgb="FFEC268F"/>
      <color rgb="FFC87D00"/>
      <color rgb="FFF8F8F8"/>
      <color rgb="FFCCCCCC"/>
      <color rgb="FFB4B4B4"/>
      <color rgb="FFC0C0C0"/>
      <color rgb="FFB2B2B2"/>
      <color rgb="FFD088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33303</xdr:colOff>
      <xdr:row>0</xdr:row>
      <xdr:rowOff>13322</xdr:rowOff>
    </xdr:from>
    <xdr:to>
      <xdr:col>28</xdr:col>
      <xdr:colOff>46625</xdr:colOff>
      <xdr:row>7</xdr:row>
      <xdr:rowOff>18613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905"/>
        <a:stretch/>
      </xdr:blipFill>
      <xdr:spPr>
        <a:xfrm>
          <a:off x="159859" y="13322"/>
          <a:ext cx="1512011" cy="937808"/>
        </a:xfrm>
        <a:prstGeom prst="rect">
          <a:avLst/>
        </a:prstGeom>
      </xdr:spPr>
    </xdr:pic>
    <xdr:clientData/>
  </xdr:twoCellAnchor>
  <xdr:twoCellAnchor editAs="oneCell">
    <xdr:from>
      <xdr:col>45</xdr:col>
      <xdr:colOff>13321</xdr:colOff>
      <xdr:row>0</xdr:row>
      <xdr:rowOff>0</xdr:rowOff>
    </xdr:from>
    <xdr:to>
      <xdr:col>50</xdr:col>
      <xdr:colOff>3575</xdr:colOff>
      <xdr:row>7</xdr:row>
      <xdr:rowOff>24638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7F5311-17D6-467C-937D-27C2BA4B1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3234" y="0"/>
          <a:ext cx="2767824" cy="9571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2017113</xdr:colOff>
      <xdr:row>69</xdr:row>
      <xdr:rowOff>3360</xdr:rowOff>
    </xdr:from>
    <xdr:to>
      <xdr:col>2</xdr:col>
      <xdr:colOff>4178301</xdr:colOff>
      <xdr:row>70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721713" y="7699560"/>
          <a:ext cx="0" cy="1014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es-MX" sz="1100">
            <a:latin typeface="Gotham Rounded Book" pitchFamily="50" charset="0"/>
          </a:endParaRPr>
        </a:p>
      </xdr:txBody>
    </xdr:sp>
    <xdr:clientData/>
  </xdr:twoCellAnchor>
  <xdr:twoCellAnchor editAs="oneCell">
    <xdr:from>
      <xdr:col>1</xdr:col>
      <xdr:colOff>43296</xdr:colOff>
      <xdr:row>0</xdr:row>
      <xdr:rowOff>8659</xdr:rowOff>
    </xdr:from>
    <xdr:to>
      <xdr:col>14</xdr:col>
      <xdr:colOff>51955</xdr:colOff>
      <xdr:row>7</xdr:row>
      <xdr:rowOff>13950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053"/>
        <a:stretch/>
      </xdr:blipFill>
      <xdr:spPr>
        <a:xfrm>
          <a:off x="69273" y="8659"/>
          <a:ext cx="1489364" cy="914496"/>
        </a:xfrm>
        <a:prstGeom prst="rect">
          <a:avLst/>
        </a:prstGeom>
      </xdr:spPr>
    </xdr:pic>
    <xdr:clientData/>
  </xdr:twoCellAnchor>
  <xdr:oneCellAnchor>
    <xdr:from>
      <xdr:col>10</xdr:col>
      <xdr:colOff>90053</xdr:colOff>
      <xdr:row>26</xdr:row>
      <xdr:rowOff>69273</xdr:rowOff>
    </xdr:from>
    <xdr:ext cx="3317448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/>
      </xdr:nvSpPr>
      <xdr:spPr>
        <a:xfrm>
          <a:off x="1198417" y="34220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APLICA</a:t>
          </a:r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33</xdr:col>
      <xdr:colOff>51954</xdr:colOff>
      <xdr:row>0</xdr:row>
      <xdr:rowOff>0</xdr:rowOff>
    </xdr:from>
    <xdr:to>
      <xdr:col>38</xdr:col>
      <xdr:colOff>14232</xdr:colOff>
      <xdr:row>7</xdr:row>
      <xdr:rowOff>47950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BF22BD-30B1-49CA-99B9-5540A3B4B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97431" y="0"/>
          <a:ext cx="2767824" cy="9571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2017113</xdr:colOff>
      <xdr:row>68</xdr:row>
      <xdr:rowOff>3360</xdr:rowOff>
    </xdr:from>
    <xdr:to>
      <xdr:col>2</xdr:col>
      <xdr:colOff>4178301</xdr:colOff>
      <xdr:row>69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721713" y="7699560"/>
          <a:ext cx="0" cy="1014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es-MX" sz="1100">
            <a:latin typeface="Gotham Rounded Book" pitchFamily="50" charset="0"/>
          </a:endParaRPr>
        </a:p>
      </xdr:txBody>
    </xdr:sp>
    <xdr:clientData/>
  </xdr:twoCellAnchor>
  <xdr:twoCellAnchor editAs="oneCell">
    <xdr:from>
      <xdr:col>1</xdr:col>
      <xdr:colOff>31751</xdr:colOff>
      <xdr:row>0</xdr:row>
      <xdr:rowOff>21166</xdr:rowOff>
    </xdr:from>
    <xdr:to>
      <xdr:col>14</xdr:col>
      <xdr:colOff>63500</xdr:colOff>
      <xdr:row>7</xdr:row>
      <xdr:rowOff>26457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096"/>
        <a:stretch/>
      </xdr:blipFill>
      <xdr:spPr>
        <a:xfrm>
          <a:off x="63501" y="21166"/>
          <a:ext cx="1566332" cy="968374"/>
        </a:xfrm>
        <a:prstGeom prst="rect">
          <a:avLst/>
        </a:prstGeom>
      </xdr:spPr>
    </xdr:pic>
    <xdr:clientData/>
  </xdr:twoCellAnchor>
  <xdr:oneCellAnchor>
    <xdr:from>
      <xdr:col>10</xdr:col>
      <xdr:colOff>59266</xdr:colOff>
      <xdr:row>24</xdr:row>
      <xdr:rowOff>110067</xdr:rowOff>
    </xdr:from>
    <xdr:ext cx="3317448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/>
      </xdr:nvSpPr>
      <xdr:spPr>
        <a:xfrm>
          <a:off x="1176866" y="317500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APLICA</a:t>
          </a:r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32</xdr:col>
      <xdr:colOff>52918</xdr:colOff>
      <xdr:row>0</xdr:row>
      <xdr:rowOff>0</xdr:rowOff>
    </xdr:from>
    <xdr:to>
      <xdr:col>44</xdr:col>
      <xdr:colOff>5575</xdr:colOff>
      <xdr:row>6</xdr:row>
      <xdr:rowOff>131655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2AC28B-B8B1-4BAB-885F-3E36014BB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1" y="0"/>
          <a:ext cx="2767824" cy="95715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2017113</xdr:colOff>
      <xdr:row>56</xdr:row>
      <xdr:rowOff>3360</xdr:rowOff>
    </xdr:from>
    <xdr:to>
      <xdr:col>2</xdr:col>
      <xdr:colOff>4178301</xdr:colOff>
      <xdr:row>67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1617063" y="7299510"/>
          <a:ext cx="0" cy="1463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es-MX" sz="1100">
            <a:latin typeface="Gotham Rounded Book" pitchFamily="50" charset="0"/>
          </a:endParaRPr>
        </a:p>
      </xdr:txBody>
    </xdr:sp>
    <xdr:clientData/>
  </xdr:twoCellAnchor>
  <xdr:twoCellAnchor>
    <xdr:from>
      <xdr:col>2</xdr:col>
      <xdr:colOff>2017113</xdr:colOff>
      <xdr:row>49</xdr:row>
      <xdr:rowOff>3360</xdr:rowOff>
    </xdr:from>
    <xdr:to>
      <xdr:col>2</xdr:col>
      <xdr:colOff>4178301</xdr:colOff>
      <xdr:row>63</xdr:row>
      <xdr:rowOff>84043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1617063" y="6366060"/>
          <a:ext cx="0" cy="1947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es-MX" sz="1100">
            <a:latin typeface="Gotham Rounded Book" pitchFamily="50" charset="0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16</xdr:col>
      <xdr:colOff>76200</xdr:colOff>
      <xdr:row>7</xdr:row>
      <xdr:rowOff>5291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582"/>
        <a:stretch/>
      </xdr:blipFill>
      <xdr:spPr>
        <a:xfrm>
          <a:off x="1" y="0"/>
          <a:ext cx="1838324" cy="938741"/>
        </a:xfrm>
        <a:prstGeom prst="rect">
          <a:avLst/>
        </a:prstGeom>
      </xdr:spPr>
    </xdr:pic>
    <xdr:clientData/>
  </xdr:twoCellAnchor>
  <xdr:twoCellAnchor editAs="oneCell">
    <xdr:from>
      <xdr:col>33</xdr:col>
      <xdr:colOff>76200</xdr:colOff>
      <xdr:row>0</xdr:row>
      <xdr:rowOff>0</xdr:rowOff>
    </xdr:from>
    <xdr:to>
      <xdr:col>39</xdr:col>
      <xdr:colOff>15099</xdr:colOff>
      <xdr:row>7</xdr:row>
      <xdr:rowOff>23705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DD4DD7-66B8-4FA6-9880-1665CCE5D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1425" y="0"/>
          <a:ext cx="2767824" cy="95715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24849</xdr:colOff>
      <xdr:row>0</xdr:row>
      <xdr:rowOff>16566</xdr:rowOff>
    </xdr:from>
    <xdr:to>
      <xdr:col>9</xdr:col>
      <xdr:colOff>115958</xdr:colOff>
      <xdr:row>9</xdr:row>
      <xdr:rowOff>21858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557"/>
        <a:stretch/>
      </xdr:blipFill>
      <xdr:spPr>
        <a:xfrm>
          <a:off x="82827" y="16566"/>
          <a:ext cx="2012674" cy="1197988"/>
        </a:xfrm>
        <a:prstGeom prst="rect">
          <a:avLst/>
        </a:prstGeom>
      </xdr:spPr>
    </xdr:pic>
    <xdr:clientData/>
  </xdr:twoCellAnchor>
  <xdr:oneCellAnchor>
    <xdr:from>
      <xdr:col>17</xdr:col>
      <xdr:colOff>313267</xdr:colOff>
      <xdr:row>31</xdr:row>
      <xdr:rowOff>25400</xdr:rowOff>
    </xdr:from>
    <xdr:ext cx="3317448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4301067" y="337820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APLICA</a:t>
          </a:r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19</xdr:col>
      <xdr:colOff>679174</xdr:colOff>
      <xdr:row>1</xdr:row>
      <xdr:rowOff>8282</xdr:rowOff>
    </xdr:from>
    <xdr:to>
      <xdr:col>24</xdr:col>
      <xdr:colOff>9716</xdr:colOff>
      <xdr:row>8</xdr:row>
      <xdr:rowOff>37785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B64E50-B610-4C55-B98F-AA9D9EE15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9935" y="140804"/>
          <a:ext cx="2767824" cy="957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8355</xdr:colOff>
      <xdr:row>0</xdr:row>
      <xdr:rowOff>0</xdr:rowOff>
    </xdr:from>
    <xdr:to>
      <xdr:col>12</xdr:col>
      <xdr:colOff>125328</xdr:colOff>
      <xdr:row>8</xdr:row>
      <xdr:rowOff>95250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550"/>
        <a:stretch/>
      </xdr:blipFill>
      <xdr:spPr>
        <a:xfrm>
          <a:off x="200526" y="0"/>
          <a:ext cx="1955131" cy="1164724"/>
        </a:xfrm>
        <a:prstGeom prst="rect">
          <a:avLst/>
        </a:prstGeom>
      </xdr:spPr>
    </xdr:pic>
    <xdr:clientData/>
  </xdr:twoCellAnchor>
  <xdr:twoCellAnchor editAs="oneCell">
    <xdr:from>
      <xdr:col>20</xdr:col>
      <xdr:colOff>150394</xdr:colOff>
      <xdr:row>0</xdr:row>
      <xdr:rowOff>108619</xdr:rowOff>
    </xdr:from>
    <xdr:to>
      <xdr:col>24</xdr:col>
      <xdr:colOff>27297</xdr:colOff>
      <xdr:row>7</xdr:row>
      <xdr:rowOff>129985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103914-6314-4368-A6DD-4C3A8E9E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2368" y="108619"/>
          <a:ext cx="2767824" cy="957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8</xdr:col>
      <xdr:colOff>142875</xdr:colOff>
      <xdr:row>8</xdr:row>
      <xdr:rowOff>95250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458"/>
        <a:stretch/>
      </xdr:blipFill>
      <xdr:spPr>
        <a:xfrm>
          <a:off x="171450" y="0"/>
          <a:ext cx="1666875" cy="1162050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0</xdr:row>
      <xdr:rowOff>114300</xdr:rowOff>
    </xdr:from>
    <xdr:to>
      <xdr:col>20</xdr:col>
      <xdr:colOff>5574</xdr:colOff>
      <xdr:row>8</xdr:row>
      <xdr:rowOff>4655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1A9141-C17F-4205-B9CB-902D82809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7450" y="114300"/>
          <a:ext cx="2767824" cy="9571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29307</xdr:colOff>
      <xdr:row>0</xdr:row>
      <xdr:rowOff>0</xdr:rowOff>
    </xdr:from>
    <xdr:to>
      <xdr:col>28</xdr:col>
      <xdr:colOff>21980</xdr:colOff>
      <xdr:row>7</xdr:row>
      <xdr:rowOff>5291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378"/>
        <a:stretch/>
      </xdr:blipFill>
      <xdr:spPr>
        <a:xfrm>
          <a:off x="153865" y="0"/>
          <a:ext cx="1458057" cy="928483"/>
        </a:xfrm>
        <a:prstGeom prst="rect">
          <a:avLst/>
        </a:prstGeom>
      </xdr:spPr>
    </xdr:pic>
    <xdr:clientData/>
  </xdr:twoCellAnchor>
  <xdr:twoCellAnchor editAs="oneCell">
    <xdr:from>
      <xdr:col>43</xdr:col>
      <xdr:colOff>109904</xdr:colOff>
      <xdr:row>0</xdr:row>
      <xdr:rowOff>0</xdr:rowOff>
    </xdr:from>
    <xdr:to>
      <xdr:col>46</xdr:col>
      <xdr:colOff>811536</xdr:colOff>
      <xdr:row>7</xdr:row>
      <xdr:rowOff>33963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174E2E-EEA2-4F1A-AF08-B56A5EA6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9308" y="0"/>
          <a:ext cx="2767824" cy="9571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10</xdr:col>
      <xdr:colOff>200025</xdr:colOff>
      <xdr:row>9</xdr:row>
      <xdr:rowOff>12700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507"/>
        <a:stretch/>
      </xdr:blipFill>
      <xdr:spPr>
        <a:xfrm>
          <a:off x="114300" y="19050"/>
          <a:ext cx="2286000" cy="1193800"/>
        </a:xfrm>
        <a:prstGeom prst="rect">
          <a:avLst/>
        </a:prstGeom>
      </xdr:spPr>
    </xdr:pic>
    <xdr:clientData/>
  </xdr:twoCellAnchor>
  <xdr:twoCellAnchor editAs="oneCell">
    <xdr:from>
      <xdr:col>15</xdr:col>
      <xdr:colOff>457200</xdr:colOff>
      <xdr:row>0</xdr:row>
      <xdr:rowOff>76200</xdr:rowOff>
    </xdr:from>
    <xdr:to>
      <xdr:col>19</xdr:col>
      <xdr:colOff>24624</xdr:colOff>
      <xdr:row>7</xdr:row>
      <xdr:rowOff>99905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16E70B-8BD4-441B-935B-1F014FAB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6975" y="76200"/>
          <a:ext cx="2767824" cy="9571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70756</xdr:colOff>
      <xdr:row>0</xdr:row>
      <xdr:rowOff>0</xdr:rowOff>
    </xdr:from>
    <xdr:to>
      <xdr:col>8</xdr:col>
      <xdr:colOff>136071</xdr:colOff>
      <xdr:row>7</xdr:row>
      <xdr:rowOff>5291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554"/>
        <a:stretch/>
      </xdr:blipFill>
      <xdr:spPr>
        <a:xfrm>
          <a:off x="81642" y="0"/>
          <a:ext cx="1322615" cy="957791"/>
        </a:xfrm>
        <a:prstGeom prst="rect">
          <a:avLst/>
        </a:prstGeom>
      </xdr:spPr>
    </xdr:pic>
    <xdr:clientData/>
  </xdr:twoCellAnchor>
  <xdr:twoCellAnchor editAs="oneCell">
    <xdr:from>
      <xdr:col>15</xdr:col>
      <xdr:colOff>125186</xdr:colOff>
      <xdr:row>0</xdr:row>
      <xdr:rowOff>5443</xdr:rowOff>
    </xdr:from>
    <xdr:to>
      <xdr:col>18</xdr:col>
      <xdr:colOff>721310</xdr:colOff>
      <xdr:row>7</xdr:row>
      <xdr:rowOff>10098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DB1DB0-B947-4A24-9149-8610B756D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9243" y="5443"/>
          <a:ext cx="2767824" cy="9571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29765</xdr:colOff>
      <xdr:row>0</xdr:row>
      <xdr:rowOff>0</xdr:rowOff>
    </xdr:from>
    <xdr:to>
      <xdr:col>25</xdr:col>
      <xdr:colOff>5953</xdr:colOff>
      <xdr:row>7</xdr:row>
      <xdr:rowOff>5291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674"/>
        <a:stretch/>
      </xdr:blipFill>
      <xdr:spPr>
        <a:xfrm>
          <a:off x="148828" y="0"/>
          <a:ext cx="1285875" cy="922072"/>
        </a:xfrm>
        <a:prstGeom prst="rect">
          <a:avLst/>
        </a:prstGeom>
      </xdr:spPr>
    </xdr:pic>
    <xdr:clientData/>
  </xdr:twoCellAnchor>
  <xdr:twoCellAnchor editAs="oneCell">
    <xdr:from>
      <xdr:col>37</xdr:col>
      <xdr:colOff>327422</xdr:colOff>
      <xdr:row>0</xdr:row>
      <xdr:rowOff>0</xdr:rowOff>
    </xdr:from>
    <xdr:to>
      <xdr:col>40</xdr:col>
      <xdr:colOff>773527</xdr:colOff>
      <xdr:row>7</xdr:row>
      <xdr:rowOff>40374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688E06-EE75-4067-915F-3C75E8088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9297" y="0"/>
          <a:ext cx="2767824" cy="9571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59121</xdr:colOff>
      <xdr:row>0</xdr:row>
      <xdr:rowOff>6569</xdr:rowOff>
    </xdr:from>
    <xdr:to>
      <xdr:col>9</xdr:col>
      <xdr:colOff>52552</xdr:colOff>
      <xdr:row>8</xdr:row>
      <xdr:rowOff>128278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811"/>
        <a:stretch/>
      </xdr:blipFill>
      <xdr:spPr>
        <a:xfrm>
          <a:off x="118242" y="6569"/>
          <a:ext cx="1885293" cy="1172743"/>
        </a:xfrm>
        <a:prstGeom prst="rect">
          <a:avLst/>
        </a:prstGeom>
      </xdr:spPr>
    </xdr:pic>
    <xdr:clientData/>
  </xdr:twoCellAnchor>
  <xdr:twoCellAnchor editAs="oneCell">
    <xdr:from>
      <xdr:col>19</xdr:col>
      <xdr:colOff>709447</xdr:colOff>
      <xdr:row>1</xdr:row>
      <xdr:rowOff>6570</xdr:rowOff>
    </xdr:from>
    <xdr:to>
      <xdr:col>24</xdr:col>
      <xdr:colOff>28564</xdr:colOff>
      <xdr:row>8</xdr:row>
      <xdr:rowOff>44070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0FA94A-FE40-442A-970C-E856FB9E9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7085" y="137949"/>
          <a:ext cx="2767824" cy="9571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17860</xdr:rowOff>
    </xdr:from>
    <xdr:to>
      <xdr:col>25</xdr:col>
      <xdr:colOff>0</xdr:colOff>
      <xdr:row>7</xdr:row>
      <xdr:rowOff>23151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274"/>
        <a:stretch/>
      </xdr:blipFill>
      <xdr:spPr>
        <a:xfrm>
          <a:off x="71437" y="17860"/>
          <a:ext cx="1369219" cy="922072"/>
        </a:xfrm>
        <a:prstGeom prst="rect">
          <a:avLst/>
        </a:prstGeom>
      </xdr:spPr>
    </xdr:pic>
    <xdr:clientData/>
  </xdr:twoCellAnchor>
  <xdr:twoCellAnchor editAs="oneCell">
    <xdr:from>
      <xdr:col>50</xdr:col>
      <xdr:colOff>434577</xdr:colOff>
      <xdr:row>0</xdr:row>
      <xdr:rowOff>0</xdr:rowOff>
    </xdr:from>
    <xdr:to>
      <xdr:col>56</xdr:col>
      <xdr:colOff>5573</xdr:colOff>
      <xdr:row>7</xdr:row>
      <xdr:rowOff>40374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CBCD7D-1B50-4877-B967-6D70658CD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40968" y="0"/>
          <a:ext cx="2767824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AY421"/>
  <sheetViews>
    <sheetView showGridLines="0" zoomScale="143" zoomScaleNormal="143" zoomScaleSheetLayoutView="160" workbookViewId="0">
      <selection activeCell="AV5" sqref="AV5"/>
    </sheetView>
  </sheetViews>
  <sheetFormatPr baseColWidth="10" defaultColWidth="11.42578125" defaultRowHeight="13.5"/>
  <cols>
    <col min="1" max="1" width="0.140625" style="51" customWidth="1"/>
    <col min="2" max="43" width="0.85546875" style="51" customWidth="1"/>
    <col min="44" max="49" width="10.42578125" style="51" customWidth="1"/>
    <col min="50" max="50" width="0.140625" style="51" customWidth="1"/>
    <col min="51" max="16384" width="11.42578125" style="51"/>
  </cols>
  <sheetData>
    <row r="1" spans="1:50" ht="11.1" customHeight="1">
      <c r="AV1" s="52"/>
      <c r="AW1" s="53"/>
    </row>
    <row r="2" spans="1:50" ht="11.1" customHeight="1">
      <c r="AV2" s="52"/>
      <c r="AW2" s="53"/>
    </row>
    <row r="3" spans="1:50" ht="11.1" customHeight="1">
      <c r="AV3" s="52"/>
      <c r="AW3" s="53"/>
    </row>
    <row r="4" spans="1:50" ht="11.1" customHeight="1">
      <c r="AV4" s="52"/>
      <c r="AW4" s="53"/>
    </row>
    <row r="5" spans="1:50" ht="11.1" customHeight="1">
      <c r="AV5" s="52"/>
      <c r="AW5" s="53"/>
    </row>
    <row r="6" spans="1:50" ht="11.1" customHeight="1">
      <c r="AV6" s="52"/>
      <c r="AW6" s="54"/>
    </row>
    <row r="7" spans="1:50" ht="11.1" customHeight="1">
      <c r="AV7" s="55"/>
      <c r="AW7" s="55"/>
    </row>
    <row r="8" spans="1:50" s="58" customFormat="1" ht="3.95" customHeight="1">
      <c r="A8" s="56"/>
      <c r="B8" s="57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9"/>
      <c r="AX8" s="59"/>
    </row>
    <row r="9" spans="1:50" s="62" customFormat="1" ht="11.1" customHeight="1">
      <c r="A9" s="112" t="str">
        <f>EP_01!A10</f>
        <v>ESTADOS PRESUPUESTARIOS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</row>
    <row r="10" spans="1:50" s="62" customFormat="1" ht="11.1" customHeight="1">
      <c r="A10" s="112" t="s">
        <v>319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</row>
    <row r="11" spans="1:50" s="62" customFormat="1" ht="11.1" customHeight="1">
      <c r="A11" s="112" t="s">
        <v>270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</row>
    <row r="12" spans="1:50" s="62" customFormat="1" ht="11.1" customHeight="1">
      <c r="A12" s="115" t="s">
        <v>290</v>
      </c>
      <c r="B12" s="115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</row>
    <row r="13" spans="1:50" s="65" customFormat="1" ht="3.95" customHeight="1">
      <c r="A13" s="63"/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s="65" customFormat="1" ht="11.1" customHeight="1">
      <c r="A14" s="116"/>
      <c r="B14" s="270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2" t="s">
        <v>171</v>
      </c>
      <c r="AS14" s="272" t="s">
        <v>171</v>
      </c>
      <c r="AT14" s="272" t="s">
        <v>171</v>
      </c>
      <c r="AU14" s="272" t="s">
        <v>171</v>
      </c>
      <c r="AV14" s="272" t="s">
        <v>171</v>
      </c>
      <c r="AW14" s="273"/>
      <c r="AX14" s="116"/>
    </row>
    <row r="15" spans="1:50" s="65" customFormat="1" ht="11.1" customHeight="1">
      <c r="A15" s="116"/>
      <c r="B15" s="119" t="s">
        <v>199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272"/>
      <c r="AS15" s="272" t="s">
        <v>203</v>
      </c>
      <c r="AT15" s="272"/>
      <c r="AU15" s="272"/>
      <c r="AV15" s="272"/>
      <c r="AW15" s="273" t="s">
        <v>42</v>
      </c>
      <c r="AX15" s="116"/>
    </row>
    <row r="16" spans="1:50" s="65" customFormat="1" ht="11.1" customHeight="1">
      <c r="A16" s="116"/>
      <c r="B16" s="120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117" t="s">
        <v>160</v>
      </c>
      <c r="AS16" s="272" t="s">
        <v>34</v>
      </c>
      <c r="AT16" s="272" t="s">
        <v>35</v>
      </c>
      <c r="AU16" s="272" t="s">
        <v>36</v>
      </c>
      <c r="AV16" s="272" t="s">
        <v>37</v>
      </c>
      <c r="AW16" s="273"/>
      <c r="AX16" s="116"/>
    </row>
    <row r="17" spans="1:51" s="70" customFormat="1" ht="7.5" customHeight="1">
      <c r="A17" s="69"/>
      <c r="B17" s="275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176"/>
      <c r="AS17" s="176"/>
      <c r="AT17" s="176"/>
      <c r="AU17" s="176"/>
      <c r="AV17" s="176"/>
      <c r="AW17" s="176"/>
      <c r="AX17" s="176"/>
    </row>
    <row r="18" spans="1:51" s="70" customFormat="1" ht="7.5" customHeight="1">
      <c r="A18" s="69"/>
      <c r="B18" s="45" t="s">
        <v>250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276"/>
      <c r="AS18" s="276"/>
      <c r="AT18" s="276"/>
      <c r="AU18" s="276"/>
      <c r="AV18" s="276"/>
      <c r="AW18" s="276"/>
      <c r="AX18" s="176"/>
    </row>
    <row r="19" spans="1:51" s="70" customFormat="1" ht="7.5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176"/>
      <c r="AS19" s="176"/>
      <c r="AT19" s="176"/>
      <c r="AU19" s="176"/>
      <c r="AV19" s="176"/>
      <c r="AW19" s="176"/>
      <c r="AX19" s="176"/>
    </row>
    <row r="20" spans="1:51" s="70" customFormat="1" ht="7.5" customHeight="1">
      <c r="A20" s="277"/>
      <c r="B20" s="278"/>
      <c r="C20" s="279" t="s">
        <v>254</v>
      </c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67"/>
      <c r="AR20" s="281">
        <v>0</v>
      </c>
      <c r="AS20" s="281">
        <v>0</v>
      </c>
      <c r="AT20" s="232">
        <f t="shared" ref="AT20:AT50" si="0">SUM(AR20+AS20)</f>
        <v>0</v>
      </c>
      <c r="AU20" s="281">
        <v>0</v>
      </c>
      <c r="AV20" s="281">
        <v>0</v>
      </c>
      <c r="AW20" s="233">
        <f t="shared" ref="AW20:AW50" si="1">AV20-AR20</f>
        <v>0</v>
      </c>
      <c r="AX20" s="282"/>
    </row>
    <row r="21" spans="1:51" s="70" customFormat="1" ht="7.5" customHeight="1">
      <c r="A21" s="277"/>
      <c r="B21" s="278"/>
      <c r="C21" s="279" t="s">
        <v>126</v>
      </c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67"/>
      <c r="AR21" s="281">
        <v>0</v>
      </c>
      <c r="AS21" s="281">
        <v>0</v>
      </c>
      <c r="AT21" s="232">
        <f t="shared" si="0"/>
        <v>0</v>
      </c>
      <c r="AU21" s="281">
        <v>0</v>
      </c>
      <c r="AV21" s="281">
        <v>0</v>
      </c>
      <c r="AW21" s="233">
        <f t="shared" si="1"/>
        <v>0</v>
      </c>
      <c r="AX21" s="250"/>
      <c r="AY21" s="70" t="str">
        <f>IF(OR(AU21=AV21,AU21&gt;AV21),"Correcto","Incorrecto")</f>
        <v>Correcto</v>
      </c>
    </row>
    <row r="22" spans="1:51" s="70" customFormat="1" ht="7.5" customHeight="1">
      <c r="A22" s="277"/>
      <c r="B22" s="278"/>
      <c r="C22" s="279" t="s">
        <v>255</v>
      </c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67"/>
      <c r="AR22" s="281">
        <v>0</v>
      </c>
      <c r="AS22" s="281">
        <v>0</v>
      </c>
      <c r="AT22" s="232">
        <f t="shared" si="0"/>
        <v>0</v>
      </c>
      <c r="AU22" s="281">
        <v>0</v>
      </c>
      <c r="AV22" s="281">
        <v>0</v>
      </c>
      <c r="AW22" s="233">
        <f t="shared" si="1"/>
        <v>0</v>
      </c>
      <c r="AX22" s="250"/>
    </row>
    <row r="23" spans="1:51" s="70" customFormat="1" ht="7.5" customHeight="1">
      <c r="A23" s="277"/>
      <c r="B23" s="278"/>
      <c r="C23" s="279" t="s">
        <v>256</v>
      </c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67"/>
      <c r="AR23" s="281">
        <v>0</v>
      </c>
      <c r="AS23" s="281">
        <v>0</v>
      </c>
      <c r="AT23" s="232">
        <f t="shared" si="0"/>
        <v>0</v>
      </c>
      <c r="AU23" s="281">
        <v>0</v>
      </c>
      <c r="AV23" s="281">
        <v>0</v>
      </c>
      <c r="AW23" s="233">
        <f t="shared" si="1"/>
        <v>0</v>
      </c>
      <c r="AX23" s="250"/>
    </row>
    <row r="24" spans="1:51" s="70" customFormat="1" ht="7.5" customHeight="1">
      <c r="A24" s="277"/>
      <c r="B24" s="278"/>
      <c r="C24" s="279" t="s">
        <v>257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67"/>
      <c r="AR24" s="281">
        <v>0</v>
      </c>
      <c r="AS24" s="281">
        <v>0</v>
      </c>
      <c r="AT24" s="232">
        <f t="shared" si="0"/>
        <v>0</v>
      </c>
      <c r="AU24" s="281">
        <v>0</v>
      </c>
      <c r="AV24" s="281">
        <v>0</v>
      </c>
      <c r="AW24" s="233">
        <f t="shared" si="1"/>
        <v>0</v>
      </c>
      <c r="AX24" s="250"/>
    </row>
    <row r="25" spans="1:51" s="70" customFormat="1" ht="7.5" customHeight="1">
      <c r="A25" s="277"/>
      <c r="B25" s="278"/>
      <c r="C25" s="279" t="s">
        <v>260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67"/>
      <c r="AR25" s="281">
        <v>0</v>
      </c>
      <c r="AS25" s="281">
        <v>0</v>
      </c>
      <c r="AT25" s="232">
        <f t="shared" si="0"/>
        <v>0</v>
      </c>
      <c r="AU25" s="281">
        <v>0</v>
      </c>
      <c r="AV25" s="281">
        <v>0</v>
      </c>
      <c r="AW25" s="233">
        <f t="shared" si="1"/>
        <v>0</v>
      </c>
      <c r="AX25" s="250"/>
    </row>
    <row r="26" spans="1:51" s="70" customFormat="1" ht="7.5" customHeight="1">
      <c r="A26" s="277"/>
      <c r="B26" s="278"/>
      <c r="C26" s="279" t="s">
        <v>282</v>
      </c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67"/>
      <c r="AR26" s="281">
        <v>1030000</v>
      </c>
      <c r="AS26" s="281">
        <v>0</v>
      </c>
      <c r="AT26" s="232">
        <f t="shared" si="0"/>
        <v>1030000</v>
      </c>
      <c r="AU26" s="281">
        <v>78671</v>
      </c>
      <c r="AV26" s="281">
        <v>78671</v>
      </c>
      <c r="AW26" s="233">
        <f t="shared" si="1"/>
        <v>-951329</v>
      </c>
      <c r="AX26" s="250"/>
      <c r="AY26" s="70" t="str">
        <f>IF(OR(AU26=AV26,AU26&gt;AV26),"Correcto","Incorrecto")</f>
        <v>Correcto</v>
      </c>
    </row>
    <row r="27" spans="1:51" s="70" customFormat="1" ht="7.5" customHeight="1">
      <c r="A27" s="277"/>
      <c r="B27" s="278"/>
      <c r="C27" s="279" t="s">
        <v>277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67"/>
      <c r="AR27" s="232">
        <f>SUM(AR28+AR29+AR30+AR31+AR32+AR33+AR34+AR35+AR36+AR37+AR38)</f>
        <v>0</v>
      </c>
      <c r="AS27" s="232">
        <f>SUM(AS28+AS29+AS30+AS31+AS32+AS33+AS34+AS35+AS36+AS37+AS38)</f>
        <v>0</v>
      </c>
      <c r="AT27" s="232">
        <f t="shared" si="0"/>
        <v>0</v>
      </c>
      <c r="AU27" s="232">
        <f>SUM(AU28+AU29+AU30+AU31+AU32+AU33+AU34+AU35+AU36+AU37+AU38)</f>
        <v>0</v>
      </c>
      <c r="AV27" s="232">
        <f>SUM(AV28+AV29+AV30+AV31+AV32+AV33+AV34+AV35+AV36+AV37+AV38)</f>
        <v>0</v>
      </c>
      <c r="AW27" s="233">
        <f t="shared" si="1"/>
        <v>0</v>
      </c>
      <c r="AX27" s="250"/>
    </row>
    <row r="28" spans="1:51" s="70" customFormat="1" ht="7.5" customHeight="1">
      <c r="A28" s="277"/>
      <c r="B28" s="278"/>
      <c r="C28" s="251"/>
      <c r="D28" s="280" t="s">
        <v>204</v>
      </c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67"/>
      <c r="AR28" s="234">
        <v>0</v>
      </c>
      <c r="AS28" s="234">
        <v>0</v>
      </c>
      <c r="AT28" s="229">
        <f t="shared" si="0"/>
        <v>0</v>
      </c>
      <c r="AU28" s="234">
        <v>0</v>
      </c>
      <c r="AV28" s="234">
        <v>0</v>
      </c>
      <c r="AW28" s="230">
        <f t="shared" si="1"/>
        <v>0</v>
      </c>
      <c r="AX28" s="250"/>
    </row>
    <row r="29" spans="1:51" s="70" customFormat="1" ht="7.5" customHeight="1">
      <c r="A29" s="277"/>
      <c r="B29" s="278"/>
      <c r="C29" s="251"/>
      <c r="D29" s="280" t="s">
        <v>205</v>
      </c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67"/>
      <c r="AR29" s="234">
        <v>0</v>
      </c>
      <c r="AS29" s="234">
        <v>0</v>
      </c>
      <c r="AT29" s="229">
        <f t="shared" si="0"/>
        <v>0</v>
      </c>
      <c r="AU29" s="234">
        <v>0</v>
      </c>
      <c r="AV29" s="234">
        <v>0</v>
      </c>
      <c r="AW29" s="230">
        <f t="shared" si="1"/>
        <v>0</v>
      </c>
      <c r="AX29" s="250"/>
    </row>
    <row r="30" spans="1:51" s="70" customFormat="1" ht="7.5" customHeight="1">
      <c r="A30" s="277"/>
      <c r="B30" s="278"/>
      <c r="C30" s="251"/>
      <c r="D30" s="280" t="s">
        <v>206</v>
      </c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67"/>
      <c r="AR30" s="234">
        <v>0</v>
      </c>
      <c r="AS30" s="234">
        <v>0</v>
      </c>
      <c r="AT30" s="229">
        <f t="shared" si="0"/>
        <v>0</v>
      </c>
      <c r="AU30" s="234">
        <v>0</v>
      </c>
      <c r="AV30" s="234">
        <v>0</v>
      </c>
      <c r="AW30" s="230">
        <f t="shared" si="1"/>
        <v>0</v>
      </c>
      <c r="AX30" s="250"/>
    </row>
    <row r="31" spans="1:51" s="70" customFormat="1" ht="7.5" customHeight="1">
      <c r="A31" s="277"/>
      <c r="B31" s="278"/>
      <c r="C31" s="251"/>
      <c r="D31" s="280" t="s">
        <v>207</v>
      </c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67"/>
      <c r="AR31" s="234">
        <v>0</v>
      </c>
      <c r="AS31" s="234">
        <v>0</v>
      </c>
      <c r="AT31" s="229">
        <f t="shared" si="0"/>
        <v>0</v>
      </c>
      <c r="AU31" s="234">
        <v>0</v>
      </c>
      <c r="AV31" s="234">
        <v>0</v>
      </c>
      <c r="AW31" s="230">
        <f t="shared" si="1"/>
        <v>0</v>
      </c>
      <c r="AX31" s="250"/>
    </row>
    <row r="32" spans="1:51" s="70" customFormat="1" ht="7.5" customHeight="1">
      <c r="A32" s="277"/>
      <c r="B32" s="278"/>
      <c r="C32" s="251"/>
      <c r="D32" s="280" t="s">
        <v>208</v>
      </c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67"/>
      <c r="AR32" s="234">
        <v>0</v>
      </c>
      <c r="AS32" s="234">
        <v>0</v>
      </c>
      <c r="AT32" s="229">
        <f t="shared" si="0"/>
        <v>0</v>
      </c>
      <c r="AU32" s="234">
        <v>0</v>
      </c>
      <c r="AV32" s="234">
        <v>0</v>
      </c>
      <c r="AW32" s="230">
        <f t="shared" si="1"/>
        <v>0</v>
      </c>
      <c r="AX32" s="250"/>
    </row>
    <row r="33" spans="1:51" s="70" customFormat="1" ht="7.5" customHeight="1">
      <c r="A33" s="277"/>
      <c r="B33" s="278"/>
      <c r="C33" s="251"/>
      <c r="D33" s="280" t="s">
        <v>209</v>
      </c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67"/>
      <c r="AR33" s="234">
        <v>0</v>
      </c>
      <c r="AS33" s="234">
        <v>0</v>
      </c>
      <c r="AT33" s="229">
        <f t="shared" si="0"/>
        <v>0</v>
      </c>
      <c r="AU33" s="234">
        <v>0</v>
      </c>
      <c r="AV33" s="234">
        <v>0</v>
      </c>
      <c r="AW33" s="230">
        <f t="shared" si="1"/>
        <v>0</v>
      </c>
      <c r="AX33" s="250"/>
    </row>
    <row r="34" spans="1:51" s="70" customFormat="1" ht="7.5" customHeight="1">
      <c r="A34" s="277"/>
      <c r="B34" s="278"/>
      <c r="C34" s="251"/>
      <c r="D34" s="280" t="s">
        <v>210</v>
      </c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67"/>
      <c r="AR34" s="234">
        <v>0</v>
      </c>
      <c r="AS34" s="234">
        <v>0</v>
      </c>
      <c r="AT34" s="229">
        <f t="shared" si="0"/>
        <v>0</v>
      </c>
      <c r="AU34" s="234">
        <v>0</v>
      </c>
      <c r="AV34" s="234">
        <v>0</v>
      </c>
      <c r="AW34" s="230">
        <f t="shared" si="1"/>
        <v>0</v>
      </c>
      <c r="AX34" s="250"/>
    </row>
    <row r="35" spans="1:51" s="70" customFormat="1" ht="7.5" customHeight="1">
      <c r="A35" s="277"/>
      <c r="B35" s="278"/>
      <c r="C35" s="251"/>
      <c r="D35" s="280" t="s">
        <v>211</v>
      </c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67"/>
      <c r="AR35" s="234">
        <v>0</v>
      </c>
      <c r="AS35" s="234">
        <v>0</v>
      </c>
      <c r="AT35" s="229">
        <f t="shared" si="0"/>
        <v>0</v>
      </c>
      <c r="AU35" s="234">
        <v>0</v>
      </c>
      <c r="AV35" s="234">
        <v>0</v>
      </c>
      <c r="AW35" s="230">
        <f t="shared" si="1"/>
        <v>0</v>
      </c>
      <c r="AX35" s="250"/>
    </row>
    <row r="36" spans="1:51" s="70" customFormat="1" ht="7.5" customHeight="1">
      <c r="A36" s="277"/>
      <c r="B36" s="278"/>
      <c r="C36" s="251"/>
      <c r="D36" s="280" t="s">
        <v>212</v>
      </c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67"/>
      <c r="AR36" s="234">
        <v>0</v>
      </c>
      <c r="AS36" s="234">
        <v>0</v>
      </c>
      <c r="AT36" s="229">
        <f t="shared" si="0"/>
        <v>0</v>
      </c>
      <c r="AU36" s="234">
        <v>0</v>
      </c>
      <c r="AV36" s="234">
        <v>0</v>
      </c>
      <c r="AW36" s="230">
        <f t="shared" si="1"/>
        <v>0</v>
      </c>
      <c r="AX36" s="250"/>
    </row>
    <row r="37" spans="1:51" s="70" customFormat="1" ht="7.5" customHeight="1">
      <c r="A37" s="277"/>
      <c r="B37" s="278"/>
      <c r="C37" s="251"/>
      <c r="D37" s="280" t="s">
        <v>213</v>
      </c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67"/>
      <c r="AR37" s="234">
        <v>0</v>
      </c>
      <c r="AS37" s="234">
        <v>0</v>
      </c>
      <c r="AT37" s="229">
        <f t="shared" si="0"/>
        <v>0</v>
      </c>
      <c r="AU37" s="234">
        <v>0</v>
      </c>
      <c r="AV37" s="234">
        <v>0</v>
      </c>
      <c r="AW37" s="230">
        <f t="shared" si="1"/>
        <v>0</v>
      </c>
      <c r="AX37" s="250"/>
    </row>
    <row r="38" spans="1:51" s="70" customFormat="1" ht="7.5" customHeight="1">
      <c r="A38" s="277"/>
      <c r="B38" s="278"/>
      <c r="C38" s="251"/>
      <c r="D38" s="280" t="s">
        <v>214</v>
      </c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67"/>
      <c r="AR38" s="234">
        <v>0</v>
      </c>
      <c r="AS38" s="234">
        <v>0</v>
      </c>
      <c r="AT38" s="229">
        <f t="shared" si="0"/>
        <v>0</v>
      </c>
      <c r="AU38" s="234">
        <v>0</v>
      </c>
      <c r="AV38" s="234">
        <v>0</v>
      </c>
      <c r="AW38" s="230">
        <f t="shared" si="1"/>
        <v>0</v>
      </c>
      <c r="AX38" s="250"/>
    </row>
    <row r="39" spans="1:51" s="70" customFormat="1" ht="7.5" customHeight="1">
      <c r="A39" s="277"/>
      <c r="B39" s="278"/>
      <c r="C39" s="279" t="s">
        <v>278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67"/>
      <c r="AR39" s="232">
        <f>SUM(AR40+AR41+AR42+AR43+AR44)</f>
        <v>0</v>
      </c>
      <c r="AS39" s="232">
        <f>SUM(AS40+AS41+AS42+AS43+AS44)</f>
        <v>0</v>
      </c>
      <c r="AT39" s="232">
        <f t="shared" si="0"/>
        <v>0</v>
      </c>
      <c r="AU39" s="232">
        <f>SUM(AU40+AU41+AU42+AU43+AU44)</f>
        <v>0</v>
      </c>
      <c r="AV39" s="232">
        <f>SUM(AV40+AV41+AV42+AV43+AV44)</f>
        <v>0</v>
      </c>
      <c r="AW39" s="233">
        <f t="shared" si="1"/>
        <v>0</v>
      </c>
      <c r="AX39" s="250"/>
    </row>
    <row r="40" spans="1:51" s="70" customFormat="1" ht="7.5" customHeight="1">
      <c r="A40" s="277"/>
      <c r="B40" s="278"/>
      <c r="C40" s="251"/>
      <c r="D40" s="280" t="s">
        <v>215</v>
      </c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67"/>
      <c r="AR40" s="234">
        <v>0</v>
      </c>
      <c r="AS40" s="234">
        <v>0</v>
      </c>
      <c r="AT40" s="229">
        <f t="shared" si="0"/>
        <v>0</v>
      </c>
      <c r="AU40" s="234">
        <v>0</v>
      </c>
      <c r="AV40" s="234">
        <v>0</v>
      </c>
      <c r="AW40" s="230">
        <f t="shared" si="1"/>
        <v>0</v>
      </c>
      <c r="AX40" s="250"/>
    </row>
    <row r="41" spans="1:51" s="70" customFormat="1" ht="7.5" customHeight="1">
      <c r="A41" s="277"/>
      <c r="B41" s="278"/>
      <c r="C41" s="251"/>
      <c r="D41" s="280" t="s">
        <v>216</v>
      </c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67"/>
      <c r="AR41" s="234">
        <v>0</v>
      </c>
      <c r="AS41" s="234">
        <v>0</v>
      </c>
      <c r="AT41" s="229">
        <f t="shared" si="0"/>
        <v>0</v>
      </c>
      <c r="AU41" s="234">
        <v>0</v>
      </c>
      <c r="AV41" s="234">
        <v>0</v>
      </c>
      <c r="AW41" s="230">
        <f t="shared" si="1"/>
        <v>0</v>
      </c>
      <c r="AX41" s="250"/>
    </row>
    <row r="42" spans="1:51" s="70" customFormat="1" ht="7.5" customHeight="1">
      <c r="A42" s="277"/>
      <c r="B42" s="278"/>
      <c r="C42" s="251"/>
      <c r="D42" s="280" t="s">
        <v>217</v>
      </c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67"/>
      <c r="AR42" s="234">
        <v>0</v>
      </c>
      <c r="AS42" s="234">
        <v>0</v>
      </c>
      <c r="AT42" s="229">
        <f t="shared" si="0"/>
        <v>0</v>
      </c>
      <c r="AU42" s="234">
        <v>0</v>
      </c>
      <c r="AV42" s="234">
        <v>0</v>
      </c>
      <c r="AW42" s="230">
        <f t="shared" si="1"/>
        <v>0</v>
      </c>
      <c r="AX42" s="250"/>
    </row>
    <row r="43" spans="1:51" s="70" customFormat="1" ht="7.5" customHeight="1">
      <c r="A43" s="277"/>
      <c r="B43" s="278"/>
      <c r="C43" s="251"/>
      <c r="D43" s="280" t="s">
        <v>218</v>
      </c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67"/>
      <c r="AR43" s="234">
        <v>0</v>
      </c>
      <c r="AS43" s="234">
        <v>0</v>
      </c>
      <c r="AT43" s="229">
        <f t="shared" si="0"/>
        <v>0</v>
      </c>
      <c r="AU43" s="234">
        <v>0</v>
      </c>
      <c r="AV43" s="234">
        <v>0</v>
      </c>
      <c r="AW43" s="230">
        <f t="shared" si="1"/>
        <v>0</v>
      </c>
      <c r="AX43" s="250"/>
    </row>
    <row r="44" spans="1:51" s="70" customFormat="1" ht="7.5" customHeight="1">
      <c r="A44" s="277"/>
      <c r="B44" s="278"/>
      <c r="C44" s="251"/>
      <c r="D44" s="280" t="s">
        <v>219</v>
      </c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67"/>
      <c r="AR44" s="234">
        <v>0</v>
      </c>
      <c r="AS44" s="234">
        <v>0</v>
      </c>
      <c r="AT44" s="229">
        <f t="shared" si="0"/>
        <v>0</v>
      </c>
      <c r="AU44" s="234">
        <v>0</v>
      </c>
      <c r="AV44" s="234">
        <v>0</v>
      </c>
      <c r="AW44" s="230">
        <f t="shared" si="1"/>
        <v>0</v>
      </c>
      <c r="AX44" s="250"/>
    </row>
    <row r="45" spans="1:51" s="70" customFormat="1" ht="7.5" customHeight="1">
      <c r="A45" s="277"/>
      <c r="B45" s="278"/>
      <c r="C45" s="279" t="s">
        <v>279</v>
      </c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67"/>
      <c r="AR45" s="281">
        <v>59334313</v>
      </c>
      <c r="AS45" s="281">
        <v>0</v>
      </c>
      <c r="AT45" s="232">
        <f t="shared" si="0"/>
        <v>59334313</v>
      </c>
      <c r="AU45" s="281">
        <v>6640885</v>
      </c>
      <c r="AV45" s="281">
        <v>6640885</v>
      </c>
      <c r="AW45" s="233">
        <f t="shared" si="1"/>
        <v>-52693428</v>
      </c>
      <c r="AX45" s="283"/>
      <c r="AY45" s="70" t="str">
        <f>IF(OR(AU45=AV45,AU45&gt;AV45),"Correcto","Incorrecto")</f>
        <v>Correcto</v>
      </c>
    </row>
    <row r="46" spans="1:51" s="70" customFormat="1" ht="7.5" customHeight="1">
      <c r="A46" s="277"/>
      <c r="B46" s="278"/>
      <c r="C46" s="279" t="s">
        <v>280</v>
      </c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67"/>
      <c r="AR46" s="232">
        <f>SUM(AR47)</f>
        <v>0</v>
      </c>
      <c r="AS46" s="232">
        <f>SUM(AS47)</f>
        <v>0</v>
      </c>
      <c r="AT46" s="232">
        <f t="shared" si="0"/>
        <v>0</v>
      </c>
      <c r="AU46" s="232">
        <f>SUM(AU47)</f>
        <v>0</v>
      </c>
      <c r="AV46" s="232">
        <f>SUM(AV47)</f>
        <v>0</v>
      </c>
      <c r="AW46" s="233">
        <f t="shared" si="1"/>
        <v>0</v>
      </c>
      <c r="AX46" s="250"/>
    </row>
    <row r="47" spans="1:51" s="70" customFormat="1" ht="7.5" customHeight="1">
      <c r="A47" s="277"/>
      <c r="B47" s="278"/>
      <c r="C47" s="251"/>
      <c r="D47" s="280" t="s">
        <v>220</v>
      </c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67"/>
      <c r="AR47" s="234">
        <v>0</v>
      </c>
      <c r="AS47" s="234">
        <v>0</v>
      </c>
      <c r="AT47" s="229">
        <f t="shared" si="0"/>
        <v>0</v>
      </c>
      <c r="AU47" s="234">
        <v>0</v>
      </c>
      <c r="AV47" s="234">
        <v>0</v>
      </c>
      <c r="AW47" s="230">
        <f t="shared" si="1"/>
        <v>0</v>
      </c>
      <c r="AX47" s="250"/>
    </row>
    <row r="48" spans="1:51" s="70" customFormat="1" ht="7.5" customHeight="1">
      <c r="A48" s="277"/>
      <c r="B48" s="278"/>
      <c r="C48" s="279" t="s">
        <v>281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67"/>
      <c r="AR48" s="232">
        <f>SUM(AR49+AR50)</f>
        <v>0</v>
      </c>
      <c r="AS48" s="232">
        <f>SUM(AS49+AS50)</f>
        <v>0</v>
      </c>
      <c r="AT48" s="232">
        <f t="shared" si="0"/>
        <v>0</v>
      </c>
      <c r="AU48" s="232">
        <f>SUM(AU49+AU50)</f>
        <v>0</v>
      </c>
      <c r="AV48" s="232">
        <f>SUM(AV49+AV50)</f>
        <v>0</v>
      </c>
      <c r="AW48" s="233">
        <f t="shared" si="1"/>
        <v>0</v>
      </c>
      <c r="AX48" s="250"/>
    </row>
    <row r="49" spans="1:51" s="70" customFormat="1" ht="7.5" customHeight="1">
      <c r="A49" s="277"/>
      <c r="B49" s="278"/>
      <c r="C49" s="251"/>
      <c r="D49" s="280" t="s">
        <v>222</v>
      </c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67"/>
      <c r="AR49" s="234">
        <v>0</v>
      </c>
      <c r="AS49" s="234">
        <v>0</v>
      </c>
      <c r="AT49" s="229">
        <f t="shared" si="0"/>
        <v>0</v>
      </c>
      <c r="AU49" s="234">
        <v>0</v>
      </c>
      <c r="AV49" s="234">
        <v>0</v>
      </c>
      <c r="AW49" s="230">
        <f t="shared" si="1"/>
        <v>0</v>
      </c>
      <c r="AX49" s="250"/>
    </row>
    <row r="50" spans="1:51" s="70" customFormat="1" ht="7.5" customHeight="1">
      <c r="A50" s="277"/>
      <c r="B50" s="278"/>
      <c r="C50" s="251"/>
      <c r="D50" s="280" t="s">
        <v>221</v>
      </c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67"/>
      <c r="AR50" s="234">
        <v>0</v>
      </c>
      <c r="AS50" s="234">
        <v>0</v>
      </c>
      <c r="AT50" s="229">
        <f t="shared" si="0"/>
        <v>0</v>
      </c>
      <c r="AU50" s="234">
        <v>0</v>
      </c>
      <c r="AV50" s="234">
        <v>0</v>
      </c>
      <c r="AW50" s="230">
        <f t="shared" si="1"/>
        <v>0</v>
      </c>
      <c r="AX50" s="250"/>
    </row>
    <row r="51" spans="1:51" s="70" customFormat="1" ht="7.5" customHeight="1">
      <c r="A51" s="69"/>
      <c r="B51" s="45"/>
      <c r="C51" s="20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176"/>
      <c r="AS51" s="176"/>
      <c r="AT51" s="176"/>
      <c r="AU51" s="176"/>
      <c r="AV51" s="176"/>
      <c r="AW51" s="176"/>
      <c r="AX51" s="176"/>
    </row>
    <row r="52" spans="1:51" s="70" customFormat="1" ht="7.5" customHeight="1">
      <c r="A52" s="69"/>
      <c r="B52" s="45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176"/>
      <c r="AS52" s="176"/>
      <c r="AT52" s="176"/>
      <c r="AU52" s="176"/>
      <c r="AV52" s="176"/>
      <c r="AW52" s="176"/>
      <c r="AX52" s="176"/>
    </row>
    <row r="53" spans="1:51" s="70" customFormat="1" ht="7.5" customHeight="1">
      <c r="A53" s="284"/>
      <c r="B53" s="285" t="s">
        <v>267</v>
      </c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7"/>
      <c r="AR53" s="312">
        <f>SUM(AR20+AR21+AR22+AR23+AR24+AR25+AR26+AR27+AR39+AR45+AR46+AR48)</f>
        <v>60364313</v>
      </c>
      <c r="AS53" s="312">
        <f>SUM(AS20+AS21+AS22+AS23+AS24+AS25+AS26+AS27+AS39+AS45+AS46+AS48)</f>
        <v>0</v>
      </c>
      <c r="AT53" s="312">
        <f>SUM(AR53+AS53)</f>
        <v>60364313</v>
      </c>
      <c r="AU53" s="312">
        <f>SUM(AU20+AU21+AU22+AU23+AU24+AU25+AU26+AU27+AU39+AU45+AU46+AU48)</f>
        <v>6719556</v>
      </c>
      <c r="AV53" s="312">
        <f>SUM(AV20+AV21+AV22+AV23+AV24+AV25+AV26+AV27+AV39+AV45+AV46+AV48)</f>
        <v>6719556</v>
      </c>
      <c r="AW53" s="313">
        <f>AV53-AR53</f>
        <v>-53644757</v>
      </c>
      <c r="AX53" s="288"/>
      <c r="AY53" s="70" t="str">
        <f>IF(OR(AU53=AV53,AU53&gt;AV53),"Correcto","Incorrecto")</f>
        <v>Correcto</v>
      </c>
    </row>
    <row r="54" spans="1:51" s="70" customFormat="1" ht="7.5" customHeight="1">
      <c r="A54" s="69"/>
      <c r="B54" s="45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176"/>
      <c r="AS54" s="176"/>
      <c r="AT54" s="176"/>
      <c r="AU54" s="176"/>
      <c r="AV54" s="176"/>
      <c r="AW54" s="176"/>
      <c r="AX54" s="176"/>
    </row>
    <row r="55" spans="1:51" s="70" customFormat="1" ht="7.5" customHeight="1">
      <c r="A55" s="69"/>
      <c r="B55" s="45"/>
      <c r="C55" s="208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176"/>
      <c r="AS55" s="176"/>
      <c r="AT55" s="176"/>
      <c r="AU55" s="176"/>
      <c r="AV55" s="176"/>
      <c r="AW55" s="176"/>
      <c r="AX55" s="176"/>
    </row>
    <row r="56" spans="1:51" s="70" customFormat="1" ht="7.5" customHeight="1">
      <c r="A56" s="69"/>
      <c r="B56" s="45" t="s">
        <v>268</v>
      </c>
      <c r="C56" s="208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276"/>
      <c r="AS56" s="276"/>
      <c r="AT56" s="276"/>
      <c r="AU56" s="276"/>
      <c r="AV56" s="276"/>
      <c r="AW56" s="276">
        <f>IF(AW20&gt;0,AW20)+IF(AW21&gt;0,AW21)+IF(AW22&gt;0,AW22)+IF(AW23&gt;0,AW23)+IF(AW24&gt;0,AW24)+IF(AW25&gt;0,AW25)+IF(AW26&gt;0,AW26)+IF(AW28&gt;0,AW28)+IF(AW29&gt;0,AW29)+IF(AW30&gt;0,AW30)+IF(AW31&gt;0,AW31)+IF(AW32&gt;0,AW32)+IF(AW33&gt;0,AW33)+IF(AW34&gt;0,AW34)+IF(AW35&gt;0,AW35)+IF(AW36&gt;0,AW36)+IF(AW37&gt;0,AW37)+IF(AW38&gt;0,AW38)+IF(AW40&gt;0,AW40)+IF(AW41&gt;0,AW41)+IF(AW42&gt;0,AW42)+IF(AW43&gt;0,AW43)+IF(AW44&gt;0,AW44)+IF(AW45&gt;0,AW45)+IF(AW47&gt;0,AW47)+IF(AW49&gt;0,AW49)+IF(AW50&gt;0,AW50)</f>
        <v>0</v>
      </c>
      <c r="AX56" s="176"/>
    </row>
    <row r="57" spans="1:51" s="70" customFormat="1" ht="7.5" customHeight="1">
      <c r="A57" s="69"/>
      <c r="B57" s="45"/>
      <c r="C57" s="208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176"/>
      <c r="AS57" s="176"/>
      <c r="AT57" s="176"/>
      <c r="AU57" s="176"/>
      <c r="AV57" s="176"/>
      <c r="AW57" s="176"/>
      <c r="AX57" s="176"/>
    </row>
    <row r="58" spans="1:51" s="70" customFormat="1" ht="7.5" customHeight="1">
      <c r="A58" s="69"/>
      <c r="B58" s="45"/>
      <c r="C58" s="289" t="s">
        <v>251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176"/>
      <c r="AS58" s="176"/>
      <c r="AT58" s="176"/>
      <c r="AU58" s="176"/>
      <c r="AV58" s="176"/>
      <c r="AW58" s="176"/>
      <c r="AX58" s="176"/>
    </row>
    <row r="59" spans="1:51" s="70" customFormat="1" ht="7.5" customHeight="1">
      <c r="A59" s="69"/>
      <c r="B59" s="45"/>
      <c r="C59" s="28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176"/>
      <c r="AS59" s="176"/>
      <c r="AT59" s="176"/>
      <c r="AU59" s="176"/>
      <c r="AV59" s="176"/>
      <c r="AW59" s="176"/>
      <c r="AX59" s="176"/>
    </row>
    <row r="60" spans="1:51" s="70" customFormat="1" ht="7.5" customHeight="1">
      <c r="A60" s="277"/>
      <c r="B60" s="290"/>
      <c r="C60" s="291"/>
      <c r="D60" s="278" t="s">
        <v>1</v>
      </c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67"/>
      <c r="AR60" s="232">
        <f>SUM(AR61+AR62+AR63+AR64+AR65+AR66+AR67+AR68)</f>
        <v>0</v>
      </c>
      <c r="AS60" s="232">
        <f>SUM(AS61+AS62+AS63+AS64+AS65+AS66+AS67+AS68)</f>
        <v>0</v>
      </c>
      <c r="AT60" s="232">
        <f>SUM(AR60+AS60)</f>
        <v>0</v>
      </c>
      <c r="AU60" s="232">
        <f>SUM(AU61+AU62+AU63+AU64+AU65+AU66+AU67+AU68)</f>
        <v>0</v>
      </c>
      <c r="AV60" s="232">
        <f>SUM(AV61+AV62+AV63+AV64+AV65+AV66+AV67+AV68)</f>
        <v>0</v>
      </c>
      <c r="AW60" s="233">
        <f t="shared" ref="AW60:AW78" si="2">AV60-AR60</f>
        <v>0</v>
      </c>
      <c r="AX60" s="250"/>
    </row>
    <row r="61" spans="1:51" s="70" customFormat="1" ht="7.5" customHeight="1">
      <c r="A61" s="277"/>
      <c r="B61" s="290"/>
      <c r="C61" s="291"/>
      <c r="D61" s="280"/>
      <c r="E61" s="280" t="s">
        <v>223</v>
      </c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67"/>
      <c r="AR61" s="234">
        <v>0</v>
      </c>
      <c r="AS61" s="234">
        <v>0</v>
      </c>
      <c r="AT61" s="229">
        <f t="shared" ref="AT61:AT82" si="3">SUM(AR61+AS61)</f>
        <v>0</v>
      </c>
      <c r="AU61" s="234">
        <v>0</v>
      </c>
      <c r="AV61" s="234">
        <v>0</v>
      </c>
      <c r="AW61" s="230">
        <f t="shared" si="2"/>
        <v>0</v>
      </c>
      <c r="AX61" s="250"/>
    </row>
    <row r="62" spans="1:51" s="70" customFormat="1" ht="7.5" customHeight="1">
      <c r="A62" s="277"/>
      <c r="B62" s="290"/>
      <c r="C62" s="291"/>
      <c r="D62" s="280"/>
      <c r="E62" s="280" t="s">
        <v>224</v>
      </c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67"/>
      <c r="AR62" s="234">
        <v>0</v>
      </c>
      <c r="AS62" s="234">
        <v>0</v>
      </c>
      <c r="AT62" s="229">
        <f t="shared" si="3"/>
        <v>0</v>
      </c>
      <c r="AU62" s="234">
        <v>0</v>
      </c>
      <c r="AV62" s="234">
        <v>0</v>
      </c>
      <c r="AW62" s="230">
        <f t="shared" si="2"/>
        <v>0</v>
      </c>
      <c r="AX62" s="250"/>
    </row>
    <row r="63" spans="1:51" s="70" customFormat="1" ht="7.5" customHeight="1">
      <c r="A63" s="277"/>
      <c r="B63" s="290"/>
      <c r="C63" s="291"/>
      <c r="D63" s="280"/>
      <c r="E63" s="280" t="s">
        <v>225</v>
      </c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67"/>
      <c r="AR63" s="234">
        <v>0</v>
      </c>
      <c r="AS63" s="234">
        <v>0</v>
      </c>
      <c r="AT63" s="229">
        <f t="shared" si="3"/>
        <v>0</v>
      </c>
      <c r="AU63" s="234">
        <v>0</v>
      </c>
      <c r="AV63" s="234">
        <v>0</v>
      </c>
      <c r="AW63" s="230">
        <f t="shared" si="2"/>
        <v>0</v>
      </c>
      <c r="AX63" s="250"/>
    </row>
    <row r="64" spans="1:51" s="70" customFormat="1" ht="7.5" customHeight="1">
      <c r="A64" s="277"/>
      <c r="B64" s="290"/>
      <c r="C64" s="291"/>
      <c r="D64" s="280"/>
      <c r="E64" s="280" t="s">
        <v>304</v>
      </c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0"/>
      <c r="AO64" s="280"/>
      <c r="AP64" s="280"/>
      <c r="AQ64" s="267"/>
      <c r="AR64" s="234">
        <v>0</v>
      </c>
      <c r="AS64" s="234">
        <v>0</v>
      </c>
      <c r="AT64" s="229">
        <f t="shared" si="3"/>
        <v>0</v>
      </c>
      <c r="AU64" s="234">
        <v>0</v>
      </c>
      <c r="AV64" s="234">
        <v>0</v>
      </c>
      <c r="AW64" s="230">
        <f t="shared" si="2"/>
        <v>0</v>
      </c>
      <c r="AX64" s="250"/>
    </row>
    <row r="65" spans="1:51" s="70" customFormat="1" ht="7.5" customHeight="1">
      <c r="A65" s="277"/>
      <c r="B65" s="290"/>
      <c r="C65" s="291"/>
      <c r="D65" s="280"/>
      <c r="E65" s="280" t="s">
        <v>226</v>
      </c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AQ65" s="267"/>
      <c r="AR65" s="234">
        <v>0</v>
      </c>
      <c r="AS65" s="234">
        <v>0</v>
      </c>
      <c r="AT65" s="229">
        <f t="shared" si="3"/>
        <v>0</v>
      </c>
      <c r="AU65" s="234">
        <v>0</v>
      </c>
      <c r="AV65" s="234">
        <v>0</v>
      </c>
      <c r="AW65" s="230">
        <f t="shared" si="2"/>
        <v>0</v>
      </c>
      <c r="AX65" s="250"/>
    </row>
    <row r="66" spans="1:51" s="70" customFormat="1" ht="7.5" customHeight="1">
      <c r="A66" s="277"/>
      <c r="B66" s="290"/>
      <c r="C66" s="291"/>
      <c r="D66" s="280"/>
      <c r="E66" s="280" t="s">
        <v>227</v>
      </c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67"/>
      <c r="AR66" s="234">
        <v>0</v>
      </c>
      <c r="AS66" s="234">
        <v>0</v>
      </c>
      <c r="AT66" s="229">
        <f t="shared" si="3"/>
        <v>0</v>
      </c>
      <c r="AU66" s="234">
        <v>0</v>
      </c>
      <c r="AV66" s="234">
        <v>0</v>
      </c>
      <c r="AW66" s="230">
        <f t="shared" si="2"/>
        <v>0</v>
      </c>
      <c r="AX66" s="250"/>
    </row>
    <row r="67" spans="1:51" s="70" customFormat="1" ht="7.5" customHeight="1">
      <c r="A67" s="277"/>
      <c r="B67" s="290"/>
      <c r="C67" s="291"/>
      <c r="D67" s="280"/>
      <c r="E67" s="280" t="s">
        <v>228</v>
      </c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AQ67" s="267"/>
      <c r="AR67" s="234">
        <v>0</v>
      </c>
      <c r="AS67" s="234">
        <v>0</v>
      </c>
      <c r="AT67" s="229">
        <f t="shared" si="3"/>
        <v>0</v>
      </c>
      <c r="AU67" s="234">
        <v>0</v>
      </c>
      <c r="AV67" s="234">
        <v>0</v>
      </c>
      <c r="AW67" s="230">
        <f t="shared" si="2"/>
        <v>0</v>
      </c>
      <c r="AX67" s="250"/>
    </row>
    <row r="68" spans="1:51" s="70" customFormat="1" ht="7.5" customHeight="1">
      <c r="A68" s="277"/>
      <c r="B68" s="290"/>
      <c r="C68" s="291"/>
      <c r="D68" s="280"/>
      <c r="E68" s="280" t="s">
        <v>229</v>
      </c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67"/>
      <c r="AR68" s="234">
        <v>0</v>
      </c>
      <c r="AS68" s="234">
        <v>0</v>
      </c>
      <c r="AT68" s="229">
        <f t="shared" si="3"/>
        <v>0</v>
      </c>
      <c r="AU68" s="234">
        <v>0</v>
      </c>
      <c r="AV68" s="234">
        <v>0</v>
      </c>
      <c r="AW68" s="230">
        <f t="shared" si="2"/>
        <v>0</v>
      </c>
      <c r="AX68" s="250"/>
    </row>
    <row r="69" spans="1:51" s="70" customFormat="1" ht="7.5" customHeight="1">
      <c r="A69" s="277"/>
      <c r="B69" s="290"/>
      <c r="C69" s="291"/>
      <c r="D69" s="278" t="s">
        <v>6</v>
      </c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67"/>
      <c r="AR69" s="232">
        <f>SUM(AR70+AR71+AR72+AR73)</f>
        <v>0</v>
      </c>
      <c r="AS69" s="232">
        <f>SUM(AS70+AS71+AS72+AS73)</f>
        <v>0</v>
      </c>
      <c r="AT69" s="232">
        <f t="shared" si="3"/>
        <v>0</v>
      </c>
      <c r="AU69" s="232">
        <f>SUM(AU70+AU71+AU72+AU73)</f>
        <v>0</v>
      </c>
      <c r="AV69" s="232">
        <f>SUM(AV70+AV71+AV72+AV73)</f>
        <v>0</v>
      </c>
      <c r="AW69" s="233">
        <f t="shared" si="2"/>
        <v>0</v>
      </c>
      <c r="AX69" s="250"/>
    </row>
    <row r="70" spans="1:51" s="70" customFormat="1" ht="7.5" customHeight="1">
      <c r="A70" s="277"/>
      <c r="B70" s="290"/>
      <c r="C70" s="291"/>
      <c r="D70" s="280"/>
      <c r="E70" s="280" t="s">
        <v>230</v>
      </c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0"/>
      <c r="AM70" s="280"/>
      <c r="AN70" s="280"/>
      <c r="AO70" s="280"/>
      <c r="AP70" s="280"/>
      <c r="AQ70" s="267"/>
      <c r="AR70" s="234">
        <v>0</v>
      </c>
      <c r="AS70" s="234">
        <v>0</v>
      </c>
      <c r="AT70" s="229">
        <f t="shared" si="3"/>
        <v>0</v>
      </c>
      <c r="AU70" s="234">
        <v>0</v>
      </c>
      <c r="AV70" s="234">
        <v>0</v>
      </c>
      <c r="AW70" s="230">
        <f t="shared" si="2"/>
        <v>0</v>
      </c>
      <c r="AX70" s="250"/>
    </row>
    <row r="71" spans="1:51" s="70" customFormat="1" ht="7.5" customHeight="1">
      <c r="A71" s="277"/>
      <c r="B71" s="290"/>
      <c r="C71" s="291"/>
      <c r="D71" s="280"/>
      <c r="E71" s="280" t="s">
        <v>231</v>
      </c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80"/>
      <c r="AN71" s="280"/>
      <c r="AO71" s="280"/>
      <c r="AP71" s="280"/>
      <c r="AQ71" s="267"/>
      <c r="AR71" s="234">
        <v>0</v>
      </c>
      <c r="AS71" s="234">
        <v>0</v>
      </c>
      <c r="AT71" s="229">
        <f t="shared" si="3"/>
        <v>0</v>
      </c>
      <c r="AU71" s="234">
        <v>0</v>
      </c>
      <c r="AV71" s="234">
        <v>0</v>
      </c>
      <c r="AW71" s="230">
        <f t="shared" si="2"/>
        <v>0</v>
      </c>
      <c r="AX71" s="250"/>
    </row>
    <row r="72" spans="1:51" s="70" customFormat="1" ht="7.5" customHeight="1">
      <c r="A72" s="277"/>
      <c r="B72" s="290"/>
      <c r="C72" s="291"/>
      <c r="D72" s="280"/>
      <c r="E72" s="280" t="s">
        <v>232</v>
      </c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  <c r="AN72" s="280"/>
      <c r="AO72" s="280"/>
      <c r="AP72" s="280"/>
      <c r="AQ72" s="267"/>
      <c r="AR72" s="234">
        <v>0</v>
      </c>
      <c r="AS72" s="234">
        <v>0</v>
      </c>
      <c r="AT72" s="229">
        <f t="shared" si="3"/>
        <v>0</v>
      </c>
      <c r="AU72" s="234">
        <v>0</v>
      </c>
      <c r="AV72" s="234">
        <v>0</v>
      </c>
      <c r="AW72" s="230">
        <f t="shared" si="2"/>
        <v>0</v>
      </c>
      <c r="AX72" s="250"/>
    </row>
    <row r="73" spans="1:51" s="70" customFormat="1" ht="7.5" customHeight="1">
      <c r="A73" s="277"/>
      <c r="B73" s="290"/>
      <c r="C73" s="291"/>
      <c r="D73" s="280"/>
      <c r="E73" s="280" t="s">
        <v>220</v>
      </c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67"/>
      <c r="AR73" s="234">
        <v>0</v>
      </c>
      <c r="AS73" s="234">
        <v>0</v>
      </c>
      <c r="AT73" s="229">
        <f t="shared" si="3"/>
        <v>0</v>
      </c>
      <c r="AU73" s="234">
        <v>0</v>
      </c>
      <c r="AV73" s="234">
        <v>0</v>
      </c>
      <c r="AW73" s="230">
        <f t="shared" si="2"/>
        <v>0</v>
      </c>
      <c r="AX73" s="250"/>
    </row>
    <row r="74" spans="1:51" s="70" customFormat="1" ht="7.5" customHeight="1">
      <c r="A74" s="277"/>
      <c r="B74" s="290"/>
      <c r="C74" s="291"/>
      <c r="D74" s="278" t="s">
        <v>233</v>
      </c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67"/>
      <c r="AR74" s="232">
        <f>SUM(AR75+AR76)</f>
        <v>0</v>
      </c>
      <c r="AS74" s="232">
        <f>SUM(AS75+AS76)</f>
        <v>0</v>
      </c>
      <c r="AT74" s="232">
        <f t="shared" si="3"/>
        <v>0</v>
      </c>
      <c r="AU74" s="232">
        <f>SUM(AU75+AU76)</f>
        <v>0</v>
      </c>
      <c r="AV74" s="232">
        <f>SUM(AV75+AV76)</f>
        <v>0</v>
      </c>
      <c r="AW74" s="233">
        <f t="shared" si="2"/>
        <v>0</v>
      </c>
      <c r="AX74" s="250"/>
    </row>
    <row r="75" spans="1:51" s="70" customFormat="1" ht="7.5" customHeight="1">
      <c r="A75" s="277"/>
      <c r="B75" s="290"/>
      <c r="C75" s="291"/>
      <c r="D75" s="280"/>
      <c r="E75" s="280" t="s">
        <v>302</v>
      </c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67"/>
      <c r="AR75" s="234">
        <v>0</v>
      </c>
      <c r="AS75" s="234">
        <v>0</v>
      </c>
      <c r="AT75" s="229">
        <f t="shared" si="3"/>
        <v>0</v>
      </c>
      <c r="AU75" s="234">
        <v>0</v>
      </c>
      <c r="AV75" s="234">
        <v>0</v>
      </c>
      <c r="AW75" s="230">
        <f t="shared" si="2"/>
        <v>0</v>
      </c>
      <c r="AX75" s="250"/>
    </row>
    <row r="76" spans="1:51" s="70" customFormat="1" ht="7.5" customHeight="1">
      <c r="A76" s="277"/>
      <c r="B76" s="290"/>
      <c r="C76" s="291"/>
      <c r="D76" s="280"/>
      <c r="E76" s="280" t="s">
        <v>234</v>
      </c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67"/>
      <c r="AR76" s="234">
        <v>0</v>
      </c>
      <c r="AS76" s="234">
        <v>0</v>
      </c>
      <c r="AT76" s="229">
        <f t="shared" si="3"/>
        <v>0</v>
      </c>
      <c r="AU76" s="234">
        <v>0</v>
      </c>
      <c r="AV76" s="234">
        <v>0</v>
      </c>
      <c r="AW76" s="230">
        <f t="shared" si="2"/>
        <v>0</v>
      </c>
      <c r="AX76" s="250"/>
    </row>
    <row r="77" spans="1:51" s="70" customFormat="1" ht="7.5" customHeight="1">
      <c r="A77" s="277"/>
      <c r="B77" s="290"/>
      <c r="C77" s="291"/>
      <c r="D77" s="278" t="s">
        <v>303</v>
      </c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0"/>
      <c r="AL77" s="280"/>
      <c r="AM77" s="280"/>
      <c r="AN77" s="280"/>
      <c r="AO77" s="280"/>
      <c r="AP77" s="280"/>
      <c r="AQ77" s="267"/>
      <c r="AR77" s="281">
        <v>0</v>
      </c>
      <c r="AS77" s="281">
        <v>0</v>
      </c>
      <c r="AT77" s="232">
        <f t="shared" si="3"/>
        <v>0</v>
      </c>
      <c r="AU77" s="281">
        <v>0</v>
      </c>
      <c r="AV77" s="281">
        <v>0</v>
      </c>
      <c r="AW77" s="233">
        <f t="shared" si="2"/>
        <v>0</v>
      </c>
      <c r="AX77" s="283"/>
      <c r="AY77" s="70" t="str">
        <f>IF(OR(AU77=AV77,AU77&gt;AV77),"Correcto","Incorrecto")</f>
        <v>Correcto</v>
      </c>
    </row>
    <row r="78" spans="1:51" s="70" customFormat="1" ht="7.5" customHeight="1">
      <c r="A78" s="277"/>
      <c r="B78" s="290"/>
      <c r="C78" s="291"/>
      <c r="D78" s="278" t="s">
        <v>235</v>
      </c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  <c r="AN78" s="280"/>
      <c r="AO78" s="280"/>
      <c r="AP78" s="280"/>
      <c r="AQ78" s="267"/>
      <c r="AR78" s="281">
        <v>0</v>
      </c>
      <c r="AS78" s="281">
        <v>0</v>
      </c>
      <c r="AT78" s="232">
        <f t="shared" si="3"/>
        <v>0</v>
      </c>
      <c r="AU78" s="281">
        <v>0</v>
      </c>
      <c r="AV78" s="281">
        <v>0</v>
      </c>
      <c r="AW78" s="233">
        <f t="shared" si="2"/>
        <v>0</v>
      </c>
      <c r="AX78" s="283"/>
    </row>
    <row r="79" spans="1:51" s="70" customFormat="1" ht="7.5" customHeight="1">
      <c r="A79" s="69"/>
      <c r="B79" s="45"/>
      <c r="C79" s="292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176"/>
      <c r="AS79" s="176"/>
      <c r="AT79" s="176"/>
      <c r="AU79" s="176"/>
      <c r="AV79" s="176"/>
      <c r="AW79" s="176"/>
      <c r="AX79" s="176"/>
    </row>
    <row r="80" spans="1:51" s="70" customFormat="1" ht="7.5" customHeight="1">
      <c r="A80" s="293"/>
      <c r="B80" s="294"/>
      <c r="C80" s="294" t="s">
        <v>269</v>
      </c>
      <c r="D80" s="294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7"/>
      <c r="AR80" s="312">
        <f>SUM(AR60+AR69+AR74+AR77+AR78)</f>
        <v>0</v>
      </c>
      <c r="AS80" s="312">
        <f>SUM(AS60+AS69+AS74+AS77+AS78)</f>
        <v>0</v>
      </c>
      <c r="AT80" s="312">
        <f t="shared" si="3"/>
        <v>0</v>
      </c>
      <c r="AU80" s="312">
        <f>SUM(AU60+AU69+AU74+AU77+AU78)</f>
        <v>0</v>
      </c>
      <c r="AV80" s="312">
        <f>SUM(AV60+AV69+AV74+AV77+AV78)</f>
        <v>0</v>
      </c>
      <c r="AW80" s="313">
        <f>AV80-AR80</f>
        <v>0</v>
      </c>
      <c r="AX80" s="288"/>
      <c r="AY80" s="70" t="str">
        <f>IF(OR(AU80=AV80,AU80&gt;AV80),"Correcto","Incorrecto")</f>
        <v>Correcto</v>
      </c>
    </row>
    <row r="81" spans="1:51" s="70" customFormat="1" ht="7.5" customHeight="1">
      <c r="A81" s="69"/>
      <c r="B81" s="45"/>
      <c r="C81" s="292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176"/>
      <c r="AS81" s="176"/>
      <c r="AT81" s="176"/>
      <c r="AU81" s="176"/>
      <c r="AV81" s="176"/>
      <c r="AW81" s="176"/>
      <c r="AX81" s="176"/>
    </row>
    <row r="82" spans="1:51" s="70" customFormat="1" ht="7.5" customHeight="1">
      <c r="A82" s="293"/>
      <c r="B82" s="294" t="s">
        <v>252</v>
      </c>
      <c r="C82" s="295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  <c r="AN82" s="286"/>
      <c r="AO82" s="286"/>
      <c r="AP82" s="286"/>
      <c r="AQ82" s="287"/>
      <c r="AR82" s="312">
        <f>SUM(AR84)</f>
        <v>0</v>
      </c>
      <c r="AS82" s="312">
        <f>SUM(AS84)</f>
        <v>0</v>
      </c>
      <c r="AT82" s="312">
        <f t="shared" si="3"/>
        <v>0</v>
      </c>
      <c r="AU82" s="312">
        <f>SUM(AU84)</f>
        <v>0</v>
      </c>
      <c r="AV82" s="312">
        <f>SUM(AV84)</f>
        <v>0</v>
      </c>
      <c r="AW82" s="313">
        <f>AV82-AR82</f>
        <v>0</v>
      </c>
      <c r="AX82" s="288"/>
    </row>
    <row r="83" spans="1:51" s="70" customFormat="1" ht="7.5" customHeight="1">
      <c r="A83" s="69"/>
      <c r="B83" s="45"/>
      <c r="C83" s="292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176"/>
      <c r="AS83" s="176"/>
      <c r="AT83" s="176"/>
      <c r="AU83" s="176"/>
      <c r="AV83" s="176"/>
      <c r="AW83" s="176"/>
      <c r="AX83" s="176"/>
    </row>
    <row r="84" spans="1:51" s="70" customFormat="1" ht="7.5" customHeight="1">
      <c r="A84" s="277"/>
      <c r="B84" s="278"/>
      <c r="C84" s="296" t="s">
        <v>253</v>
      </c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  <c r="AJ84" s="280"/>
      <c r="AK84" s="280"/>
      <c r="AL84" s="280"/>
      <c r="AM84" s="280"/>
      <c r="AN84" s="280"/>
      <c r="AO84" s="280"/>
      <c r="AP84" s="280"/>
      <c r="AQ84" s="267"/>
      <c r="AR84" s="232">
        <f>AR91</f>
        <v>0</v>
      </c>
      <c r="AS84" s="232">
        <f>AS91</f>
        <v>0</v>
      </c>
      <c r="AT84" s="232">
        <f>SUM(AR84+AS84)</f>
        <v>0</v>
      </c>
      <c r="AU84" s="232">
        <f>AU91</f>
        <v>0</v>
      </c>
      <c r="AV84" s="232">
        <f>AV91</f>
        <v>0</v>
      </c>
      <c r="AW84" s="233">
        <f>AV84-AR84</f>
        <v>0</v>
      </c>
      <c r="AX84" s="250"/>
    </row>
    <row r="85" spans="1:51" s="70" customFormat="1" ht="7.5" customHeight="1" thickBot="1">
      <c r="A85" s="297"/>
      <c r="B85" s="298"/>
      <c r="C85" s="299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300"/>
      <c r="AS85" s="300"/>
      <c r="AT85" s="300"/>
      <c r="AU85" s="300"/>
      <c r="AV85" s="300"/>
      <c r="AW85" s="300"/>
      <c r="AX85" s="300"/>
    </row>
    <row r="86" spans="1:51" s="70" customFormat="1" ht="7.5" customHeight="1" thickTop="1">
      <c r="A86" s="301"/>
      <c r="B86" s="302" t="s">
        <v>236</v>
      </c>
      <c r="C86" s="303"/>
      <c r="D86" s="301"/>
      <c r="E86" s="301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301"/>
      <c r="AN86" s="301"/>
      <c r="AO86" s="301"/>
      <c r="AP86" s="301"/>
      <c r="AQ86" s="301"/>
      <c r="AR86" s="218">
        <f>SUM(AR53+AR80+AR82)</f>
        <v>60364313</v>
      </c>
      <c r="AS86" s="218">
        <f>SUM(AS53+AS80+AS82)</f>
        <v>0</v>
      </c>
      <c r="AT86" s="218">
        <f>SUM(AR86+AS86)</f>
        <v>60364313</v>
      </c>
      <c r="AU86" s="218">
        <f>SUM(AU53+AU80+AU82)</f>
        <v>6719556</v>
      </c>
      <c r="AV86" s="218">
        <f>SUM(AV53+AV80+AV82)</f>
        <v>6719556</v>
      </c>
      <c r="AW86" s="218">
        <f>AV86-AR86</f>
        <v>-53644757</v>
      </c>
      <c r="AX86" s="304"/>
      <c r="AY86" s="70" t="str">
        <f>IF(OR(AU86=AV86,AU86&gt;AV86),"Correcto","Incorrecto")</f>
        <v>Correcto</v>
      </c>
    </row>
    <row r="87" spans="1:51" s="70" customFormat="1" ht="7.5" customHeight="1">
      <c r="A87" s="69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68"/>
      <c r="AS87" s="68"/>
      <c r="AT87" s="68"/>
      <c r="AU87" s="68"/>
      <c r="AV87" s="68"/>
      <c r="AW87" s="68"/>
      <c r="AX87" s="69"/>
    </row>
    <row r="88" spans="1:51" s="70" customFormat="1" ht="7.5" customHeight="1">
      <c r="A88" s="69"/>
      <c r="B88" s="45" t="s">
        <v>237</v>
      </c>
      <c r="C88" s="292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8"/>
      <c r="AS88" s="68"/>
      <c r="AT88" s="68"/>
      <c r="AU88" s="68"/>
      <c r="AV88" s="68"/>
      <c r="AW88" s="68"/>
      <c r="AX88" s="69"/>
    </row>
    <row r="89" spans="1:51" s="70" customFormat="1" ht="7.5" customHeight="1">
      <c r="A89" s="69"/>
      <c r="B89" s="45"/>
      <c r="C89" s="305">
        <v>1</v>
      </c>
      <c r="D89" s="292" t="s">
        <v>308</v>
      </c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207">
        <v>0</v>
      </c>
      <c r="AS89" s="207">
        <v>0</v>
      </c>
      <c r="AT89" s="211">
        <f>AR89+AS89</f>
        <v>0</v>
      </c>
      <c r="AU89" s="207">
        <v>0</v>
      </c>
      <c r="AV89" s="207">
        <v>0</v>
      </c>
      <c r="AW89" s="210">
        <f>AV89-AR89</f>
        <v>0</v>
      </c>
      <c r="AX89" s="69"/>
    </row>
    <row r="90" spans="1:51" s="70" customFormat="1" ht="7.5" customHeight="1">
      <c r="A90" s="69"/>
      <c r="B90" s="45"/>
      <c r="C90" s="306"/>
      <c r="D90" s="292" t="s">
        <v>309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207">
        <v>0</v>
      </c>
      <c r="AS90" s="207">
        <v>0</v>
      </c>
      <c r="AT90" s="211">
        <f>AR90+AS90</f>
        <v>0</v>
      </c>
      <c r="AU90" s="207">
        <v>0</v>
      </c>
      <c r="AV90" s="207">
        <v>0</v>
      </c>
      <c r="AW90" s="210">
        <f>AV90-AR90</f>
        <v>0</v>
      </c>
      <c r="AX90" s="69"/>
    </row>
    <row r="91" spans="1:51" s="70" customFormat="1" ht="7.5" customHeight="1">
      <c r="A91" s="69"/>
      <c r="B91" s="69"/>
      <c r="C91" s="307"/>
      <c r="D91" s="45" t="s">
        <v>288</v>
      </c>
      <c r="E91" s="45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210">
        <f>SUM(AR89+AR90)</f>
        <v>0</v>
      </c>
      <c r="AS91" s="210">
        <f>SUM(AS89+AS90)</f>
        <v>0</v>
      </c>
      <c r="AT91" s="210">
        <f>SUM(AR91+AS91)</f>
        <v>0</v>
      </c>
      <c r="AU91" s="210">
        <f>SUM(AU89+AU90)</f>
        <v>0</v>
      </c>
      <c r="AV91" s="210">
        <f>SUM(AV89+AV90)</f>
        <v>0</v>
      </c>
      <c r="AW91" s="210">
        <f>AV91-AR91</f>
        <v>0</v>
      </c>
      <c r="AX91" s="48"/>
    </row>
    <row r="92" spans="1:51" s="70" customFormat="1" ht="7.5" customHeight="1">
      <c r="A92" s="67"/>
      <c r="B92" s="71"/>
      <c r="C92" s="42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8"/>
      <c r="AS92" s="68"/>
      <c r="AT92" s="68"/>
      <c r="AU92" s="68"/>
      <c r="AV92" s="76"/>
      <c r="AW92" s="76"/>
      <c r="AX92" s="78"/>
    </row>
    <row r="93" spans="1:51" s="70" customFormat="1" ht="7.5" customHeight="1">
      <c r="A93" s="67"/>
      <c r="B93" s="71"/>
      <c r="C93" s="308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8"/>
      <c r="AS93" s="68"/>
      <c r="AT93" s="68"/>
      <c r="AU93" s="68"/>
      <c r="AV93" s="68"/>
      <c r="AW93" s="68"/>
      <c r="AX93" s="69"/>
    </row>
    <row r="94" spans="1:51" s="70" customFormat="1" ht="7.5" customHeight="1">
      <c r="A94" s="67"/>
      <c r="B94" s="102"/>
      <c r="C94" s="43"/>
      <c r="D94" s="43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8"/>
      <c r="AS94" s="68"/>
      <c r="AT94" s="68"/>
      <c r="AU94" s="68"/>
      <c r="AV94" s="68"/>
      <c r="AW94" s="68"/>
      <c r="AX94" s="69"/>
    </row>
    <row r="95" spans="1:51" s="70" customFormat="1" ht="7.5" customHeight="1">
      <c r="A95" s="67"/>
      <c r="B95" s="71"/>
      <c r="C95" s="309">
        <v>2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8"/>
      <c r="AS95" s="68"/>
      <c r="AT95" s="68"/>
      <c r="AU95" s="68"/>
      <c r="AV95" s="68"/>
      <c r="AW95" s="68"/>
      <c r="AX95" s="69"/>
    </row>
    <row r="96" spans="1:51" s="70" customFormat="1" ht="7.5" customHeight="1">
      <c r="A96" s="67"/>
      <c r="B96" s="71"/>
      <c r="C96" s="308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8"/>
      <c r="AS96" s="68"/>
      <c r="AT96" s="68"/>
      <c r="AU96" s="68"/>
      <c r="AV96" s="68"/>
      <c r="AW96" s="68"/>
      <c r="AX96" s="69"/>
    </row>
    <row r="97" spans="1:50" s="70" customFormat="1">
      <c r="A97" s="67"/>
      <c r="B97" s="411" t="s">
        <v>318</v>
      </c>
      <c r="C97" s="310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311"/>
      <c r="AS97" s="311"/>
      <c r="AT97" s="311"/>
      <c r="AU97" s="311"/>
      <c r="AV97" s="311"/>
      <c r="AW97" s="311"/>
      <c r="AX97" s="69"/>
    </row>
    <row r="98" spans="1:50" s="73" customFormat="1" ht="7.5" customHeight="1">
      <c r="A98" s="43"/>
      <c r="B98" s="10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269"/>
      <c r="AS98" s="269"/>
      <c r="AT98" s="269"/>
      <c r="AU98" s="269"/>
      <c r="AV98" s="269"/>
      <c r="AW98" s="269"/>
      <c r="AX98" s="43"/>
    </row>
    <row r="99" spans="1:50" s="73" customFormat="1" ht="7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8"/>
      <c r="AS99" s="68"/>
      <c r="AT99" s="68"/>
      <c r="AU99" s="68"/>
      <c r="AV99" s="68"/>
      <c r="AW99" s="48" t="s">
        <v>320</v>
      </c>
      <c r="AX99" s="69"/>
    </row>
    <row r="100" spans="1:50" s="70" customFormat="1" ht="7.5" customHeight="1">
      <c r="A100" s="71" t="s">
        <v>238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76"/>
      <c r="AS100" s="76"/>
      <c r="AT100" s="76"/>
      <c r="AU100" s="76"/>
      <c r="AV100" s="76"/>
      <c r="AW100" s="76"/>
      <c r="AX100" s="78"/>
    </row>
    <row r="101" spans="1:50" s="65" customFormat="1" ht="12" customHeight="1"/>
    <row r="102" spans="1:50" s="65" customFormat="1" ht="12" customHeight="1"/>
    <row r="103" spans="1:50" s="65" customFormat="1" ht="12" customHeight="1"/>
    <row r="104" spans="1:50" s="65" customFormat="1" ht="12" customHeight="1"/>
    <row r="105" spans="1:50" s="65" customFormat="1" ht="12" customHeight="1"/>
    <row r="106" spans="1:50" s="65" customFormat="1" ht="12" customHeight="1"/>
    <row r="107" spans="1:50" s="65" customFormat="1" ht="12" customHeight="1"/>
    <row r="108" spans="1:50" s="65" customFormat="1" ht="12" customHeight="1"/>
    <row r="109" spans="1:50" s="65" customFormat="1" ht="12" customHeight="1"/>
    <row r="110" spans="1:50" s="65" customFormat="1" ht="12" customHeight="1"/>
    <row r="111" spans="1:50" s="65" customFormat="1" ht="12" customHeight="1"/>
    <row r="112" spans="1:50" s="65" customFormat="1" ht="12" customHeight="1"/>
    <row r="113" s="65" customFormat="1" ht="12" customHeight="1"/>
    <row r="114" s="65" customFormat="1" ht="12" customHeight="1"/>
    <row r="115" s="65" customFormat="1" ht="12" customHeight="1"/>
    <row r="116" s="65" customFormat="1" ht="12" customHeight="1"/>
    <row r="117" s="65" customFormat="1" ht="12" customHeight="1"/>
    <row r="118" s="62" customFormat="1" ht="11.25"/>
    <row r="119" s="62" customFormat="1" ht="11.25"/>
    <row r="120" s="62" customFormat="1" ht="11.25"/>
    <row r="121" s="62" customFormat="1" ht="11.25"/>
    <row r="122" s="62" customFormat="1" ht="11.25"/>
    <row r="123" s="62" customFormat="1" ht="11.25"/>
    <row r="124" s="62" customFormat="1" ht="11.25"/>
    <row r="125" s="62" customFormat="1" ht="11.25"/>
    <row r="126" s="62" customFormat="1" ht="11.25"/>
    <row r="127" s="62" customFormat="1" ht="11.25"/>
    <row r="128" s="62" customFormat="1" ht="11.25"/>
    <row r="129" s="62" customFormat="1" ht="11.25"/>
    <row r="130" s="62" customFormat="1" ht="11.25"/>
    <row r="131" s="62" customFormat="1" ht="11.25"/>
    <row r="132" s="62" customFormat="1" ht="11.25"/>
    <row r="133" s="62" customFormat="1" ht="11.25"/>
    <row r="134" s="62" customFormat="1" ht="11.25"/>
    <row r="135" s="62" customFormat="1" ht="11.25"/>
    <row r="136" s="62" customFormat="1" ht="11.25"/>
    <row r="137" s="62" customFormat="1" ht="11.25"/>
    <row r="138" s="62" customFormat="1" ht="11.25"/>
    <row r="139" s="62" customFormat="1" ht="11.25"/>
    <row r="140" s="62" customFormat="1" ht="11.25"/>
    <row r="141" s="62" customFormat="1" ht="11.25"/>
    <row r="142" s="62" customFormat="1" ht="11.25"/>
    <row r="143" s="62" customFormat="1" ht="11.25"/>
    <row r="144" s="62" customFormat="1" ht="11.25"/>
    <row r="145" s="62" customFormat="1" ht="11.25"/>
    <row r="146" s="62" customFormat="1" ht="11.25"/>
    <row r="147" s="62" customFormat="1" ht="11.25"/>
    <row r="148" s="62" customFormat="1" ht="11.25"/>
    <row r="149" s="62" customFormat="1" ht="11.25"/>
    <row r="150" s="62" customFormat="1" ht="11.25"/>
    <row r="151" s="62" customFormat="1" ht="11.25"/>
    <row r="152" s="62" customFormat="1" ht="11.25"/>
    <row r="153" s="62" customFormat="1" ht="11.25"/>
    <row r="154" s="62" customFormat="1" ht="11.25"/>
    <row r="155" s="62" customFormat="1" ht="11.25"/>
    <row r="156" s="62" customFormat="1" ht="11.25"/>
    <row r="157" s="62" customFormat="1" ht="11.25"/>
    <row r="158" s="62" customFormat="1" ht="11.25"/>
    <row r="159" s="62" customFormat="1" ht="11.25"/>
    <row r="160" s="62" customFormat="1" ht="11.25"/>
    <row r="161" s="62" customFormat="1" ht="11.25"/>
    <row r="162" s="62" customFormat="1" ht="11.25"/>
    <row r="163" s="62" customFormat="1" ht="11.25"/>
    <row r="164" s="62" customFormat="1" ht="11.25"/>
    <row r="165" s="62" customFormat="1" ht="11.25"/>
    <row r="166" s="62" customFormat="1" ht="11.25"/>
    <row r="167" s="62" customFormat="1" ht="11.25"/>
    <row r="168" s="62" customFormat="1" ht="11.25"/>
    <row r="169" s="62" customFormat="1" ht="11.25"/>
    <row r="170" s="62" customFormat="1" ht="11.25"/>
    <row r="171" s="62" customFormat="1" ht="11.25"/>
    <row r="172" s="62" customFormat="1" ht="11.25"/>
    <row r="173" s="62" customFormat="1" ht="11.25"/>
    <row r="174" s="62" customFormat="1" ht="11.25"/>
    <row r="175" s="62" customFormat="1" ht="11.25"/>
    <row r="176" s="62" customFormat="1" ht="11.25"/>
    <row r="177" s="62" customFormat="1" ht="11.25"/>
    <row r="178" s="62" customFormat="1" ht="11.25"/>
    <row r="179" s="62" customFormat="1" ht="11.25"/>
    <row r="180" s="62" customFormat="1" ht="11.25"/>
    <row r="181" s="62" customFormat="1" ht="11.25"/>
    <row r="182" s="62" customFormat="1" ht="11.25"/>
    <row r="183" s="62" customFormat="1" ht="11.25"/>
    <row r="184" s="62" customFormat="1" ht="11.25"/>
    <row r="185" s="62" customFormat="1" ht="11.25"/>
    <row r="186" s="62" customFormat="1" ht="11.25"/>
    <row r="187" s="62" customFormat="1" ht="11.25"/>
    <row r="188" s="62" customFormat="1" ht="11.25"/>
    <row r="189" s="62" customFormat="1" ht="11.25"/>
    <row r="190" s="62" customFormat="1" ht="11.25"/>
    <row r="191" s="62" customFormat="1" ht="11.25"/>
    <row r="192" s="62" customFormat="1" ht="11.25"/>
    <row r="193" s="62" customFormat="1" ht="11.25"/>
    <row r="194" s="62" customFormat="1" ht="11.25"/>
    <row r="195" s="62" customFormat="1" ht="11.25"/>
    <row r="196" s="62" customFormat="1" ht="11.25"/>
    <row r="197" s="62" customFormat="1" ht="11.25"/>
    <row r="198" s="62" customFormat="1" ht="11.25"/>
    <row r="199" s="62" customFormat="1" ht="11.25"/>
    <row r="200" s="62" customFormat="1" ht="11.25"/>
    <row r="201" s="62" customFormat="1" ht="11.25"/>
    <row r="202" s="62" customFormat="1" ht="11.25"/>
    <row r="203" s="62" customFormat="1" ht="11.25"/>
    <row r="204" s="62" customFormat="1" ht="11.25"/>
    <row r="205" s="62" customFormat="1" ht="11.25"/>
    <row r="206" s="62" customFormat="1" ht="11.25"/>
    <row r="207" s="62" customFormat="1" ht="11.25"/>
    <row r="208" s="62" customFormat="1" ht="11.25"/>
    <row r="209" s="62" customFormat="1" ht="11.25"/>
    <row r="210" s="62" customFormat="1" ht="11.25"/>
    <row r="211" s="62" customFormat="1" ht="11.25"/>
    <row r="212" s="62" customFormat="1" ht="11.25"/>
    <row r="213" s="62" customFormat="1" ht="11.25"/>
    <row r="214" s="62" customFormat="1" ht="11.25"/>
    <row r="215" s="62" customFormat="1" ht="11.25"/>
    <row r="216" s="62" customFormat="1" ht="11.25"/>
    <row r="217" s="62" customFormat="1" ht="11.25"/>
    <row r="218" s="62" customFormat="1" ht="11.25"/>
    <row r="219" s="62" customFormat="1" ht="11.25"/>
    <row r="220" s="62" customFormat="1" ht="11.25"/>
    <row r="221" s="62" customFormat="1" ht="11.25"/>
    <row r="222" s="62" customFormat="1" ht="11.25"/>
    <row r="223" s="62" customFormat="1" ht="11.25"/>
    <row r="224" s="62" customFormat="1" ht="11.25"/>
    <row r="225" s="62" customFormat="1" ht="11.25"/>
    <row r="226" s="62" customFormat="1" ht="11.25"/>
    <row r="227" s="62" customFormat="1" ht="11.25"/>
    <row r="228" s="62" customFormat="1" ht="11.25"/>
    <row r="229" s="62" customFormat="1" ht="11.25"/>
    <row r="230" s="62" customFormat="1" ht="11.25"/>
    <row r="231" s="62" customFormat="1" ht="11.25"/>
    <row r="232" s="62" customFormat="1" ht="11.25"/>
    <row r="233" s="62" customFormat="1" ht="11.25"/>
    <row r="234" s="62" customFormat="1" ht="11.25"/>
    <row r="235" s="62" customFormat="1" ht="11.25"/>
    <row r="236" s="62" customFormat="1" ht="11.25"/>
    <row r="237" s="62" customFormat="1" ht="11.25"/>
    <row r="238" s="62" customFormat="1" ht="11.25"/>
    <row r="239" s="62" customFormat="1" ht="11.25"/>
    <row r="240" s="62" customFormat="1" ht="11.25"/>
    <row r="241" s="62" customFormat="1" ht="11.25"/>
    <row r="242" s="62" customFormat="1" ht="11.25"/>
    <row r="243" s="62" customFormat="1" ht="11.25"/>
    <row r="244" s="62" customFormat="1" ht="11.25"/>
    <row r="245" s="62" customFormat="1" ht="11.25"/>
    <row r="246" s="62" customFormat="1" ht="11.25"/>
    <row r="247" s="62" customFormat="1" ht="11.25"/>
    <row r="248" s="62" customFormat="1" ht="11.25"/>
    <row r="249" s="62" customFormat="1" ht="11.25"/>
    <row r="250" s="62" customFormat="1" ht="11.25"/>
    <row r="251" s="62" customFormat="1" ht="11.25"/>
    <row r="252" s="62" customFormat="1" ht="11.25"/>
    <row r="253" s="62" customFormat="1" ht="11.25"/>
    <row r="254" s="62" customFormat="1" ht="11.25"/>
    <row r="255" s="62" customFormat="1" ht="11.25"/>
    <row r="256" s="62" customFormat="1" ht="11.25"/>
    <row r="257" s="62" customFormat="1" ht="11.25"/>
    <row r="258" s="62" customFormat="1" ht="11.25"/>
    <row r="259" s="62" customFormat="1" ht="11.25"/>
    <row r="260" s="62" customFormat="1" ht="11.25"/>
    <row r="261" s="62" customFormat="1" ht="11.25"/>
    <row r="262" s="62" customFormat="1" ht="11.25"/>
    <row r="263" s="62" customFormat="1" ht="11.25"/>
    <row r="264" s="62" customFormat="1" ht="11.25"/>
    <row r="265" s="62" customFormat="1" ht="11.25"/>
    <row r="266" s="62" customFormat="1" ht="11.25"/>
    <row r="267" s="62" customFormat="1" ht="11.25"/>
    <row r="268" s="62" customFormat="1" ht="11.25"/>
    <row r="269" s="62" customFormat="1" ht="11.25"/>
    <row r="270" s="62" customFormat="1" ht="11.25"/>
    <row r="271" s="62" customFormat="1" ht="11.25"/>
    <row r="272" s="62" customFormat="1" ht="11.25"/>
    <row r="273" s="62" customFormat="1" ht="11.25"/>
    <row r="274" s="62" customFormat="1" ht="11.25"/>
    <row r="275" s="62" customFormat="1" ht="11.25"/>
    <row r="276" s="62" customFormat="1" ht="11.25"/>
    <row r="277" s="62" customFormat="1" ht="11.25"/>
    <row r="278" s="62" customFormat="1" ht="11.25"/>
    <row r="279" s="62" customFormat="1" ht="11.25"/>
    <row r="280" s="62" customFormat="1" ht="11.25"/>
    <row r="281" s="62" customFormat="1" ht="11.25"/>
    <row r="282" s="62" customFormat="1" ht="11.25"/>
    <row r="283" s="62" customFormat="1" ht="11.25"/>
    <row r="284" s="62" customFormat="1" ht="11.25"/>
    <row r="285" s="62" customFormat="1" ht="11.25"/>
    <row r="286" s="62" customFormat="1" ht="11.25"/>
    <row r="287" s="62" customFormat="1" ht="11.25"/>
    <row r="288" s="62" customFormat="1" ht="11.25"/>
    <row r="289" s="62" customFormat="1" ht="11.25"/>
    <row r="290" s="62" customFormat="1" ht="11.25"/>
    <row r="291" s="62" customFormat="1" ht="11.25"/>
    <row r="292" s="62" customFormat="1" ht="11.25"/>
    <row r="293" s="62" customFormat="1" ht="11.25"/>
    <row r="294" s="62" customFormat="1" ht="11.25"/>
    <row r="295" s="62" customFormat="1" ht="11.25"/>
    <row r="296" s="62" customFormat="1" ht="11.25"/>
    <row r="297" s="62" customFormat="1" ht="11.25"/>
    <row r="298" s="62" customFormat="1" ht="11.25"/>
    <row r="299" s="62" customFormat="1" ht="11.25"/>
    <row r="300" s="62" customFormat="1" ht="11.25"/>
    <row r="301" s="62" customFormat="1" ht="11.25"/>
    <row r="302" s="62" customFormat="1" ht="11.25"/>
    <row r="303" s="62" customFormat="1" ht="11.25"/>
    <row r="304" s="62" customFormat="1" ht="11.25"/>
    <row r="305" s="62" customFormat="1" ht="11.25"/>
    <row r="306" s="62" customFormat="1" ht="11.25"/>
    <row r="307" s="62" customFormat="1" ht="11.25"/>
    <row r="308" s="62" customFormat="1" ht="11.25"/>
    <row r="309" s="62" customFormat="1" ht="11.25"/>
    <row r="310" s="62" customFormat="1" ht="11.25"/>
    <row r="311" s="62" customFormat="1" ht="11.25"/>
    <row r="312" s="62" customFormat="1" ht="11.25"/>
    <row r="313" s="62" customFormat="1" ht="11.25"/>
    <row r="314" s="62" customFormat="1" ht="11.25"/>
    <row r="315" s="62" customFormat="1" ht="11.25"/>
    <row r="316" s="62" customFormat="1" ht="11.25"/>
    <row r="317" s="62" customFormat="1" ht="11.25"/>
    <row r="318" s="62" customFormat="1" ht="11.25"/>
    <row r="319" s="62" customFormat="1" ht="11.25"/>
    <row r="320" s="62" customFormat="1" ht="11.25"/>
    <row r="321" s="62" customFormat="1" ht="11.25"/>
    <row r="322" s="62" customFormat="1" ht="11.25"/>
    <row r="323" s="62" customFormat="1" ht="11.25"/>
    <row r="324" s="62" customFormat="1" ht="11.25"/>
    <row r="325" s="62" customFormat="1" ht="11.25"/>
    <row r="326" s="62" customFormat="1" ht="11.25"/>
    <row r="327" s="62" customFormat="1" ht="11.25"/>
    <row r="328" s="62" customFormat="1" ht="11.25"/>
    <row r="329" s="62" customFormat="1" ht="11.25"/>
    <row r="330" s="62" customFormat="1" ht="11.25"/>
    <row r="331" s="62" customFormat="1" ht="11.25"/>
    <row r="332" s="62" customFormat="1" ht="11.25"/>
    <row r="333" s="62" customFormat="1" ht="11.25"/>
    <row r="334" s="62" customFormat="1" ht="11.25"/>
    <row r="335" s="62" customFormat="1" ht="11.25"/>
    <row r="336" s="62" customFormat="1" ht="11.25"/>
    <row r="337" s="62" customFormat="1" ht="11.25"/>
    <row r="338" s="62" customFormat="1" ht="11.25"/>
    <row r="339" s="62" customFormat="1" ht="11.25"/>
    <row r="340" s="62" customFormat="1" ht="11.25"/>
    <row r="341" s="62" customFormat="1" ht="11.25"/>
    <row r="342" s="62" customFormat="1" ht="11.25"/>
    <row r="343" s="62" customFormat="1" ht="11.25"/>
    <row r="344" s="62" customFormat="1" ht="11.25"/>
    <row r="345" s="62" customFormat="1" ht="11.25"/>
    <row r="346" s="62" customFormat="1" ht="11.25"/>
    <row r="347" s="62" customFormat="1" ht="11.25"/>
    <row r="348" s="62" customFormat="1" ht="11.25"/>
    <row r="349" s="62" customFormat="1" ht="11.25"/>
    <row r="350" s="62" customFormat="1" ht="11.25"/>
    <row r="351" s="62" customFormat="1" ht="11.25"/>
    <row r="352" s="62" customFormat="1" ht="11.25"/>
    <row r="353" s="62" customFormat="1" ht="11.25"/>
    <row r="354" s="62" customFormat="1" ht="11.25"/>
    <row r="355" s="62" customFormat="1" ht="11.25"/>
    <row r="356" s="62" customFormat="1" ht="11.25"/>
    <row r="357" s="62" customFormat="1" ht="11.25"/>
    <row r="358" s="62" customFormat="1" ht="11.25"/>
    <row r="359" s="62" customFormat="1" ht="11.25"/>
    <row r="360" s="62" customFormat="1" ht="11.25"/>
    <row r="361" s="62" customFormat="1" ht="11.25"/>
    <row r="362" s="62" customFormat="1" ht="11.25"/>
    <row r="363" s="62" customFormat="1" ht="11.25"/>
    <row r="364" s="62" customFormat="1" ht="11.25"/>
    <row r="365" s="62" customFormat="1" ht="11.25"/>
    <row r="366" s="62" customFormat="1" ht="11.25"/>
    <row r="367" s="62" customFormat="1" ht="11.25"/>
    <row r="368" s="62" customFormat="1" ht="11.25"/>
    <row r="369" s="62" customFormat="1" ht="11.25"/>
    <row r="370" s="62" customFormat="1" ht="11.25"/>
    <row r="371" s="62" customFormat="1" ht="11.25"/>
    <row r="372" s="62" customFormat="1" ht="11.25"/>
    <row r="373" s="62" customFormat="1" ht="11.25"/>
    <row r="374" s="62" customFormat="1" ht="11.25"/>
    <row r="375" s="62" customFormat="1" ht="11.25"/>
    <row r="376" s="62" customFormat="1" ht="11.25"/>
    <row r="377" s="62" customFormat="1" ht="11.25"/>
    <row r="378" s="62" customFormat="1" ht="11.25"/>
    <row r="379" s="62" customFormat="1" ht="11.25"/>
    <row r="380" s="62" customFormat="1" ht="11.25"/>
    <row r="381" s="62" customFormat="1" ht="11.25"/>
    <row r="382" s="62" customFormat="1" ht="11.25"/>
    <row r="383" s="62" customFormat="1" ht="11.25"/>
    <row r="384" s="62" customFormat="1" ht="11.25"/>
    <row r="385" s="62" customFormat="1" ht="11.25"/>
    <row r="386" s="62" customFormat="1" ht="11.25"/>
    <row r="387" s="62" customFormat="1" ht="11.25"/>
    <row r="388" s="62" customFormat="1" ht="11.25"/>
    <row r="389" s="62" customFormat="1" ht="11.25"/>
    <row r="390" s="62" customFormat="1" ht="11.25"/>
    <row r="391" s="62" customFormat="1" ht="11.25"/>
    <row r="392" s="62" customFormat="1" ht="11.25"/>
    <row r="393" s="62" customFormat="1" ht="11.25"/>
    <row r="394" s="62" customFormat="1" ht="11.25"/>
    <row r="395" s="62" customFormat="1" ht="11.25"/>
    <row r="396" s="62" customFormat="1" ht="11.25"/>
    <row r="397" s="62" customFormat="1" ht="11.25"/>
    <row r="398" s="62" customFormat="1" ht="11.25"/>
    <row r="399" s="62" customFormat="1" ht="11.25"/>
    <row r="400" s="62" customFormat="1" ht="11.25"/>
    <row r="401" s="62" customFormat="1" ht="11.25"/>
    <row r="402" s="62" customFormat="1" ht="11.25"/>
    <row r="403" s="62" customFormat="1" ht="11.25"/>
    <row r="404" s="62" customFormat="1" ht="11.25"/>
    <row r="405" s="62" customFormat="1" ht="11.25"/>
    <row r="406" s="62" customFormat="1" ht="11.25"/>
    <row r="407" s="62" customFormat="1" ht="11.25"/>
    <row r="408" s="62" customFormat="1" ht="11.25"/>
    <row r="409" s="62" customFormat="1" ht="11.25"/>
    <row r="410" s="62" customFormat="1" ht="11.25"/>
    <row r="411" s="62" customFormat="1" ht="11.25"/>
    <row r="412" s="62" customFormat="1" ht="11.25"/>
    <row r="413" s="62" customFormat="1" ht="11.25"/>
    <row r="414" s="62" customFormat="1" ht="11.25"/>
    <row r="415" s="62" customFormat="1" ht="11.25"/>
    <row r="416" s="62" customFormat="1" ht="11.25"/>
    <row r="417" s="62" customFormat="1" ht="11.25"/>
    <row r="418" s="62" customFormat="1" ht="11.25"/>
    <row r="419" s="62" customFormat="1" ht="11.25"/>
    <row r="420" s="62" customFormat="1" ht="11.25"/>
    <row r="421" s="62" customFormat="1" ht="11.25"/>
  </sheetData>
  <conditionalFormatting sqref="AY21">
    <cfRule type="containsText" dxfId="358" priority="13" operator="containsText" text="Incorrecto">
      <formula>NOT(ISERROR(SEARCH("Incorrecto",AY21)))</formula>
    </cfRule>
  </conditionalFormatting>
  <conditionalFormatting sqref="AY26">
    <cfRule type="containsText" dxfId="357" priority="12" operator="containsText" text="Incorrecto">
      <formula>NOT(ISERROR(SEARCH("Incorrecto",AY26)))</formula>
    </cfRule>
  </conditionalFormatting>
  <conditionalFormatting sqref="AY45">
    <cfRule type="containsText" dxfId="356" priority="11" operator="containsText" text="Incorrecto">
      <formula>NOT(ISERROR(SEARCH("Incorrecto",AY45)))</formula>
    </cfRule>
  </conditionalFormatting>
  <conditionalFormatting sqref="AY53">
    <cfRule type="containsText" dxfId="355" priority="10" operator="containsText" text="Incorrecto">
      <formula>NOT(ISERROR(SEARCH("Incorrecto",AY53)))</formula>
    </cfRule>
  </conditionalFormatting>
  <conditionalFormatting sqref="AY77">
    <cfRule type="containsText" dxfId="354" priority="9" operator="containsText" text="Incorrecto">
      <formula>NOT(ISERROR(SEARCH("Incorrecto",AY77)))</formula>
    </cfRule>
  </conditionalFormatting>
  <conditionalFormatting sqref="AY80">
    <cfRule type="containsText" dxfId="353" priority="8" operator="containsText" text="Incorrecto">
      <formula>NOT(ISERROR(SEARCH("Incorrecto",AY80)))</formula>
    </cfRule>
  </conditionalFormatting>
  <conditionalFormatting sqref="AY86">
    <cfRule type="containsText" dxfId="352" priority="7" operator="containsText" text="Incorrecto">
      <formula>NOT(ISERROR(SEARCH("Incorrecto",AY86)))</formula>
    </cfRule>
  </conditionalFormatting>
  <pageMargins left="0.59055118110236227" right="0" top="0" bottom="0" header="0" footer="0"/>
  <pageSetup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</sheetPr>
  <dimension ref="A1:AM1080"/>
  <sheetViews>
    <sheetView showGridLines="0" zoomScale="110" zoomScaleNormal="110" zoomScaleSheetLayoutView="175" zoomScalePageLayoutView="145" workbookViewId="0">
      <selection activeCell="AJ4" sqref="AJ4"/>
    </sheetView>
  </sheetViews>
  <sheetFormatPr baseColWidth="10" defaultColWidth="11.42578125" defaultRowHeight="9"/>
  <cols>
    <col min="1" max="1" width="0.42578125" style="35" customWidth="1"/>
    <col min="2" max="2" width="2" style="89" customWidth="1"/>
    <col min="3" max="33" width="1.7109375" style="89" customWidth="1"/>
    <col min="34" max="34" width="13.7109375" style="90" customWidth="1"/>
    <col min="35" max="35" width="0.42578125" style="35" customWidth="1"/>
    <col min="36" max="36" width="13.7109375" style="90" customWidth="1"/>
    <col min="37" max="37" width="0.42578125" style="35" customWidth="1"/>
    <col min="38" max="38" width="13.7109375" style="90" customWidth="1"/>
    <col min="39" max="39" width="0.42578125" style="35" customWidth="1"/>
    <col min="40" max="16384" width="11.42578125" style="35"/>
  </cols>
  <sheetData>
    <row r="1" spans="1:39" ht="11.1" customHeight="1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/>
      <c r="AJ1" s="80"/>
      <c r="AL1" s="80"/>
    </row>
    <row r="2" spans="1:39" ht="11.1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80"/>
      <c r="AJ2" s="80"/>
      <c r="AL2" s="80"/>
    </row>
    <row r="3" spans="1:39" ht="11.1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80"/>
      <c r="AJ3" s="80"/>
      <c r="AL3" s="80"/>
    </row>
    <row r="4" spans="1:39" ht="11.1" customHeight="1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80"/>
      <c r="AJ4" s="80"/>
      <c r="AL4" s="80"/>
    </row>
    <row r="5" spans="1:39" ht="11.1" customHeight="1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80"/>
      <c r="AJ5" s="80"/>
      <c r="AL5" s="80"/>
    </row>
    <row r="6" spans="1:39" ht="11.1" customHeight="1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36"/>
      <c r="AJ6" s="36"/>
      <c r="AL6" s="36"/>
    </row>
    <row r="7" spans="1:39" ht="11.1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36"/>
      <c r="AJ7" s="36"/>
      <c r="AL7" s="36"/>
    </row>
    <row r="8" spans="1:39" ht="3.95" customHeight="1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/>
      <c r="AJ8" s="80"/>
      <c r="AL8" s="80"/>
    </row>
    <row r="9" spans="1:39" s="37" customFormat="1" ht="11.1" customHeight="1">
      <c r="A9" s="112" t="str">
        <f>EP_01!A10</f>
        <v>ESTADOS PRESUPUESTARIOS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2"/>
      <c r="AJ9" s="121"/>
      <c r="AK9" s="122"/>
      <c r="AL9" s="121"/>
      <c r="AM9" s="122"/>
    </row>
    <row r="10" spans="1:39" s="37" customFormat="1" ht="11.1" customHeight="1">
      <c r="A10" s="112" t="s">
        <v>319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2"/>
      <c r="AJ10" s="121"/>
      <c r="AK10" s="122"/>
      <c r="AL10" s="121"/>
      <c r="AM10" s="122"/>
    </row>
    <row r="11" spans="1:39" s="37" customFormat="1" ht="11.1" customHeight="1">
      <c r="A11" s="121" t="s">
        <v>151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  <c r="AJ11" s="121"/>
      <c r="AK11" s="122"/>
      <c r="AL11" s="121"/>
      <c r="AM11" s="122"/>
    </row>
    <row r="12" spans="1:39" s="37" customFormat="1" ht="11.1" customHeight="1">
      <c r="A12" s="115" t="s">
        <v>290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22"/>
      <c r="AJ12" s="115"/>
      <c r="AK12" s="122"/>
      <c r="AL12" s="115"/>
      <c r="AM12" s="122"/>
    </row>
    <row r="13" spans="1:39" s="37" customFormat="1" ht="3.95" customHeigh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  <c r="AJ13" s="39"/>
      <c r="AL13" s="39"/>
    </row>
    <row r="14" spans="1:39" s="40" customFormat="1" ht="11.1" customHeight="1">
      <c r="A14" s="125" t="s">
        <v>148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45" t="s">
        <v>24</v>
      </c>
      <c r="AI14" s="136"/>
      <c r="AJ14" s="135"/>
      <c r="AK14" s="136"/>
      <c r="AL14" s="135" t="s">
        <v>153</v>
      </c>
      <c r="AM14" s="136"/>
    </row>
    <row r="15" spans="1:39" s="40" customFormat="1" ht="11.1" customHeight="1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45" t="s">
        <v>39</v>
      </c>
      <c r="AI15" s="146"/>
      <c r="AJ15" s="145" t="s">
        <v>152</v>
      </c>
      <c r="AK15" s="146"/>
      <c r="AL15" s="145"/>
      <c r="AM15" s="146"/>
    </row>
    <row r="16" spans="1:39" s="40" customFormat="1" ht="11.1" customHeight="1">
      <c r="A16" s="125" t="s">
        <v>190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5" t="s">
        <v>154</v>
      </c>
      <c r="AI16" s="113"/>
      <c r="AJ16" s="135"/>
      <c r="AK16" s="113"/>
      <c r="AL16" s="135" t="s">
        <v>155</v>
      </c>
      <c r="AM16" s="123"/>
    </row>
    <row r="17" spans="1:39" s="40" customFormat="1" ht="10.5" customHeight="1">
      <c r="B17" s="95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181"/>
      <c r="AI17" s="179"/>
      <c r="AJ17" s="181"/>
      <c r="AK17" s="179"/>
      <c r="AL17" s="181"/>
      <c r="AM17" s="180"/>
    </row>
    <row r="18" spans="1:39" s="40" customFormat="1" ht="10.5" customHeight="1">
      <c r="A18" s="154"/>
      <c r="B18" s="205" t="s">
        <v>2</v>
      </c>
      <c r="C18" s="155"/>
      <c r="D18" s="155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56"/>
      <c r="AH18" s="188"/>
      <c r="AI18" s="189"/>
      <c r="AJ18" s="188"/>
      <c r="AK18" s="189"/>
      <c r="AL18" s="221">
        <f>AH18-AJ18</f>
        <v>0</v>
      </c>
      <c r="AM18" s="189"/>
    </row>
    <row r="19" spans="1:39" s="40" customFormat="1" ht="10.5" customHeight="1">
      <c r="A19" s="154"/>
      <c r="B19" s="148"/>
      <c r="C19" s="155"/>
      <c r="D19" s="155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56"/>
      <c r="AH19" s="190"/>
      <c r="AI19" s="189"/>
      <c r="AJ19" s="190"/>
      <c r="AK19" s="189"/>
      <c r="AL19" s="190"/>
      <c r="AM19" s="189"/>
    </row>
    <row r="20" spans="1:39" s="40" customFormat="1" ht="10.5" customHeight="1">
      <c r="A20" s="154"/>
      <c r="B20" s="205" t="s">
        <v>2</v>
      </c>
      <c r="C20" s="155"/>
      <c r="D20" s="155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56"/>
      <c r="AH20" s="188"/>
      <c r="AI20" s="189"/>
      <c r="AJ20" s="188"/>
      <c r="AK20" s="189"/>
      <c r="AL20" s="221">
        <f>AH20-AJ20</f>
        <v>0</v>
      </c>
      <c r="AM20" s="189"/>
    </row>
    <row r="21" spans="1:39" s="40" customFormat="1" ht="10.5" customHeight="1">
      <c r="A21" s="154"/>
      <c r="B21" s="148"/>
      <c r="C21" s="155"/>
      <c r="D21" s="155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56"/>
      <c r="AH21" s="190"/>
      <c r="AI21" s="189"/>
      <c r="AJ21" s="190"/>
      <c r="AK21" s="189"/>
      <c r="AL21" s="190"/>
      <c r="AM21" s="189"/>
    </row>
    <row r="22" spans="1:39" s="40" customFormat="1" ht="10.5" customHeight="1">
      <c r="A22" s="154"/>
      <c r="B22" s="205" t="s">
        <v>2</v>
      </c>
      <c r="C22" s="155"/>
      <c r="D22" s="155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56"/>
      <c r="AH22" s="188"/>
      <c r="AI22" s="189"/>
      <c r="AJ22" s="188"/>
      <c r="AK22" s="189"/>
      <c r="AL22" s="221">
        <f>AH22-AJ22</f>
        <v>0</v>
      </c>
      <c r="AM22" s="189"/>
    </row>
    <row r="23" spans="1:39" s="40" customFormat="1" ht="10.5" customHeight="1">
      <c r="A23" s="154"/>
      <c r="B23" s="148"/>
      <c r="C23" s="155"/>
      <c r="D23" s="155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56"/>
      <c r="AH23" s="190"/>
      <c r="AI23" s="189"/>
      <c r="AJ23" s="190"/>
      <c r="AK23" s="189"/>
      <c r="AL23" s="190"/>
      <c r="AM23" s="189"/>
    </row>
    <row r="24" spans="1:39" s="40" customFormat="1" ht="10.5" customHeight="1">
      <c r="A24" s="154"/>
      <c r="B24" s="205" t="s">
        <v>2</v>
      </c>
      <c r="C24" s="155"/>
      <c r="D24" s="155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56"/>
      <c r="AH24" s="188"/>
      <c r="AI24" s="189"/>
      <c r="AJ24" s="188"/>
      <c r="AK24" s="189"/>
      <c r="AL24" s="221">
        <f>AH24-AJ24</f>
        <v>0</v>
      </c>
      <c r="AM24" s="189"/>
    </row>
    <row r="25" spans="1:39" s="40" customFormat="1" ht="10.5" customHeight="1">
      <c r="A25" s="154"/>
      <c r="B25" s="148"/>
      <c r="C25" s="155"/>
      <c r="D25" s="155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56"/>
      <c r="AH25" s="190"/>
      <c r="AI25" s="189"/>
      <c r="AJ25" s="190"/>
      <c r="AK25" s="189"/>
      <c r="AL25" s="190"/>
      <c r="AM25" s="189"/>
    </row>
    <row r="26" spans="1:39" s="40" customFormat="1" ht="10.5" customHeight="1">
      <c r="A26" s="154"/>
      <c r="B26" s="205" t="s">
        <v>2</v>
      </c>
      <c r="C26" s="155"/>
      <c r="D26" s="155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56"/>
      <c r="AH26" s="188"/>
      <c r="AI26" s="189"/>
      <c r="AJ26" s="188"/>
      <c r="AK26" s="189"/>
      <c r="AL26" s="221">
        <f>AH26-AJ26</f>
        <v>0</v>
      </c>
      <c r="AM26" s="189"/>
    </row>
    <row r="27" spans="1:39" s="40" customFormat="1" ht="10.5" customHeight="1">
      <c r="A27" s="154"/>
      <c r="B27" s="148"/>
      <c r="C27" s="155"/>
      <c r="D27" s="155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56"/>
      <c r="AH27" s="190"/>
      <c r="AI27" s="189"/>
      <c r="AJ27" s="190"/>
      <c r="AK27" s="189"/>
      <c r="AL27" s="190"/>
      <c r="AM27" s="189"/>
    </row>
    <row r="28" spans="1:39" s="40" customFormat="1" ht="10.5" customHeight="1">
      <c r="A28" s="154"/>
      <c r="B28" s="205" t="s">
        <v>2</v>
      </c>
      <c r="C28" s="155"/>
      <c r="D28" s="155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56"/>
      <c r="AH28" s="188"/>
      <c r="AI28" s="189"/>
      <c r="AJ28" s="188"/>
      <c r="AK28" s="189"/>
      <c r="AL28" s="221">
        <f>AH28-AJ28</f>
        <v>0</v>
      </c>
      <c r="AM28" s="189"/>
    </row>
    <row r="29" spans="1:39" s="40" customFormat="1" ht="10.5" customHeight="1">
      <c r="A29" s="154"/>
      <c r="B29" s="148"/>
      <c r="C29" s="155"/>
      <c r="D29" s="155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56"/>
      <c r="AH29" s="190"/>
      <c r="AI29" s="189"/>
      <c r="AJ29" s="190"/>
      <c r="AK29" s="189"/>
      <c r="AL29" s="190"/>
      <c r="AM29" s="189"/>
    </row>
    <row r="30" spans="1:39" s="40" customFormat="1" ht="10.5" customHeight="1">
      <c r="A30" s="154"/>
      <c r="B30" s="205" t="s">
        <v>2</v>
      </c>
      <c r="C30" s="155"/>
      <c r="D30" s="155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56"/>
      <c r="AH30" s="188"/>
      <c r="AI30" s="189"/>
      <c r="AJ30" s="188"/>
      <c r="AK30" s="189"/>
      <c r="AL30" s="221">
        <f>AH30-AJ30</f>
        <v>0</v>
      </c>
      <c r="AM30" s="189"/>
    </row>
    <row r="31" spans="1:39" s="40" customFormat="1" ht="10.5" customHeight="1">
      <c r="A31" s="154"/>
      <c r="B31" s="148"/>
      <c r="C31" s="155"/>
      <c r="D31" s="155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56"/>
      <c r="AH31" s="190"/>
      <c r="AI31" s="189"/>
      <c r="AJ31" s="190"/>
      <c r="AK31" s="189"/>
      <c r="AL31" s="190"/>
      <c r="AM31" s="189"/>
    </row>
    <row r="32" spans="1:39" s="40" customFormat="1" ht="10.5" customHeight="1">
      <c r="A32" s="154"/>
      <c r="B32" s="205" t="s">
        <v>2</v>
      </c>
      <c r="C32" s="155"/>
      <c r="D32" s="155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56"/>
      <c r="AH32" s="188"/>
      <c r="AI32" s="189"/>
      <c r="AJ32" s="188"/>
      <c r="AK32" s="189"/>
      <c r="AL32" s="221">
        <f>AH32-AJ32</f>
        <v>0</v>
      </c>
      <c r="AM32" s="189"/>
    </row>
    <row r="33" spans="1:39" s="40" customFormat="1" ht="10.5" customHeight="1">
      <c r="A33" s="154"/>
      <c r="B33" s="148"/>
      <c r="C33" s="155"/>
      <c r="D33" s="155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56"/>
      <c r="AH33" s="190"/>
      <c r="AI33" s="189"/>
      <c r="AJ33" s="190"/>
      <c r="AK33" s="189"/>
      <c r="AL33" s="190"/>
      <c r="AM33" s="189"/>
    </row>
    <row r="34" spans="1:39" s="40" customFormat="1" ht="10.5" customHeight="1">
      <c r="A34" s="154"/>
      <c r="B34" s="205" t="s">
        <v>2</v>
      </c>
      <c r="C34" s="155"/>
      <c r="D34" s="155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56"/>
      <c r="AH34" s="188"/>
      <c r="AI34" s="189"/>
      <c r="AJ34" s="188"/>
      <c r="AK34" s="189"/>
      <c r="AL34" s="221">
        <f>AH34-AJ34</f>
        <v>0</v>
      </c>
      <c r="AM34" s="189"/>
    </row>
    <row r="35" spans="1:39" s="40" customFormat="1" ht="10.5" customHeight="1">
      <c r="A35" s="154"/>
      <c r="B35" s="148"/>
      <c r="C35" s="155"/>
      <c r="D35" s="155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56"/>
      <c r="AH35" s="190"/>
      <c r="AI35" s="189"/>
      <c r="AJ35" s="190"/>
      <c r="AK35" s="189"/>
      <c r="AL35" s="190"/>
      <c r="AM35" s="189"/>
    </row>
    <row r="36" spans="1:39" s="40" customFormat="1" ht="10.5" customHeight="1">
      <c r="A36" s="154"/>
      <c r="B36" s="205" t="s">
        <v>2</v>
      </c>
      <c r="C36" s="155"/>
      <c r="D36" s="155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56"/>
      <c r="AH36" s="188"/>
      <c r="AI36" s="189"/>
      <c r="AJ36" s="188"/>
      <c r="AK36" s="189"/>
      <c r="AL36" s="221">
        <f>AH36-AJ36</f>
        <v>0</v>
      </c>
      <c r="AM36" s="189"/>
    </row>
    <row r="37" spans="1:39" s="40" customFormat="1" ht="10.5" customHeight="1">
      <c r="A37" s="154"/>
      <c r="B37" s="148"/>
      <c r="C37" s="155"/>
      <c r="D37" s="155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56"/>
      <c r="AH37" s="190"/>
      <c r="AI37" s="189"/>
      <c r="AJ37" s="190"/>
      <c r="AK37" s="189"/>
      <c r="AL37" s="190"/>
      <c r="AM37" s="189"/>
    </row>
    <row r="38" spans="1:39" s="40" customFormat="1" ht="10.5" customHeight="1">
      <c r="A38" s="154"/>
      <c r="B38" s="205" t="s">
        <v>2</v>
      </c>
      <c r="C38" s="155"/>
      <c r="D38" s="155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56"/>
      <c r="AH38" s="188"/>
      <c r="AI38" s="189"/>
      <c r="AJ38" s="188"/>
      <c r="AK38" s="189"/>
      <c r="AL38" s="221">
        <f>AH38-AJ38</f>
        <v>0</v>
      </c>
      <c r="AM38" s="189"/>
    </row>
    <row r="39" spans="1:39" s="40" customFormat="1" ht="10.5" customHeight="1">
      <c r="A39" s="157"/>
      <c r="B39" s="187"/>
      <c r="C39" s="158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60"/>
      <c r="AH39" s="190"/>
      <c r="AI39" s="189"/>
      <c r="AJ39" s="190"/>
      <c r="AK39" s="189"/>
      <c r="AL39" s="190"/>
      <c r="AM39" s="189"/>
    </row>
    <row r="40" spans="1:39" s="40" customFormat="1" ht="10.5" customHeight="1">
      <c r="A40" s="161"/>
      <c r="B40" s="162"/>
      <c r="C40" s="162" t="s">
        <v>191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4"/>
      <c r="AH40" s="222">
        <f>SUM(AH18+AH20+AH22+AH24+AH26+AH28+AH30+AH32+AH34+AH36+AH38)</f>
        <v>0</v>
      </c>
      <c r="AI40" s="191"/>
      <c r="AJ40" s="222">
        <f>SUM(AJ18+AJ20+AJ22+AJ24+AJ26+AJ28+AJ30+AJ32+AJ34+AJ36+AJ38)</f>
        <v>0</v>
      </c>
      <c r="AK40" s="191"/>
      <c r="AL40" s="222">
        <f>AH40-AJ40</f>
        <v>0</v>
      </c>
      <c r="AM40" s="191"/>
    </row>
    <row r="41" spans="1:39" s="40" customFormat="1" ht="10.5" customHeight="1">
      <c r="A41" s="95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177"/>
      <c r="AI41" s="182"/>
      <c r="AJ41" s="177"/>
      <c r="AK41" s="182"/>
      <c r="AL41" s="177"/>
      <c r="AM41" s="182"/>
    </row>
    <row r="42" spans="1:39" s="40" customFormat="1" ht="10.5" customHeight="1">
      <c r="A42" s="153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92"/>
      <c r="AI42" s="193"/>
      <c r="AJ42" s="192"/>
      <c r="AK42" s="193"/>
      <c r="AL42" s="192"/>
      <c r="AM42" s="193"/>
    </row>
    <row r="43" spans="1:39" s="40" customFormat="1" ht="10.5" customHeight="1">
      <c r="A43" s="126" t="s">
        <v>150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9" t="s">
        <v>2</v>
      </c>
      <c r="AH43" s="194"/>
      <c r="AI43" s="195"/>
      <c r="AJ43" s="194"/>
      <c r="AK43" s="195"/>
      <c r="AL43" s="194"/>
      <c r="AM43" s="195"/>
    </row>
    <row r="44" spans="1:39" s="40" customFormat="1" ht="10.5" customHeight="1">
      <c r="A44" s="15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92"/>
      <c r="AI44" s="193"/>
      <c r="AJ44" s="192"/>
      <c r="AK44" s="193"/>
      <c r="AL44" s="192"/>
      <c r="AM44" s="193"/>
    </row>
    <row r="45" spans="1:39" s="40" customFormat="1" ht="10.5" customHeight="1">
      <c r="A45" s="95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177"/>
      <c r="AI45" s="182"/>
      <c r="AJ45" s="177"/>
      <c r="AK45" s="182"/>
      <c r="AL45" s="177"/>
      <c r="AM45" s="182"/>
    </row>
    <row r="46" spans="1:39" s="40" customFormat="1" ht="10.5" customHeight="1">
      <c r="A46" s="154"/>
      <c r="B46" s="205" t="s">
        <v>2</v>
      </c>
      <c r="C46" s="155"/>
      <c r="D46" s="155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56"/>
      <c r="AH46" s="188"/>
      <c r="AI46" s="189"/>
      <c r="AJ46" s="188"/>
      <c r="AK46" s="189"/>
      <c r="AL46" s="221">
        <f>AH46-AJ46</f>
        <v>0</v>
      </c>
      <c r="AM46" s="189"/>
    </row>
    <row r="47" spans="1:39" s="40" customFormat="1" ht="10.5" customHeight="1">
      <c r="A47" s="154"/>
      <c r="B47" s="148"/>
      <c r="C47" s="155"/>
      <c r="D47" s="155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56"/>
      <c r="AH47" s="190"/>
      <c r="AI47" s="189"/>
      <c r="AJ47" s="190"/>
      <c r="AK47" s="189"/>
      <c r="AL47" s="190"/>
      <c r="AM47" s="189"/>
    </row>
    <row r="48" spans="1:39" s="40" customFormat="1" ht="10.5" customHeight="1">
      <c r="A48" s="154"/>
      <c r="B48" s="205" t="s">
        <v>2</v>
      </c>
      <c r="C48" s="155"/>
      <c r="D48" s="155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56"/>
      <c r="AH48" s="188"/>
      <c r="AI48" s="189"/>
      <c r="AJ48" s="188"/>
      <c r="AK48" s="189"/>
      <c r="AL48" s="221">
        <f>AH48-AJ48</f>
        <v>0</v>
      </c>
      <c r="AM48" s="189"/>
    </row>
    <row r="49" spans="1:39" s="40" customFormat="1" ht="10.5" customHeight="1">
      <c r="A49" s="154"/>
      <c r="B49" s="148"/>
      <c r="C49" s="155"/>
      <c r="D49" s="155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56"/>
      <c r="AH49" s="190"/>
      <c r="AI49" s="189"/>
      <c r="AJ49" s="190"/>
      <c r="AK49" s="189"/>
      <c r="AL49" s="190"/>
      <c r="AM49" s="189"/>
    </row>
    <row r="50" spans="1:39" s="40" customFormat="1" ht="10.5" customHeight="1">
      <c r="A50" s="154"/>
      <c r="B50" s="205" t="s">
        <v>2</v>
      </c>
      <c r="C50" s="155"/>
      <c r="D50" s="155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56"/>
      <c r="AH50" s="188"/>
      <c r="AI50" s="189"/>
      <c r="AJ50" s="188"/>
      <c r="AK50" s="189"/>
      <c r="AL50" s="221">
        <f>AH50-AJ50</f>
        <v>0</v>
      </c>
      <c r="AM50" s="189"/>
    </row>
    <row r="51" spans="1:39" s="40" customFormat="1" ht="10.5" customHeight="1">
      <c r="A51" s="154"/>
      <c r="B51" s="148"/>
      <c r="C51" s="155"/>
      <c r="D51" s="155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56"/>
      <c r="AH51" s="190"/>
      <c r="AI51" s="189"/>
      <c r="AJ51" s="190"/>
      <c r="AK51" s="189"/>
      <c r="AL51" s="190"/>
      <c r="AM51" s="189"/>
    </row>
    <row r="52" spans="1:39" s="40" customFormat="1" ht="10.5" customHeight="1">
      <c r="A52" s="154"/>
      <c r="B52" s="205" t="s">
        <v>2</v>
      </c>
      <c r="C52" s="155"/>
      <c r="D52" s="155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56"/>
      <c r="AH52" s="188"/>
      <c r="AI52" s="189"/>
      <c r="AJ52" s="188"/>
      <c r="AK52" s="189"/>
      <c r="AL52" s="221">
        <f>AH52-AJ52</f>
        <v>0</v>
      </c>
      <c r="AM52" s="189"/>
    </row>
    <row r="53" spans="1:39" s="40" customFormat="1" ht="10.5" customHeight="1">
      <c r="A53" s="154"/>
      <c r="B53" s="148"/>
      <c r="C53" s="155"/>
      <c r="D53" s="155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56"/>
      <c r="AH53" s="190"/>
      <c r="AI53" s="189"/>
      <c r="AJ53" s="190"/>
      <c r="AK53" s="189"/>
      <c r="AL53" s="190"/>
      <c r="AM53" s="189"/>
    </row>
    <row r="54" spans="1:39" s="40" customFormat="1" ht="10.5" customHeight="1">
      <c r="A54" s="154"/>
      <c r="B54" s="205" t="s">
        <v>2</v>
      </c>
      <c r="C54" s="155"/>
      <c r="D54" s="155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56"/>
      <c r="AH54" s="188"/>
      <c r="AI54" s="189"/>
      <c r="AJ54" s="188"/>
      <c r="AK54" s="189"/>
      <c r="AL54" s="221">
        <f>AH54-AJ54</f>
        <v>0</v>
      </c>
      <c r="AM54" s="189"/>
    </row>
    <row r="55" spans="1:39" s="40" customFormat="1" ht="10.5" customHeight="1">
      <c r="A55" s="154"/>
      <c r="B55" s="148"/>
      <c r="C55" s="155"/>
      <c r="D55" s="155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56"/>
      <c r="AH55" s="190"/>
      <c r="AI55" s="189"/>
      <c r="AJ55" s="190"/>
      <c r="AK55" s="189"/>
      <c r="AL55" s="190"/>
      <c r="AM55" s="189"/>
    </row>
    <row r="56" spans="1:39" s="40" customFormat="1" ht="10.5" customHeight="1">
      <c r="A56" s="154"/>
      <c r="B56" s="205" t="s">
        <v>2</v>
      </c>
      <c r="C56" s="155"/>
      <c r="D56" s="155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56"/>
      <c r="AH56" s="188"/>
      <c r="AI56" s="189"/>
      <c r="AJ56" s="188"/>
      <c r="AK56" s="189"/>
      <c r="AL56" s="221">
        <f>AH56-AJ56</f>
        <v>0</v>
      </c>
      <c r="AM56" s="189"/>
    </row>
    <row r="57" spans="1:39" s="40" customFormat="1" ht="10.5" customHeight="1">
      <c r="A57" s="154"/>
      <c r="B57" s="148"/>
      <c r="C57" s="155"/>
      <c r="D57" s="155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56"/>
      <c r="AH57" s="190"/>
      <c r="AI57" s="189"/>
      <c r="AJ57" s="190"/>
      <c r="AK57" s="189"/>
      <c r="AL57" s="190"/>
      <c r="AM57" s="189"/>
    </row>
    <row r="58" spans="1:39" s="40" customFormat="1" ht="10.5" customHeight="1">
      <c r="A58" s="154"/>
      <c r="B58" s="205" t="s">
        <v>2</v>
      </c>
      <c r="C58" s="155"/>
      <c r="D58" s="155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56"/>
      <c r="AH58" s="188"/>
      <c r="AI58" s="189"/>
      <c r="AJ58" s="188"/>
      <c r="AK58" s="189"/>
      <c r="AL58" s="221">
        <f>AH58-AJ58</f>
        <v>0</v>
      </c>
      <c r="AM58" s="189"/>
    </row>
    <row r="59" spans="1:39" s="40" customFormat="1" ht="10.5" customHeight="1">
      <c r="A59" s="154"/>
      <c r="B59" s="148"/>
      <c r="C59" s="155"/>
      <c r="D59" s="155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56"/>
      <c r="AH59" s="190"/>
      <c r="AI59" s="189"/>
      <c r="AJ59" s="190"/>
      <c r="AK59" s="189"/>
      <c r="AL59" s="190"/>
      <c r="AM59" s="189"/>
    </row>
    <row r="60" spans="1:39" s="40" customFormat="1" ht="10.5" customHeight="1">
      <c r="A60" s="154"/>
      <c r="B60" s="205" t="s">
        <v>2</v>
      </c>
      <c r="C60" s="155"/>
      <c r="D60" s="155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56"/>
      <c r="AH60" s="188"/>
      <c r="AI60" s="189"/>
      <c r="AJ60" s="188"/>
      <c r="AK60" s="189"/>
      <c r="AL60" s="221">
        <f>AH60-AJ60</f>
        <v>0</v>
      </c>
      <c r="AM60" s="189"/>
    </row>
    <row r="61" spans="1:39" s="40" customFormat="1" ht="10.5" customHeight="1">
      <c r="A61" s="154"/>
      <c r="B61" s="148"/>
      <c r="C61" s="155"/>
      <c r="D61" s="155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56"/>
      <c r="AH61" s="190"/>
      <c r="AI61" s="189"/>
      <c r="AJ61" s="190"/>
      <c r="AK61" s="189"/>
      <c r="AL61" s="190"/>
      <c r="AM61" s="189"/>
    </row>
    <row r="62" spans="1:39" s="40" customFormat="1" ht="10.5" customHeight="1">
      <c r="A62" s="154"/>
      <c r="B62" s="205" t="s">
        <v>2</v>
      </c>
      <c r="C62" s="155"/>
      <c r="D62" s="155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56"/>
      <c r="AH62" s="188"/>
      <c r="AI62" s="189"/>
      <c r="AJ62" s="188"/>
      <c r="AK62" s="189"/>
      <c r="AL62" s="221">
        <f>AH62-AJ62</f>
        <v>0</v>
      </c>
      <c r="AM62" s="189"/>
    </row>
    <row r="63" spans="1:39" s="40" customFormat="1" ht="10.5" customHeight="1">
      <c r="A63" s="154"/>
      <c r="B63" s="148"/>
      <c r="C63" s="155"/>
      <c r="D63" s="155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56"/>
      <c r="AH63" s="190"/>
      <c r="AI63" s="189"/>
      <c r="AJ63" s="190"/>
      <c r="AK63" s="189"/>
      <c r="AL63" s="190"/>
      <c r="AM63" s="189"/>
    </row>
    <row r="64" spans="1:39" s="40" customFormat="1" ht="10.5" customHeight="1">
      <c r="A64" s="154"/>
      <c r="B64" s="205" t="s">
        <v>2</v>
      </c>
      <c r="C64" s="155"/>
      <c r="D64" s="155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56"/>
      <c r="AH64" s="188"/>
      <c r="AI64" s="189"/>
      <c r="AJ64" s="188"/>
      <c r="AK64" s="189"/>
      <c r="AL64" s="221">
        <f>AH64-AJ64</f>
        <v>0</v>
      </c>
      <c r="AM64" s="189"/>
    </row>
    <row r="65" spans="1:39" s="40" customFormat="1" ht="10.5" customHeight="1">
      <c r="A65" s="154"/>
      <c r="B65" s="148"/>
      <c r="C65" s="155"/>
      <c r="D65" s="155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56"/>
      <c r="AH65" s="190"/>
      <c r="AI65" s="189"/>
      <c r="AJ65" s="190"/>
      <c r="AK65" s="189"/>
      <c r="AL65" s="190"/>
      <c r="AM65" s="189"/>
    </row>
    <row r="66" spans="1:39" s="40" customFormat="1" ht="10.5" customHeight="1">
      <c r="A66" s="157"/>
      <c r="B66" s="187"/>
      <c r="C66" s="158"/>
      <c r="D66" s="158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60"/>
      <c r="AH66" s="196"/>
      <c r="AI66" s="197"/>
      <c r="AJ66" s="196"/>
      <c r="AK66" s="197"/>
      <c r="AL66" s="196"/>
      <c r="AM66" s="203"/>
    </row>
    <row r="67" spans="1:39" s="40" customFormat="1" ht="10.5" customHeight="1">
      <c r="A67" s="161"/>
      <c r="B67" s="162"/>
      <c r="C67" s="162" t="s">
        <v>192</v>
      </c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4"/>
      <c r="AH67" s="222">
        <f>SUM(AH46+AH48+AH50+AH52+AH54+AH56+AH58+AH60+AH62+AH64)</f>
        <v>0</v>
      </c>
      <c r="AI67" s="191"/>
      <c r="AJ67" s="222">
        <f>SUM(AJ46+AJ48+AJ50+AJ52+AJ54+AJ56+AJ58+AJ60+AJ62+AJ64)</f>
        <v>0</v>
      </c>
      <c r="AK67" s="191"/>
      <c r="AL67" s="222">
        <f>AH67-AJ67</f>
        <v>0</v>
      </c>
      <c r="AM67" s="191"/>
    </row>
    <row r="68" spans="1:39" s="40" customFormat="1" ht="10.5" customHeight="1" thickBot="1">
      <c r="A68" s="95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77"/>
      <c r="AI68" s="182"/>
      <c r="AJ68" s="177"/>
      <c r="AK68" s="182"/>
      <c r="AL68" s="177"/>
      <c r="AM68" s="182"/>
    </row>
    <row r="69" spans="1:39" s="40" customFormat="1" ht="10.5" customHeight="1" thickTop="1" thickBot="1">
      <c r="A69" s="165"/>
      <c r="B69" s="166"/>
      <c r="C69" s="166" t="s">
        <v>41</v>
      </c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8"/>
      <c r="AH69" s="223">
        <f>SUM(AH40+AH67)</f>
        <v>0</v>
      </c>
      <c r="AI69" s="198"/>
      <c r="AJ69" s="223">
        <f>SUM(AJ40+AJ67)</f>
        <v>0</v>
      </c>
      <c r="AK69" s="198"/>
      <c r="AL69" s="223">
        <f>AH69-AJ69</f>
        <v>0</v>
      </c>
      <c r="AM69" s="198"/>
    </row>
    <row r="70" spans="1:39" s="81" customFormat="1" ht="11.1" customHeight="1" thickTop="1">
      <c r="A70" s="10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47"/>
      <c r="AI70" s="103"/>
      <c r="AJ70" s="47"/>
      <c r="AK70" s="103"/>
      <c r="AL70" s="47"/>
      <c r="AM70" s="103"/>
    </row>
    <row r="71" spans="1:39" s="81" customFormat="1" ht="11.1" customHeight="1">
      <c r="A71" s="10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47"/>
      <c r="AI71" s="103"/>
      <c r="AJ71" s="47"/>
      <c r="AK71" s="103"/>
      <c r="AL71" s="47"/>
      <c r="AM71" s="103"/>
    </row>
    <row r="72" spans="1:39" s="81" customFormat="1" ht="11.1" customHeight="1">
      <c r="A72" s="10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47"/>
      <c r="AI72" s="103"/>
      <c r="AJ72" s="47"/>
      <c r="AK72" s="103"/>
      <c r="AL72" s="47"/>
      <c r="AM72" s="103"/>
    </row>
    <row r="73" spans="1:39" s="40" customFormat="1" ht="11.1" customHeight="1">
      <c r="A73" s="85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</row>
    <row r="74" spans="1:39" s="40" customFormat="1" ht="13.5">
      <c r="A74" s="85"/>
      <c r="B74" s="409" t="s">
        <v>318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</row>
    <row r="75" spans="1:39" s="40" customFormat="1" ht="11.1" customHeight="1">
      <c r="A75" s="95"/>
      <c r="B75" s="85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95"/>
      <c r="AJ75" s="86"/>
      <c r="AK75" s="95"/>
      <c r="AL75" s="86"/>
      <c r="AM75" s="95"/>
    </row>
    <row r="76" spans="1:39" s="40" customFormat="1" ht="11.1" customHeight="1">
      <c r="A76" s="103" t="s">
        <v>156</v>
      </c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95"/>
      <c r="AJ76" s="86"/>
      <c r="AK76" s="95"/>
      <c r="AL76" s="48" t="s">
        <v>320</v>
      </c>
      <c r="AM76" s="95"/>
    </row>
    <row r="77" spans="1:39" s="83" customFormat="1" ht="6.95" customHeight="1">
      <c r="AH77" s="84"/>
      <c r="AJ77" s="84"/>
      <c r="AL77" s="84"/>
    </row>
    <row r="78" spans="1:39" s="83" customFormat="1" ht="6.95" customHeight="1">
      <c r="AH78" s="84"/>
      <c r="AJ78" s="84"/>
      <c r="AL78" s="84"/>
    </row>
    <row r="79" spans="1:39" s="83" customFormat="1" ht="6.95" customHeight="1">
      <c r="AH79" s="84"/>
      <c r="AJ79" s="84"/>
      <c r="AL79" s="84"/>
    </row>
    <row r="80" spans="1:39" s="83" customFormat="1" ht="6.95" customHeight="1">
      <c r="AH80" s="84"/>
      <c r="AJ80" s="84"/>
      <c r="AL80" s="84"/>
    </row>
    <row r="81" spans="34:38" s="83" customFormat="1" ht="6.95" customHeight="1">
      <c r="AH81" s="84"/>
      <c r="AJ81" s="84"/>
      <c r="AL81" s="84"/>
    </row>
    <row r="82" spans="34:38" s="83" customFormat="1" ht="6.95" customHeight="1">
      <c r="AH82" s="84"/>
      <c r="AJ82" s="84"/>
      <c r="AL82" s="84"/>
    </row>
    <row r="83" spans="34:38" s="83" customFormat="1" ht="6.95" customHeight="1">
      <c r="AH83" s="84"/>
      <c r="AJ83" s="84"/>
      <c r="AL83" s="84"/>
    </row>
    <row r="84" spans="34:38" s="83" customFormat="1" ht="6.95" customHeight="1">
      <c r="AH84" s="84"/>
      <c r="AJ84" s="84"/>
      <c r="AL84" s="84"/>
    </row>
    <row r="85" spans="34:38" s="83" customFormat="1" ht="6.95" customHeight="1">
      <c r="AH85" s="84"/>
      <c r="AJ85" s="84"/>
      <c r="AL85" s="84"/>
    </row>
    <row r="86" spans="34:38" s="83" customFormat="1" ht="6.95" customHeight="1">
      <c r="AH86" s="84"/>
      <c r="AJ86" s="84"/>
      <c r="AL86" s="84"/>
    </row>
    <row r="87" spans="34:38" s="83" customFormat="1" ht="6.95" customHeight="1">
      <c r="AH87" s="84"/>
      <c r="AJ87" s="84"/>
      <c r="AL87" s="84"/>
    </row>
    <row r="88" spans="34:38" s="83" customFormat="1" ht="6.95" customHeight="1">
      <c r="AH88" s="84"/>
      <c r="AJ88" s="84"/>
      <c r="AL88" s="84"/>
    </row>
    <row r="89" spans="34:38" s="83" customFormat="1" ht="6.95" customHeight="1">
      <c r="AH89" s="84"/>
      <c r="AJ89" s="84"/>
      <c r="AL89" s="84"/>
    </row>
    <row r="90" spans="34:38" s="83" customFormat="1" ht="6.95" customHeight="1">
      <c r="AH90" s="84"/>
      <c r="AJ90" s="84"/>
      <c r="AL90" s="84"/>
    </row>
    <row r="91" spans="34:38" s="83" customFormat="1" ht="6.95" customHeight="1">
      <c r="AH91" s="84"/>
      <c r="AJ91" s="84"/>
      <c r="AL91" s="84"/>
    </row>
    <row r="92" spans="34:38" s="83" customFormat="1" ht="6.95" customHeight="1">
      <c r="AH92" s="84"/>
      <c r="AJ92" s="84"/>
      <c r="AL92" s="84"/>
    </row>
    <row r="93" spans="34:38" s="83" customFormat="1" ht="6.95" customHeight="1">
      <c r="AH93" s="84"/>
      <c r="AJ93" s="84"/>
      <c r="AL93" s="84"/>
    </row>
    <row r="94" spans="34:38" s="83" customFormat="1" ht="6.95" customHeight="1">
      <c r="AH94" s="84"/>
      <c r="AJ94" s="84"/>
      <c r="AL94" s="84"/>
    </row>
    <row r="95" spans="34:38" s="83" customFormat="1" ht="6.95" customHeight="1">
      <c r="AH95" s="84"/>
      <c r="AJ95" s="84"/>
      <c r="AL95" s="84"/>
    </row>
    <row r="96" spans="34:38" s="83" customFormat="1" ht="6.95" customHeight="1">
      <c r="AH96" s="84"/>
      <c r="AJ96" s="84"/>
      <c r="AL96" s="84"/>
    </row>
    <row r="97" spans="34:38" s="83" customFormat="1" ht="6.95" customHeight="1">
      <c r="AH97" s="84"/>
      <c r="AJ97" s="84"/>
      <c r="AL97" s="84"/>
    </row>
    <row r="98" spans="34:38" s="83" customFormat="1" ht="6.95" customHeight="1">
      <c r="AH98" s="84"/>
      <c r="AJ98" s="84"/>
      <c r="AL98" s="84"/>
    </row>
    <row r="99" spans="34:38" s="83" customFormat="1" ht="6.95" customHeight="1">
      <c r="AH99" s="84"/>
      <c r="AJ99" s="84"/>
      <c r="AL99" s="84"/>
    </row>
    <row r="100" spans="34:38" s="83" customFormat="1" ht="6.95" customHeight="1">
      <c r="AH100" s="84"/>
      <c r="AJ100" s="84"/>
      <c r="AL100" s="84"/>
    </row>
    <row r="101" spans="34:38" s="83" customFormat="1" ht="6.95" customHeight="1">
      <c r="AH101" s="84"/>
      <c r="AJ101" s="84"/>
      <c r="AL101" s="84"/>
    </row>
    <row r="102" spans="34:38" s="83" customFormat="1" ht="6.95" customHeight="1">
      <c r="AH102" s="84"/>
      <c r="AJ102" s="84"/>
      <c r="AL102" s="84"/>
    </row>
    <row r="103" spans="34:38" s="83" customFormat="1" ht="6.95" customHeight="1">
      <c r="AH103" s="84"/>
      <c r="AJ103" s="84"/>
      <c r="AL103" s="84"/>
    </row>
    <row r="104" spans="34:38" s="83" customFormat="1" ht="6.95" customHeight="1">
      <c r="AH104" s="84"/>
      <c r="AJ104" s="84"/>
      <c r="AL104" s="84"/>
    </row>
    <row r="105" spans="34:38" s="83" customFormat="1" ht="6.95" customHeight="1">
      <c r="AH105" s="84"/>
      <c r="AJ105" s="84"/>
      <c r="AL105" s="84"/>
    </row>
    <row r="106" spans="34:38" s="83" customFormat="1" ht="6.95" customHeight="1">
      <c r="AH106" s="84"/>
      <c r="AJ106" s="84"/>
      <c r="AL106" s="84"/>
    </row>
    <row r="107" spans="34:38" s="83" customFormat="1" ht="6.95" customHeight="1">
      <c r="AH107" s="84"/>
      <c r="AJ107" s="84"/>
      <c r="AL107" s="84"/>
    </row>
    <row r="108" spans="34:38" s="83" customFormat="1" ht="6.95" customHeight="1">
      <c r="AH108" s="84"/>
      <c r="AJ108" s="84"/>
      <c r="AL108" s="84"/>
    </row>
    <row r="109" spans="34:38" s="83" customFormat="1" ht="6.95" customHeight="1">
      <c r="AH109" s="84"/>
      <c r="AJ109" s="84"/>
      <c r="AL109" s="84"/>
    </row>
    <row r="110" spans="34:38" s="83" customFormat="1" ht="6.95" customHeight="1">
      <c r="AH110" s="84"/>
      <c r="AJ110" s="84"/>
      <c r="AL110" s="84"/>
    </row>
    <row r="111" spans="34:38" s="83" customFormat="1" ht="6.95" customHeight="1">
      <c r="AH111" s="84"/>
      <c r="AJ111" s="84"/>
      <c r="AL111" s="84"/>
    </row>
    <row r="112" spans="34:38" s="83" customFormat="1" ht="6.95" customHeight="1">
      <c r="AH112" s="84"/>
      <c r="AJ112" s="84"/>
      <c r="AL112" s="84"/>
    </row>
    <row r="113" spans="34:38" s="83" customFormat="1" ht="6.95" customHeight="1">
      <c r="AH113" s="84"/>
      <c r="AJ113" s="84"/>
      <c r="AL113" s="84"/>
    </row>
    <row r="114" spans="34:38" s="83" customFormat="1" ht="6.95" customHeight="1">
      <c r="AH114" s="84"/>
      <c r="AJ114" s="84"/>
      <c r="AL114" s="84"/>
    </row>
    <row r="115" spans="34:38" s="83" customFormat="1" ht="6.95" customHeight="1">
      <c r="AH115" s="84"/>
      <c r="AJ115" s="84"/>
      <c r="AL115" s="84"/>
    </row>
    <row r="116" spans="34:38" s="83" customFormat="1" ht="6.95" customHeight="1">
      <c r="AH116" s="84"/>
      <c r="AJ116" s="84"/>
      <c r="AL116" s="84"/>
    </row>
    <row r="117" spans="34:38" s="83" customFormat="1" ht="6.95" customHeight="1">
      <c r="AH117" s="84"/>
      <c r="AJ117" s="84"/>
      <c r="AL117" s="84"/>
    </row>
    <row r="118" spans="34:38" s="83" customFormat="1" ht="6.95" customHeight="1">
      <c r="AH118" s="84"/>
      <c r="AJ118" s="84"/>
      <c r="AL118" s="84"/>
    </row>
    <row r="119" spans="34:38" s="83" customFormat="1" ht="6.95" customHeight="1">
      <c r="AH119" s="84"/>
      <c r="AJ119" s="84"/>
      <c r="AL119" s="84"/>
    </row>
    <row r="120" spans="34:38" s="83" customFormat="1" ht="6.95" customHeight="1">
      <c r="AH120" s="84"/>
      <c r="AJ120" s="84"/>
      <c r="AL120" s="84"/>
    </row>
    <row r="121" spans="34:38" s="83" customFormat="1" ht="6.95" customHeight="1">
      <c r="AH121" s="84"/>
      <c r="AJ121" s="84"/>
      <c r="AL121" s="84"/>
    </row>
    <row r="122" spans="34:38" s="83" customFormat="1" ht="6.95" customHeight="1">
      <c r="AH122" s="84"/>
      <c r="AJ122" s="84"/>
      <c r="AL122" s="84"/>
    </row>
    <row r="123" spans="34:38" s="83" customFormat="1" ht="6.95" customHeight="1">
      <c r="AH123" s="84"/>
      <c r="AJ123" s="84"/>
      <c r="AL123" s="84"/>
    </row>
    <row r="124" spans="34:38" s="83" customFormat="1" ht="6.95" customHeight="1">
      <c r="AH124" s="84"/>
      <c r="AJ124" s="84"/>
      <c r="AL124" s="84"/>
    </row>
    <row r="125" spans="34:38" s="83" customFormat="1" ht="6.95" customHeight="1">
      <c r="AH125" s="84"/>
      <c r="AJ125" s="84"/>
      <c r="AL125" s="84"/>
    </row>
    <row r="126" spans="34:38" s="83" customFormat="1" ht="6.95" customHeight="1">
      <c r="AH126" s="84"/>
      <c r="AJ126" s="84"/>
      <c r="AL126" s="84"/>
    </row>
    <row r="127" spans="34:38" s="83" customFormat="1" ht="6.95" customHeight="1">
      <c r="AH127" s="84"/>
      <c r="AJ127" s="84"/>
      <c r="AL127" s="84"/>
    </row>
    <row r="128" spans="34:38" s="83" customFormat="1" ht="6.95" customHeight="1">
      <c r="AH128" s="84"/>
      <c r="AJ128" s="84"/>
      <c r="AL128" s="84"/>
    </row>
    <row r="129" spans="34:38" s="83" customFormat="1" ht="6.95" customHeight="1">
      <c r="AH129" s="84"/>
      <c r="AJ129" s="84"/>
      <c r="AL129" s="84"/>
    </row>
    <row r="130" spans="34:38" s="83" customFormat="1" ht="6.95" customHeight="1">
      <c r="AH130" s="84"/>
      <c r="AJ130" s="84"/>
      <c r="AL130" s="84"/>
    </row>
    <row r="131" spans="34:38" s="83" customFormat="1" ht="6.95" customHeight="1">
      <c r="AH131" s="84"/>
      <c r="AJ131" s="84"/>
      <c r="AL131" s="84"/>
    </row>
    <row r="132" spans="34:38" s="83" customFormat="1" ht="6.95" customHeight="1">
      <c r="AH132" s="84"/>
      <c r="AJ132" s="84"/>
      <c r="AL132" s="84"/>
    </row>
    <row r="133" spans="34:38" s="83" customFormat="1" ht="6.95" customHeight="1">
      <c r="AH133" s="84"/>
      <c r="AJ133" s="84"/>
      <c r="AL133" s="84"/>
    </row>
    <row r="134" spans="34:38" s="83" customFormat="1" ht="6.95" customHeight="1">
      <c r="AH134" s="84"/>
      <c r="AJ134" s="84"/>
      <c r="AL134" s="84"/>
    </row>
    <row r="135" spans="34:38" s="83" customFormat="1" ht="6.95" customHeight="1">
      <c r="AH135" s="84"/>
      <c r="AJ135" s="84"/>
      <c r="AL135" s="84"/>
    </row>
    <row r="136" spans="34:38" s="83" customFormat="1" ht="6.95" customHeight="1">
      <c r="AH136" s="84"/>
      <c r="AJ136" s="84"/>
      <c r="AL136" s="84"/>
    </row>
    <row r="137" spans="34:38" s="83" customFormat="1" ht="6.95" customHeight="1">
      <c r="AH137" s="84"/>
      <c r="AJ137" s="84"/>
      <c r="AL137" s="84"/>
    </row>
    <row r="138" spans="34:38" s="83" customFormat="1" ht="6.95" customHeight="1">
      <c r="AH138" s="84"/>
      <c r="AJ138" s="84"/>
      <c r="AL138" s="84"/>
    </row>
    <row r="139" spans="34:38" s="83" customFormat="1" ht="6.95" customHeight="1">
      <c r="AH139" s="84"/>
      <c r="AJ139" s="84"/>
      <c r="AL139" s="84"/>
    </row>
    <row r="140" spans="34:38" s="83" customFormat="1" ht="6.95" customHeight="1">
      <c r="AH140" s="84"/>
      <c r="AJ140" s="84"/>
      <c r="AL140" s="84"/>
    </row>
    <row r="141" spans="34:38" s="83" customFormat="1" ht="6.95" customHeight="1">
      <c r="AH141" s="84"/>
      <c r="AJ141" s="84"/>
      <c r="AL141" s="84"/>
    </row>
    <row r="142" spans="34:38" s="83" customFormat="1" ht="6.95" customHeight="1">
      <c r="AH142" s="84"/>
      <c r="AJ142" s="84"/>
      <c r="AL142" s="84"/>
    </row>
    <row r="143" spans="34:38" s="83" customFormat="1" ht="6.95" customHeight="1">
      <c r="AH143" s="84"/>
      <c r="AJ143" s="84"/>
      <c r="AL143" s="84"/>
    </row>
    <row r="144" spans="34:38" s="83" customFormat="1" ht="6.95" customHeight="1">
      <c r="AH144" s="84"/>
      <c r="AJ144" s="84"/>
      <c r="AL144" s="84"/>
    </row>
    <row r="145" spans="34:38" s="83" customFormat="1" ht="6.95" customHeight="1">
      <c r="AH145" s="84"/>
      <c r="AJ145" s="84"/>
      <c r="AL145" s="84"/>
    </row>
    <row r="146" spans="34:38" s="83" customFormat="1" ht="6.95" customHeight="1">
      <c r="AH146" s="84"/>
      <c r="AJ146" s="84"/>
      <c r="AL146" s="84"/>
    </row>
    <row r="147" spans="34:38" s="83" customFormat="1" ht="6.95" customHeight="1">
      <c r="AH147" s="84"/>
      <c r="AJ147" s="84"/>
      <c r="AL147" s="84"/>
    </row>
    <row r="148" spans="34:38" s="83" customFormat="1" ht="6.95" customHeight="1">
      <c r="AH148" s="84"/>
      <c r="AJ148" s="84"/>
      <c r="AL148" s="84"/>
    </row>
    <row r="149" spans="34:38" s="83" customFormat="1" ht="6.95" customHeight="1">
      <c r="AH149" s="84"/>
      <c r="AJ149" s="84"/>
      <c r="AL149" s="84"/>
    </row>
    <row r="150" spans="34:38" s="83" customFormat="1" ht="6.95" customHeight="1">
      <c r="AH150" s="84"/>
      <c r="AJ150" s="84"/>
      <c r="AL150" s="84"/>
    </row>
    <row r="151" spans="34:38" s="83" customFormat="1" ht="6.95" customHeight="1">
      <c r="AH151" s="84"/>
      <c r="AJ151" s="84"/>
      <c r="AL151" s="84"/>
    </row>
    <row r="152" spans="34:38" s="83" customFormat="1" ht="6.95" customHeight="1">
      <c r="AH152" s="84"/>
      <c r="AJ152" s="84"/>
      <c r="AL152" s="84"/>
    </row>
    <row r="153" spans="34:38" s="83" customFormat="1" ht="6.95" customHeight="1">
      <c r="AH153" s="84"/>
      <c r="AJ153" s="84"/>
      <c r="AL153" s="84"/>
    </row>
    <row r="154" spans="34:38" s="83" customFormat="1" ht="6.95" customHeight="1">
      <c r="AH154" s="84"/>
      <c r="AJ154" s="84"/>
      <c r="AL154" s="84"/>
    </row>
    <row r="155" spans="34:38" s="83" customFormat="1" ht="6.95" customHeight="1">
      <c r="AH155" s="84"/>
      <c r="AJ155" s="84"/>
      <c r="AL155" s="84"/>
    </row>
    <row r="156" spans="34:38" s="83" customFormat="1" ht="6.95" customHeight="1">
      <c r="AH156" s="84"/>
      <c r="AJ156" s="84"/>
      <c r="AL156" s="84"/>
    </row>
    <row r="157" spans="34:38" s="83" customFormat="1" ht="6.95" customHeight="1">
      <c r="AH157" s="84"/>
      <c r="AJ157" s="84"/>
      <c r="AL157" s="84"/>
    </row>
    <row r="158" spans="34:38" s="83" customFormat="1" ht="6.95" customHeight="1">
      <c r="AH158" s="84"/>
      <c r="AJ158" s="84"/>
      <c r="AL158" s="84"/>
    </row>
    <row r="159" spans="34:38" s="83" customFormat="1" ht="6.95" customHeight="1">
      <c r="AH159" s="84"/>
      <c r="AJ159" s="84"/>
      <c r="AL159" s="84"/>
    </row>
    <row r="160" spans="34:38" s="83" customFormat="1" ht="6.95" customHeight="1">
      <c r="AH160" s="84"/>
      <c r="AJ160" s="84"/>
      <c r="AL160" s="84"/>
    </row>
    <row r="161" spans="34:38" s="83" customFormat="1" ht="6.95" customHeight="1">
      <c r="AH161" s="84"/>
      <c r="AJ161" s="84"/>
      <c r="AL161" s="84"/>
    </row>
    <row r="162" spans="34:38" s="83" customFormat="1" ht="6.95" customHeight="1">
      <c r="AH162" s="84"/>
      <c r="AJ162" s="84"/>
      <c r="AL162" s="84"/>
    </row>
    <row r="163" spans="34:38" s="83" customFormat="1" ht="6.95" customHeight="1">
      <c r="AH163" s="84"/>
      <c r="AJ163" s="84"/>
      <c r="AL163" s="84"/>
    </row>
    <row r="164" spans="34:38" s="83" customFormat="1" ht="6.95" customHeight="1">
      <c r="AH164" s="84"/>
      <c r="AJ164" s="84"/>
      <c r="AL164" s="84"/>
    </row>
    <row r="165" spans="34:38" s="83" customFormat="1" ht="6.95" customHeight="1">
      <c r="AH165" s="84"/>
      <c r="AJ165" s="84"/>
      <c r="AL165" s="84"/>
    </row>
    <row r="166" spans="34:38" s="83" customFormat="1" ht="6.95" customHeight="1">
      <c r="AH166" s="84"/>
      <c r="AJ166" s="84"/>
      <c r="AL166" s="84"/>
    </row>
    <row r="167" spans="34:38" s="83" customFormat="1" ht="6.95" customHeight="1">
      <c r="AH167" s="84"/>
      <c r="AJ167" s="84"/>
      <c r="AL167" s="84"/>
    </row>
    <row r="168" spans="34:38" s="83" customFormat="1" ht="6.95" customHeight="1">
      <c r="AH168" s="84"/>
      <c r="AJ168" s="84"/>
      <c r="AL168" s="84"/>
    </row>
    <row r="169" spans="34:38" s="83" customFormat="1" ht="6.95" customHeight="1">
      <c r="AH169" s="84"/>
      <c r="AJ169" s="84"/>
      <c r="AL169" s="84"/>
    </row>
    <row r="170" spans="34:38" s="83" customFormat="1" ht="6.95" customHeight="1">
      <c r="AH170" s="84"/>
      <c r="AJ170" s="84"/>
      <c r="AL170" s="84"/>
    </row>
    <row r="171" spans="34:38" s="83" customFormat="1" ht="6.95" customHeight="1">
      <c r="AH171" s="84"/>
      <c r="AJ171" s="84"/>
      <c r="AL171" s="84"/>
    </row>
    <row r="172" spans="34:38" s="83" customFormat="1" ht="6.95" customHeight="1">
      <c r="AH172" s="84"/>
      <c r="AJ172" s="84"/>
      <c r="AL172" s="84"/>
    </row>
    <row r="173" spans="34:38" s="83" customFormat="1" ht="6.95" customHeight="1">
      <c r="AH173" s="84"/>
      <c r="AJ173" s="84"/>
      <c r="AL173" s="84"/>
    </row>
    <row r="174" spans="34:38" s="83" customFormat="1" ht="6.95" customHeight="1">
      <c r="AH174" s="84"/>
      <c r="AJ174" s="84"/>
      <c r="AL174" s="84"/>
    </row>
    <row r="175" spans="34:38" s="83" customFormat="1" ht="6.95" customHeight="1">
      <c r="AH175" s="84"/>
      <c r="AJ175" s="84"/>
      <c r="AL175" s="84"/>
    </row>
    <row r="176" spans="34:38" s="83" customFormat="1" ht="6.95" customHeight="1">
      <c r="AH176" s="84"/>
      <c r="AJ176" s="84"/>
      <c r="AL176" s="84"/>
    </row>
    <row r="177" spans="34:38" s="83" customFormat="1" ht="6.95" customHeight="1">
      <c r="AH177" s="84"/>
      <c r="AJ177" s="84"/>
      <c r="AL177" s="84"/>
    </row>
    <row r="178" spans="34:38" s="83" customFormat="1" ht="6.95" customHeight="1">
      <c r="AH178" s="84"/>
      <c r="AJ178" s="84"/>
      <c r="AL178" s="84"/>
    </row>
    <row r="179" spans="34:38" s="83" customFormat="1" ht="6.95" customHeight="1">
      <c r="AH179" s="84"/>
      <c r="AJ179" s="84"/>
      <c r="AL179" s="84"/>
    </row>
    <row r="180" spans="34:38" s="83" customFormat="1" ht="6.95" customHeight="1">
      <c r="AH180" s="84"/>
      <c r="AJ180" s="84"/>
      <c r="AL180" s="84"/>
    </row>
    <row r="181" spans="34:38" s="83" customFormat="1" ht="6.95" customHeight="1">
      <c r="AH181" s="84"/>
      <c r="AJ181" s="84"/>
      <c r="AL181" s="84"/>
    </row>
    <row r="182" spans="34:38" s="83" customFormat="1" ht="6.95" customHeight="1">
      <c r="AH182" s="84"/>
      <c r="AJ182" s="84"/>
      <c r="AL182" s="84"/>
    </row>
    <row r="183" spans="34:38" s="83" customFormat="1" ht="6.95" customHeight="1">
      <c r="AH183" s="84"/>
      <c r="AJ183" s="84"/>
      <c r="AL183" s="84"/>
    </row>
    <row r="184" spans="34:38" s="83" customFormat="1" ht="6.95" customHeight="1">
      <c r="AH184" s="84"/>
      <c r="AJ184" s="84"/>
      <c r="AL184" s="84"/>
    </row>
    <row r="185" spans="34:38" s="83" customFormat="1" ht="6.95" customHeight="1">
      <c r="AH185" s="84"/>
      <c r="AJ185" s="84"/>
      <c r="AL185" s="84"/>
    </row>
    <row r="186" spans="34:38" s="83" customFormat="1" ht="6.95" customHeight="1">
      <c r="AH186" s="84"/>
      <c r="AJ186" s="84"/>
      <c r="AL186" s="84"/>
    </row>
    <row r="187" spans="34:38" s="83" customFormat="1" ht="6.95" customHeight="1">
      <c r="AH187" s="84"/>
      <c r="AJ187" s="84"/>
      <c r="AL187" s="84"/>
    </row>
    <row r="188" spans="34:38" s="83" customFormat="1" ht="6.95" customHeight="1">
      <c r="AH188" s="84"/>
      <c r="AJ188" s="84"/>
      <c r="AL188" s="84"/>
    </row>
    <row r="189" spans="34:38" s="83" customFormat="1" ht="6.95" customHeight="1">
      <c r="AH189" s="84"/>
      <c r="AJ189" s="84"/>
      <c r="AL189" s="84"/>
    </row>
    <row r="190" spans="34:38" s="83" customFormat="1" ht="6.95" customHeight="1">
      <c r="AH190" s="84"/>
      <c r="AJ190" s="84"/>
      <c r="AL190" s="84"/>
    </row>
    <row r="191" spans="34:38" s="83" customFormat="1" ht="6.95" customHeight="1">
      <c r="AH191" s="84"/>
      <c r="AJ191" s="84"/>
      <c r="AL191" s="84"/>
    </row>
    <row r="192" spans="34:38" s="83" customFormat="1" ht="6.95" customHeight="1">
      <c r="AH192" s="84"/>
      <c r="AJ192" s="84"/>
      <c r="AL192" s="84"/>
    </row>
    <row r="193" spans="34:38" s="83" customFormat="1" ht="6.95" customHeight="1">
      <c r="AH193" s="84"/>
      <c r="AJ193" s="84"/>
      <c r="AL193" s="84"/>
    </row>
    <row r="194" spans="34:38" s="83" customFormat="1" ht="6.95" customHeight="1">
      <c r="AH194" s="84"/>
      <c r="AJ194" s="84"/>
      <c r="AL194" s="84"/>
    </row>
    <row r="195" spans="34:38" s="83" customFormat="1" ht="6.95" customHeight="1">
      <c r="AH195" s="84"/>
      <c r="AJ195" s="84"/>
      <c r="AL195" s="84"/>
    </row>
    <row r="196" spans="34:38" s="83" customFormat="1" ht="6.95" customHeight="1">
      <c r="AH196" s="84"/>
      <c r="AJ196" s="84"/>
      <c r="AL196" s="84"/>
    </row>
    <row r="197" spans="34:38" s="83" customFormat="1" ht="6.95" customHeight="1">
      <c r="AH197" s="84"/>
      <c r="AJ197" s="84"/>
      <c r="AL197" s="84"/>
    </row>
    <row r="198" spans="34:38" s="83" customFormat="1" ht="6.95" customHeight="1">
      <c r="AH198" s="84"/>
      <c r="AJ198" s="84"/>
      <c r="AL198" s="84"/>
    </row>
    <row r="199" spans="34:38" s="83" customFormat="1" ht="6.95" customHeight="1">
      <c r="AH199" s="84"/>
      <c r="AJ199" s="84"/>
      <c r="AL199" s="84"/>
    </row>
    <row r="200" spans="34:38" s="83" customFormat="1" ht="6.95" customHeight="1">
      <c r="AH200" s="84"/>
      <c r="AJ200" s="84"/>
      <c r="AL200" s="84"/>
    </row>
    <row r="201" spans="34:38" s="83" customFormat="1" ht="6.95" customHeight="1">
      <c r="AH201" s="84"/>
      <c r="AJ201" s="84"/>
      <c r="AL201" s="84"/>
    </row>
    <row r="202" spans="34:38" s="83" customFormat="1" ht="6.95" customHeight="1">
      <c r="AH202" s="84"/>
      <c r="AJ202" s="84"/>
      <c r="AL202" s="84"/>
    </row>
    <row r="203" spans="34:38" s="83" customFormat="1" ht="6.95" customHeight="1">
      <c r="AH203" s="84"/>
      <c r="AJ203" s="84"/>
      <c r="AL203" s="84"/>
    </row>
    <row r="204" spans="34:38" s="83" customFormat="1" ht="6.95" customHeight="1">
      <c r="AH204" s="84"/>
      <c r="AJ204" s="84"/>
      <c r="AL204" s="84"/>
    </row>
    <row r="205" spans="34:38" s="83" customFormat="1" ht="6.95" customHeight="1">
      <c r="AH205" s="84"/>
      <c r="AJ205" s="84"/>
      <c r="AL205" s="84"/>
    </row>
    <row r="206" spans="34:38" s="83" customFormat="1" ht="6.95" customHeight="1">
      <c r="AH206" s="84"/>
      <c r="AJ206" s="84"/>
      <c r="AL206" s="84"/>
    </row>
    <row r="207" spans="34:38" s="83" customFormat="1" ht="6.95" customHeight="1">
      <c r="AH207" s="84"/>
      <c r="AJ207" s="84"/>
      <c r="AL207" s="84"/>
    </row>
    <row r="208" spans="34:38" s="83" customFormat="1" ht="6.95" customHeight="1">
      <c r="AH208" s="84"/>
      <c r="AJ208" s="84"/>
      <c r="AL208" s="84"/>
    </row>
    <row r="209" spans="34:38" s="83" customFormat="1" ht="6.95" customHeight="1">
      <c r="AH209" s="84"/>
      <c r="AJ209" s="84"/>
      <c r="AL209" s="84"/>
    </row>
    <row r="210" spans="34:38" s="83" customFormat="1" ht="6.95" customHeight="1">
      <c r="AH210" s="84"/>
      <c r="AJ210" s="84"/>
      <c r="AL210" s="84"/>
    </row>
    <row r="211" spans="34:38" s="83" customFormat="1" ht="6.95" customHeight="1">
      <c r="AH211" s="84"/>
      <c r="AJ211" s="84"/>
      <c r="AL211" s="84"/>
    </row>
    <row r="212" spans="34:38" s="83" customFormat="1" ht="6.95" customHeight="1">
      <c r="AH212" s="84"/>
      <c r="AJ212" s="84"/>
      <c r="AL212" s="84"/>
    </row>
    <row r="213" spans="34:38" s="83" customFormat="1" ht="6.95" customHeight="1">
      <c r="AH213" s="84"/>
      <c r="AJ213" s="84"/>
      <c r="AL213" s="84"/>
    </row>
    <row r="214" spans="34:38" s="83" customFormat="1" ht="6.95" customHeight="1">
      <c r="AH214" s="84"/>
      <c r="AJ214" s="84"/>
      <c r="AL214" s="84"/>
    </row>
    <row r="215" spans="34:38" s="83" customFormat="1" ht="6.95" customHeight="1">
      <c r="AH215" s="84"/>
      <c r="AJ215" s="84"/>
      <c r="AL215" s="84"/>
    </row>
    <row r="216" spans="34:38" s="83" customFormat="1" ht="6.95" customHeight="1">
      <c r="AH216" s="84"/>
      <c r="AJ216" s="84"/>
      <c r="AL216" s="84"/>
    </row>
    <row r="217" spans="34:38" s="83" customFormat="1" ht="6.95" customHeight="1">
      <c r="AH217" s="84"/>
      <c r="AJ217" s="84"/>
      <c r="AL217" s="84"/>
    </row>
    <row r="218" spans="34:38" s="83" customFormat="1" ht="6.95" customHeight="1">
      <c r="AH218" s="84"/>
      <c r="AJ218" s="84"/>
      <c r="AL218" s="84"/>
    </row>
    <row r="219" spans="34:38" s="83" customFormat="1" ht="6.95" customHeight="1">
      <c r="AH219" s="84"/>
      <c r="AJ219" s="84"/>
      <c r="AL219" s="84"/>
    </row>
    <row r="220" spans="34:38" s="83" customFormat="1" ht="6.95" customHeight="1">
      <c r="AH220" s="84"/>
      <c r="AJ220" s="84"/>
      <c r="AL220" s="84"/>
    </row>
    <row r="221" spans="34:38" s="83" customFormat="1" ht="6.95" customHeight="1">
      <c r="AH221" s="84"/>
      <c r="AJ221" s="84"/>
      <c r="AL221" s="84"/>
    </row>
    <row r="222" spans="34:38" s="83" customFormat="1" ht="6.95" customHeight="1">
      <c r="AH222" s="84"/>
      <c r="AJ222" s="84"/>
      <c r="AL222" s="84"/>
    </row>
    <row r="223" spans="34:38" s="83" customFormat="1" ht="6.95" customHeight="1">
      <c r="AH223" s="84"/>
      <c r="AJ223" s="84"/>
      <c r="AL223" s="84"/>
    </row>
    <row r="224" spans="34:38" s="83" customFormat="1" ht="6.95" customHeight="1">
      <c r="AH224" s="84"/>
      <c r="AJ224" s="84"/>
      <c r="AL224" s="84"/>
    </row>
    <row r="225" spans="34:38" s="83" customFormat="1" ht="6.95" customHeight="1">
      <c r="AH225" s="84"/>
      <c r="AJ225" s="84"/>
      <c r="AL225" s="84"/>
    </row>
    <row r="226" spans="34:38" s="83" customFormat="1" ht="6.95" customHeight="1">
      <c r="AH226" s="84"/>
      <c r="AJ226" s="84"/>
      <c r="AL226" s="84"/>
    </row>
    <row r="227" spans="34:38" s="83" customFormat="1" ht="6.95" customHeight="1">
      <c r="AH227" s="84"/>
      <c r="AJ227" s="84"/>
      <c r="AL227" s="84"/>
    </row>
    <row r="228" spans="34:38" s="83" customFormat="1" ht="6.95" customHeight="1">
      <c r="AH228" s="84"/>
      <c r="AJ228" s="84"/>
      <c r="AL228" s="84"/>
    </row>
    <row r="229" spans="34:38" s="83" customFormat="1" ht="6.95" customHeight="1">
      <c r="AH229" s="84"/>
      <c r="AJ229" s="84"/>
      <c r="AL229" s="84"/>
    </row>
    <row r="230" spans="34:38" s="83" customFormat="1" ht="6.95" customHeight="1">
      <c r="AH230" s="84"/>
      <c r="AJ230" s="84"/>
      <c r="AL230" s="84"/>
    </row>
    <row r="231" spans="34:38" s="83" customFormat="1" ht="6.95" customHeight="1">
      <c r="AH231" s="84"/>
      <c r="AJ231" s="84"/>
      <c r="AL231" s="84"/>
    </row>
    <row r="232" spans="34:38" s="83" customFormat="1" ht="6.95" customHeight="1">
      <c r="AH232" s="84"/>
      <c r="AJ232" s="84"/>
      <c r="AL232" s="84"/>
    </row>
    <row r="233" spans="34:38" s="83" customFormat="1" ht="6.95" customHeight="1">
      <c r="AH233" s="84"/>
      <c r="AJ233" s="84"/>
      <c r="AL233" s="84"/>
    </row>
    <row r="234" spans="34:38" s="83" customFormat="1" ht="6.95" customHeight="1">
      <c r="AH234" s="84"/>
      <c r="AJ234" s="84"/>
      <c r="AL234" s="84"/>
    </row>
    <row r="235" spans="34:38" s="83" customFormat="1" ht="6.95" customHeight="1">
      <c r="AH235" s="84"/>
      <c r="AJ235" s="84"/>
      <c r="AL235" s="84"/>
    </row>
    <row r="236" spans="34:38" s="83" customFormat="1" ht="6.95" customHeight="1">
      <c r="AH236" s="84"/>
      <c r="AJ236" s="84"/>
      <c r="AL236" s="84"/>
    </row>
    <row r="237" spans="34:38" s="83" customFormat="1" ht="6.95" customHeight="1">
      <c r="AH237" s="84"/>
      <c r="AJ237" s="84"/>
      <c r="AL237" s="84"/>
    </row>
    <row r="238" spans="34:38" s="83" customFormat="1" ht="6.95" customHeight="1">
      <c r="AH238" s="84"/>
      <c r="AJ238" s="84"/>
      <c r="AL238" s="84"/>
    </row>
    <row r="239" spans="34:38" s="83" customFormat="1" ht="6.95" customHeight="1">
      <c r="AH239" s="84"/>
      <c r="AJ239" s="84"/>
      <c r="AL239" s="84"/>
    </row>
    <row r="240" spans="34:38" s="83" customFormat="1" ht="6.95" customHeight="1">
      <c r="AH240" s="84"/>
      <c r="AJ240" s="84"/>
      <c r="AL240" s="84"/>
    </row>
    <row r="241" spans="34:38" s="83" customFormat="1" ht="6.95" customHeight="1">
      <c r="AH241" s="84"/>
      <c r="AJ241" s="84"/>
      <c r="AL241" s="84"/>
    </row>
    <row r="242" spans="34:38" s="83" customFormat="1" ht="6.95" customHeight="1">
      <c r="AH242" s="84"/>
      <c r="AJ242" s="84"/>
      <c r="AL242" s="84"/>
    </row>
    <row r="243" spans="34:38" s="83" customFormat="1" ht="6.95" customHeight="1">
      <c r="AH243" s="84"/>
      <c r="AJ243" s="84"/>
      <c r="AL243" s="84"/>
    </row>
    <row r="244" spans="34:38" s="83" customFormat="1" ht="6.95" customHeight="1">
      <c r="AH244" s="84"/>
      <c r="AJ244" s="84"/>
      <c r="AL244" s="84"/>
    </row>
    <row r="245" spans="34:38" s="83" customFormat="1" ht="6.95" customHeight="1">
      <c r="AH245" s="84"/>
      <c r="AJ245" s="84"/>
      <c r="AL245" s="84"/>
    </row>
    <row r="246" spans="34:38" s="83" customFormat="1" ht="6.95" customHeight="1">
      <c r="AH246" s="84"/>
      <c r="AJ246" s="84"/>
      <c r="AL246" s="84"/>
    </row>
    <row r="247" spans="34:38" s="83" customFormat="1" ht="6.95" customHeight="1">
      <c r="AH247" s="84"/>
      <c r="AJ247" s="84"/>
      <c r="AL247" s="84"/>
    </row>
    <row r="248" spans="34:38" s="83" customFormat="1" ht="6.95" customHeight="1">
      <c r="AH248" s="84"/>
      <c r="AJ248" s="84"/>
      <c r="AL248" s="84"/>
    </row>
    <row r="249" spans="34:38" s="83" customFormat="1" ht="6.95" customHeight="1">
      <c r="AH249" s="84"/>
      <c r="AJ249" s="84"/>
      <c r="AL249" s="84"/>
    </row>
    <row r="250" spans="34:38" s="83" customFormat="1" ht="6.95" customHeight="1">
      <c r="AH250" s="84"/>
      <c r="AJ250" s="84"/>
      <c r="AL250" s="84"/>
    </row>
    <row r="251" spans="34:38" s="83" customFormat="1" ht="6.95" customHeight="1">
      <c r="AH251" s="84"/>
      <c r="AJ251" s="84"/>
      <c r="AL251" s="84"/>
    </row>
    <row r="252" spans="34:38" s="83" customFormat="1" ht="6.95" customHeight="1">
      <c r="AH252" s="84"/>
      <c r="AJ252" s="84"/>
      <c r="AL252" s="84"/>
    </row>
    <row r="253" spans="34:38" s="83" customFormat="1" ht="6.95" customHeight="1">
      <c r="AH253" s="84"/>
      <c r="AJ253" s="84"/>
      <c r="AL253" s="84"/>
    </row>
    <row r="254" spans="34:38" s="83" customFormat="1" ht="6.95" customHeight="1">
      <c r="AH254" s="84"/>
      <c r="AJ254" s="84"/>
      <c r="AL254" s="84"/>
    </row>
    <row r="255" spans="34:38" s="83" customFormat="1" ht="6.95" customHeight="1">
      <c r="AH255" s="84"/>
      <c r="AJ255" s="84"/>
      <c r="AL255" s="84"/>
    </row>
    <row r="256" spans="34:38" s="83" customFormat="1" ht="6.95" customHeight="1">
      <c r="AH256" s="84"/>
      <c r="AJ256" s="84"/>
      <c r="AL256" s="84"/>
    </row>
    <row r="257" spans="34:38" s="83" customFormat="1" ht="6.95" customHeight="1">
      <c r="AH257" s="84"/>
      <c r="AJ257" s="84"/>
      <c r="AL257" s="84"/>
    </row>
    <row r="258" spans="34:38" s="83" customFormat="1" ht="6.95" customHeight="1">
      <c r="AH258" s="84"/>
      <c r="AJ258" s="84"/>
      <c r="AL258" s="84"/>
    </row>
    <row r="259" spans="34:38" s="83" customFormat="1" ht="6.95" customHeight="1">
      <c r="AH259" s="84"/>
      <c r="AJ259" s="84"/>
      <c r="AL259" s="84"/>
    </row>
    <row r="260" spans="34:38" s="83" customFormat="1" ht="6.95" customHeight="1">
      <c r="AH260" s="84"/>
      <c r="AJ260" s="84"/>
      <c r="AL260" s="84"/>
    </row>
    <row r="261" spans="34:38" s="83" customFormat="1" ht="6.95" customHeight="1">
      <c r="AH261" s="84"/>
      <c r="AJ261" s="84"/>
      <c r="AL261" s="84"/>
    </row>
    <row r="262" spans="34:38" s="83" customFormat="1" ht="6.95" customHeight="1">
      <c r="AH262" s="84"/>
      <c r="AJ262" s="84"/>
      <c r="AL262" s="84"/>
    </row>
    <row r="263" spans="34:38" s="83" customFormat="1" ht="6.95" customHeight="1">
      <c r="AH263" s="84"/>
      <c r="AJ263" s="84"/>
      <c r="AL263" s="84"/>
    </row>
    <row r="264" spans="34:38" s="83" customFormat="1" ht="6.95" customHeight="1">
      <c r="AH264" s="84"/>
      <c r="AJ264" s="84"/>
      <c r="AL264" s="84"/>
    </row>
    <row r="265" spans="34:38" s="83" customFormat="1" ht="6.95" customHeight="1">
      <c r="AH265" s="84"/>
      <c r="AJ265" s="84"/>
      <c r="AL265" s="84"/>
    </row>
    <row r="266" spans="34:38" s="83" customFormat="1" ht="6.95" customHeight="1">
      <c r="AH266" s="84"/>
      <c r="AJ266" s="84"/>
      <c r="AL266" s="84"/>
    </row>
    <row r="267" spans="34:38" s="83" customFormat="1" ht="6.95" customHeight="1">
      <c r="AH267" s="84"/>
      <c r="AJ267" s="84"/>
      <c r="AL267" s="84"/>
    </row>
    <row r="268" spans="34:38" s="83" customFormat="1" ht="6.95" customHeight="1">
      <c r="AH268" s="84"/>
      <c r="AJ268" s="84"/>
      <c r="AL268" s="84"/>
    </row>
    <row r="269" spans="34:38" s="83" customFormat="1" ht="6.95" customHeight="1">
      <c r="AH269" s="84"/>
      <c r="AJ269" s="84"/>
      <c r="AL269" s="84"/>
    </row>
    <row r="270" spans="34:38" s="83" customFormat="1" ht="6.95" customHeight="1">
      <c r="AH270" s="84"/>
      <c r="AJ270" s="84"/>
      <c r="AL270" s="84"/>
    </row>
    <row r="271" spans="34:38" s="83" customFormat="1" ht="6.95" customHeight="1">
      <c r="AH271" s="84"/>
      <c r="AJ271" s="84"/>
      <c r="AL271" s="84"/>
    </row>
    <row r="272" spans="34:38" s="83" customFormat="1" ht="6.95" customHeight="1">
      <c r="AH272" s="84"/>
      <c r="AJ272" s="84"/>
      <c r="AL272" s="84"/>
    </row>
    <row r="273" spans="34:38" s="83" customFormat="1" ht="6.95" customHeight="1">
      <c r="AH273" s="84"/>
      <c r="AJ273" s="84"/>
      <c r="AL273" s="84"/>
    </row>
    <row r="274" spans="34:38" s="83" customFormat="1" ht="6.95" customHeight="1">
      <c r="AH274" s="84"/>
      <c r="AJ274" s="84"/>
      <c r="AL274" s="84"/>
    </row>
    <row r="275" spans="34:38" s="83" customFormat="1" ht="6.95" customHeight="1">
      <c r="AH275" s="84"/>
      <c r="AJ275" s="84"/>
      <c r="AL275" s="84"/>
    </row>
    <row r="276" spans="34:38" s="83" customFormat="1" ht="6.95" customHeight="1">
      <c r="AH276" s="84"/>
      <c r="AJ276" s="84"/>
      <c r="AL276" s="84"/>
    </row>
    <row r="277" spans="34:38" s="83" customFormat="1" ht="6.95" customHeight="1">
      <c r="AH277" s="84"/>
      <c r="AJ277" s="84"/>
      <c r="AL277" s="84"/>
    </row>
    <row r="278" spans="34:38" s="83" customFormat="1" ht="6.95" customHeight="1">
      <c r="AH278" s="84"/>
      <c r="AJ278" s="84"/>
      <c r="AL278" s="84"/>
    </row>
    <row r="279" spans="34:38" s="83" customFormat="1" ht="6.95" customHeight="1">
      <c r="AH279" s="84"/>
      <c r="AJ279" s="84"/>
      <c r="AL279" s="84"/>
    </row>
    <row r="280" spans="34:38" s="83" customFormat="1" ht="6.95" customHeight="1">
      <c r="AH280" s="84"/>
      <c r="AJ280" s="84"/>
      <c r="AL280" s="84"/>
    </row>
    <row r="281" spans="34:38" s="83" customFormat="1" ht="6.95" customHeight="1">
      <c r="AH281" s="84"/>
      <c r="AJ281" s="84"/>
      <c r="AL281" s="84"/>
    </row>
    <row r="282" spans="34:38" s="83" customFormat="1" ht="6.95" customHeight="1">
      <c r="AH282" s="84"/>
      <c r="AJ282" s="84"/>
      <c r="AL282" s="84"/>
    </row>
    <row r="283" spans="34:38" s="83" customFormat="1" ht="6.95" customHeight="1">
      <c r="AH283" s="84"/>
      <c r="AJ283" s="84"/>
      <c r="AL283" s="84"/>
    </row>
    <row r="284" spans="34:38" s="83" customFormat="1" ht="6.95" customHeight="1">
      <c r="AH284" s="84"/>
      <c r="AJ284" s="84"/>
      <c r="AL284" s="84"/>
    </row>
    <row r="285" spans="34:38" s="83" customFormat="1" ht="6.95" customHeight="1">
      <c r="AH285" s="84"/>
      <c r="AJ285" s="84"/>
      <c r="AL285" s="84"/>
    </row>
    <row r="286" spans="34:38" s="83" customFormat="1" ht="6.95" customHeight="1">
      <c r="AH286" s="84"/>
      <c r="AJ286" s="84"/>
      <c r="AL286" s="84"/>
    </row>
    <row r="287" spans="34:38" s="83" customFormat="1" ht="6.95" customHeight="1">
      <c r="AH287" s="84"/>
      <c r="AJ287" s="84"/>
      <c r="AL287" s="84"/>
    </row>
    <row r="288" spans="34:38" s="83" customFormat="1" ht="6.95" customHeight="1">
      <c r="AH288" s="84"/>
      <c r="AJ288" s="84"/>
      <c r="AL288" s="84"/>
    </row>
    <row r="289" spans="34:38" s="83" customFormat="1" ht="6.95" customHeight="1">
      <c r="AH289" s="84"/>
      <c r="AJ289" s="84"/>
      <c r="AL289" s="84"/>
    </row>
    <row r="290" spans="34:38" s="83" customFormat="1" ht="6.95" customHeight="1">
      <c r="AH290" s="84"/>
      <c r="AJ290" s="84"/>
      <c r="AL290" s="84"/>
    </row>
    <row r="291" spans="34:38" s="83" customFormat="1" ht="6.95" customHeight="1">
      <c r="AH291" s="84"/>
      <c r="AJ291" s="84"/>
      <c r="AL291" s="84"/>
    </row>
    <row r="292" spans="34:38" s="83" customFormat="1" ht="6.95" customHeight="1">
      <c r="AH292" s="84"/>
      <c r="AJ292" s="84"/>
      <c r="AL292" s="84"/>
    </row>
    <row r="293" spans="34:38" s="83" customFormat="1" ht="6.95" customHeight="1">
      <c r="AH293" s="84"/>
      <c r="AJ293" s="84"/>
      <c r="AL293" s="84"/>
    </row>
    <row r="294" spans="34:38" s="83" customFormat="1" ht="6.95" customHeight="1">
      <c r="AH294" s="84"/>
      <c r="AJ294" s="84"/>
      <c r="AL294" s="84"/>
    </row>
    <row r="295" spans="34:38" s="83" customFormat="1" ht="6.95" customHeight="1">
      <c r="AH295" s="84"/>
      <c r="AJ295" s="84"/>
      <c r="AL295" s="84"/>
    </row>
    <row r="296" spans="34:38" s="83" customFormat="1" ht="6.95" customHeight="1">
      <c r="AH296" s="84"/>
      <c r="AJ296" s="84"/>
      <c r="AL296" s="84"/>
    </row>
    <row r="297" spans="34:38" s="83" customFormat="1" ht="6.95" customHeight="1">
      <c r="AH297" s="84"/>
      <c r="AJ297" s="84"/>
      <c r="AL297" s="84"/>
    </row>
    <row r="298" spans="34:38" s="83" customFormat="1" ht="6.95" customHeight="1">
      <c r="AH298" s="84"/>
      <c r="AJ298" s="84"/>
      <c r="AL298" s="84"/>
    </row>
    <row r="299" spans="34:38" s="83" customFormat="1" ht="6.95" customHeight="1">
      <c r="AH299" s="84"/>
      <c r="AJ299" s="84"/>
      <c r="AL299" s="84"/>
    </row>
    <row r="300" spans="34:38" s="83" customFormat="1" ht="6.95" customHeight="1">
      <c r="AH300" s="84"/>
      <c r="AJ300" s="84"/>
      <c r="AL300" s="84"/>
    </row>
    <row r="301" spans="34:38" s="83" customFormat="1" ht="6.95" customHeight="1">
      <c r="AH301" s="84"/>
      <c r="AJ301" s="84"/>
      <c r="AL301" s="84"/>
    </row>
    <row r="302" spans="34:38" s="83" customFormat="1" ht="6.95" customHeight="1">
      <c r="AH302" s="84"/>
      <c r="AJ302" s="84"/>
      <c r="AL302" s="84"/>
    </row>
    <row r="303" spans="34:38" s="83" customFormat="1" ht="6.95" customHeight="1">
      <c r="AH303" s="84"/>
      <c r="AJ303" s="84"/>
      <c r="AL303" s="84"/>
    </row>
    <row r="304" spans="34:38" s="83" customFormat="1" ht="6.95" customHeight="1">
      <c r="AH304" s="84"/>
      <c r="AJ304" s="84"/>
      <c r="AL304" s="84"/>
    </row>
    <row r="305" spans="34:38" s="83" customFormat="1" ht="6.95" customHeight="1">
      <c r="AH305" s="84"/>
      <c r="AJ305" s="84"/>
      <c r="AL305" s="84"/>
    </row>
    <row r="306" spans="34:38" s="83" customFormat="1" ht="6.95" customHeight="1">
      <c r="AH306" s="84"/>
      <c r="AJ306" s="84"/>
      <c r="AL306" s="84"/>
    </row>
    <row r="307" spans="34:38" s="83" customFormat="1" ht="6.95" customHeight="1">
      <c r="AH307" s="84"/>
      <c r="AJ307" s="84"/>
      <c r="AL307" s="84"/>
    </row>
    <row r="308" spans="34:38" s="83" customFormat="1" ht="6.95" customHeight="1">
      <c r="AH308" s="84"/>
      <c r="AJ308" s="84"/>
      <c r="AL308" s="84"/>
    </row>
    <row r="309" spans="34:38" s="83" customFormat="1" ht="6.95" customHeight="1">
      <c r="AH309" s="84"/>
      <c r="AJ309" s="84"/>
      <c r="AL309" s="84"/>
    </row>
    <row r="310" spans="34:38" s="83" customFormat="1" ht="6.95" customHeight="1">
      <c r="AH310" s="84"/>
      <c r="AJ310" s="84"/>
      <c r="AL310" s="84"/>
    </row>
    <row r="311" spans="34:38" s="83" customFormat="1" ht="6.95" customHeight="1">
      <c r="AH311" s="84"/>
      <c r="AJ311" s="84"/>
      <c r="AL311" s="84"/>
    </row>
    <row r="312" spans="34:38" s="83" customFormat="1" ht="6.95" customHeight="1">
      <c r="AH312" s="84"/>
      <c r="AJ312" s="84"/>
      <c r="AL312" s="84"/>
    </row>
    <row r="313" spans="34:38" s="83" customFormat="1" ht="6.95" customHeight="1">
      <c r="AH313" s="84"/>
      <c r="AJ313" s="84"/>
      <c r="AL313" s="84"/>
    </row>
    <row r="314" spans="34:38" s="83" customFormat="1" ht="6.95" customHeight="1">
      <c r="AH314" s="84"/>
      <c r="AJ314" s="84"/>
      <c r="AL314" s="84"/>
    </row>
    <row r="315" spans="34:38" s="83" customFormat="1" ht="6.95" customHeight="1">
      <c r="AH315" s="84"/>
      <c r="AJ315" s="84"/>
      <c r="AL315" s="84"/>
    </row>
    <row r="316" spans="34:38" s="83" customFormat="1" ht="6.95" customHeight="1">
      <c r="AH316" s="84"/>
      <c r="AJ316" s="84"/>
      <c r="AL316" s="84"/>
    </row>
    <row r="317" spans="34:38" s="83" customFormat="1" ht="6.95" customHeight="1">
      <c r="AH317" s="84"/>
      <c r="AJ317" s="84"/>
      <c r="AL317" s="84"/>
    </row>
    <row r="318" spans="34:38" s="83" customFormat="1" ht="6.95" customHeight="1">
      <c r="AH318" s="84"/>
      <c r="AJ318" s="84"/>
      <c r="AL318" s="84"/>
    </row>
    <row r="319" spans="34:38" s="83" customFormat="1" ht="6.95" customHeight="1">
      <c r="AH319" s="84"/>
      <c r="AJ319" s="84"/>
      <c r="AL319" s="84"/>
    </row>
    <row r="320" spans="34:38" s="83" customFormat="1" ht="6.95" customHeight="1">
      <c r="AH320" s="84"/>
      <c r="AJ320" s="84"/>
      <c r="AL320" s="84"/>
    </row>
    <row r="321" spans="34:38" s="83" customFormat="1" ht="6.95" customHeight="1">
      <c r="AH321" s="84"/>
      <c r="AJ321" s="84"/>
      <c r="AL321" s="84"/>
    </row>
    <row r="322" spans="34:38" s="83" customFormat="1" ht="6.95" customHeight="1">
      <c r="AH322" s="84"/>
      <c r="AJ322" s="84"/>
      <c r="AL322" s="84"/>
    </row>
    <row r="323" spans="34:38" s="83" customFormat="1" ht="6.95" customHeight="1">
      <c r="AH323" s="84"/>
      <c r="AJ323" s="84"/>
      <c r="AL323" s="84"/>
    </row>
    <row r="324" spans="34:38" s="83" customFormat="1" ht="6.95" customHeight="1">
      <c r="AH324" s="84"/>
      <c r="AJ324" s="84"/>
      <c r="AL324" s="84"/>
    </row>
    <row r="325" spans="34:38" s="83" customFormat="1" ht="6.95" customHeight="1">
      <c r="AH325" s="84"/>
      <c r="AJ325" s="84"/>
      <c r="AL325" s="84"/>
    </row>
    <row r="326" spans="34:38" s="83" customFormat="1" ht="6.95" customHeight="1">
      <c r="AH326" s="84"/>
      <c r="AJ326" s="84"/>
      <c r="AL326" s="84"/>
    </row>
    <row r="327" spans="34:38" s="83" customFormat="1" ht="6.95" customHeight="1">
      <c r="AH327" s="84"/>
      <c r="AJ327" s="84"/>
      <c r="AL327" s="84"/>
    </row>
    <row r="328" spans="34:38" s="83" customFormat="1" ht="6.95" customHeight="1">
      <c r="AH328" s="84"/>
      <c r="AJ328" s="84"/>
      <c r="AL328" s="84"/>
    </row>
    <row r="329" spans="34:38" s="83" customFormat="1" ht="6.95" customHeight="1">
      <c r="AH329" s="84"/>
      <c r="AJ329" s="84"/>
      <c r="AL329" s="84"/>
    </row>
    <row r="330" spans="34:38" s="83" customFormat="1" ht="6.95" customHeight="1">
      <c r="AH330" s="84"/>
      <c r="AJ330" s="84"/>
      <c r="AL330" s="84"/>
    </row>
    <row r="331" spans="34:38" s="83" customFormat="1" ht="6.95" customHeight="1">
      <c r="AH331" s="84"/>
      <c r="AJ331" s="84"/>
      <c r="AL331" s="84"/>
    </row>
    <row r="332" spans="34:38" s="83" customFormat="1" ht="6.95" customHeight="1">
      <c r="AH332" s="84"/>
      <c r="AJ332" s="84"/>
      <c r="AL332" s="84"/>
    </row>
    <row r="333" spans="34:38" s="83" customFormat="1" ht="6.95" customHeight="1">
      <c r="AH333" s="84"/>
      <c r="AJ333" s="84"/>
      <c r="AL333" s="84"/>
    </row>
    <row r="334" spans="34:38" s="83" customFormat="1" ht="6.95" customHeight="1">
      <c r="AH334" s="84"/>
      <c r="AJ334" s="84"/>
      <c r="AL334" s="84"/>
    </row>
    <row r="335" spans="34:38" s="83" customFormat="1" ht="6.95" customHeight="1">
      <c r="AH335" s="84"/>
      <c r="AJ335" s="84"/>
      <c r="AL335" s="84"/>
    </row>
    <row r="336" spans="34:38" s="83" customFormat="1" ht="6.95" customHeight="1">
      <c r="AH336" s="84"/>
      <c r="AJ336" s="84"/>
      <c r="AL336" s="84"/>
    </row>
    <row r="337" spans="34:38" s="83" customFormat="1" ht="6.95" customHeight="1">
      <c r="AH337" s="84"/>
      <c r="AJ337" s="84"/>
      <c r="AL337" s="84"/>
    </row>
    <row r="338" spans="34:38" s="83" customFormat="1" ht="6.95" customHeight="1">
      <c r="AH338" s="84"/>
      <c r="AJ338" s="84"/>
      <c r="AL338" s="84"/>
    </row>
    <row r="339" spans="34:38" s="83" customFormat="1" ht="6.95" customHeight="1">
      <c r="AH339" s="84"/>
      <c r="AJ339" s="84"/>
      <c r="AL339" s="84"/>
    </row>
    <row r="340" spans="34:38" s="83" customFormat="1" ht="6.95" customHeight="1">
      <c r="AH340" s="84"/>
      <c r="AJ340" s="84"/>
      <c r="AL340" s="84"/>
    </row>
    <row r="341" spans="34:38" s="83" customFormat="1" ht="6.95" customHeight="1">
      <c r="AH341" s="84"/>
      <c r="AJ341" s="84"/>
      <c r="AL341" s="84"/>
    </row>
    <row r="342" spans="34:38" s="83" customFormat="1" ht="6.95" customHeight="1">
      <c r="AH342" s="84"/>
      <c r="AJ342" s="84"/>
      <c r="AL342" s="84"/>
    </row>
    <row r="343" spans="34:38" s="83" customFormat="1" ht="6.95" customHeight="1">
      <c r="AH343" s="84"/>
      <c r="AJ343" s="84"/>
      <c r="AL343" s="84"/>
    </row>
    <row r="344" spans="34:38" s="83" customFormat="1" ht="6.95" customHeight="1">
      <c r="AH344" s="84"/>
      <c r="AJ344" s="84"/>
      <c r="AL344" s="84"/>
    </row>
    <row r="345" spans="34:38" s="83" customFormat="1" ht="6.95" customHeight="1">
      <c r="AH345" s="84"/>
      <c r="AJ345" s="84"/>
      <c r="AL345" s="84"/>
    </row>
    <row r="346" spans="34:38" s="83" customFormat="1" ht="6.95" customHeight="1">
      <c r="AH346" s="84"/>
      <c r="AJ346" s="84"/>
      <c r="AL346" s="84"/>
    </row>
    <row r="347" spans="34:38" s="83" customFormat="1" ht="6.95" customHeight="1">
      <c r="AH347" s="84"/>
      <c r="AJ347" s="84"/>
      <c r="AL347" s="84"/>
    </row>
    <row r="348" spans="34:38" s="83" customFormat="1" ht="6.95" customHeight="1">
      <c r="AH348" s="84"/>
      <c r="AJ348" s="84"/>
      <c r="AL348" s="84"/>
    </row>
    <row r="349" spans="34:38" s="83" customFormat="1" ht="6.95" customHeight="1">
      <c r="AH349" s="84"/>
      <c r="AJ349" s="84"/>
      <c r="AL349" s="84"/>
    </row>
    <row r="350" spans="34:38" s="83" customFormat="1" ht="6.95" customHeight="1">
      <c r="AH350" s="84"/>
      <c r="AJ350" s="84"/>
      <c r="AL350" s="84"/>
    </row>
    <row r="351" spans="34:38" s="83" customFormat="1" ht="6.95" customHeight="1">
      <c r="AH351" s="84"/>
      <c r="AJ351" s="84"/>
      <c r="AL351" s="84"/>
    </row>
    <row r="352" spans="34:38" s="83" customFormat="1" ht="6.95" customHeight="1">
      <c r="AH352" s="84"/>
      <c r="AJ352" s="84"/>
      <c r="AL352" s="84"/>
    </row>
    <row r="353" spans="34:38" s="83" customFormat="1" ht="6.95" customHeight="1">
      <c r="AH353" s="84"/>
      <c r="AJ353" s="84"/>
      <c r="AL353" s="84"/>
    </row>
    <row r="354" spans="34:38" s="83" customFormat="1" ht="6.95" customHeight="1">
      <c r="AH354" s="84"/>
      <c r="AJ354" s="84"/>
      <c r="AL354" s="84"/>
    </row>
    <row r="355" spans="34:38" s="83" customFormat="1" ht="6.95" customHeight="1">
      <c r="AH355" s="84"/>
      <c r="AJ355" s="84"/>
      <c r="AL355" s="84"/>
    </row>
    <row r="356" spans="34:38" s="83" customFormat="1" ht="6.95" customHeight="1">
      <c r="AH356" s="84"/>
      <c r="AJ356" s="84"/>
      <c r="AL356" s="84"/>
    </row>
    <row r="357" spans="34:38" s="83" customFormat="1" ht="6.95" customHeight="1">
      <c r="AH357" s="84"/>
      <c r="AJ357" s="84"/>
      <c r="AL357" s="84"/>
    </row>
    <row r="358" spans="34:38" s="83" customFormat="1" ht="6.95" customHeight="1">
      <c r="AH358" s="84"/>
      <c r="AJ358" s="84"/>
      <c r="AL358" s="84"/>
    </row>
    <row r="359" spans="34:38" s="83" customFormat="1" ht="6.95" customHeight="1">
      <c r="AH359" s="84"/>
      <c r="AJ359" s="84"/>
      <c r="AL359" s="84"/>
    </row>
    <row r="360" spans="34:38" s="83" customFormat="1" ht="6.95" customHeight="1">
      <c r="AH360" s="84"/>
      <c r="AJ360" s="84"/>
      <c r="AL360" s="84"/>
    </row>
    <row r="361" spans="34:38" s="83" customFormat="1" ht="6.95" customHeight="1">
      <c r="AH361" s="84"/>
      <c r="AJ361" s="84"/>
      <c r="AL361" s="84"/>
    </row>
    <row r="362" spans="34:38" s="83" customFormat="1" ht="6.95" customHeight="1">
      <c r="AH362" s="84"/>
      <c r="AJ362" s="84"/>
      <c r="AL362" s="84"/>
    </row>
    <row r="363" spans="34:38" s="83" customFormat="1" ht="6.95" customHeight="1">
      <c r="AH363" s="84"/>
      <c r="AJ363" s="84"/>
      <c r="AL363" s="84"/>
    </row>
    <row r="364" spans="34:38" s="83" customFormat="1" ht="6.95" customHeight="1">
      <c r="AH364" s="84"/>
      <c r="AJ364" s="84"/>
      <c r="AL364" s="84"/>
    </row>
    <row r="365" spans="34:38" s="83" customFormat="1" ht="6.95" customHeight="1">
      <c r="AH365" s="84"/>
      <c r="AJ365" s="84"/>
      <c r="AL365" s="84"/>
    </row>
    <row r="366" spans="34:38" s="83" customFormat="1" ht="6.95" customHeight="1">
      <c r="AH366" s="84"/>
      <c r="AJ366" s="84"/>
      <c r="AL366" s="84"/>
    </row>
    <row r="367" spans="34:38" s="83" customFormat="1" ht="6.95" customHeight="1">
      <c r="AH367" s="84"/>
      <c r="AJ367" s="84"/>
      <c r="AL367" s="84"/>
    </row>
    <row r="368" spans="34:38" s="83" customFormat="1" ht="6.95" customHeight="1">
      <c r="AH368" s="84"/>
      <c r="AJ368" s="84"/>
      <c r="AL368" s="84"/>
    </row>
    <row r="369" spans="34:38" s="83" customFormat="1" ht="6.95" customHeight="1">
      <c r="AH369" s="84"/>
      <c r="AJ369" s="84"/>
      <c r="AL369" s="84"/>
    </row>
    <row r="370" spans="34:38" s="83" customFormat="1" ht="6.95" customHeight="1">
      <c r="AH370" s="84"/>
      <c r="AJ370" s="84"/>
      <c r="AL370" s="84"/>
    </row>
    <row r="371" spans="34:38" s="83" customFormat="1" ht="6.95" customHeight="1">
      <c r="AH371" s="84"/>
      <c r="AJ371" s="84"/>
      <c r="AL371" s="84"/>
    </row>
    <row r="372" spans="34:38" s="83" customFormat="1" ht="6.95" customHeight="1">
      <c r="AH372" s="84"/>
      <c r="AJ372" s="84"/>
      <c r="AL372" s="84"/>
    </row>
    <row r="373" spans="34:38" s="83" customFormat="1" ht="6.95" customHeight="1">
      <c r="AH373" s="84"/>
      <c r="AJ373" s="84"/>
      <c r="AL373" s="84"/>
    </row>
    <row r="374" spans="34:38" s="83" customFormat="1" ht="6.95" customHeight="1">
      <c r="AH374" s="84"/>
      <c r="AJ374" s="84"/>
      <c r="AL374" s="84"/>
    </row>
    <row r="375" spans="34:38" s="83" customFormat="1" ht="6.95" customHeight="1">
      <c r="AH375" s="84"/>
      <c r="AJ375" s="84"/>
      <c r="AL375" s="84"/>
    </row>
    <row r="376" spans="34:38" s="83" customFormat="1" ht="6.95" customHeight="1">
      <c r="AH376" s="84"/>
      <c r="AJ376" s="84"/>
      <c r="AL376" s="84"/>
    </row>
    <row r="377" spans="34:38" s="83" customFormat="1" ht="6.95" customHeight="1">
      <c r="AH377" s="84"/>
      <c r="AJ377" s="84"/>
      <c r="AL377" s="84"/>
    </row>
    <row r="378" spans="34:38" s="83" customFormat="1" ht="6.95" customHeight="1">
      <c r="AH378" s="84"/>
      <c r="AJ378" s="84"/>
      <c r="AL378" s="84"/>
    </row>
    <row r="379" spans="34:38" s="83" customFormat="1" ht="6.95" customHeight="1">
      <c r="AH379" s="84"/>
      <c r="AJ379" s="84"/>
      <c r="AL379" s="84"/>
    </row>
    <row r="380" spans="34:38" s="83" customFormat="1" ht="6.95" customHeight="1">
      <c r="AH380" s="84"/>
      <c r="AJ380" s="84"/>
      <c r="AL380" s="84"/>
    </row>
    <row r="381" spans="34:38" s="83" customFormat="1" ht="6.95" customHeight="1">
      <c r="AH381" s="84"/>
      <c r="AJ381" s="84"/>
      <c r="AL381" s="84"/>
    </row>
    <row r="382" spans="34:38" s="83" customFormat="1" ht="6.95" customHeight="1">
      <c r="AH382" s="84"/>
      <c r="AJ382" s="84"/>
      <c r="AL382" s="84"/>
    </row>
    <row r="383" spans="34:38" s="83" customFormat="1" ht="6.95" customHeight="1">
      <c r="AH383" s="84"/>
      <c r="AJ383" s="84"/>
      <c r="AL383" s="84"/>
    </row>
    <row r="384" spans="34:38" s="83" customFormat="1" ht="6.95" customHeight="1">
      <c r="AH384" s="84"/>
      <c r="AJ384" s="84"/>
      <c r="AL384" s="84"/>
    </row>
    <row r="385" spans="34:38" s="83" customFormat="1" ht="6.95" customHeight="1">
      <c r="AH385" s="84"/>
      <c r="AJ385" s="84"/>
      <c r="AL385" s="84"/>
    </row>
    <row r="386" spans="34:38" s="83" customFormat="1" ht="6.95" customHeight="1">
      <c r="AH386" s="84"/>
      <c r="AJ386" s="84"/>
      <c r="AL386" s="84"/>
    </row>
    <row r="387" spans="34:38" s="83" customFormat="1" ht="6.95" customHeight="1">
      <c r="AH387" s="84"/>
      <c r="AJ387" s="84"/>
      <c r="AL387" s="84"/>
    </row>
    <row r="388" spans="34:38" s="83" customFormat="1" ht="6.95" customHeight="1">
      <c r="AH388" s="84"/>
      <c r="AJ388" s="84"/>
      <c r="AL388" s="84"/>
    </row>
    <row r="389" spans="34:38" s="83" customFormat="1" ht="6.95" customHeight="1">
      <c r="AH389" s="84"/>
      <c r="AJ389" s="84"/>
      <c r="AL389" s="84"/>
    </row>
    <row r="390" spans="34:38" s="83" customFormat="1" ht="6.95" customHeight="1">
      <c r="AH390" s="84"/>
      <c r="AJ390" s="84"/>
      <c r="AL390" s="84"/>
    </row>
    <row r="391" spans="34:38" s="83" customFormat="1" ht="6.95" customHeight="1">
      <c r="AH391" s="84"/>
      <c r="AJ391" s="84"/>
      <c r="AL391" s="84"/>
    </row>
    <row r="392" spans="34:38" s="83" customFormat="1" ht="6.95" customHeight="1">
      <c r="AH392" s="84"/>
      <c r="AJ392" s="84"/>
      <c r="AL392" s="84"/>
    </row>
    <row r="393" spans="34:38" s="83" customFormat="1" ht="6.95" customHeight="1">
      <c r="AH393" s="84"/>
      <c r="AJ393" s="84"/>
      <c r="AL393" s="84"/>
    </row>
    <row r="394" spans="34:38" s="83" customFormat="1" ht="6.95" customHeight="1">
      <c r="AH394" s="84"/>
      <c r="AJ394" s="84"/>
      <c r="AL394" s="84"/>
    </row>
    <row r="395" spans="34:38" s="83" customFormat="1" ht="6.95" customHeight="1">
      <c r="AH395" s="84"/>
      <c r="AJ395" s="84"/>
      <c r="AL395" s="84"/>
    </row>
    <row r="396" spans="34:38" s="83" customFormat="1" ht="6.95" customHeight="1">
      <c r="AH396" s="84"/>
      <c r="AJ396" s="84"/>
      <c r="AL396" s="84"/>
    </row>
    <row r="397" spans="34:38" s="87" customFormat="1" ht="6.95" customHeight="1">
      <c r="AH397" s="88"/>
      <c r="AJ397" s="88"/>
      <c r="AL397" s="88"/>
    </row>
    <row r="398" spans="34:38" s="87" customFormat="1" ht="6.95" customHeight="1">
      <c r="AH398" s="88"/>
      <c r="AJ398" s="88"/>
      <c r="AL398" s="88"/>
    </row>
    <row r="399" spans="34:38" s="87" customFormat="1" ht="6.95" customHeight="1">
      <c r="AH399" s="88"/>
      <c r="AJ399" s="88"/>
      <c r="AL399" s="88"/>
    </row>
    <row r="400" spans="34:38" s="87" customFormat="1" ht="6.95" customHeight="1">
      <c r="AH400" s="88"/>
      <c r="AJ400" s="88"/>
      <c r="AL400" s="88"/>
    </row>
    <row r="401" spans="34:38" s="87" customFormat="1" ht="6.95" customHeight="1">
      <c r="AH401" s="88"/>
      <c r="AJ401" s="88"/>
      <c r="AL401" s="88"/>
    </row>
    <row r="402" spans="34:38" s="87" customFormat="1" ht="6.95" customHeight="1">
      <c r="AH402" s="88"/>
      <c r="AJ402" s="88"/>
      <c r="AL402" s="88"/>
    </row>
    <row r="403" spans="34:38" s="87" customFormat="1" ht="6.95" customHeight="1">
      <c r="AH403" s="88"/>
      <c r="AJ403" s="88"/>
      <c r="AL403" s="88"/>
    </row>
    <row r="404" spans="34:38" s="87" customFormat="1" ht="6.95" customHeight="1">
      <c r="AH404" s="88"/>
      <c r="AJ404" s="88"/>
      <c r="AL404" s="88"/>
    </row>
    <row r="405" spans="34:38" s="87" customFormat="1" ht="6.95" customHeight="1">
      <c r="AH405" s="88"/>
      <c r="AJ405" s="88"/>
      <c r="AL405" s="88"/>
    </row>
    <row r="406" spans="34:38" s="87" customFormat="1" ht="6.95" customHeight="1">
      <c r="AH406" s="88"/>
      <c r="AJ406" s="88"/>
      <c r="AL406" s="88"/>
    </row>
    <row r="407" spans="34:38" s="87" customFormat="1" ht="6.95" customHeight="1">
      <c r="AH407" s="88"/>
      <c r="AJ407" s="88"/>
      <c r="AL407" s="88"/>
    </row>
    <row r="408" spans="34:38" s="87" customFormat="1" ht="6.95" customHeight="1">
      <c r="AH408" s="88"/>
      <c r="AJ408" s="88"/>
      <c r="AL408" s="88"/>
    </row>
    <row r="409" spans="34:38" s="87" customFormat="1" ht="6.95" customHeight="1">
      <c r="AH409" s="88"/>
      <c r="AJ409" s="88"/>
      <c r="AL409" s="88"/>
    </row>
    <row r="410" spans="34:38" s="87" customFormat="1" ht="6.95" customHeight="1">
      <c r="AH410" s="88"/>
      <c r="AJ410" s="88"/>
      <c r="AL410" s="88"/>
    </row>
    <row r="411" spans="34:38" s="87" customFormat="1" ht="6.95" customHeight="1">
      <c r="AH411" s="88"/>
      <c r="AJ411" s="88"/>
      <c r="AL411" s="88"/>
    </row>
    <row r="412" spans="34:38" s="87" customFormat="1" ht="6.95" customHeight="1">
      <c r="AH412" s="88"/>
      <c r="AJ412" s="88"/>
      <c r="AL412" s="88"/>
    </row>
    <row r="413" spans="34:38" s="87" customFormat="1" ht="6.95" customHeight="1">
      <c r="AH413" s="88"/>
      <c r="AJ413" s="88"/>
      <c r="AL413" s="88"/>
    </row>
    <row r="414" spans="34:38" s="87" customFormat="1" ht="6.95" customHeight="1">
      <c r="AH414" s="88"/>
      <c r="AJ414" s="88"/>
      <c r="AL414" s="88"/>
    </row>
    <row r="415" spans="34:38" s="87" customFormat="1" ht="6.95" customHeight="1">
      <c r="AH415" s="88"/>
      <c r="AJ415" s="88"/>
      <c r="AL415" s="88"/>
    </row>
    <row r="416" spans="34:38" s="87" customFormat="1" ht="6.95" customHeight="1">
      <c r="AH416" s="88"/>
      <c r="AJ416" s="88"/>
      <c r="AL416" s="88"/>
    </row>
    <row r="417" spans="2:38" s="87" customFormat="1" ht="6.95" customHeight="1">
      <c r="AH417" s="88"/>
      <c r="AJ417" s="88"/>
      <c r="AL417" s="88"/>
    </row>
    <row r="418" spans="2:38" s="87" customFormat="1" ht="6.95" customHeight="1">
      <c r="AH418" s="88"/>
      <c r="AJ418" s="88"/>
      <c r="AL418" s="88"/>
    </row>
    <row r="419" spans="2:38" s="87" customFormat="1" ht="6.95" customHeight="1">
      <c r="AH419" s="88"/>
      <c r="AJ419" s="88"/>
      <c r="AL419" s="88"/>
    </row>
    <row r="420" spans="2:38" s="87" customFormat="1" ht="6.95" customHeight="1">
      <c r="AH420" s="88"/>
      <c r="AJ420" s="88"/>
      <c r="AL420" s="88"/>
    </row>
    <row r="421" spans="2:38" s="87" customFormat="1" ht="6.95" customHeight="1">
      <c r="AH421" s="88"/>
      <c r="AJ421" s="88"/>
      <c r="AL421" s="88"/>
    </row>
    <row r="422" spans="2:38" s="87" customFormat="1" ht="6.95" customHeight="1">
      <c r="AH422" s="88"/>
      <c r="AJ422" s="88"/>
      <c r="AL422" s="88"/>
    </row>
    <row r="423" spans="2:38" s="49" customFormat="1" ht="10.7" customHeight="1"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90"/>
      <c r="AJ423" s="90"/>
      <c r="AL423" s="90"/>
    </row>
    <row r="424" spans="2:38" s="49" customFormat="1" ht="10.7" customHeight="1"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90"/>
      <c r="AJ424" s="90"/>
      <c r="AL424" s="90"/>
    </row>
    <row r="425" spans="2:38" s="49" customFormat="1" ht="10.7" customHeight="1"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90"/>
      <c r="AJ425" s="90"/>
      <c r="AL425" s="90"/>
    </row>
    <row r="426" spans="2:38" s="49" customFormat="1" ht="10.7" customHeight="1"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90"/>
      <c r="AJ426" s="90"/>
      <c r="AL426" s="90"/>
    </row>
    <row r="427" spans="2:38" s="49" customFormat="1" ht="10.7" customHeight="1"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90"/>
      <c r="AJ427" s="90"/>
      <c r="AL427" s="90"/>
    </row>
    <row r="428" spans="2:38" s="49" customFormat="1" ht="10.7" customHeight="1"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90"/>
      <c r="AJ428" s="90"/>
      <c r="AL428" s="90"/>
    </row>
    <row r="429" spans="2:38" s="49" customFormat="1" ht="10.7" customHeight="1"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90"/>
      <c r="AJ429" s="90"/>
      <c r="AL429" s="90"/>
    </row>
    <row r="430" spans="2:38" s="49" customFormat="1" ht="10.7" customHeight="1"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90"/>
      <c r="AJ430" s="90"/>
      <c r="AL430" s="90"/>
    </row>
    <row r="431" spans="2:38" s="49" customFormat="1" ht="10.7" customHeight="1"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90"/>
      <c r="AJ431" s="90"/>
      <c r="AL431" s="90"/>
    </row>
    <row r="432" spans="2:38" s="49" customFormat="1" ht="10.7" customHeight="1"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90"/>
      <c r="AJ432" s="90"/>
      <c r="AL432" s="90"/>
    </row>
    <row r="433" spans="2:38" s="49" customFormat="1" ht="10.7" customHeight="1"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90"/>
      <c r="AJ433" s="90"/>
      <c r="AL433" s="90"/>
    </row>
    <row r="434" spans="2:38" s="49" customFormat="1" ht="10.7" customHeight="1"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90"/>
      <c r="AJ434" s="90"/>
      <c r="AL434" s="90"/>
    </row>
    <row r="435" spans="2:38" s="49" customFormat="1" ht="10.7" customHeight="1"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90"/>
      <c r="AJ435" s="90"/>
      <c r="AL435" s="90"/>
    </row>
    <row r="436" spans="2:38" s="49" customFormat="1" ht="10.7" customHeight="1"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90"/>
      <c r="AJ436" s="90"/>
      <c r="AL436" s="90"/>
    </row>
    <row r="437" spans="2:38" s="49" customFormat="1" ht="10.7" customHeight="1"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90"/>
      <c r="AJ437" s="90"/>
      <c r="AL437" s="90"/>
    </row>
    <row r="438" spans="2:38" s="49" customFormat="1" ht="10.7" customHeight="1"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90"/>
      <c r="AJ438" s="90"/>
      <c r="AL438" s="90"/>
    </row>
    <row r="439" spans="2:38" s="49" customFormat="1" ht="10.7" customHeight="1"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90"/>
      <c r="AJ439" s="90"/>
      <c r="AL439" s="90"/>
    </row>
    <row r="440" spans="2:38" s="49" customFormat="1" ht="10.7" customHeight="1"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90"/>
      <c r="AJ440" s="90"/>
      <c r="AL440" s="90"/>
    </row>
    <row r="441" spans="2:38" s="49" customFormat="1" ht="10.7" customHeight="1"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90"/>
      <c r="AJ441" s="90"/>
      <c r="AL441" s="90"/>
    </row>
    <row r="442" spans="2:38" s="49" customFormat="1" ht="10.7" customHeight="1"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90"/>
      <c r="AJ442" s="90"/>
      <c r="AL442" s="90"/>
    </row>
    <row r="443" spans="2:38" s="49" customFormat="1" ht="10.7" customHeight="1"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90"/>
      <c r="AJ443" s="90"/>
      <c r="AL443" s="90"/>
    </row>
    <row r="444" spans="2:38" s="49" customFormat="1" ht="10.7" customHeight="1"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90"/>
      <c r="AJ444" s="90"/>
      <c r="AL444" s="90"/>
    </row>
    <row r="445" spans="2:38" s="49" customFormat="1" ht="10.7" customHeight="1"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90"/>
      <c r="AJ445" s="90"/>
      <c r="AL445" s="90"/>
    </row>
    <row r="446" spans="2:38" s="49" customFormat="1" ht="10.7" customHeight="1"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90"/>
      <c r="AJ446" s="90"/>
      <c r="AL446" s="90"/>
    </row>
    <row r="447" spans="2:38" s="49" customFormat="1" ht="10.7" customHeight="1"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90"/>
      <c r="AJ447" s="90"/>
      <c r="AL447" s="90"/>
    </row>
    <row r="448" spans="2:38" s="49" customFormat="1" ht="10.7" customHeight="1"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90"/>
      <c r="AJ448" s="90"/>
      <c r="AL448" s="90"/>
    </row>
    <row r="449" spans="2:38" s="49" customFormat="1" ht="10.7" customHeight="1"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90"/>
      <c r="AJ449" s="90"/>
      <c r="AL449" s="90"/>
    </row>
    <row r="450" spans="2:38" s="49" customFormat="1" ht="10.7" customHeight="1"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90"/>
      <c r="AJ450" s="90"/>
      <c r="AL450" s="90"/>
    </row>
    <row r="451" spans="2:38" s="49" customFormat="1" ht="10.7" customHeight="1"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90"/>
      <c r="AJ451" s="90"/>
      <c r="AL451" s="90"/>
    </row>
    <row r="452" spans="2:38" s="49" customFormat="1" ht="10.7" customHeight="1"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90"/>
      <c r="AJ452" s="90"/>
      <c r="AL452" s="90"/>
    </row>
    <row r="453" spans="2:38" s="49" customFormat="1" ht="10.7" customHeight="1"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90"/>
      <c r="AJ453" s="90"/>
      <c r="AL453" s="90"/>
    </row>
    <row r="454" spans="2:38" s="49" customFormat="1" ht="10.7" customHeight="1"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90"/>
      <c r="AJ454" s="90"/>
      <c r="AL454" s="90"/>
    </row>
    <row r="455" spans="2:38" s="49" customFormat="1" ht="10.7" customHeight="1"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90"/>
      <c r="AJ455" s="90"/>
      <c r="AL455" s="90"/>
    </row>
    <row r="456" spans="2:38" s="49" customFormat="1" ht="10.7" customHeight="1"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90"/>
      <c r="AJ456" s="90"/>
      <c r="AL456" s="90"/>
    </row>
    <row r="457" spans="2:38" s="49" customFormat="1" ht="10.7" customHeight="1"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90"/>
      <c r="AJ457" s="90"/>
      <c r="AL457" s="90"/>
    </row>
    <row r="458" spans="2:38" s="49" customFormat="1" ht="10.7" customHeight="1"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90"/>
      <c r="AJ458" s="90"/>
      <c r="AL458" s="90"/>
    </row>
    <row r="459" spans="2:38" s="49" customFormat="1" ht="10.7" customHeight="1"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90"/>
      <c r="AJ459" s="90"/>
      <c r="AL459" s="90"/>
    </row>
    <row r="460" spans="2:38" s="49" customFormat="1" ht="10.7" customHeight="1"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90"/>
      <c r="AJ460" s="90"/>
      <c r="AL460" s="90"/>
    </row>
    <row r="461" spans="2:38" s="49" customFormat="1" ht="10.7" customHeight="1"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90"/>
      <c r="AJ461" s="90"/>
      <c r="AL461" s="90"/>
    </row>
    <row r="462" spans="2:38" s="49" customFormat="1" ht="10.7" customHeight="1"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90"/>
      <c r="AJ462" s="90"/>
      <c r="AL462" s="90"/>
    </row>
    <row r="463" spans="2:38" s="49" customFormat="1" ht="10.7" customHeight="1"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90"/>
      <c r="AJ463" s="90"/>
      <c r="AL463" s="90"/>
    </row>
    <row r="464" spans="2:38" s="49" customFormat="1" ht="10.7" customHeight="1"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90"/>
      <c r="AJ464" s="90"/>
      <c r="AL464" s="90"/>
    </row>
    <row r="465" spans="2:38" s="49" customFormat="1" ht="10.7" customHeight="1"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90"/>
      <c r="AJ465" s="90"/>
      <c r="AL465" s="90"/>
    </row>
    <row r="466" spans="2:38" s="49" customFormat="1" ht="10.7" customHeight="1"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90"/>
      <c r="AJ466" s="90"/>
      <c r="AL466" s="90"/>
    </row>
    <row r="467" spans="2:38" s="49" customFormat="1" ht="10.7" customHeight="1"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90"/>
      <c r="AJ467" s="90"/>
      <c r="AL467" s="90"/>
    </row>
    <row r="468" spans="2:38" s="49" customFormat="1" ht="10.7" customHeight="1"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90"/>
      <c r="AJ468" s="90"/>
      <c r="AL468" s="90"/>
    </row>
    <row r="469" spans="2:38" s="49" customFormat="1" ht="10.7" customHeight="1"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90"/>
      <c r="AJ469" s="90"/>
      <c r="AL469" s="90"/>
    </row>
    <row r="470" spans="2:38" s="49" customFormat="1" ht="10.7" customHeight="1"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90"/>
      <c r="AJ470" s="90"/>
      <c r="AL470" s="90"/>
    </row>
    <row r="471" spans="2:38" s="49" customFormat="1" ht="10.7" customHeight="1"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90"/>
      <c r="AJ471" s="90"/>
      <c r="AL471" s="90"/>
    </row>
    <row r="472" spans="2:38" s="49" customFormat="1" ht="10.7" customHeight="1"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90"/>
      <c r="AJ472" s="90"/>
      <c r="AL472" s="90"/>
    </row>
    <row r="473" spans="2:38" s="49" customFormat="1" ht="10.7" customHeight="1"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90"/>
      <c r="AJ473" s="90"/>
      <c r="AL473" s="90"/>
    </row>
    <row r="474" spans="2:38" s="49" customFormat="1" ht="10.7" customHeight="1"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90"/>
      <c r="AJ474" s="90"/>
      <c r="AL474" s="90"/>
    </row>
    <row r="475" spans="2:38" s="49" customFormat="1" ht="10.7" customHeight="1"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90"/>
      <c r="AJ475" s="90"/>
      <c r="AL475" s="90"/>
    </row>
    <row r="476" spans="2:38" s="49" customFormat="1" ht="10.7" customHeight="1"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90"/>
      <c r="AJ476" s="90"/>
      <c r="AL476" s="90"/>
    </row>
    <row r="477" spans="2:38" s="49" customFormat="1" ht="10.7" customHeight="1"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90"/>
      <c r="AJ477" s="90"/>
      <c r="AL477" s="90"/>
    </row>
    <row r="478" spans="2:38" s="49" customFormat="1" ht="10.7" customHeight="1"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90"/>
      <c r="AJ478" s="90"/>
      <c r="AL478" s="90"/>
    </row>
    <row r="479" spans="2:38" s="49" customFormat="1" ht="10.7" customHeight="1"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90"/>
      <c r="AJ479" s="90"/>
      <c r="AL479" s="90"/>
    </row>
    <row r="480" spans="2:38" s="49" customFormat="1" ht="10.7" customHeight="1"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90"/>
      <c r="AJ480" s="90"/>
      <c r="AL480" s="90"/>
    </row>
    <row r="481" spans="2:38" s="49" customFormat="1" ht="10.7" customHeight="1"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90"/>
      <c r="AJ481" s="90"/>
      <c r="AL481" s="90"/>
    </row>
    <row r="482" spans="2:38" s="49" customFormat="1" ht="10.7" customHeight="1"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90"/>
      <c r="AJ482" s="90"/>
      <c r="AL482" s="90"/>
    </row>
    <row r="483" spans="2:38" s="49" customFormat="1" ht="10.7" customHeight="1"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90"/>
      <c r="AJ483" s="90"/>
      <c r="AL483" s="90"/>
    </row>
    <row r="484" spans="2:38" s="49" customFormat="1" ht="10.7" customHeight="1"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90"/>
      <c r="AJ484" s="90"/>
      <c r="AL484" s="90"/>
    </row>
    <row r="485" spans="2:38" s="49" customFormat="1" ht="10.7" customHeight="1"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90"/>
      <c r="AJ485" s="90"/>
      <c r="AL485" s="90"/>
    </row>
    <row r="486" spans="2:38" s="49" customFormat="1" ht="10.7" customHeight="1"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90"/>
      <c r="AJ486" s="90"/>
      <c r="AL486" s="90"/>
    </row>
    <row r="487" spans="2:38" s="49" customFormat="1" ht="10.7" customHeight="1"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90"/>
      <c r="AJ487" s="90"/>
      <c r="AL487" s="90"/>
    </row>
    <row r="488" spans="2:38" s="49" customFormat="1" ht="10.7" customHeight="1"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90"/>
      <c r="AJ488" s="90"/>
      <c r="AL488" s="90"/>
    </row>
    <row r="489" spans="2:38" s="49" customFormat="1" ht="10.7" customHeight="1"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90"/>
      <c r="AJ489" s="90"/>
      <c r="AL489" s="90"/>
    </row>
    <row r="490" spans="2:38" s="49" customFormat="1" ht="10.7" customHeight="1"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90"/>
      <c r="AJ490" s="90"/>
      <c r="AL490" s="90"/>
    </row>
    <row r="491" spans="2:38" s="49" customFormat="1" ht="10.7" customHeight="1"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90"/>
      <c r="AJ491" s="90"/>
      <c r="AL491" s="90"/>
    </row>
    <row r="492" spans="2:38" s="49" customFormat="1" ht="10.7" customHeight="1"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90"/>
      <c r="AJ492" s="90"/>
      <c r="AL492" s="90"/>
    </row>
    <row r="493" spans="2:38" s="49" customFormat="1" ht="10.7" customHeight="1"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90"/>
      <c r="AJ493" s="90"/>
      <c r="AL493" s="90"/>
    </row>
    <row r="494" spans="2:38" s="49" customFormat="1" ht="10.7" customHeight="1"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90"/>
      <c r="AJ494" s="90"/>
      <c r="AL494" s="90"/>
    </row>
    <row r="495" spans="2:38" s="49" customFormat="1" ht="10.7" customHeight="1"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90"/>
      <c r="AJ495" s="90"/>
      <c r="AL495" s="90"/>
    </row>
    <row r="496" spans="2:38" s="49" customFormat="1" ht="10.7" customHeight="1"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90"/>
      <c r="AJ496" s="90"/>
      <c r="AL496" s="90"/>
    </row>
    <row r="497" spans="2:38" s="49" customFormat="1" ht="10.7" customHeight="1"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90"/>
      <c r="AJ497" s="90"/>
      <c r="AL497" s="90"/>
    </row>
    <row r="498" spans="2:38" s="49" customFormat="1" ht="10.7" customHeight="1"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90"/>
      <c r="AJ498" s="90"/>
      <c r="AL498" s="90"/>
    </row>
    <row r="499" spans="2:38" s="49" customFormat="1" ht="10.7" customHeight="1"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90"/>
      <c r="AJ499" s="90"/>
      <c r="AL499" s="90"/>
    </row>
    <row r="500" spans="2:38" s="49" customFormat="1" ht="10.7" customHeight="1"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90"/>
      <c r="AJ500" s="90"/>
      <c r="AL500" s="90"/>
    </row>
    <row r="501" spans="2:38" s="49" customFormat="1" ht="10.7" customHeight="1"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90"/>
      <c r="AJ501" s="90"/>
      <c r="AL501" s="90"/>
    </row>
    <row r="502" spans="2:38" s="49" customFormat="1" ht="10.7" customHeight="1"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90"/>
      <c r="AJ502" s="90"/>
      <c r="AL502" s="90"/>
    </row>
    <row r="503" spans="2:38" s="49" customFormat="1" ht="10.7" customHeight="1"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90"/>
      <c r="AJ503" s="90"/>
      <c r="AL503" s="90"/>
    </row>
    <row r="504" spans="2:38" s="49" customFormat="1" ht="10.7" customHeight="1"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90"/>
      <c r="AJ504" s="90"/>
      <c r="AL504" s="90"/>
    </row>
    <row r="505" spans="2:38" s="49" customFormat="1" ht="10.7" customHeight="1"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90"/>
      <c r="AJ505" s="90"/>
      <c r="AL505" s="90"/>
    </row>
    <row r="506" spans="2:38" s="49" customFormat="1" ht="10.7" customHeight="1"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90"/>
      <c r="AJ506" s="90"/>
      <c r="AL506" s="90"/>
    </row>
    <row r="507" spans="2:38" s="49" customFormat="1" ht="10.7" customHeight="1"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90"/>
      <c r="AJ507" s="90"/>
      <c r="AL507" s="90"/>
    </row>
    <row r="508" spans="2:38" s="49" customFormat="1" ht="10.7" customHeight="1"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90"/>
      <c r="AJ508" s="90"/>
      <c r="AL508" s="90"/>
    </row>
    <row r="509" spans="2:38" s="49" customFormat="1" ht="10.7" customHeight="1"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90"/>
      <c r="AJ509" s="90"/>
      <c r="AL509" s="90"/>
    </row>
    <row r="510" spans="2:38" s="49" customFormat="1" ht="10.7" customHeight="1"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90"/>
      <c r="AJ510" s="90"/>
      <c r="AL510" s="90"/>
    </row>
    <row r="511" spans="2:38" s="49" customFormat="1" ht="10.7" customHeight="1"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90"/>
      <c r="AJ511" s="90"/>
      <c r="AL511" s="90"/>
    </row>
    <row r="512" spans="2:38" s="49" customFormat="1" ht="10.7" customHeight="1"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90"/>
      <c r="AJ512" s="90"/>
      <c r="AL512" s="90"/>
    </row>
    <row r="513" spans="2:38" s="49" customFormat="1" ht="10.7" customHeight="1"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90"/>
      <c r="AJ513" s="90"/>
      <c r="AL513" s="90"/>
    </row>
    <row r="514" spans="2:38" s="49" customFormat="1" ht="10.7" customHeight="1"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90"/>
      <c r="AJ514" s="90"/>
      <c r="AL514" s="90"/>
    </row>
    <row r="515" spans="2:38" s="49" customFormat="1" ht="10.7" customHeight="1"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90"/>
      <c r="AJ515" s="90"/>
      <c r="AL515" s="90"/>
    </row>
    <row r="516" spans="2:38" s="49" customFormat="1" ht="10.7" customHeight="1"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90"/>
      <c r="AJ516" s="90"/>
      <c r="AL516" s="90"/>
    </row>
    <row r="517" spans="2:38" s="49" customFormat="1" ht="10.7" customHeight="1"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90"/>
      <c r="AJ517" s="90"/>
      <c r="AL517" s="90"/>
    </row>
    <row r="518" spans="2:38" s="49" customFormat="1" ht="10.7" customHeight="1"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90"/>
      <c r="AJ518" s="90"/>
      <c r="AL518" s="90"/>
    </row>
    <row r="519" spans="2:38" s="49" customFormat="1" ht="10.7" customHeight="1"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90"/>
      <c r="AJ519" s="90"/>
      <c r="AL519" s="90"/>
    </row>
    <row r="520" spans="2:38" s="49" customFormat="1" ht="10.7" customHeight="1"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90"/>
      <c r="AJ520" s="90"/>
      <c r="AL520" s="90"/>
    </row>
    <row r="521" spans="2:38" s="49" customFormat="1" ht="10.7" customHeight="1"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90"/>
      <c r="AJ521" s="90"/>
      <c r="AL521" s="90"/>
    </row>
    <row r="522" spans="2:38" s="49" customFormat="1" ht="10.7" customHeight="1"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90"/>
      <c r="AJ522" s="90"/>
      <c r="AL522" s="90"/>
    </row>
    <row r="523" spans="2:38" s="49" customFormat="1" ht="10.7" customHeight="1"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90"/>
      <c r="AJ523" s="90"/>
      <c r="AL523" s="90"/>
    </row>
    <row r="524" spans="2:38" s="49" customFormat="1" ht="10.7" customHeight="1"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90"/>
      <c r="AJ524" s="90"/>
      <c r="AL524" s="90"/>
    </row>
    <row r="525" spans="2:38" s="49" customFormat="1" ht="10.7" customHeight="1"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90"/>
      <c r="AJ525" s="90"/>
      <c r="AL525" s="90"/>
    </row>
    <row r="526" spans="2:38" s="49" customFormat="1" ht="10.7" customHeight="1"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90"/>
      <c r="AJ526" s="90"/>
      <c r="AL526" s="90"/>
    </row>
    <row r="527" spans="2:38" s="49" customFormat="1" ht="10.7" customHeight="1"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90"/>
      <c r="AJ527" s="90"/>
      <c r="AL527" s="90"/>
    </row>
    <row r="528" spans="2:38" s="49" customFormat="1" ht="10.7" customHeight="1"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90"/>
      <c r="AJ528" s="90"/>
      <c r="AL528" s="90"/>
    </row>
    <row r="529" spans="2:38" s="49" customFormat="1" ht="10.7" customHeight="1"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90"/>
      <c r="AJ529" s="90"/>
      <c r="AL529" s="90"/>
    </row>
    <row r="530" spans="2:38" s="49" customFormat="1" ht="10.7" customHeight="1"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90"/>
      <c r="AJ530" s="90"/>
      <c r="AL530" s="90"/>
    </row>
    <row r="531" spans="2:38" s="49" customFormat="1" ht="10.7" customHeight="1"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90"/>
      <c r="AJ531" s="90"/>
      <c r="AL531" s="90"/>
    </row>
    <row r="532" spans="2:38" s="49" customFormat="1" ht="10.7" customHeight="1"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90"/>
      <c r="AJ532" s="90"/>
      <c r="AL532" s="90"/>
    </row>
    <row r="533" spans="2:38" s="49" customFormat="1" ht="10.7" customHeight="1"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90"/>
      <c r="AJ533" s="90"/>
      <c r="AL533" s="90"/>
    </row>
    <row r="534" spans="2:38" s="49" customFormat="1" ht="10.7" customHeight="1"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90"/>
      <c r="AJ534" s="90"/>
      <c r="AL534" s="90"/>
    </row>
    <row r="535" spans="2:38" s="49" customFormat="1" ht="10.7" customHeight="1"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90"/>
      <c r="AJ535" s="90"/>
      <c r="AL535" s="90"/>
    </row>
    <row r="536" spans="2:38" s="49" customFormat="1" ht="10.7" customHeight="1"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90"/>
      <c r="AJ536" s="90"/>
      <c r="AL536" s="90"/>
    </row>
    <row r="537" spans="2:38" s="49" customFormat="1" ht="10.7" customHeight="1"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90"/>
      <c r="AJ537" s="90"/>
      <c r="AL537" s="90"/>
    </row>
    <row r="538" spans="2:38" s="49" customFormat="1" ht="10.7" customHeight="1"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90"/>
      <c r="AJ538" s="90"/>
      <c r="AL538" s="90"/>
    </row>
    <row r="539" spans="2:38" s="49" customFormat="1" ht="10.7" customHeight="1"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90"/>
      <c r="AJ539" s="90"/>
      <c r="AL539" s="90"/>
    </row>
    <row r="540" spans="2:38" s="49" customFormat="1" ht="10.7" customHeight="1"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90"/>
      <c r="AJ540" s="90"/>
      <c r="AL540" s="90"/>
    </row>
    <row r="541" spans="2:38" s="49" customFormat="1" ht="10.7" customHeight="1"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90"/>
      <c r="AJ541" s="90"/>
      <c r="AL541" s="90"/>
    </row>
    <row r="542" spans="2:38" s="49" customFormat="1" ht="10.7" customHeight="1"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90"/>
      <c r="AJ542" s="90"/>
      <c r="AL542" s="90"/>
    </row>
    <row r="543" spans="2:38" s="49" customFormat="1" ht="10.7" customHeight="1"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90"/>
      <c r="AJ543" s="90"/>
      <c r="AL543" s="90"/>
    </row>
    <row r="544" spans="2:38" s="49" customFormat="1" ht="10.7" customHeight="1"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90"/>
      <c r="AJ544" s="90"/>
      <c r="AL544" s="90"/>
    </row>
    <row r="545" spans="2:38" s="49" customFormat="1" ht="10.7" customHeight="1"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90"/>
      <c r="AJ545" s="90"/>
      <c r="AL545" s="90"/>
    </row>
    <row r="546" spans="2:38" s="49" customFormat="1" ht="10.7" customHeight="1"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90"/>
      <c r="AJ546" s="90"/>
      <c r="AL546" s="90"/>
    </row>
    <row r="547" spans="2:38" s="49" customFormat="1" ht="10.7" customHeight="1"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90"/>
      <c r="AJ547" s="90"/>
      <c r="AL547" s="90"/>
    </row>
    <row r="548" spans="2:38" s="49" customFormat="1" ht="10.7" customHeight="1"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90"/>
      <c r="AJ548" s="90"/>
      <c r="AL548" s="90"/>
    </row>
    <row r="549" spans="2:38" s="49" customFormat="1" ht="10.7" customHeight="1"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90"/>
      <c r="AJ549" s="90"/>
      <c r="AL549" s="90"/>
    </row>
    <row r="550" spans="2:38" s="49" customFormat="1" ht="10.7" customHeight="1"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90"/>
      <c r="AJ550" s="90"/>
      <c r="AL550" s="90"/>
    </row>
    <row r="551" spans="2:38" s="49" customFormat="1" ht="10.7" customHeight="1"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90"/>
      <c r="AJ551" s="90"/>
      <c r="AL551" s="90"/>
    </row>
    <row r="552" spans="2:38" s="49" customFormat="1" ht="10.7" customHeight="1"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90"/>
      <c r="AJ552" s="90"/>
      <c r="AL552" s="90"/>
    </row>
    <row r="553" spans="2:38" s="49" customFormat="1" ht="10.7" customHeight="1"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90"/>
      <c r="AJ553" s="90"/>
      <c r="AL553" s="90"/>
    </row>
    <row r="554" spans="2:38" s="49" customFormat="1" ht="10.7" customHeight="1"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90"/>
      <c r="AJ554" s="90"/>
      <c r="AL554" s="90"/>
    </row>
    <row r="555" spans="2:38" s="49" customFormat="1" ht="10.7" customHeight="1"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90"/>
      <c r="AJ555" s="90"/>
      <c r="AL555" s="90"/>
    </row>
    <row r="556" spans="2:38" s="49" customFormat="1" ht="10.7" customHeight="1"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90"/>
      <c r="AJ556" s="90"/>
      <c r="AL556" s="90"/>
    </row>
    <row r="557" spans="2:38" s="49" customFormat="1" ht="10.7" customHeight="1"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90"/>
      <c r="AJ557" s="90"/>
      <c r="AL557" s="90"/>
    </row>
    <row r="558" spans="2:38" s="49" customFormat="1" ht="10.7" customHeight="1"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90"/>
      <c r="AJ558" s="90"/>
      <c r="AL558" s="90"/>
    </row>
    <row r="559" spans="2:38" s="49" customFormat="1" ht="10.7" customHeight="1"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90"/>
      <c r="AJ559" s="90"/>
      <c r="AL559" s="90"/>
    </row>
    <row r="560" spans="2:38" s="49" customFormat="1" ht="10.7" customHeight="1"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90"/>
      <c r="AJ560" s="90"/>
      <c r="AL560" s="90"/>
    </row>
    <row r="561" spans="2:38" s="49" customFormat="1" ht="10.7" customHeight="1"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90"/>
      <c r="AJ561" s="90"/>
      <c r="AL561" s="90"/>
    </row>
    <row r="562" spans="2:38" s="49" customFormat="1" ht="10.7" customHeight="1"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90"/>
      <c r="AJ562" s="90"/>
      <c r="AL562" s="90"/>
    </row>
    <row r="563" spans="2:38" s="49" customFormat="1" ht="10.7" customHeight="1"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90"/>
      <c r="AJ563" s="90"/>
      <c r="AL563" s="90"/>
    </row>
    <row r="564" spans="2:38" s="49" customFormat="1" ht="10.7" customHeight="1"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90"/>
      <c r="AJ564" s="90"/>
      <c r="AL564" s="90"/>
    </row>
    <row r="565" spans="2:38" s="49" customFormat="1" ht="10.7" customHeight="1"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90"/>
      <c r="AJ565" s="90"/>
      <c r="AL565" s="90"/>
    </row>
    <row r="566" spans="2:38" s="49" customFormat="1" ht="10.7" customHeight="1"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90"/>
      <c r="AJ566" s="90"/>
      <c r="AL566" s="90"/>
    </row>
    <row r="567" spans="2:38" s="49" customFormat="1" ht="10.7" customHeight="1"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90"/>
      <c r="AJ567" s="90"/>
      <c r="AL567" s="90"/>
    </row>
    <row r="568" spans="2:38" s="49" customFormat="1" ht="10.7" customHeight="1"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90"/>
      <c r="AJ568" s="90"/>
      <c r="AL568" s="90"/>
    </row>
    <row r="569" spans="2:38" s="49" customFormat="1" ht="10.7" customHeight="1"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90"/>
      <c r="AJ569" s="90"/>
      <c r="AL569" s="90"/>
    </row>
    <row r="570" spans="2:38" s="49" customFormat="1" ht="10.7" customHeight="1"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90"/>
      <c r="AJ570" s="90"/>
      <c r="AL570" s="90"/>
    </row>
    <row r="571" spans="2:38" s="49" customFormat="1" ht="10.7" customHeight="1"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90"/>
      <c r="AJ571" s="90"/>
      <c r="AL571" s="90"/>
    </row>
    <row r="572" spans="2:38" s="49" customFormat="1" ht="10.7" customHeight="1"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90"/>
      <c r="AJ572" s="90"/>
      <c r="AL572" s="90"/>
    </row>
    <row r="573" spans="2:38" s="49" customFormat="1" ht="10.7" customHeight="1"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90"/>
      <c r="AJ573" s="90"/>
      <c r="AL573" s="90"/>
    </row>
    <row r="574" spans="2:38" s="49" customFormat="1" ht="10.7" customHeight="1"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90"/>
      <c r="AJ574" s="90"/>
      <c r="AL574" s="90"/>
    </row>
    <row r="575" spans="2:38" s="49" customFormat="1" ht="10.7" customHeight="1"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90"/>
      <c r="AJ575" s="90"/>
      <c r="AL575" s="90"/>
    </row>
    <row r="576" spans="2:38" s="49" customFormat="1" ht="10.7" customHeight="1"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90"/>
      <c r="AJ576" s="90"/>
      <c r="AL576" s="90"/>
    </row>
    <row r="577" spans="2:38" s="49" customFormat="1" ht="10.7" customHeight="1"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90"/>
      <c r="AJ577" s="90"/>
      <c r="AL577" s="90"/>
    </row>
    <row r="578" spans="2:38" s="49" customFormat="1" ht="10.7" customHeight="1"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90"/>
      <c r="AJ578" s="90"/>
      <c r="AL578" s="90"/>
    </row>
    <row r="579" spans="2:38" s="49" customFormat="1" ht="10.7" customHeight="1"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90"/>
      <c r="AJ579" s="90"/>
      <c r="AL579" s="90"/>
    </row>
    <row r="580" spans="2:38" s="49" customFormat="1" ht="10.7" customHeight="1"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90"/>
      <c r="AJ580" s="90"/>
      <c r="AL580" s="90"/>
    </row>
    <row r="581" spans="2:38" s="49" customFormat="1" ht="10.7" customHeight="1"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90"/>
      <c r="AJ581" s="90"/>
      <c r="AL581" s="90"/>
    </row>
    <row r="582" spans="2:38" s="49" customFormat="1" ht="10.7" customHeight="1"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90"/>
      <c r="AJ582" s="90"/>
      <c r="AL582" s="90"/>
    </row>
    <row r="583" spans="2:38" s="49" customFormat="1" ht="10.7" customHeight="1"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90"/>
      <c r="AJ583" s="90"/>
      <c r="AL583" s="90"/>
    </row>
    <row r="584" spans="2:38" s="49" customFormat="1" ht="10.7" customHeight="1"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90"/>
      <c r="AJ584" s="90"/>
      <c r="AL584" s="90"/>
    </row>
    <row r="585" spans="2:38" s="49" customFormat="1" ht="10.7" customHeight="1"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90"/>
      <c r="AJ585" s="90"/>
      <c r="AL585" s="90"/>
    </row>
    <row r="586" spans="2:38" s="49" customFormat="1" ht="10.7" customHeight="1"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90"/>
      <c r="AJ586" s="90"/>
      <c r="AL586" s="90"/>
    </row>
    <row r="587" spans="2:38" s="49" customFormat="1" ht="10.7" customHeight="1"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90"/>
      <c r="AJ587" s="90"/>
      <c r="AL587" s="90"/>
    </row>
    <row r="588" spans="2:38" s="49" customFormat="1" ht="10.7" customHeight="1"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90"/>
      <c r="AJ588" s="90"/>
      <c r="AL588" s="90"/>
    </row>
    <row r="589" spans="2:38" s="49" customFormat="1" ht="10.7" customHeight="1"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90"/>
      <c r="AJ589" s="90"/>
      <c r="AL589" s="90"/>
    </row>
    <row r="590" spans="2:38" s="49" customFormat="1" ht="10.7" customHeight="1"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90"/>
      <c r="AJ590" s="90"/>
      <c r="AL590" s="90"/>
    </row>
    <row r="591" spans="2:38" s="49" customFormat="1" ht="10.7" customHeight="1"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90"/>
      <c r="AJ591" s="90"/>
      <c r="AL591" s="90"/>
    </row>
    <row r="592" spans="2:38" s="49" customFormat="1" ht="10.7" customHeight="1"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90"/>
      <c r="AJ592" s="90"/>
      <c r="AL592" s="90"/>
    </row>
    <row r="593" spans="2:38" s="49" customFormat="1" ht="10.7" customHeight="1"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90"/>
      <c r="AJ593" s="90"/>
      <c r="AL593" s="90"/>
    </row>
    <row r="594" spans="2:38" s="49" customFormat="1" ht="10.7" customHeight="1"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90"/>
      <c r="AJ594" s="90"/>
      <c r="AL594" s="90"/>
    </row>
    <row r="595" spans="2:38" s="49" customFormat="1" ht="10.7" customHeight="1"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90"/>
      <c r="AJ595" s="90"/>
      <c r="AL595" s="90"/>
    </row>
    <row r="596" spans="2:38" s="49" customFormat="1" ht="10.7" customHeight="1"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90"/>
      <c r="AJ596" s="90"/>
      <c r="AL596" s="90"/>
    </row>
    <row r="597" spans="2:38" s="49" customFormat="1" ht="10.7" customHeight="1"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90"/>
      <c r="AJ597" s="90"/>
      <c r="AL597" s="90"/>
    </row>
    <row r="598" spans="2:38" s="49" customFormat="1" ht="10.7" customHeight="1"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90"/>
      <c r="AJ598" s="90"/>
      <c r="AL598" s="90"/>
    </row>
    <row r="599" spans="2:38" s="49" customFormat="1" ht="10.7" customHeight="1"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90"/>
      <c r="AJ599" s="90"/>
      <c r="AL599" s="90"/>
    </row>
    <row r="600" spans="2:38" s="49" customFormat="1" ht="10.7" customHeight="1"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90"/>
      <c r="AJ600" s="90"/>
      <c r="AL600" s="90"/>
    </row>
    <row r="601" spans="2:38" s="49" customFormat="1" ht="10.7" customHeight="1"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90"/>
      <c r="AJ601" s="90"/>
      <c r="AL601" s="90"/>
    </row>
    <row r="602" spans="2:38" s="49" customFormat="1" ht="10.7" customHeight="1"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90"/>
      <c r="AJ602" s="90"/>
      <c r="AL602" s="90"/>
    </row>
    <row r="603" spans="2:38" s="49" customFormat="1" ht="10.7" customHeight="1"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90"/>
      <c r="AJ603" s="90"/>
      <c r="AL603" s="90"/>
    </row>
    <row r="604" spans="2:38" s="49" customFormat="1" ht="10.7" customHeight="1"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90"/>
      <c r="AJ604" s="90"/>
      <c r="AL604" s="90"/>
    </row>
    <row r="605" spans="2:38" s="49" customFormat="1" ht="10.7" customHeight="1"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90"/>
      <c r="AJ605" s="90"/>
      <c r="AL605" s="90"/>
    </row>
    <row r="606" spans="2:38" s="49" customFormat="1" ht="10.7" customHeight="1"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90"/>
      <c r="AJ606" s="90"/>
      <c r="AL606" s="90"/>
    </row>
    <row r="607" spans="2:38" s="49" customFormat="1" ht="10.7" customHeight="1"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90"/>
      <c r="AJ607" s="90"/>
      <c r="AL607" s="90"/>
    </row>
    <row r="608" spans="2:38" s="49" customFormat="1" ht="10.7" customHeight="1"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90"/>
      <c r="AJ608" s="90"/>
      <c r="AL608" s="90"/>
    </row>
    <row r="609" spans="2:38" s="49" customFormat="1" ht="10.7" customHeight="1"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90"/>
      <c r="AJ609" s="90"/>
      <c r="AL609" s="90"/>
    </row>
    <row r="610" spans="2:38" s="49" customFormat="1" ht="10.7" customHeight="1"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90"/>
      <c r="AJ610" s="90"/>
      <c r="AL610" s="90"/>
    </row>
    <row r="611" spans="2:38" s="49" customFormat="1" ht="10.7" customHeight="1"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90"/>
      <c r="AJ611" s="90"/>
      <c r="AL611" s="90"/>
    </row>
    <row r="612" spans="2:38" s="49" customFormat="1" ht="10.7" customHeight="1"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90"/>
      <c r="AJ612" s="90"/>
      <c r="AL612" s="90"/>
    </row>
    <row r="613" spans="2:38" s="49" customFormat="1" ht="10.7" customHeight="1"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90"/>
      <c r="AJ613" s="90"/>
      <c r="AL613" s="90"/>
    </row>
    <row r="614" spans="2:38" s="49" customFormat="1" ht="10.7" customHeight="1"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90"/>
      <c r="AJ614" s="90"/>
      <c r="AL614" s="90"/>
    </row>
    <row r="615" spans="2:38" s="49" customFormat="1" ht="10.7" customHeight="1"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90"/>
      <c r="AJ615" s="90"/>
      <c r="AL615" s="90"/>
    </row>
    <row r="616" spans="2:38" s="49" customFormat="1" ht="10.7" customHeight="1"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90"/>
      <c r="AJ616" s="90"/>
      <c r="AL616" s="90"/>
    </row>
    <row r="617" spans="2:38" s="49" customFormat="1" ht="10.7" customHeight="1"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90"/>
      <c r="AJ617" s="90"/>
      <c r="AL617" s="90"/>
    </row>
    <row r="618" spans="2:38" s="49" customFormat="1" ht="10.7" customHeight="1"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90"/>
      <c r="AJ618" s="90"/>
      <c r="AL618" s="90"/>
    </row>
    <row r="619" spans="2:38" s="49" customFormat="1" ht="10.7" customHeight="1"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90"/>
      <c r="AJ619" s="90"/>
      <c r="AL619" s="90"/>
    </row>
    <row r="620" spans="2:38" s="49" customFormat="1" ht="10.7" customHeight="1"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90"/>
      <c r="AJ620" s="90"/>
      <c r="AL620" s="90"/>
    </row>
    <row r="621" spans="2:38" s="49" customFormat="1" ht="10.7" customHeight="1"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90"/>
      <c r="AJ621" s="90"/>
      <c r="AL621" s="90"/>
    </row>
    <row r="622" spans="2:38" s="49" customFormat="1" ht="10.7" customHeight="1"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90"/>
      <c r="AJ622" s="90"/>
      <c r="AL622" s="90"/>
    </row>
    <row r="623" spans="2:38" s="49" customFormat="1" ht="10.7" customHeight="1"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90"/>
      <c r="AJ623" s="90"/>
      <c r="AL623" s="90"/>
    </row>
    <row r="624" spans="2:38" s="49" customFormat="1" ht="10.7" customHeight="1"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90"/>
      <c r="AJ624" s="90"/>
      <c r="AL624" s="90"/>
    </row>
    <row r="625" spans="2:38" s="49" customFormat="1" ht="10.7" customHeight="1"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90"/>
      <c r="AJ625" s="90"/>
      <c r="AL625" s="90"/>
    </row>
    <row r="626" spans="2:38" s="49" customFormat="1" ht="10.7" customHeight="1"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90"/>
      <c r="AJ626" s="90"/>
      <c r="AL626" s="90"/>
    </row>
    <row r="627" spans="2:38" s="49" customFormat="1" ht="10.7" customHeight="1"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90"/>
      <c r="AJ627" s="90"/>
      <c r="AL627" s="90"/>
    </row>
    <row r="628" spans="2:38" s="49" customFormat="1" ht="10.7" customHeight="1"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90"/>
      <c r="AJ628" s="90"/>
      <c r="AL628" s="90"/>
    </row>
    <row r="629" spans="2:38" s="49" customFormat="1" ht="10.7" customHeight="1"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90"/>
      <c r="AJ629" s="90"/>
      <c r="AL629" s="90"/>
    </row>
    <row r="630" spans="2:38" s="49" customFormat="1" ht="10.7" customHeight="1"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90"/>
      <c r="AJ630" s="90"/>
      <c r="AL630" s="90"/>
    </row>
    <row r="631" spans="2:38" s="49" customFormat="1" ht="10.7" customHeight="1"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90"/>
      <c r="AJ631" s="90"/>
      <c r="AL631" s="90"/>
    </row>
    <row r="632" spans="2:38" s="49" customFormat="1" ht="10.7" customHeight="1"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90"/>
      <c r="AJ632" s="90"/>
      <c r="AL632" s="90"/>
    </row>
    <row r="633" spans="2:38" s="49" customFormat="1" ht="10.7" customHeight="1"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90"/>
      <c r="AJ633" s="90"/>
      <c r="AL633" s="90"/>
    </row>
    <row r="634" spans="2:38" s="49" customFormat="1" ht="10.7" customHeight="1"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90"/>
      <c r="AJ634" s="90"/>
      <c r="AL634" s="90"/>
    </row>
    <row r="635" spans="2:38" s="49" customFormat="1" ht="10.7" customHeight="1"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90"/>
      <c r="AJ635" s="90"/>
      <c r="AL635" s="90"/>
    </row>
    <row r="636" spans="2:38" s="49" customFormat="1" ht="10.7" customHeight="1"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90"/>
      <c r="AJ636" s="90"/>
      <c r="AL636" s="90"/>
    </row>
    <row r="637" spans="2:38" s="49" customFormat="1" ht="10.7" customHeight="1"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90"/>
      <c r="AJ637" s="90"/>
      <c r="AL637" s="90"/>
    </row>
    <row r="638" spans="2:38" s="49" customFormat="1" ht="10.7" customHeight="1"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90"/>
      <c r="AJ638" s="90"/>
      <c r="AL638" s="90"/>
    </row>
    <row r="639" spans="2:38" s="49" customFormat="1" ht="10.7" customHeight="1"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90"/>
      <c r="AJ639" s="90"/>
      <c r="AL639" s="90"/>
    </row>
    <row r="640" spans="2:38" s="49" customFormat="1" ht="10.7" customHeight="1"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90"/>
      <c r="AJ640" s="90"/>
      <c r="AL640" s="90"/>
    </row>
    <row r="641" spans="2:38" s="49" customFormat="1" ht="10.7" customHeight="1"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90"/>
      <c r="AJ641" s="90"/>
      <c r="AL641" s="90"/>
    </row>
    <row r="642" spans="2:38" s="49" customFormat="1" ht="10.7" customHeight="1"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90"/>
      <c r="AJ642" s="90"/>
      <c r="AL642" s="90"/>
    </row>
    <row r="643" spans="2:38" s="49" customFormat="1" ht="10.7" customHeight="1"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90"/>
      <c r="AJ643" s="90"/>
      <c r="AL643" s="90"/>
    </row>
    <row r="644" spans="2:38" s="49" customFormat="1" ht="10.7" customHeight="1"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90"/>
      <c r="AJ644" s="90"/>
      <c r="AL644" s="90"/>
    </row>
    <row r="645" spans="2:38" s="49" customFormat="1" ht="10.7" customHeight="1"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90"/>
      <c r="AJ645" s="90"/>
      <c r="AL645" s="90"/>
    </row>
    <row r="646" spans="2:38" s="49" customFormat="1" ht="10.7" customHeight="1"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90"/>
      <c r="AJ646" s="90"/>
      <c r="AL646" s="90"/>
    </row>
    <row r="647" spans="2:38" s="49" customFormat="1" ht="10.7" customHeight="1"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90"/>
      <c r="AJ647" s="90"/>
      <c r="AL647" s="90"/>
    </row>
    <row r="648" spans="2:38" s="49" customFormat="1" ht="10.7" customHeight="1"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90"/>
      <c r="AJ648" s="90"/>
      <c r="AL648" s="90"/>
    </row>
    <row r="649" spans="2:38" s="49" customFormat="1" ht="10.7" customHeight="1"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90"/>
      <c r="AJ649" s="90"/>
      <c r="AL649" s="90"/>
    </row>
    <row r="650" spans="2:38" s="49" customFormat="1" ht="10.7" customHeight="1"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90"/>
      <c r="AJ650" s="90"/>
      <c r="AL650" s="90"/>
    </row>
    <row r="651" spans="2:38" s="49" customFormat="1" ht="10.7" customHeight="1"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90"/>
      <c r="AJ651" s="90"/>
      <c r="AL651" s="90"/>
    </row>
    <row r="652" spans="2:38" s="49" customFormat="1" ht="10.7" customHeight="1"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90"/>
      <c r="AJ652" s="90"/>
      <c r="AL652" s="90"/>
    </row>
    <row r="653" spans="2:38" s="49" customFormat="1" ht="10.7" customHeight="1"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90"/>
      <c r="AJ653" s="90"/>
      <c r="AL653" s="90"/>
    </row>
    <row r="654" spans="2:38" s="49" customFormat="1" ht="10.7" customHeight="1"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90"/>
      <c r="AJ654" s="90"/>
      <c r="AL654" s="90"/>
    </row>
    <row r="655" spans="2:38" s="49" customFormat="1" ht="10.7" customHeight="1"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90"/>
      <c r="AJ655" s="90"/>
      <c r="AL655" s="90"/>
    </row>
    <row r="656" spans="2:38" s="49" customFormat="1" ht="10.7" customHeight="1"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90"/>
      <c r="AJ656" s="90"/>
      <c r="AL656" s="90"/>
    </row>
    <row r="657" spans="2:38" s="49" customFormat="1" ht="10.7" customHeight="1"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90"/>
      <c r="AJ657" s="90"/>
      <c r="AL657" s="90"/>
    </row>
    <row r="658" spans="2:38" s="49" customFormat="1" ht="10.7" customHeight="1"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90"/>
      <c r="AJ658" s="90"/>
      <c r="AL658" s="90"/>
    </row>
    <row r="659" spans="2:38" s="49" customFormat="1" ht="10.7" customHeight="1"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90"/>
      <c r="AJ659" s="90"/>
      <c r="AL659" s="90"/>
    </row>
    <row r="660" spans="2:38" s="49" customFormat="1" ht="10.7" customHeight="1"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90"/>
      <c r="AJ660" s="90"/>
      <c r="AL660" s="90"/>
    </row>
    <row r="661" spans="2:38" s="49" customFormat="1" ht="10.7" customHeight="1"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90"/>
      <c r="AJ661" s="90"/>
      <c r="AL661" s="90"/>
    </row>
    <row r="662" spans="2:38" s="49" customFormat="1" ht="10.7" customHeight="1"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90"/>
      <c r="AJ662" s="90"/>
      <c r="AL662" s="90"/>
    </row>
    <row r="663" spans="2:38" s="49" customFormat="1" ht="10.7" customHeight="1"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90"/>
      <c r="AJ663" s="90"/>
      <c r="AL663" s="90"/>
    </row>
    <row r="664" spans="2:38" s="49" customFormat="1" ht="10.7" customHeight="1"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90"/>
      <c r="AJ664" s="90"/>
      <c r="AL664" s="90"/>
    </row>
    <row r="665" spans="2:38" s="49" customFormat="1" ht="10.7" customHeight="1"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90"/>
      <c r="AJ665" s="90"/>
      <c r="AL665" s="90"/>
    </row>
    <row r="666" spans="2:38" s="49" customFormat="1" ht="10.7" customHeight="1"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90"/>
      <c r="AJ666" s="90"/>
      <c r="AL666" s="90"/>
    </row>
    <row r="667" spans="2:38" s="49" customFormat="1" ht="10.7" customHeight="1"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90"/>
      <c r="AJ667" s="90"/>
      <c r="AL667" s="90"/>
    </row>
    <row r="668" spans="2:38" s="49" customFormat="1" ht="10.7" customHeight="1"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90"/>
      <c r="AJ668" s="90"/>
      <c r="AL668" s="90"/>
    </row>
    <row r="669" spans="2:38" s="49" customFormat="1" ht="10.7" customHeight="1"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90"/>
      <c r="AJ669" s="90"/>
      <c r="AL669" s="90"/>
    </row>
    <row r="670" spans="2:38" s="49" customFormat="1" ht="10.7" customHeight="1"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90"/>
      <c r="AJ670" s="90"/>
      <c r="AL670" s="90"/>
    </row>
    <row r="671" spans="2:38" s="49" customFormat="1" ht="10.7" customHeight="1"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90"/>
      <c r="AJ671" s="90"/>
      <c r="AL671" s="90"/>
    </row>
    <row r="672" spans="2:38" s="49" customFormat="1" ht="10.7" customHeight="1"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90"/>
      <c r="AJ672" s="90"/>
      <c r="AL672" s="90"/>
    </row>
    <row r="673" spans="2:38" s="49" customFormat="1" ht="10.7" customHeight="1"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90"/>
      <c r="AJ673" s="90"/>
      <c r="AL673" s="90"/>
    </row>
    <row r="674" spans="2:38" s="49" customFormat="1" ht="10.7" customHeight="1"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90"/>
      <c r="AJ674" s="90"/>
      <c r="AL674" s="90"/>
    </row>
    <row r="675" spans="2:38" s="49" customFormat="1" ht="10.7" customHeight="1"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90"/>
      <c r="AJ675" s="90"/>
      <c r="AL675" s="90"/>
    </row>
    <row r="676" spans="2:38" s="49" customFormat="1" ht="10.7" customHeight="1"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90"/>
      <c r="AJ676" s="90"/>
      <c r="AL676" s="90"/>
    </row>
    <row r="677" spans="2:38" s="49" customFormat="1" ht="10.7" customHeight="1"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90"/>
      <c r="AJ677" s="90"/>
      <c r="AL677" s="90"/>
    </row>
    <row r="678" spans="2:38" s="49" customFormat="1" ht="10.7" customHeight="1"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90"/>
      <c r="AJ678" s="90"/>
      <c r="AL678" s="90"/>
    </row>
    <row r="679" spans="2:38" s="49" customFormat="1" ht="10.7" customHeight="1"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90"/>
      <c r="AJ679" s="90"/>
      <c r="AL679" s="90"/>
    </row>
    <row r="680" spans="2:38" s="49" customFormat="1" ht="10.7" customHeight="1"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90"/>
      <c r="AJ680" s="90"/>
      <c r="AL680" s="90"/>
    </row>
    <row r="681" spans="2:38" s="49" customFormat="1" ht="10.7" customHeight="1"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90"/>
      <c r="AJ681" s="90"/>
      <c r="AL681" s="90"/>
    </row>
    <row r="682" spans="2:38" s="49" customFormat="1" ht="10.7" customHeight="1"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90"/>
      <c r="AJ682" s="90"/>
      <c r="AL682" s="90"/>
    </row>
    <row r="683" spans="2:38" s="49" customFormat="1" ht="10.7" customHeight="1"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90"/>
      <c r="AJ683" s="90"/>
      <c r="AL683" s="90"/>
    </row>
    <row r="684" spans="2:38" s="49" customFormat="1" ht="10.7" customHeight="1"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90"/>
      <c r="AJ684" s="90"/>
      <c r="AL684" s="90"/>
    </row>
    <row r="685" spans="2:38" s="49" customFormat="1" ht="10.7" customHeight="1"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90"/>
      <c r="AJ685" s="90"/>
      <c r="AL685" s="90"/>
    </row>
    <row r="686" spans="2:38" s="49" customFormat="1" ht="10.7" customHeight="1"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90"/>
      <c r="AJ686" s="90"/>
      <c r="AL686" s="90"/>
    </row>
    <row r="687" spans="2:38" s="49" customFormat="1" ht="10.7" customHeight="1"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90"/>
      <c r="AJ687" s="90"/>
      <c r="AL687" s="90"/>
    </row>
    <row r="688" spans="2:38" s="49" customFormat="1" ht="10.7" customHeight="1"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90"/>
      <c r="AJ688" s="90"/>
      <c r="AL688" s="90"/>
    </row>
    <row r="689" spans="2:38" s="49" customFormat="1" ht="10.7" customHeight="1"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90"/>
      <c r="AJ689" s="90"/>
      <c r="AL689" s="90"/>
    </row>
    <row r="690" spans="2:38" s="49" customFormat="1" ht="10.7" customHeight="1"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90"/>
      <c r="AJ690" s="90"/>
      <c r="AL690" s="90"/>
    </row>
    <row r="691" spans="2:38" s="49" customFormat="1" ht="10.7" customHeight="1"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90"/>
      <c r="AJ691" s="90"/>
      <c r="AL691" s="90"/>
    </row>
    <row r="692" spans="2:38" s="49" customFormat="1" ht="10.7" customHeight="1"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90"/>
      <c r="AJ692" s="90"/>
      <c r="AL692" s="90"/>
    </row>
    <row r="693" spans="2:38" s="49" customFormat="1" ht="10.7" customHeight="1"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90"/>
      <c r="AJ693" s="90"/>
      <c r="AL693" s="90"/>
    </row>
    <row r="694" spans="2:38" s="49" customFormat="1" ht="10.7" customHeight="1"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90"/>
      <c r="AJ694" s="90"/>
      <c r="AL694" s="90"/>
    </row>
    <row r="695" spans="2:38" s="49" customFormat="1" ht="10.7" customHeight="1"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90"/>
      <c r="AJ695" s="90"/>
      <c r="AL695" s="90"/>
    </row>
    <row r="696" spans="2:38" s="49" customFormat="1" ht="10.7" customHeight="1"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90"/>
      <c r="AJ696" s="90"/>
      <c r="AL696" s="90"/>
    </row>
    <row r="697" spans="2:38" s="49" customFormat="1" ht="10.7" customHeight="1"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90"/>
      <c r="AJ697" s="90"/>
      <c r="AL697" s="90"/>
    </row>
    <row r="698" spans="2:38" s="49" customFormat="1" ht="10.7" customHeight="1"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90"/>
      <c r="AJ698" s="90"/>
      <c r="AL698" s="90"/>
    </row>
    <row r="699" spans="2:38" s="49" customFormat="1" ht="6.75" customHeight="1"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90"/>
      <c r="AJ699" s="90"/>
      <c r="AL699" s="90"/>
    </row>
    <row r="700" spans="2:38" s="49" customFormat="1" ht="6.75" customHeight="1"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90"/>
      <c r="AJ700" s="90"/>
      <c r="AL700" s="90"/>
    </row>
    <row r="701" spans="2:38" s="49" customFormat="1" ht="6.75" customHeight="1"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90"/>
      <c r="AJ701" s="90"/>
      <c r="AL701" s="90"/>
    </row>
    <row r="702" spans="2:38" s="49" customFormat="1" ht="6.75" customHeight="1"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90"/>
      <c r="AJ702" s="90"/>
      <c r="AL702" s="90"/>
    </row>
    <row r="703" spans="2:38" s="49" customFormat="1" ht="6.75" customHeight="1"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90"/>
      <c r="AJ703" s="90"/>
      <c r="AL703" s="90"/>
    </row>
    <row r="704" spans="2:38" s="49" customFormat="1" ht="6.75" customHeight="1"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90"/>
      <c r="AJ704" s="90"/>
      <c r="AL704" s="90"/>
    </row>
    <row r="705" spans="2:38" s="49" customFormat="1" ht="6.75" customHeight="1"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90"/>
      <c r="AJ705" s="90"/>
      <c r="AL705" s="90"/>
    </row>
    <row r="706" spans="2:38" s="49" customFormat="1" ht="6.75" customHeight="1"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90"/>
      <c r="AJ706" s="90"/>
      <c r="AL706" s="90"/>
    </row>
    <row r="707" spans="2:38" s="49" customFormat="1" ht="6.75" customHeight="1"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90"/>
      <c r="AJ707" s="90"/>
      <c r="AL707" s="90"/>
    </row>
    <row r="708" spans="2:38" s="49" customFormat="1" ht="6.75" customHeight="1"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90"/>
      <c r="AJ708" s="90"/>
      <c r="AL708" s="90"/>
    </row>
    <row r="709" spans="2:38" s="49" customFormat="1" ht="6.75" customHeight="1"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90"/>
      <c r="AJ709" s="90"/>
      <c r="AL709" s="90"/>
    </row>
    <row r="710" spans="2:38" s="49" customFormat="1" ht="6.75" customHeight="1"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90"/>
      <c r="AJ710" s="90"/>
      <c r="AL710" s="90"/>
    </row>
    <row r="711" spans="2:38" s="49" customFormat="1" ht="6.75" customHeight="1"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90"/>
      <c r="AJ711" s="90"/>
      <c r="AL711" s="90"/>
    </row>
    <row r="712" spans="2:38" s="49" customFormat="1" ht="6.75" customHeight="1"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90"/>
      <c r="AJ712" s="90"/>
      <c r="AL712" s="90"/>
    </row>
    <row r="713" spans="2:38" s="49" customFormat="1" ht="6.75" customHeight="1"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90"/>
      <c r="AJ713" s="90"/>
      <c r="AL713" s="90"/>
    </row>
    <row r="714" spans="2:38" s="49" customFormat="1" ht="6.75" customHeight="1"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90"/>
      <c r="AJ714" s="90"/>
      <c r="AL714" s="90"/>
    </row>
    <row r="715" spans="2:38" s="49" customFormat="1" ht="6.75" customHeight="1"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90"/>
      <c r="AJ715" s="90"/>
      <c r="AL715" s="90"/>
    </row>
    <row r="716" spans="2:38" s="49" customFormat="1" ht="6.75" customHeight="1"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90"/>
      <c r="AJ716" s="90"/>
      <c r="AL716" s="90"/>
    </row>
    <row r="717" spans="2:38" s="49" customFormat="1" ht="6.75" customHeight="1"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90"/>
      <c r="AJ717" s="90"/>
      <c r="AL717" s="90"/>
    </row>
    <row r="718" spans="2:38" s="49" customFormat="1" ht="6.75" customHeight="1"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90"/>
      <c r="AJ718" s="90"/>
      <c r="AL718" s="90"/>
    </row>
    <row r="719" spans="2:38" s="49" customFormat="1" ht="6.75" customHeight="1"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90"/>
      <c r="AJ719" s="90"/>
      <c r="AL719" s="90"/>
    </row>
    <row r="720" spans="2:38" s="49" customFormat="1" ht="6.75" customHeight="1"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90"/>
      <c r="AJ720" s="90"/>
      <c r="AL720" s="90"/>
    </row>
    <row r="721" spans="2:38" s="49" customFormat="1" ht="6.75" customHeight="1"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90"/>
      <c r="AJ721" s="90"/>
      <c r="AL721" s="90"/>
    </row>
    <row r="722" spans="2:38" s="49" customFormat="1" ht="6.75" customHeight="1"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90"/>
      <c r="AJ722" s="90"/>
      <c r="AL722" s="90"/>
    </row>
    <row r="723" spans="2:38" s="49" customFormat="1" ht="6.75" customHeight="1"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90"/>
      <c r="AJ723" s="90"/>
      <c r="AL723" s="90"/>
    </row>
    <row r="724" spans="2:38" s="49" customFormat="1" ht="6.75" customHeight="1"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90"/>
      <c r="AJ724" s="90"/>
      <c r="AL724" s="90"/>
    </row>
    <row r="725" spans="2:38" s="49" customFormat="1" ht="6.75" customHeight="1"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90"/>
      <c r="AJ725" s="90"/>
      <c r="AL725" s="90"/>
    </row>
    <row r="726" spans="2:38" s="49" customFormat="1" ht="6.75" customHeight="1"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90"/>
      <c r="AJ726" s="90"/>
      <c r="AL726" s="90"/>
    </row>
    <row r="727" spans="2:38" s="49" customFormat="1" ht="6.75" customHeight="1"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90"/>
      <c r="AJ727" s="90"/>
      <c r="AL727" s="90"/>
    </row>
    <row r="728" spans="2:38" s="49" customFormat="1" ht="6.75" customHeight="1"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90"/>
      <c r="AJ728" s="90"/>
      <c r="AL728" s="90"/>
    </row>
    <row r="729" spans="2:38" s="49" customFormat="1" ht="6.75" customHeight="1"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90"/>
      <c r="AJ729" s="90"/>
      <c r="AL729" s="90"/>
    </row>
    <row r="730" spans="2:38" s="49" customFormat="1" ht="6.75" customHeight="1"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90"/>
      <c r="AJ730" s="90"/>
      <c r="AL730" s="90"/>
    </row>
    <row r="731" spans="2:38" s="49" customFormat="1" ht="6.75" customHeight="1"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90"/>
      <c r="AJ731" s="90"/>
      <c r="AL731" s="90"/>
    </row>
    <row r="732" spans="2:38" s="49" customFormat="1" ht="6.75" customHeight="1"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90"/>
      <c r="AJ732" s="90"/>
      <c r="AL732" s="90"/>
    </row>
    <row r="733" spans="2:38" s="49" customFormat="1" ht="6.75" customHeight="1"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90"/>
      <c r="AJ733" s="90"/>
      <c r="AL733" s="90"/>
    </row>
    <row r="734" spans="2:38" s="49" customFormat="1" ht="6.75" customHeight="1"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90"/>
      <c r="AJ734" s="90"/>
      <c r="AL734" s="90"/>
    </row>
    <row r="735" spans="2:38" s="49" customFormat="1" ht="6.75" customHeight="1"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90"/>
      <c r="AJ735" s="90"/>
      <c r="AL735" s="90"/>
    </row>
    <row r="736" spans="2:38" s="49" customFormat="1" ht="6.75" customHeight="1"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90"/>
      <c r="AJ736" s="90"/>
      <c r="AL736" s="90"/>
    </row>
    <row r="737" spans="2:38" s="49" customFormat="1" ht="6.75" customHeight="1"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90"/>
      <c r="AJ737" s="90"/>
      <c r="AL737" s="90"/>
    </row>
    <row r="738" spans="2:38" s="49" customFormat="1" ht="6.75" customHeight="1"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90"/>
      <c r="AJ738" s="90"/>
      <c r="AL738" s="90"/>
    </row>
    <row r="739" spans="2:38" s="49" customFormat="1" ht="6.75" customHeight="1"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90"/>
      <c r="AJ739" s="90"/>
      <c r="AL739" s="90"/>
    </row>
    <row r="740" spans="2:38" s="49" customFormat="1" ht="6.75" customHeight="1"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90"/>
      <c r="AJ740" s="90"/>
      <c r="AL740" s="90"/>
    </row>
    <row r="741" spans="2:38" s="49" customFormat="1" ht="6.75" customHeight="1"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90"/>
      <c r="AJ741" s="90"/>
      <c r="AL741" s="90"/>
    </row>
    <row r="742" spans="2:38" s="49" customFormat="1" ht="6.75" customHeight="1"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90"/>
      <c r="AJ742" s="90"/>
      <c r="AL742" s="90"/>
    </row>
    <row r="743" spans="2:38" s="49" customFormat="1" ht="6.75" customHeight="1"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90"/>
      <c r="AJ743" s="90"/>
      <c r="AL743" s="90"/>
    </row>
    <row r="744" spans="2:38" s="49" customFormat="1" ht="6.75" customHeight="1"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90"/>
      <c r="AJ744" s="90"/>
      <c r="AL744" s="90"/>
    </row>
    <row r="745" spans="2:38" s="49" customFormat="1" ht="6.75" customHeight="1"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90"/>
      <c r="AJ745" s="90"/>
      <c r="AL745" s="90"/>
    </row>
    <row r="746" spans="2:38" s="49" customFormat="1" ht="6.75" customHeight="1"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90"/>
      <c r="AJ746" s="90"/>
      <c r="AL746" s="90"/>
    </row>
    <row r="747" spans="2:38" s="49" customFormat="1" ht="6.75" customHeight="1"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90"/>
      <c r="AJ747" s="90"/>
      <c r="AL747" s="90"/>
    </row>
    <row r="748" spans="2:38" s="49" customFormat="1" ht="6.75" customHeight="1"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90"/>
      <c r="AJ748" s="90"/>
      <c r="AL748" s="90"/>
    </row>
    <row r="749" spans="2:38" s="49" customFormat="1" ht="6.75" customHeight="1"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90"/>
      <c r="AJ749" s="90"/>
      <c r="AL749" s="90"/>
    </row>
    <row r="750" spans="2:38" s="49" customFormat="1" ht="6.75" customHeight="1"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90"/>
      <c r="AJ750" s="90"/>
      <c r="AL750" s="90"/>
    </row>
    <row r="751" spans="2:38" s="49" customFormat="1" ht="6.75" customHeight="1"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90"/>
      <c r="AJ751" s="90"/>
      <c r="AL751" s="90"/>
    </row>
    <row r="752" spans="2:38" s="49" customFormat="1" ht="6.75" customHeight="1"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90"/>
      <c r="AJ752" s="90"/>
      <c r="AL752" s="90"/>
    </row>
    <row r="753" spans="2:38" s="49" customFormat="1" ht="6.75" customHeight="1"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90"/>
      <c r="AJ753" s="90"/>
      <c r="AL753" s="90"/>
    </row>
    <row r="754" spans="2:38" s="49" customFormat="1" ht="6.75" customHeight="1"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90"/>
      <c r="AJ754" s="90"/>
      <c r="AL754" s="90"/>
    </row>
    <row r="755" spans="2:38" s="49" customFormat="1" ht="6.75" customHeight="1"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90"/>
      <c r="AJ755" s="90"/>
      <c r="AL755" s="90"/>
    </row>
    <row r="756" spans="2:38" s="49" customFormat="1" ht="6.75" customHeight="1"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90"/>
      <c r="AJ756" s="90"/>
      <c r="AL756" s="90"/>
    </row>
    <row r="757" spans="2:38" s="49" customFormat="1" ht="6.75" customHeight="1"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90"/>
      <c r="AJ757" s="90"/>
      <c r="AL757" s="90"/>
    </row>
    <row r="758" spans="2:38" s="49" customFormat="1" ht="6.75" customHeight="1"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90"/>
      <c r="AJ758" s="90"/>
      <c r="AL758" s="90"/>
    </row>
    <row r="759" spans="2:38" s="49" customFormat="1" ht="6.75" customHeight="1"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90"/>
      <c r="AJ759" s="90"/>
      <c r="AL759" s="90"/>
    </row>
    <row r="760" spans="2:38" s="49" customFormat="1" ht="6.75" customHeight="1"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90"/>
      <c r="AJ760" s="90"/>
      <c r="AL760" s="90"/>
    </row>
    <row r="761" spans="2:38" s="49" customFormat="1" ht="6.75" customHeight="1"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90"/>
      <c r="AJ761" s="90"/>
      <c r="AL761" s="90"/>
    </row>
    <row r="762" spans="2:38" s="49" customFormat="1" ht="6.75" customHeight="1"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90"/>
      <c r="AJ762" s="90"/>
      <c r="AL762" s="90"/>
    </row>
    <row r="763" spans="2:38" s="49" customFormat="1" ht="6.75" customHeight="1"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90"/>
      <c r="AJ763" s="90"/>
      <c r="AL763" s="90"/>
    </row>
    <row r="764" spans="2:38" s="49" customFormat="1" ht="6.75" customHeight="1"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90"/>
      <c r="AJ764" s="90"/>
      <c r="AL764" s="90"/>
    </row>
    <row r="765" spans="2:38" s="49" customFormat="1" ht="6.75" customHeight="1"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90"/>
      <c r="AJ765" s="90"/>
      <c r="AL765" s="90"/>
    </row>
    <row r="766" spans="2:38" s="49" customFormat="1" ht="6.75" customHeight="1"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90"/>
      <c r="AJ766" s="90"/>
      <c r="AL766" s="90"/>
    </row>
    <row r="767" spans="2:38" s="49" customFormat="1" ht="6.75" customHeight="1"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90"/>
      <c r="AJ767" s="90"/>
      <c r="AL767" s="90"/>
    </row>
    <row r="768" spans="2:38" s="49" customFormat="1" ht="6.75" customHeight="1"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90"/>
      <c r="AJ768" s="90"/>
      <c r="AL768" s="90"/>
    </row>
    <row r="769" spans="2:38" s="49" customFormat="1" ht="6.75" customHeight="1"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90"/>
      <c r="AJ769" s="90"/>
      <c r="AL769" s="90"/>
    </row>
    <row r="770" spans="2:38" s="49" customFormat="1" ht="6.75" customHeight="1"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90"/>
      <c r="AJ770" s="90"/>
      <c r="AL770" s="90"/>
    </row>
    <row r="771" spans="2:38" s="49" customFormat="1" ht="6.75" customHeight="1"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90"/>
      <c r="AJ771" s="90"/>
      <c r="AL771" s="90"/>
    </row>
    <row r="772" spans="2:38" s="49" customFormat="1" ht="6.75" customHeight="1"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90"/>
      <c r="AJ772" s="90"/>
      <c r="AL772" s="90"/>
    </row>
    <row r="773" spans="2:38" s="49" customFormat="1" ht="6.75" customHeight="1"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90"/>
      <c r="AJ773" s="90"/>
      <c r="AL773" s="90"/>
    </row>
    <row r="774" spans="2:38" s="49" customFormat="1" ht="6.75" customHeight="1"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90"/>
      <c r="AJ774" s="90"/>
      <c r="AL774" s="90"/>
    </row>
    <row r="775" spans="2:38" s="49" customFormat="1" ht="6.75" customHeight="1"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90"/>
      <c r="AJ775" s="90"/>
      <c r="AL775" s="90"/>
    </row>
    <row r="776" spans="2:38" s="49" customFormat="1" ht="6.75" customHeight="1"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90"/>
      <c r="AJ776" s="90"/>
      <c r="AL776" s="90"/>
    </row>
    <row r="777" spans="2:38" s="49" customFormat="1" ht="6.75" customHeight="1"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90"/>
      <c r="AJ777" s="90"/>
      <c r="AL777" s="90"/>
    </row>
    <row r="778" spans="2:38" s="49" customFormat="1" ht="6.75" customHeight="1"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90"/>
      <c r="AJ778" s="90"/>
      <c r="AL778" s="90"/>
    </row>
    <row r="779" spans="2:38" s="49" customFormat="1" ht="6.75" customHeight="1"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90"/>
      <c r="AJ779" s="90"/>
      <c r="AL779" s="90"/>
    </row>
    <row r="780" spans="2:38" s="49" customFormat="1" ht="6.75" customHeight="1"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90"/>
      <c r="AJ780" s="90"/>
      <c r="AL780" s="90"/>
    </row>
    <row r="781" spans="2:38" s="49" customFormat="1" ht="6.75" customHeight="1"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90"/>
      <c r="AJ781" s="90"/>
      <c r="AL781" s="90"/>
    </row>
    <row r="782" spans="2:38" s="49" customFormat="1" ht="6.75" customHeight="1"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90"/>
      <c r="AJ782" s="90"/>
      <c r="AL782" s="90"/>
    </row>
    <row r="783" spans="2:38" s="49" customFormat="1" ht="6.75" customHeight="1"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90"/>
      <c r="AJ783" s="90"/>
      <c r="AL783" s="90"/>
    </row>
    <row r="784" spans="2:38" s="49" customFormat="1" ht="6.75" customHeight="1"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90"/>
      <c r="AJ784" s="90"/>
      <c r="AL784" s="90"/>
    </row>
    <row r="785" spans="2:38" s="49" customFormat="1" ht="6.75" customHeight="1"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90"/>
      <c r="AJ785" s="90"/>
      <c r="AL785" s="90"/>
    </row>
    <row r="786" spans="2:38" s="49" customFormat="1" ht="6.75" customHeight="1"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90"/>
      <c r="AJ786" s="90"/>
      <c r="AL786" s="90"/>
    </row>
    <row r="787" spans="2:38" s="49" customFormat="1" ht="6.75" customHeight="1"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90"/>
      <c r="AJ787" s="90"/>
      <c r="AL787" s="90"/>
    </row>
    <row r="788" spans="2:38" s="49" customFormat="1" ht="6.75" customHeight="1"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90"/>
      <c r="AJ788" s="90"/>
      <c r="AL788" s="90"/>
    </row>
    <row r="789" spans="2:38" s="49" customFormat="1" ht="6.75" customHeight="1"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90"/>
      <c r="AJ789" s="90"/>
      <c r="AL789" s="90"/>
    </row>
    <row r="790" spans="2:38" s="49" customFormat="1" ht="6.75" customHeight="1"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90"/>
      <c r="AJ790" s="90"/>
      <c r="AL790" s="90"/>
    </row>
    <row r="791" spans="2:38" s="49" customFormat="1" ht="6.75" customHeight="1"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90"/>
      <c r="AJ791" s="90"/>
      <c r="AL791" s="90"/>
    </row>
    <row r="792" spans="2:38" s="49" customFormat="1" ht="6.75" customHeight="1"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90"/>
      <c r="AJ792" s="90"/>
      <c r="AL792" s="90"/>
    </row>
    <row r="793" spans="2:38" s="49" customFormat="1" ht="6.75" customHeight="1"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90"/>
      <c r="AJ793" s="90"/>
      <c r="AL793" s="90"/>
    </row>
    <row r="794" spans="2:38" s="49" customFormat="1" ht="6.75" customHeight="1"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90"/>
      <c r="AJ794" s="90"/>
      <c r="AL794" s="90"/>
    </row>
    <row r="795" spans="2:38" s="49" customFormat="1" ht="6.75" customHeight="1"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90"/>
      <c r="AJ795" s="90"/>
      <c r="AL795" s="90"/>
    </row>
    <row r="796" spans="2:38" s="49" customFormat="1" ht="6.75" customHeight="1"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90"/>
      <c r="AJ796" s="90"/>
      <c r="AL796" s="90"/>
    </row>
    <row r="797" spans="2:38" s="49" customFormat="1" ht="6.75" customHeight="1"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90"/>
      <c r="AJ797" s="90"/>
      <c r="AL797" s="90"/>
    </row>
    <row r="798" spans="2:38" s="49" customFormat="1" ht="6.75" customHeight="1"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90"/>
      <c r="AJ798" s="90"/>
      <c r="AL798" s="90"/>
    </row>
    <row r="799" spans="2:38" s="49" customFormat="1" ht="6.75" customHeight="1"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90"/>
      <c r="AJ799" s="90"/>
      <c r="AL799" s="90"/>
    </row>
    <row r="800" spans="2:38" s="49" customFormat="1" ht="6.75" customHeight="1"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90"/>
      <c r="AJ800" s="90"/>
      <c r="AL800" s="90"/>
    </row>
    <row r="801" spans="2:38" s="49" customFormat="1" ht="6.75" customHeight="1"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90"/>
      <c r="AJ801" s="90"/>
      <c r="AL801" s="90"/>
    </row>
    <row r="802" spans="2:38" s="49" customFormat="1" ht="6.75" customHeight="1"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90"/>
      <c r="AJ802" s="90"/>
      <c r="AL802" s="90"/>
    </row>
    <row r="803" spans="2:38" s="49" customFormat="1" ht="6.75" customHeight="1"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90"/>
      <c r="AJ803" s="90"/>
      <c r="AL803" s="90"/>
    </row>
    <row r="804" spans="2:38" s="49" customFormat="1" ht="6.75" customHeight="1"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90"/>
      <c r="AJ804" s="90"/>
      <c r="AL804" s="90"/>
    </row>
    <row r="805" spans="2:38" s="49" customFormat="1" ht="6.75" customHeight="1"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90"/>
      <c r="AJ805" s="90"/>
      <c r="AL805" s="90"/>
    </row>
    <row r="806" spans="2:38" s="49" customFormat="1" ht="6.75" customHeight="1"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90"/>
      <c r="AJ806" s="90"/>
      <c r="AL806" s="90"/>
    </row>
    <row r="807" spans="2:38" s="49" customFormat="1" ht="6.75" customHeight="1"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90"/>
      <c r="AJ807" s="90"/>
      <c r="AL807" s="90"/>
    </row>
    <row r="808" spans="2:38" s="49" customFormat="1" ht="6.75" customHeight="1"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90"/>
      <c r="AJ808" s="90"/>
      <c r="AL808" s="90"/>
    </row>
    <row r="809" spans="2:38" s="49" customFormat="1" ht="6.75" customHeight="1"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90"/>
      <c r="AJ809" s="90"/>
      <c r="AL809" s="90"/>
    </row>
    <row r="810" spans="2:38" s="49" customFormat="1" ht="6.75" customHeight="1"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90"/>
      <c r="AJ810" s="90"/>
      <c r="AL810" s="90"/>
    </row>
    <row r="811" spans="2:38" s="49" customFormat="1" ht="6.75" customHeight="1"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90"/>
      <c r="AJ811" s="90"/>
      <c r="AL811" s="90"/>
    </row>
    <row r="812" spans="2:38" s="49" customFormat="1" ht="6.75" customHeight="1"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90"/>
      <c r="AJ812" s="90"/>
      <c r="AL812" s="90"/>
    </row>
    <row r="813" spans="2:38" s="49" customFormat="1" ht="6.75" customHeight="1"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90"/>
      <c r="AJ813" s="90"/>
      <c r="AL813" s="90"/>
    </row>
    <row r="814" spans="2:38" s="49" customFormat="1" ht="6.75" customHeight="1"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90"/>
      <c r="AJ814" s="90"/>
      <c r="AL814" s="90"/>
    </row>
    <row r="815" spans="2:38" s="49" customFormat="1" ht="6.75" customHeight="1"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90"/>
      <c r="AJ815" s="90"/>
      <c r="AL815" s="90"/>
    </row>
    <row r="816" spans="2:38" s="49" customFormat="1" ht="6.75" customHeight="1"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90"/>
      <c r="AJ816" s="90"/>
      <c r="AL816" s="90"/>
    </row>
    <row r="817" spans="2:38" s="49" customFormat="1" ht="6.75" customHeight="1"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90"/>
      <c r="AJ817" s="90"/>
      <c r="AL817" s="90"/>
    </row>
    <row r="818" spans="2:38" s="49" customFormat="1" ht="6.75" customHeight="1"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90"/>
      <c r="AJ818" s="90"/>
      <c r="AL818" s="90"/>
    </row>
    <row r="819" spans="2:38" s="49" customFormat="1" ht="6.75" customHeight="1"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90"/>
      <c r="AJ819" s="90"/>
      <c r="AL819" s="90"/>
    </row>
    <row r="820" spans="2:38" s="49" customFormat="1" ht="6.75" customHeight="1"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90"/>
      <c r="AJ820" s="90"/>
      <c r="AL820" s="90"/>
    </row>
    <row r="821" spans="2:38" s="49" customFormat="1" ht="6.75" customHeight="1"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90"/>
      <c r="AJ821" s="90"/>
      <c r="AL821" s="90"/>
    </row>
    <row r="822" spans="2:38" s="49" customFormat="1" ht="6.75" customHeight="1"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90"/>
      <c r="AJ822" s="90"/>
      <c r="AL822" s="90"/>
    </row>
    <row r="823" spans="2:38" s="49" customFormat="1" ht="6.75" customHeight="1"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90"/>
      <c r="AJ823" s="90"/>
      <c r="AL823" s="90"/>
    </row>
    <row r="824" spans="2:38" s="49" customFormat="1" ht="6.75" customHeight="1"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90"/>
      <c r="AJ824" s="90"/>
      <c r="AL824" s="90"/>
    </row>
    <row r="825" spans="2:38" s="49" customFormat="1" ht="6.75" customHeight="1"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90"/>
      <c r="AJ825" s="90"/>
      <c r="AL825" s="90"/>
    </row>
    <row r="826" spans="2:38" s="49" customFormat="1" ht="6.75" customHeight="1"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90"/>
      <c r="AJ826" s="90"/>
      <c r="AL826" s="90"/>
    </row>
    <row r="827" spans="2:38" s="49" customFormat="1" ht="6.75" customHeight="1"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90"/>
      <c r="AJ827" s="90"/>
      <c r="AL827" s="90"/>
    </row>
    <row r="828" spans="2:38" s="49" customFormat="1" ht="6.75" customHeight="1"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90"/>
      <c r="AJ828" s="90"/>
      <c r="AL828" s="90"/>
    </row>
    <row r="829" spans="2:38" s="49" customFormat="1" ht="6.75" customHeight="1"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90"/>
      <c r="AJ829" s="90"/>
      <c r="AL829" s="90"/>
    </row>
    <row r="830" spans="2:38" s="49" customFormat="1" ht="6.75" customHeight="1"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90"/>
      <c r="AJ830" s="90"/>
      <c r="AL830" s="90"/>
    </row>
    <row r="831" spans="2:38" s="49" customFormat="1" ht="6.75" customHeight="1"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90"/>
      <c r="AJ831" s="90"/>
      <c r="AL831" s="90"/>
    </row>
    <row r="832" spans="2:38" s="49" customFormat="1" ht="6.75" customHeight="1"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90"/>
      <c r="AJ832" s="90"/>
      <c r="AL832" s="90"/>
    </row>
    <row r="833" spans="2:38" s="49" customFormat="1" ht="6.75" customHeight="1"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90"/>
      <c r="AJ833" s="90"/>
      <c r="AL833" s="90"/>
    </row>
    <row r="834" spans="2:38" s="49" customFormat="1" ht="6.75" customHeight="1"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90"/>
      <c r="AJ834" s="90"/>
      <c r="AL834" s="90"/>
    </row>
    <row r="835" spans="2:38" s="49" customFormat="1" ht="6.75" customHeight="1"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90"/>
      <c r="AJ835" s="90"/>
      <c r="AL835" s="90"/>
    </row>
    <row r="836" spans="2:38" s="49" customFormat="1" ht="6.75" customHeight="1"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90"/>
      <c r="AJ836" s="90"/>
      <c r="AL836" s="90"/>
    </row>
    <row r="837" spans="2:38" s="49" customFormat="1" ht="6.75" customHeight="1"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90"/>
      <c r="AJ837" s="90"/>
      <c r="AL837" s="90"/>
    </row>
    <row r="838" spans="2:38" s="49" customFormat="1" ht="6.75" customHeight="1"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90"/>
      <c r="AJ838" s="90"/>
      <c r="AL838" s="90"/>
    </row>
    <row r="839" spans="2:38" s="49" customFormat="1" ht="6.75" customHeight="1"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90"/>
      <c r="AJ839" s="90"/>
      <c r="AL839" s="90"/>
    </row>
    <row r="840" spans="2:38" s="49" customFormat="1" ht="6.75" customHeight="1"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90"/>
      <c r="AJ840" s="90"/>
      <c r="AL840" s="90"/>
    </row>
    <row r="841" spans="2:38" s="49" customFormat="1" ht="6.75" customHeight="1"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90"/>
      <c r="AJ841" s="90"/>
      <c r="AL841" s="90"/>
    </row>
    <row r="842" spans="2:38" s="49" customFormat="1" ht="6.75" customHeight="1"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90"/>
      <c r="AJ842" s="90"/>
      <c r="AL842" s="90"/>
    </row>
    <row r="843" spans="2:38" s="49" customFormat="1" ht="6.75" customHeight="1"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90"/>
      <c r="AJ843" s="90"/>
      <c r="AL843" s="90"/>
    </row>
    <row r="844" spans="2:38" s="49" customFormat="1" ht="6.75" customHeight="1"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90"/>
      <c r="AJ844" s="90"/>
      <c r="AL844" s="90"/>
    </row>
    <row r="845" spans="2:38" s="49" customFormat="1" ht="6.75" customHeight="1"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90"/>
      <c r="AJ845" s="90"/>
      <c r="AL845" s="90"/>
    </row>
    <row r="846" spans="2:38" s="49" customFormat="1" ht="6.75" customHeight="1"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90"/>
      <c r="AJ846" s="90"/>
      <c r="AL846" s="90"/>
    </row>
    <row r="847" spans="2:38" s="49" customFormat="1" ht="6.75" customHeight="1"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90"/>
      <c r="AJ847" s="90"/>
      <c r="AL847" s="90"/>
    </row>
    <row r="848" spans="2:38" s="49" customFormat="1" ht="6.75" customHeight="1"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90"/>
      <c r="AJ848" s="90"/>
      <c r="AL848" s="90"/>
    </row>
    <row r="849" spans="2:38" s="49" customFormat="1" ht="6.75" customHeight="1"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90"/>
      <c r="AJ849" s="90"/>
      <c r="AL849" s="90"/>
    </row>
    <row r="850" spans="2:38" s="49" customFormat="1" ht="6.75" customHeight="1"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90"/>
      <c r="AJ850" s="90"/>
      <c r="AL850" s="90"/>
    </row>
    <row r="851" spans="2:38" s="49" customFormat="1" ht="6.75" customHeight="1"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90"/>
      <c r="AJ851" s="90"/>
      <c r="AL851" s="90"/>
    </row>
    <row r="852" spans="2:38" s="49" customFormat="1" ht="6.75" customHeight="1"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90"/>
      <c r="AJ852" s="90"/>
      <c r="AL852" s="90"/>
    </row>
    <row r="853" spans="2:38" s="49" customFormat="1" ht="6.75" customHeight="1"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90"/>
      <c r="AJ853" s="90"/>
      <c r="AL853" s="90"/>
    </row>
    <row r="854" spans="2:38" s="49" customFormat="1" ht="6.75" customHeight="1"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90"/>
      <c r="AJ854" s="90"/>
      <c r="AL854" s="90"/>
    </row>
    <row r="855" spans="2:38" s="49" customFormat="1" ht="6.75" customHeight="1"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90"/>
      <c r="AJ855" s="90"/>
      <c r="AL855" s="90"/>
    </row>
    <row r="856" spans="2:38" s="49" customFormat="1" ht="6.75" customHeight="1"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90"/>
      <c r="AJ856" s="90"/>
      <c r="AL856" s="90"/>
    </row>
    <row r="857" spans="2:38" s="49" customFormat="1" ht="6.75" customHeight="1"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90"/>
      <c r="AJ857" s="90"/>
      <c r="AL857" s="90"/>
    </row>
    <row r="858" spans="2:38" s="49" customFormat="1" ht="6.75" customHeight="1"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90"/>
      <c r="AJ858" s="90"/>
      <c r="AL858" s="90"/>
    </row>
    <row r="859" spans="2:38" s="49" customFormat="1" ht="6.75" customHeight="1"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90"/>
      <c r="AJ859" s="90"/>
      <c r="AL859" s="90"/>
    </row>
    <row r="860" spans="2:38" s="49" customFormat="1" ht="6.75" customHeight="1"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90"/>
      <c r="AJ860" s="90"/>
      <c r="AL860" s="90"/>
    </row>
    <row r="861" spans="2:38" s="49" customFormat="1" ht="6.75" customHeight="1"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90"/>
      <c r="AJ861" s="90"/>
      <c r="AL861" s="90"/>
    </row>
    <row r="862" spans="2:38" s="49" customFormat="1" ht="6.75" customHeight="1"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90"/>
      <c r="AJ862" s="90"/>
      <c r="AL862" s="90"/>
    </row>
    <row r="863" spans="2:38" s="49" customFormat="1" ht="6.75" customHeight="1"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90"/>
      <c r="AJ863" s="90"/>
      <c r="AL863" s="90"/>
    </row>
    <row r="864" spans="2:38" s="49" customFormat="1" ht="6.75" customHeight="1"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90"/>
      <c r="AJ864" s="90"/>
      <c r="AL864" s="90"/>
    </row>
    <row r="865" spans="2:38" s="49" customFormat="1" ht="6.75" customHeight="1"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90"/>
      <c r="AJ865" s="90"/>
      <c r="AL865" s="90"/>
    </row>
    <row r="866" spans="2:38" s="49" customFormat="1" ht="6.75" customHeight="1"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90"/>
      <c r="AJ866" s="90"/>
      <c r="AL866" s="90"/>
    </row>
    <row r="867" spans="2:38" s="49" customFormat="1" ht="6.75" customHeight="1"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90"/>
      <c r="AJ867" s="90"/>
      <c r="AL867" s="90"/>
    </row>
    <row r="868" spans="2:38" s="49" customFormat="1" ht="6.75" customHeight="1"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90"/>
      <c r="AJ868" s="90"/>
      <c r="AL868" s="90"/>
    </row>
    <row r="869" spans="2:38" s="49" customFormat="1" ht="6.75" customHeight="1"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90"/>
      <c r="AJ869" s="90"/>
      <c r="AL869" s="90"/>
    </row>
    <row r="870" spans="2:38" s="49" customFormat="1" ht="6.75" customHeight="1"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90"/>
      <c r="AJ870" s="90"/>
      <c r="AL870" s="90"/>
    </row>
    <row r="871" spans="2:38" s="49" customFormat="1" ht="6.75" customHeight="1"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90"/>
      <c r="AJ871" s="90"/>
      <c r="AL871" s="90"/>
    </row>
    <row r="872" spans="2:38" s="49" customFormat="1" ht="6.75" customHeight="1"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90"/>
      <c r="AJ872" s="90"/>
      <c r="AL872" s="90"/>
    </row>
    <row r="873" spans="2:38" s="49" customFormat="1" ht="6.75" customHeight="1"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90"/>
      <c r="AJ873" s="90"/>
      <c r="AL873" s="90"/>
    </row>
    <row r="874" spans="2:38" s="49" customFormat="1" ht="6.75" customHeight="1"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90"/>
      <c r="AJ874" s="90"/>
      <c r="AL874" s="90"/>
    </row>
    <row r="875" spans="2:38" s="49" customFormat="1" ht="6.75" customHeight="1"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90"/>
      <c r="AJ875" s="90"/>
      <c r="AL875" s="90"/>
    </row>
    <row r="876" spans="2:38" s="49" customFormat="1" ht="6.75" customHeight="1"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90"/>
      <c r="AJ876" s="90"/>
      <c r="AL876" s="90"/>
    </row>
    <row r="877" spans="2:38" s="49" customFormat="1" ht="6.75" customHeight="1"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90"/>
      <c r="AJ877" s="90"/>
      <c r="AL877" s="90"/>
    </row>
    <row r="878" spans="2:38" s="49" customFormat="1" ht="6.75" customHeight="1"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90"/>
      <c r="AJ878" s="90"/>
      <c r="AL878" s="90"/>
    </row>
    <row r="879" spans="2:38" s="49" customFormat="1" ht="6.75" customHeight="1"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90"/>
      <c r="AJ879" s="90"/>
      <c r="AL879" s="90"/>
    </row>
    <row r="880" spans="2:38" s="49" customFormat="1" ht="6.75" customHeight="1"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90"/>
      <c r="AJ880" s="90"/>
      <c r="AL880" s="90"/>
    </row>
    <row r="881" spans="2:38" s="49" customFormat="1" ht="6.75" customHeight="1"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90"/>
      <c r="AJ881" s="90"/>
      <c r="AL881" s="90"/>
    </row>
    <row r="882" spans="2:38" s="49" customFormat="1" ht="6.75" customHeight="1"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90"/>
      <c r="AJ882" s="90"/>
      <c r="AL882" s="90"/>
    </row>
    <row r="883" spans="2:38" s="49" customFormat="1" ht="6.75" customHeight="1"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90"/>
      <c r="AJ883" s="90"/>
      <c r="AL883" s="90"/>
    </row>
    <row r="884" spans="2:38" s="49" customFormat="1" ht="6.75" customHeight="1"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90"/>
      <c r="AJ884" s="90"/>
      <c r="AL884" s="90"/>
    </row>
    <row r="885" spans="2:38" s="49" customFormat="1" ht="6.75" customHeight="1"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90"/>
      <c r="AJ885" s="90"/>
      <c r="AL885" s="90"/>
    </row>
    <row r="886" spans="2:38" s="49" customFormat="1" ht="6.75" customHeight="1"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90"/>
      <c r="AJ886" s="90"/>
      <c r="AL886" s="90"/>
    </row>
    <row r="887" spans="2:38" s="49" customFormat="1" ht="6.75" customHeight="1"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90"/>
      <c r="AJ887" s="90"/>
      <c r="AL887" s="90"/>
    </row>
    <row r="888" spans="2:38" s="49" customFormat="1" ht="6.75" customHeight="1"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90"/>
      <c r="AJ888" s="90"/>
      <c r="AL888" s="90"/>
    </row>
    <row r="889" spans="2:38" s="49" customFormat="1" ht="6.75" customHeight="1"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90"/>
      <c r="AJ889" s="90"/>
      <c r="AL889" s="90"/>
    </row>
    <row r="890" spans="2:38" s="49" customFormat="1" ht="6.75" customHeight="1"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90"/>
      <c r="AJ890" s="90"/>
      <c r="AL890" s="90"/>
    </row>
    <row r="891" spans="2:38" s="49" customFormat="1" ht="6.75" customHeight="1"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90"/>
      <c r="AJ891" s="90"/>
      <c r="AL891" s="90"/>
    </row>
    <row r="892" spans="2:38" s="49" customFormat="1" ht="6.75" customHeight="1"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90"/>
      <c r="AJ892" s="90"/>
      <c r="AL892" s="90"/>
    </row>
    <row r="893" spans="2:38" s="49" customFormat="1" ht="6.75" customHeight="1"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90"/>
      <c r="AJ893" s="90"/>
      <c r="AL893" s="90"/>
    </row>
    <row r="894" spans="2:38" s="49" customFormat="1" ht="6.75" customHeight="1"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90"/>
      <c r="AJ894" s="90"/>
      <c r="AL894" s="90"/>
    </row>
    <row r="895" spans="2:38" s="49" customFormat="1" ht="6.75" customHeight="1"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90"/>
      <c r="AJ895" s="90"/>
      <c r="AL895" s="90"/>
    </row>
    <row r="896" spans="2:38" s="49" customFormat="1" ht="6.75" customHeight="1"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90"/>
      <c r="AJ896" s="90"/>
      <c r="AL896" s="90"/>
    </row>
    <row r="897" spans="2:38" s="49" customFormat="1" ht="6.75" customHeight="1"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90"/>
      <c r="AJ897" s="90"/>
      <c r="AL897" s="90"/>
    </row>
    <row r="898" spans="2:38" s="49" customFormat="1" ht="6.75" customHeight="1"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90"/>
      <c r="AJ898" s="90"/>
      <c r="AL898" s="90"/>
    </row>
    <row r="899" spans="2:38" s="49" customFormat="1" ht="6.75" customHeight="1"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90"/>
      <c r="AJ899" s="90"/>
      <c r="AL899" s="90"/>
    </row>
    <row r="900" spans="2:38" s="49" customFormat="1" ht="6.75" customHeight="1"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90"/>
      <c r="AJ900" s="90"/>
      <c r="AL900" s="90"/>
    </row>
    <row r="901" spans="2:38" s="49" customFormat="1" ht="6.75" customHeight="1"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90"/>
      <c r="AJ901" s="90"/>
      <c r="AL901" s="90"/>
    </row>
    <row r="902" spans="2:38" s="49" customFormat="1" ht="6.75" customHeight="1"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90"/>
      <c r="AJ902" s="90"/>
      <c r="AL902" s="90"/>
    </row>
    <row r="903" spans="2:38" s="49" customFormat="1" ht="6.75" customHeight="1"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90"/>
      <c r="AJ903" s="90"/>
      <c r="AL903" s="90"/>
    </row>
    <row r="904" spans="2:38" s="49" customFormat="1" ht="6.75" customHeight="1"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90"/>
      <c r="AJ904" s="90"/>
      <c r="AL904" s="90"/>
    </row>
    <row r="905" spans="2:38" s="49" customFormat="1" ht="6.75" customHeight="1"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90"/>
      <c r="AJ905" s="90"/>
      <c r="AL905" s="90"/>
    </row>
    <row r="906" spans="2:38" s="49" customFormat="1" ht="6.75" customHeight="1"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90"/>
      <c r="AJ906" s="90"/>
      <c r="AL906" s="90"/>
    </row>
    <row r="907" spans="2:38" s="49" customFormat="1" ht="6.75" customHeight="1"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90"/>
      <c r="AJ907" s="90"/>
      <c r="AL907" s="90"/>
    </row>
    <row r="908" spans="2:38" s="49" customFormat="1" ht="6.75" customHeight="1"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90"/>
      <c r="AJ908" s="90"/>
      <c r="AL908" s="90"/>
    </row>
    <row r="909" spans="2:38" s="49" customFormat="1" ht="6.75" customHeight="1"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90"/>
      <c r="AJ909" s="90"/>
      <c r="AL909" s="90"/>
    </row>
    <row r="910" spans="2:38" s="49" customFormat="1" ht="6.75" customHeight="1"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90"/>
      <c r="AJ910" s="90"/>
      <c r="AL910" s="90"/>
    </row>
    <row r="911" spans="2:38" s="49" customFormat="1" ht="6.75" customHeight="1"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90"/>
      <c r="AJ911" s="90"/>
      <c r="AL911" s="90"/>
    </row>
    <row r="912" spans="2:38" s="49" customFormat="1" ht="6.75" customHeight="1"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90"/>
      <c r="AJ912" s="90"/>
      <c r="AL912" s="90"/>
    </row>
    <row r="913" spans="2:38" s="49" customFormat="1" ht="6.75" customHeight="1"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90"/>
      <c r="AJ913" s="90"/>
      <c r="AL913" s="90"/>
    </row>
    <row r="914" spans="2:38" s="49" customFormat="1" ht="6.75" customHeight="1"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90"/>
      <c r="AJ914" s="90"/>
      <c r="AL914" s="90"/>
    </row>
    <row r="915" spans="2:38" s="49" customFormat="1" ht="6.75" customHeight="1"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90"/>
      <c r="AJ915" s="90"/>
      <c r="AL915" s="90"/>
    </row>
    <row r="916" spans="2:38" s="49" customFormat="1" ht="6.75" customHeight="1"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90"/>
      <c r="AJ916" s="90"/>
      <c r="AL916" s="90"/>
    </row>
    <row r="917" spans="2:38" s="49" customFormat="1" ht="6.75" customHeight="1"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90"/>
      <c r="AJ917" s="90"/>
      <c r="AL917" s="90"/>
    </row>
    <row r="918" spans="2:38" s="49" customFormat="1" ht="6.75" customHeight="1"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90"/>
      <c r="AJ918" s="90"/>
      <c r="AL918" s="90"/>
    </row>
    <row r="919" spans="2:38" s="49" customFormat="1" ht="6.75" customHeight="1"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90"/>
      <c r="AJ919" s="90"/>
      <c r="AL919" s="90"/>
    </row>
    <row r="920" spans="2:38" s="49" customFormat="1" ht="6.75" customHeight="1"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90"/>
      <c r="AJ920" s="90"/>
      <c r="AL920" s="90"/>
    </row>
    <row r="921" spans="2:38" s="49" customFormat="1" ht="6.75" customHeight="1"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90"/>
      <c r="AJ921" s="90"/>
      <c r="AL921" s="90"/>
    </row>
    <row r="922" spans="2:38" s="49" customFormat="1" ht="6.75" customHeight="1"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90"/>
      <c r="AJ922" s="90"/>
      <c r="AL922" s="90"/>
    </row>
    <row r="923" spans="2:38" s="49" customFormat="1" ht="6.75" customHeight="1"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90"/>
      <c r="AJ923" s="90"/>
      <c r="AL923" s="90"/>
    </row>
    <row r="924" spans="2:38" s="49" customFormat="1" ht="6.75" customHeight="1"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90"/>
      <c r="AJ924" s="90"/>
      <c r="AL924" s="90"/>
    </row>
    <row r="925" spans="2:38" s="49" customFormat="1" ht="6.75" customHeight="1"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90"/>
      <c r="AJ925" s="90"/>
      <c r="AL925" s="90"/>
    </row>
    <row r="926" spans="2:38" s="49" customFormat="1" ht="6.75" customHeight="1"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90"/>
      <c r="AJ926" s="90"/>
      <c r="AL926" s="90"/>
    </row>
    <row r="927" spans="2:38" s="49" customFormat="1" ht="6.75" customHeight="1"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90"/>
      <c r="AJ927" s="90"/>
      <c r="AL927" s="90"/>
    </row>
    <row r="928" spans="2:38" s="49" customFormat="1" ht="6.75" customHeight="1"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90"/>
      <c r="AJ928" s="90"/>
      <c r="AL928" s="90"/>
    </row>
    <row r="929" spans="2:38" s="49" customFormat="1" ht="6.75" customHeight="1"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90"/>
      <c r="AJ929" s="90"/>
      <c r="AL929" s="90"/>
    </row>
    <row r="930" spans="2:38" s="49" customFormat="1" ht="6.75" customHeight="1"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90"/>
      <c r="AJ930" s="90"/>
      <c r="AL930" s="90"/>
    </row>
    <row r="931" spans="2:38" s="49" customFormat="1" ht="6.75" customHeight="1"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90"/>
      <c r="AJ931" s="90"/>
      <c r="AL931" s="90"/>
    </row>
    <row r="932" spans="2:38" s="49" customFormat="1" ht="6.75" customHeight="1"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90"/>
      <c r="AJ932" s="90"/>
      <c r="AL932" s="90"/>
    </row>
    <row r="933" spans="2:38" s="49" customFormat="1" ht="6.75" customHeight="1"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90"/>
      <c r="AJ933" s="90"/>
      <c r="AL933" s="90"/>
    </row>
    <row r="934" spans="2:38" s="49" customFormat="1" ht="6.75" customHeight="1"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90"/>
      <c r="AJ934" s="90"/>
      <c r="AL934" s="90"/>
    </row>
    <row r="935" spans="2:38" s="49" customFormat="1" ht="6.75" customHeight="1"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90"/>
      <c r="AJ935" s="90"/>
      <c r="AL935" s="90"/>
    </row>
    <row r="936" spans="2:38" s="49" customFormat="1" ht="6.75" customHeight="1"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90"/>
      <c r="AJ936" s="90"/>
      <c r="AL936" s="90"/>
    </row>
    <row r="937" spans="2:38" s="49" customFormat="1" ht="6.75" customHeight="1"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90"/>
      <c r="AJ937" s="90"/>
      <c r="AL937" s="90"/>
    </row>
    <row r="938" spans="2:38" s="49" customFormat="1" ht="6.75" customHeight="1"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90"/>
      <c r="AJ938" s="90"/>
      <c r="AL938" s="90"/>
    </row>
    <row r="939" spans="2:38" s="49" customFormat="1" ht="6.75" customHeight="1"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90"/>
      <c r="AJ939" s="90"/>
      <c r="AL939" s="90"/>
    </row>
    <row r="940" spans="2:38" s="49" customFormat="1" ht="6.75" customHeight="1"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90"/>
      <c r="AJ940" s="90"/>
      <c r="AL940" s="90"/>
    </row>
    <row r="941" spans="2:38" s="49" customFormat="1" ht="6.75" customHeight="1"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90"/>
      <c r="AJ941" s="90"/>
      <c r="AL941" s="90"/>
    </row>
    <row r="942" spans="2:38" s="49" customFormat="1" ht="6.75" customHeight="1"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90"/>
      <c r="AJ942" s="90"/>
      <c r="AL942" s="90"/>
    </row>
    <row r="943" spans="2:38" s="49" customFormat="1" ht="6.75" customHeight="1"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90"/>
      <c r="AJ943" s="90"/>
      <c r="AL943" s="90"/>
    </row>
    <row r="944" spans="2:38" s="49" customFormat="1" ht="6.75" customHeight="1"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90"/>
      <c r="AJ944" s="90"/>
      <c r="AL944" s="90"/>
    </row>
    <row r="945" spans="2:38" s="49" customFormat="1" ht="6.75" customHeight="1"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90"/>
      <c r="AJ945" s="90"/>
      <c r="AL945" s="90"/>
    </row>
    <row r="946" spans="2:38" s="49" customFormat="1" ht="6.75" customHeight="1"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90"/>
      <c r="AJ946" s="90"/>
      <c r="AL946" s="90"/>
    </row>
    <row r="947" spans="2:38" s="49" customFormat="1" ht="6.75" customHeight="1"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90"/>
      <c r="AJ947" s="90"/>
      <c r="AL947" s="90"/>
    </row>
    <row r="948" spans="2:38" s="49" customFormat="1" ht="6.75" customHeight="1"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90"/>
      <c r="AJ948" s="90"/>
      <c r="AL948" s="90"/>
    </row>
    <row r="949" spans="2:38" s="49" customFormat="1" ht="6.75" customHeight="1"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90"/>
      <c r="AJ949" s="90"/>
      <c r="AL949" s="90"/>
    </row>
    <row r="950" spans="2:38" s="49" customFormat="1" ht="6.75" customHeight="1"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90"/>
      <c r="AJ950" s="90"/>
      <c r="AL950" s="90"/>
    </row>
    <row r="951" spans="2:38" s="49" customFormat="1" ht="6.75" customHeight="1"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90"/>
      <c r="AJ951" s="90"/>
      <c r="AL951" s="90"/>
    </row>
    <row r="952" spans="2:38" s="49" customFormat="1" ht="6.75" customHeight="1"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90"/>
      <c r="AJ952" s="90"/>
      <c r="AL952" s="90"/>
    </row>
    <row r="953" spans="2:38" s="49" customFormat="1" ht="6.75" customHeight="1"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90"/>
      <c r="AJ953" s="90"/>
      <c r="AL953" s="90"/>
    </row>
    <row r="954" spans="2:38" s="49" customFormat="1" ht="6.75" customHeight="1"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90"/>
      <c r="AJ954" s="90"/>
      <c r="AL954" s="90"/>
    </row>
    <row r="955" spans="2:38" s="49" customFormat="1" ht="6.75" customHeight="1"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90"/>
      <c r="AJ955" s="90"/>
      <c r="AL955" s="90"/>
    </row>
    <row r="956" spans="2:38" s="49" customFormat="1" ht="6.75" customHeight="1"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90"/>
      <c r="AJ956" s="90"/>
      <c r="AL956" s="90"/>
    </row>
    <row r="957" spans="2:38" s="49" customFormat="1" ht="6.75" customHeight="1"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90"/>
      <c r="AJ957" s="90"/>
      <c r="AL957" s="90"/>
    </row>
    <row r="958" spans="2:38" s="49" customFormat="1" ht="6.75" customHeight="1"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90"/>
      <c r="AJ958" s="90"/>
      <c r="AL958" s="90"/>
    </row>
    <row r="959" spans="2:38" s="49" customFormat="1" ht="6.75" customHeight="1"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90"/>
      <c r="AJ959" s="90"/>
      <c r="AL959" s="90"/>
    </row>
    <row r="960" spans="2:38" s="49" customFormat="1" ht="6.75" customHeight="1"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90"/>
      <c r="AJ960" s="90"/>
      <c r="AL960" s="90"/>
    </row>
    <row r="961" spans="2:38" s="49" customFormat="1" ht="6.75" customHeight="1"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90"/>
      <c r="AJ961" s="90"/>
      <c r="AL961" s="90"/>
    </row>
    <row r="962" spans="2:38" s="49" customFormat="1" ht="6.75" customHeight="1"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90"/>
      <c r="AJ962" s="90"/>
      <c r="AL962" s="90"/>
    </row>
    <row r="963" spans="2:38" s="49" customFormat="1" ht="6.75" customHeight="1"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90"/>
      <c r="AJ963" s="90"/>
      <c r="AL963" s="90"/>
    </row>
    <row r="964" spans="2:38" s="49" customFormat="1" ht="6.75" customHeight="1"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90"/>
      <c r="AJ964" s="90"/>
      <c r="AL964" s="90"/>
    </row>
    <row r="965" spans="2:38" s="49" customFormat="1" ht="6.75" customHeight="1"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90"/>
      <c r="AJ965" s="90"/>
      <c r="AL965" s="90"/>
    </row>
    <row r="966" spans="2:38" s="49" customFormat="1" ht="6.75" customHeight="1"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90"/>
      <c r="AJ966" s="90"/>
      <c r="AL966" s="90"/>
    </row>
    <row r="967" spans="2:38" s="49" customFormat="1" ht="6.75" customHeight="1"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90"/>
      <c r="AJ967" s="90"/>
      <c r="AL967" s="90"/>
    </row>
    <row r="968" spans="2:38" s="49" customFormat="1" ht="6.75" customHeight="1"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90"/>
      <c r="AJ968" s="90"/>
      <c r="AL968" s="90"/>
    </row>
    <row r="969" spans="2:38" s="49" customFormat="1" ht="6.75" customHeight="1"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90"/>
      <c r="AJ969" s="90"/>
      <c r="AL969" s="90"/>
    </row>
    <row r="970" spans="2:38" s="49" customFormat="1" ht="6.75" customHeight="1"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90"/>
      <c r="AJ970" s="90"/>
      <c r="AL970" s="90"/>
    </row>
    <row r="971" spans="2:38" s="49" customFormat="1" ht="6.75" customHeight="1"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90"/>
      <c r="AJ971" s="90"/>
      <c r="AL971" s="90"/>
    </row>
    <row r="972" spans="2:38" s="49" customFormat="1" ht="6.75" customHeight="1"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90"/>
      <c r="AJ972" s="90"/>
      <c r="AL972" s="90"/>
    </row>
    <row r="973" spans="2:38" s="49" customFormat="1" ht="6.75" customHeight="1"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90"/>
      <c r="AJ973" s="90"/>
      <c r="AL973" s="90"/>
    </row>
    <row r="974" spans="2:38" s="49" customFormat="1" ht="6.75" customHeight="1"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90"/>
      <c r="AJ974" s="90"/>
      <c r="AL974" s="90"/>
    </row>
    <row r="975" spans="2:38" s="49" customFormat="1" ht="6.75" customHeight="1"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90"/>
      <c r="AJ975" s="90"/>
      <c r="AL975" s="90"/>
    </row>
    <row r="976" spans="2:38" s="49" customFormat="1" ht="6.75" customHeight="1"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90"/>
      <c r="AJ976" s="90"/>
      <c r="AL976" s="90"/>
    </row>
    <row r="977" spans="2:38" s="49" customFormat="1" ht="6.75" customHeight="1"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90"/>
      <c r="AJ977" s="90"/>
      <c r="AL977" s="90"/>
    </row>
    <row r="978" spans="2:38" s="49" customFormat="1" ht="6.75" customHeight="1"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90"/>
      <c r="AJ978" s="90"/>
      <c r="AL978" s="90"/>
    </row>
    <row r="979" spans="2:38" s="49" customFormat="1" ht="6.75" customHeight="1"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90"/>
      <c r="AJ979" s="90"/>
      <c r="AL979" s="90"/>
    </row>
    <row r="980" spans="2:38" s="49" customFormat="1" ht="6.75" customHeight="1"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90"/>
      <c r="AJ980" s="90"/>
      <c r="AL980" s="90"/>
    </row>
    <row r="981" spans="2:38" s="49" customFormat="1" ht="6.75" customHeight="1"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90"/>
      <c r="AJ981" s="90"/>
      <c r="AL981" s="90"/>
    </row>
    <row r="982" spans="2:38" s="49" customFormat="1" ht="6.75" customHeight="1"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90"/>
      <c r="AJ982" s="90"/>
      <c r="AL982" s="90"/>
    </row>
    <row r="983" spans="2:38" s="49" customFormat="1" ht="6.75" customHeight="1"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90"/>
      <c r="AJ983" s="90"/>
      <c r="AL983" s="90"/>
    </row>
    <row r="984" spans="2:38" s="49" customFormat="1" ht="6.75" customHeight="1"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90"/>
      <c r="AJ984" s="90"/>
      <c r="AL984" s="90"/>
    </row>
    <row r="985" spans="2:38" s="49" customFormat="1" ht="6.75" customHeight="1"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90"/>
      <c r="AJ985" s="90"/>
      <c r="AL985" s="90"/>
    </row>
    <row r="986" spans="2:38" s="49" customFormat="1" ht="6.75" customHeight="1"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90"/>
      <c r="AJ986" s="90"/>
      <c r="AL986" s="90"/>
    </row>
    <row r="987" spans="2:38" s="49" customFormat="1" ht="6.75" customHeight="1"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90"/>
      <c r="AJ987" s="90"/>
      <c r="AL987" s="90"/>
    </row>
    <row r="988" spans="2:38" s="49" customFormat="1" ht="6.75" customHeight="1"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90"/>
      <c r="AJ988" s="90"/>
      <c r="AL988" s="90"/>
    </row>
    <row r="989" spans="2:38" s="49" customFormat="1" ht="6.75" customHeight="1"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90"/>
      <c r="AJ989" s="90"/>
      <c r="AL989" s="90"/>
    </row>
    <row r="990" spans="2:38" s="49" customFormat="1" ht="6.75" customHeight="1"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90"/>
      <c r="AJ990" s="90"/>
      <c r="AL990" s="90"/>
    </row>
    <row r="991" spans="2:38" s="49" customFormat="1" ht="6.75" customHeight="1"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90"/>
      <c r="AJ991" s="90"/>
      <c r="AL991" s="90"/>
    </row>
    <row r="992" spans="2:38" s="49" customFormat="1" ht="6.75" customHeight="1"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90"/>
      <c r="AJ992" s="90"/>
      <c r="AL992" s="90"/>
    </row>
    <row r="993" spans="2:38" s="49" customFormat="1" ht="6.75" customHeight="1"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90"/>
      <c r="AJ993" s="90"/>
      <c r="AL993" s="90"/>
    </row>
    <row r="994" spans="2:38" s="49" customFormat="1" ht="6.75" customHeight="1"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90"/>
      <c r="AJ994" s="90"/>
      <c r="AL994" s="90"/>
    </row>
    <row r="995" spans="2:38" s="49" customFormat="1" ht="6.75" customHeight="1"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90"/>
      <c r="AJ995" s="90"/>
      <c r="AL995" s="90"/>
    </row>
    <row r="996" spans="2:38" s="49" customFormat="1" ht="6.75" customHeight="1"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90"/>
      <c r="AJ996" s="90"/>
      <c r="AL996" s="90"/>
    </row>
    <row r="997" spans="2:38" s="49" customFormat="1" ht="6.75" customHeight="1"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90"/>
      <c r="AJ997" s="90"/>
      <c r="AL997" s="90"/>
    </row>
    <row r="998" spans="2:38" s="49" customFormat="1" ht="6.75" customHeight="1"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90"/>
      <c r="AJ998" s="90"/>
      <c r="AL998" s="90"/>
    </row>
    <row r="999" spans="2:38" s="49" customFormat="1" ht="6.75" customHeight="1"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90"/>
      <c r="AJ999" s="90"/>
      <c r="AL999" s="90"/>
    </row>
    <row r="1000" spans="2:38" s="49" customFormat="1" ht="6.75" customHeight="1"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90"/>
      <c r="AJ1000" s="90"/>
      <c r="AL1000" s="90"/>
    </row>
    <row r="1001" spans="2:38" s="49" customFormat="1" ht="6.75" customHeight="1"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90"/>
      <c r="AJ1001" s="90"/>
      <c r="AL1001" s="90"/>
    </row>
    <row r="1002" spans="2:38" s="49" customFormat="1" ht="6.75" customHeight="1">
      <c r="B1002" s="89"/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90"/>
      <c r="AJ1002" s="90"/>
      <c r="AL1002" s="90"/>
    </row>
    <row r="1003" spans="2:38" s="49" customFormat="1" ht="6.75" customHeight="1"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90"/>
      <c r="AJ1003" s="90"/>
      <c r="AL1003" s="90"/>
    </row>
    <row r="1004" spans="2:38" s="49" customFormat="1" ht="6.75" customHeight="1">
      <c r="B1004" s="89"/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90"/>
      <c r="AJ1004" s="90"/>
      <c r="AL1004" s="90"/>
    </row>
    <row r="1005" spans="2:38" s="49" customFormat="1" ht="6.75" customHeight="1">
      <c r="B1005" s="89"/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90"/>
      <c r="AJ1005" s="90"/>
      <c r="AL1005" s="90"/>
    </row>
    <row r="1006" spans="2:38" s="49" customFormat="1" ht="6.75" customHeight="1">
      <c r="B1006" s="89"/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90"/>
      <c r="AJ1006" s="90"/>
      <c r="AL1006" s="90"/>
    </row>
    <row r="1007" spans="2:38" s="49" customFormat="1" ht="6.75" customHeight="1">
      <c r="B1007" s="89"/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90"/>
      <c r="AJ1007" s="90"/>
      <c r="AL1007" s="90"/>
    </row>
    <row r="1008" spans="2:38" s="49" customFormat="1" ht="6.75" customHeight="1"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90"/>
      <c r="AJ1008" s="90"/>
      <c r="AL1008" s="90"/>
    </row>
    <row r="1009" spans="2:38" s="49" customFormat="1" ht="6.75" customHeight="1">
      <c r="B1009" s="89"/>
      <c r="C1009" s="89"/>
      <c r="D1009" s="89"/>
      <c r="E1009" s="89"/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90"/>
      <c r="AJ1009" s="90"/>
      <c r="AL1009" s="90"/>
    </row>
    <row r="1010" spans="2:38" s="49" customFormat="1" ht="6.75" customHeight="1">
      <c r="B1010" s="89"/>
      <c r="C1010" s="89"/>
      <c r="D1010" s="89"/>
      <c r="E1010" s="89"/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90"/>
      <c r="AJ1010" s="90"/>
      <c r="AL1010" s="90"/>
    </row>
    <row r="1011" spans="2:38" s="49" customFormat="1" ht="6.75" customHeight="1">
      <c r="B1011" s="89"/>
      <c r="C1011" s="89"/>
      <c r="D1011" s="89"/>
      <c r="E1011" s="89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90"/>
      <c r="AJ1011" s="90"/>
      <c r="AL1011" s="90"/>
    </row>
    <row r="1012" spans="2:38" s="49" customFormat="1" ht="6.75" customHeight="1"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90"/>
      <c r="AJ1012" s="90"/>
      <c r="AL1012" s="90"/>
    </row>
    <row r="1013" spans="2:38" s="49" customFormat="1" ht="6.75" customHeight="1"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90"/>
      <c r="AJ1013" s="90"/>
      <c r="AL1013" s="90"/>
    </row>
    <row r="1014" spans="2:38" s="49" customFormat="1" ht="6.75" customHeight="1">
      <c r="B1014" s="89"/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90"/>
      <c r="AJ1014" s="90"/>
      <c r="AL1014" s="90"/>
    </row>
    <row r="1015" spans="2:38" s="49" customFormat="1" ht="6.75" customHeight="1">
      <c r="B1015" s="89"/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90"/>
      <c r="AJ1015" s="90"/>
      <c r="AL1015" s="90"/>
    </row>
    <row r="1016" spans="2:38" s="49" customFormat="1" ht="6.75" customHeight="1">
      <c r="B1016" s="89"/>
      <c r="C1016" s="89"/>
      <c r="D1016" s="89"/>
      <c r="E1016" s="89"/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90"/>
      <c r="AJ1016" s="90"/>
      <c r="AL1016" s="90"/>
    </row>
    <row r="1017" spans="2:38" s="49" customFormat="1" ht="6.75" customHeight="1">
      <c r="B1017" s="89"/>
      <c r="C1017" s="89"/>
      <c r="D1017" s="89"/>
      <c r="E1017" s="89"/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90"/>
      <c r="AJ1017" s="90"/>
      <c r="AL1017" s="90"/>
    </row>
    <row r="1018" spans="2:38" s="49" customFormat="1" ht="6.75" customHeight="1">
      <c r="B1018" s="89"/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90"/>
      <c r="AJ1018" s="90"/>
      <c r="AL1018" s="90"/>
    </row>
    <row r="1019" spans="2:38" s="49" customFormat="1" ht="6.75" customHeight="1">
      <c r="B1019" s="89"/>
      <c r="C1019" s="89"/>
      <c r="D1019" s="89"/>
      <c r="E1019" s="89"/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90"/>
      <c r="AJ1019" s="90"/>
      <c r="AL1019" s="90"/>
    </row>
    <row r="1020" spans="2:38" s="49" customFormat="1" ht="6.75" customHeight="1">
      <c r="B1020" s="89"/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90"/>
      <c r="AJ1020" s="90"/>
      <c r="AL1020" s="90"/>
    </row>
    <row r="1021" spans="2:38" s="49" customFormat="1" ht="6.75" customHeight="1">
      <c r="B1021" s="89"/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90"/>
      <c r="AJ1021" s="90"/>
      <c r="AL1021" s="90"/>
    </row>
    <row r="1022" spans="2:38" s="49" customFormat="1" ht="6.75" customHeight="1"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90"/>
      <c r="AJ1022" s="90"/>
      <c r="AL1022" s="90"/>
    </row>
    <row r="1023" spans="2:38" s="49" customFormat="1" ht="6.75" customHeight="1">
      <c r="B1023" s="89"/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90"/>
      <c r="AJ1023" s="90"/>
      <c r="AL1023" s="90"/>
    </row>
    <row r="1024" spans="2:38" s="49" customFormat="1" ht="6.75" customHeight="1"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90"/>
      <c r="AJ1024" s="90"/>
      <c r="AL1024" s="90"/>
    </row>
    <row r="1025" spans="2:38" s="49" customFormat="1" ht="6.75" customHeight="1">
      <c r="B1025" s="89"/>
      <c r="C1025" s="89"/>
      <c r="D1025" s="89"/>
      <c r="E1025" s="89"/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90"/>
      <c r="AJ1025" s="90"/>
      <c r="AL1025" s="90"/>
    </row>
    <row r="1026" spans="2:38" s="49" customFormat="1" ht="6.75" customHeight="1">
      <c r="B1026" s="89"/>
      <c r="C1026" s="89"/>
      <c r="D1026" s="89"/>
      <c r="E1026" s="89"/>
      <c r="F1026" s="89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90"/>
      <c r="AJ1026" s="90"/>
      <c r="AL1026" s="90"/>
    </row>
    <row r="1027" spans="2:38" s="49" customFormat="1" ht="6.75" customHeight="1">
      <c r="B1027" s="89"/>
      <c r="C1027" s="89"/>
      <c r="D1027" s="89"/>
      <c r="E1027" s="89"/>
      <c r="F1027" s="89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90"/>
      <c r="AJ1027" s="90"/>
      <c r="AL1027" s="90"/>
    </row>
    <row r="1028" spans="2:38" s="49" customFormat="1" ht="6.75" customHeight="1">
      <c r="B1028" s="89"/>
      <c r="C1028" s="89"/>
      <c r="D1028" s="89"/>
      <c r="E1028" s="89"/>
      <c r="F1028" s="89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90"/>
      <c r="AJ1028" s="90"/>
      <c r="AL1028" s="90"/>
    </row>
    <row r="1029" spans="2:38" s="49" customFormat="1" ht="6.75" customHeight="1">
      <c r="B1029" s="89"/>
      <c r="C1029" s="89"/>
      <c r="D1029" s="89"/>
      <c r="E1029" s="89"/>
      <c r="F1029" s="89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90"/>
      <c r="AJ1029" s="90"/>
      <c r="AL1029" s="90"/>
    </row>
    <row r="1030" spans="2:38" s="49" customFormat="1" ht="6.75" customHeight="1">
      <c r="B1030" s="89"/>
      <c r="C1030" s="89"/>
      <c r="D1030" s="89"/>
      <c r="E1030" s="89"/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  <c r="AA1030" s="89"/>
      <c r="AB1030" s="89"/>
      <c r="AC1030" s="89"/>
      <c r="AD1030" s="89"/>
      <c r="AE1030" s="89"/>
      <c r="AF1030" s="89"/>
      <c r="AG1030" s="89"/>
      <c r="AH1030" s="90"/>
      <c r="AJ1030" s="90"/>
      <c r="AL1030" s="90"/>
    </row>
    <row r="1031" spans="2:38" s="49" customFormat="1" ht="6.75" customHeight="1">
      <c r="B1031" s="89"/>
      <c r="C1031" s="89"/>
      <c r="D1031" s="89"/>
      <c r="E1031" s="89"/>
      <c r="F1031" s="89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  <c r="AA1031" s="89"/>
      <c r="AB1031" s="89"/>
      <c r="AC1031" s="89"/>
      <c r="AD1031" s="89"/>
      <c r="AE1031" s="89"/>
      <c r="AF1031" s="89"/>
      <c r="AG1031" s="89"/>
      <c r="AH1031" s="90"/>
      <c r="AJ1031" s="90"/>
      <c r="AL1031" s="90"/>
    </row>
    <row r="1032" spans="2:38" s="49" customFormat="1" ht="6.75" customHeight="1">
      <c r="B1032" s="89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  <c r="AA1032" s="89"/>
      <c r="AB1032" s="89"/>
      <c r="AC1032" s="89"/>
      <c r="AD1032" s="89"/>
      <c r="AE1032" s="89"/>
      <c r="AF1032" s="89"/>
      <c r="AG1032" s="89"/>
      <c r="AH1032" s="90"/>
      <c r="AJ1032" s="90"/>
      <c r="AL1032" s="90"/>
    </row>
    <row r="1033" spans="2:38" s="49" customFormat="1" ht="6.75" customHeight="1">
      <c r="B1033" s="89"/>
      <c r="C1033" s="89"/>
      <c r="D1033" s="89"/>
      <c r="E1033" s="89"/>
      <c r="F1033" s="89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  <c r="AA1033" s="89"/>
      <c r="AB1033" s="89"/>
      <c r="AC1033" s="89"/>
      <c r="AD1033" s="89"/>
      <c r="AE1033" s="89"/>
      <c r="AF1033" s="89"/>
      <c r="AG1033" s="89"/>
      <c r="AH1033" s="90"/>
      <c r="AJ1033" s="90"/>
      <c r="AL1033" s="90"/>
    </row>
    <row r="1034" spans="2:38" s="49" customFormat="1" ht="6.75" customHeight="1">
      <c r="B1034" s="89"/>
      <c r="C1034" s="89"/>
      <c r="D1034" s="89"/>
      <c r="E1034" s="89"/>
      <c r="F1034" s="89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  <c r="AA1034" s="89"/>
      <c r="AB1034" s="89"/>
      <c r="AC1034" s="89"/>
      <c r="AD1034" s="89"/>
      <c r="AE1034" s="89"/>
      <c r="AF1034" s="89"/>
      <c r="AG1034" s="89"/>
      <c r="AH1034" s="90"/>
      <c r="AJ1034" s="90"/>
      <c r="AL1034" s="90"/>
    </row>
    <row r="1035" spans="2:38" s="49" customFormat="1" ht="6.75" customHeight="1">
      <c r="B1035" s="89"/>
      <c r="C1035" s="89"/>
      <c r="D1035" s="89"/>
      <c r="E1035" s="89"/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  <c r="AA1035" s="89"/>
      <c r="AB1035" s="89"/>
      <c r="AC1035" s="89"/>
      <c r="AD1035" s="89"/>
      <c r="AE1035" s="89"/>
      <c r="AF1035" s="89"/>
      <c r="AG1035" s="89"/>
      <c r="AH1035" s="90"/>
      <c r="AJ1035" s="90"/>
      <c r="AL1035" s="90"/>
    </row>
    <row r="1036" spans="2:38" s="49" customFormat="1" ht="6.75" customHeight="1">
      <c r="B1036" s="89"/>
      <c r="C1036" s="89"/>
      <c r="D1036" s="89"/>
      <c r="E1036" s="89"/>
      <c r="F1036" s="89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  <c r="U1036" s="89"/>
      <c r="V1036" s="89"/>
      <c r="W1036" s="89"/>
      <c r="X1036" s="89"/>
      <c r="Y1036" s="89"/>
      <c r="Z1036" s="89"/>
      <c r="AA1036" s="89"/>
      <c r="AB1036" s="89"/>
      <c r="AC1036" s="89"/>
      <c r="AD1036" s="89"/>
      <c r="AE1036" s="89"/>
      <c r="AF1036" s="89"/>
      <c r="AG1036" s="89"/>
      <c r="AH1036" s="90"/>
      <c r="AJ1036" s="90"/>
      <c r="AL1036" s="90"/>
    </row>
    <row r="1037" spans="2:38" s="49" customFormat="1" ht="6.75" customHeight="1">
      <c r="B1037" s="89"/>
      <c r="C1037" s="89"/>
      <c r="D1037" s="89"/>
      <c r="E1037" s="89"/>
      <c r="F1037" s="89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  <c r="U1037" s="89"/>
      <c r="V1037" s="89"/>
      <c r="W1037" s="89"/>
      <c r="X1037" s="89"/>
      <c r="Y1037" s="89"/>
      <c r="Z1037" s="89"/>
      <c r="AA1037" s="89"/>
      <c r="AB1037" s="89"/>
      <c r="AC1037" s="89"/>
      <c r="AD1037" s="89"/>
      <c r="AE1037" s="89"/>
      <c r="AF1037" s="89"/>
      <c r="AG1037" s="89"/>
      <c r="AH1037" s="90"/>
      <c r="AJ1037" s="90"/>
      <c r="AL1037" s="90"/>
    </row>
    <row r="1038" spans="2:38" s="49" customFormat="1" ht="6.75" customHeight="1">
      <c r="B1038" s="89"/>
      <c r="C1038" s="89"/>
      <c r="D1038" s="89"/>
      <c r="E1038" s="89"/>
      <c r="F1038" s="89"/>
      <c r="G1038" s="89"/>
      <c r="H1038" s="89"/>
      <c r="I1038" s="89"/>
      <c r="J1038" s="89"/>
      <c r="K1038" s="89"/>
      <c r="L1038" s="89"/>
      <c r="M1038" s="89"/>
      <c r="N1038" s="89"/>
      <c r="O1038" s="89"/>
      <c r="P1038" s="89"/>
      <c r="Q1038" s="89"/>
      <c r="R1038" s="89"/>
      <c r="S1038" s="89"/>
      <c r="T1038" s="89"/>
      <c r="U1038" s="89"/>
      <c r="V1038" s="89"/>
      <c r="W1038" s="89"/>
      <c r="X1038" s="89"/>
      <c r="Y1038" s="89"/>
      <c r="Z1038" s="89"/>
      <c r="AA1038" s="89"/>
      <c r="AB1038" s="89"/>
      <c r="AC1038" s="89"/>
      <c r="AD1038" s="89"/>
      <c r="AE1038" s="89"/>
      <c r="AF1038" s="89"/>
      <c r="AG1038" s="89"/>
      <c r="AH1038" s="90"/>
      <c r="AJ1038" s="90"/>
      <c r="AL1038" s="90"/>
    </row>
    <row r="1039" spans="2:38" s="49" customFormat="1" ht="6.75" customHeight="1">
      <c r="B1039" s="89"/>
      <c r="C1039" s="89"/>
      <c r="D1039" s="89"/>
      <c r="E1039" s="89"/>
      <c r="F1039" s="89"/>
      <c r="G1039" s="89"/>
      <c r="H1039" s="89"/>
      <c r="I1039" s="89"/>
      <c r="J1039" s="89"/>
      <c r="K1039" s="89"/>
      <c r="L1039" s="89"/>
      <c r="M1039" s="89"/>
      <c r="N1039" s="89"/>
      <c r="O1039" s="89"/>
      <c r="P1039" s="89"/>
      <c r="Q1039" s="89"/>
      <c r="R1039" s="89"/>
      <c r="S1039" s="89"/>
      <c r="T1039" s="89"/>
      <c r="U1039" s="89"/>
      <c r="V1039" s="89"/>
      <c r="W1039" s="89"/>
      <c r="X1039" s="89"/>
      <c r="Y1039" s="89"/>
      <c r="Z1039" s="89"/>
      <c r="AA1039" s="89"/>
      <c r="AB1039" s="89"/>
      <c r="AC1039" s="89"/>
      <c r="AD1039" s="89"/>
      <c r="AE1039" s="89"/>
      <c r="AF1039" s="89"/>
      <c r="AG1039" s="89"/>
      <c r="AH1039" s="90"/>
      <c r="AJ1039" s="90"/>
      <c r="AL1039" s="90"/>
    </row>
    <row r="1040" spans="2:38" s="49" customFormat="1" ht="6.75" customHeight="1">
      <c r="B1040" s="89"/>
      <c r="C1040" s="89"/>
      <c r="D1040" s="89"/>
      <c r="E1040" s="89"/>
      <c r="F1040" s="89"/>
      <c r="G1040" s="89"/>
      <c r="H1040" s="89"/>
      <c r="I1040" s="89"/>
      <c r="J1040" s="89"/>
      <c r="K1040" s="89"/>
      <c r="L1040" s="89"/>
      <c r="M1040" s="89"/>
      <c r="N1040" s="89"/>
      <c r="O1040" s="89"/>
      <c r="P1040" s="89"/>
      <c r="Q1040" s="89"/>
      <c r="R1040" s="89"/>
      <c r="S1040" s="89"/>
      <c r="T1040" s="89"/>
      <c r="U1040" s="89"/>
      <c r="V1040" s="89"/>
      <c r="W1040" s="89"/>
      <c r="X1040" s="89"/>
      <c r="Y1040" s="89"/>
      <c r="Z1040" s="89"/>
      <c r="AA1040" s="89"/>
      <c r="AB1040" s="89"/>
      <c r="AC1040" s="89"/>
      <c r="AD1040" s="89"/>
      <c r="AE1040" s="89"/>
      <c r="AF1040" s="89"/>
      <c r="AG1040" s="89"/>
      <c r="AH1040" s="90"/>
      <c r="AJ1040" s="90"/>
      <c r="AL1040" s="90"/>
    </row>
    <row r="1041" spans="2:38" s="49" customFormat="1" ht="6.75" customHeight="1">
      <c r="B1041" s="89"/>
      <c r="C1041" s="89"/>
      <c r="D1041" s="89"/>
      <c r="E1041" s="89"/>
      <c r="F1041" s="89"/>
      <c r="G1041" s="89"/>
      <c r="H1041" s="89"/>
      <c r="I1041" s="89"/>
      <c r="J1041" s="89"/>
      <c r="K1041" s="89"/>
      <c r="L1041" s="89"/>
      <c r="M1041" s="89"/>
      <c r="N1041" s="89"/>
      <c r="O1041" s="89"/>
      <c r="P1041" s="89"/>
      <c r="Q1041" s="89"/>
      <c r="R1041" s="89"/>
      <c r="S1041" s="89"/>
      <c r="T1041" s="89"/>
      <c r="U1041" s="89"/>
      <c r="V1041" s="89"/>
      <c r="W1041" s="89"/>
      <c r="X1041" s="89"/>
      <c r="Y1041" s="89"/>
      <c r="Z1041" s="89"/>
      <c r="AA1041" s="89"/>
      <c r="AB1041" s="89"/>
      <c r="AC1041" s="89"/>
      <c r="AD1041" s="89"/>
      <c r="AE1041" s="89"/>
      <c r="AF1041" s="89"/>
      <c r="AG1041" s="89"/>
      <c r="AH1041" s="90"/>
      <c r="AJ1041" s="90"/>
      <c r="AL1041" s="90"/>
    </row>
    <row r="1042" spans="2:38" s="49" customFormat="1" ht="6.75" customHeight="1">
      <c r="B1042" s="89"/>
      <c r="C1042" s="89"/>
      <c r="D1042" s="89"/>
      <c r="E1042" s="89"/>
      <c r="F1042" s="89"/>
      <c r="G1042" s="89"/>
      <c r="H1042" s="89"/>
      <c r="I1042" s="89"/>
      <c r="J1042" s="89"/>
      <c r="K1042" s="89"/>
      <c r="L1042" s="89"/>
      <c r="M1042" s="89"/>
      <c r="N1042" s="89"/>
      <c r="O1042" s="89"/>
      <c r="P1042" s="89"/>
      <c r="Q1042" s="89"/>
      <c r="R1042" s="89"/>
      <c r="S1042" s="89"/>
      <c r="T1042" s="89"/>
      <c r="U1042" s="89"/>
      <c r="V1042" s="89"/>
      <c r="W1042" s="89"/>
      <c r="X1042" s="89"/>
      <c r="Y1042" s="89"/>
      <c r="Z1042" s="89"/>
      <c r="AA1042" s="89"/>
      <c r="AB1042" s="89"/>
      <c r="AC1042" s="89"/>
      <c r="AD1042" s="89"/>
      <c r="AE1042" s="89"/>
      <c r="AF1042" s="89"/>
      <c r="AG1042" s="89"/>
      <c r="AH1042" s="90"/>
      <c r="AJ1042" s="90"/>
      <c r="AL1042" s="90"/>
    </row>
    <row r="1043" spans="2:38" s="49" customFormat="1" ht="6.75" customHeight="1">
      <c r="B1043" s="89"/>
      <c r="C1043" s="89"/>
      <c r="D1043" s="89"/>
      <c r="E1043" s="89"/>
      <c r="F1043" s="89"/>
      <c r="G1043" s="89"/>
      <c r="H1043" s="89"/>
      <c r="I1043" s="89"/>
      <c r="J1043" s="89"/>
      <c r="K1043" s="89"/>
      <c r="L1043" s="89"/>
      <c r="M1043" s="89"/>
      <c r="N1043" s="89"/>
      <c r="O1043" s="89"/>
      <c r="P1043" s="89"/>
      <c r="Q1043" s="89"/>
      <c r="R1043" s="89"/>
      <c r="S1043" s="89"/>
      <c r="T1043" s="89"/>
      <c r="U1043" s="89"/>
      <c r="V1043" s="89"/>
      <c r="W1043" s="89"/>
      <c r="X1043" s="89"/>
      <c r="Y1043" s="89"/>
      <c r="Z1043" s="89"/>
      <c r="AA1043" s="89"/>
      <c r="AB1043" s="89"/>
      <c r="AC1043" s="89"/>
      <c r="AD1043" s="89"/>
      <c r="AE1043" s="89"/>
      <c r="AF1043" s="89"/>
      <c r="AG1043" s="89"/>
      <c r="AH1043" s="90"/>
      <c r="AJ1043" s="90"/>
      <c r="AL1043" s="90"/>
    </row>
    <row r="1044" spans="2:38" s="49" customFormat="1" ht="6.75" customHeight="1">
      <c r="B1044" s="89"/>
      <c r="C1044" s="89"/>
      <c r="D1044" s="89"/>
      <c r="E1044" s="89"/>
      <c r="F1044" s="89"/>
      <c r="G1044" s="89"/>
      <c r="H1044" s="89"/>
      <c r="I1044" s="89"/>
      <c r="J1044" s="89"/>
      <c r="K1044" s="89"/>
      <c r="L1044" s="89"/>
      <c r="M1044" s="89"/>
      <c r="N1044" s="89"/>
      <c r="O1044" s="89"/>
      <c r="P1044" s="89"/>
      <c r="Q1044" s="89"/>
      <c r="R1044" s="89"/>
      <c r="S1044" s="89"/>
      <c r="T1044" s="89"/>
      <c r="U1044" s="89"/>
      <c r="V1044" s="89"/>
      <c r="W1044" s="89"/>
      <c r="X1044" s="89"/>
      <c r="Y1044" s="89"/>
      <c r="Z1044" s="89"/>
      <c r="AA1044" s="89"/>
      <c r="AB1044" s="89"/>
      <c r="AC1044" s="89"/>
      <c r="AD1044" s="89"/>
      <c r="AE1044" s="89"/>
      <c r="AF1044" s="89"/>
      <c r="AG1044" s="89"/>
      <c r="AH1044" s="90"/>
      <c r="AJ1044" s="90"/>
      <c r="AL1044" s="90"/>
    </row>
    <row r="1045" spans="2:38" s="49" customFormat="1" ht="6.75" customHeight="1">
      <c r="B1045" s="89"/>
      <c r="C1045" s="89"/>
      <c r="D1045" s="89"/>
      <c r="E1045" s="89"/>
      <c r="F1045" s="89"/>
      <c r="G1045" s="89"/>
      <c r="H1045" s="89"/>
      <c r="I1045" s="89"/>
      <c r="J1045" s="89"/>
      <c r="K1045" s="89"/>
      <c r="L1045" s="89"/>
      <c r="M1045" s="89"/>
      <c r="N1045" s="89"/>
      <c r="O1045" s="89"/>
      <c r="P1045" s="89"/>
      <c r="Q1045" s="89"/>
      <c r="R1045" s="89"/>
      <c r="S1045" s="89"/>
      <c r="T1045" s="89"/>
      <c r="U1045" s="89"/>
      <c r="V1045" s="89"/>
      <c r="W1045" s="89"/>
      <c r="X1045" s="89"/>
      <c r="Y1045" s="89"/>
      <c r="Z1045" s="89"/>
      <c r="AA1045" s="89"/>
      <c r="AB1045" s="89"/>
      <c r="AC1045" s="89"/>
      <c r="AD1045" s="89"/>
      <c r="AE1045" s="89"/>
      <c r="AF1045" s="89"/>
      <c r="AG1045" s="89"/>
      <c r="AH1045" s="90"/>
      <c r="AJ1045" s="90"/>
      <c r="AL1045" s="90"/>
    </row>
    <row r="1046" spans="2:38" s="49" customFormat="1" ht="6.75" customHeight="1">
      <c r="B1046" s="89"/>
      <c r="C1046" s="89"/>
      <c r="D1046" s="89"/>
      <c r="E1046" s="89"/>
      <c r="F1046" s="89"/>
      <c r="G1046" s="89"/>
      <c r="H1046" s="89"/>
      <c r="I1046" s="89"/>
      <c r="J1046" s="89"/>
      <c r="K1046" s="89"/>
      <c r="L1046" s="89"/>
      <c r="M1046" s="89"/>
      <c r="N1046" s="89"/>
      <c r="O1046" s="89"/>
      <c r="P1046" s="89"/>
      <c r="Q1046" s="89"/>
      <c r="R1046" s="89"/>
      <c r="S1046" s="89"/>
      <c r="T1046" s="89"/>
      <c r="U1046" s="89"/>
      <c r="V1046" s="89"/>
      <c r="W1046" s="89"/>
      <c r="X1046" s="89"/>
      <c r="Y1046" s="89"/>
      <c r="Z1046" s="89"/>
      <c r="AA1046" s="89"/>
      <c r="AB1046" s="89"/>
      <c r="AC1046" s="89"/>
      <c r="AD1046" s="89"/>
      <c r="AE1046" s="89"/>
      <c r="AF1046" s="89"/>
      <c r="AG1046" s="89"/>
      <c r="AH1046" s="90"/>
      <c r="AJ1046" s="90"/>
      <c r="AL1046" s="90"/>
    </row>
    <row r="1047" spans="2:38" s="49" customFormat="1" ht="6.75" customHeight="1">
      <c r="B1047" s="89"/>
      <c r="C1047" s="89"/>
      <c r="D1047" s="89"/>
      <c r="E1047" s="89"/>
      <c r="F1047" s="89"/>
      <c r="G1047" s="89"/>
      <c r="H1047" s="89"/>
      <c r="I1047" s="89"/>
      <c r="J1047" s="89"/>
      <c r="K1047" s="89"/>
      <c r="L1047" s="89"/>
      <c r="M1047" s="89"/>
      <c r="N1047" s="89"/>
      <c r="O1047" s="89"/>
      <c r="P1047" s="89"/>
      <c r="Q1047" s="89"/>
      <c r="R1047" s="89"/>
      <c r="S1047" s="89"/>
      <c r="T1047" s="89"/>
      <c r="U1047" s="89"/>
      <c r="V1047" s="89"/>
      <c r="W1047" s="89"/>
      <c r="X1047" s="89"/>
      <c r="Y1047" s="89"/>
      <c r="Z1047" s="89"/>
      <c r="AA1047" s="89"/>
      <c r="AB1047" s="89"/>
      <c r="AC1047" s="89"/>
      <c r="AD1047" s="89"/>
      <c r="AE1047" s="89"/>
      <c r="AF1047" s="89"/>
      <c r="AG1047" s="89"/>
      <c r="AH1047" s="90"/>
      <c r="AJ1047" s="90"/>
      <c r="AL1047" s="90"/>
    </row>
    <row r="1048" spans="2:38" s="49" customFormat="1" ht="6.75" customHeight="1">
      <c r="B1048" s="89"/>
      <c r="C1048" s="89"/>
      <c r="D1048" s="89"/>
      <c r="E1048" s="89"/>
      <c r="F1048" s="89"/>
      <c r="G1048" s="89"/>
      <c r="H1048" s="89"/>
      <c r="I1048" s="89"/>
      <c r="J1048" s="89"/>
      <c r="K1048" s="89"/>
      <c r="L1048" s="89"/>
      <c r="M1048" s="89"/>
      <c r="N1048" s="89"/>
      <c r="O1048" s="89"/>
      <c r="P1048" s="89"/>
      <c r="Q1048" s="89"/>
      <c r="R1048" s="89"/>
      <c r="S1048" s="89"/>
      <c r="T1048" s="89"/>
      <c r="U1048" s="89"/>
      <c r="V1048" s="89"/>
      <c r="W1048" s="89"/>
      <c r="X1048" s="89"/>
      <c r="Y1048" s="89"/>
      <c r="Z1048" s="89"/>
      <c r="AA1048" s="89"/>
      <c r="AB1048" s="89"/>
      <c r="AC1048" s="89"/>
      <c r="AD1048" s="89"/>
      <c r="AE1048" s="89"/>
      <c r="AF1048" s="89"/>
      <c r="AG1048" s="89"/>
      <c r="AH1048" s="90"/>
      <c r="AJ1048" s="90"/>
      <c r="AL1048" s="90"/>
    </row>
    <row r="1049" spans="2:38" s="49" customFormat="1" ht="6.75" customHeight="1">
      <c r="B1049" s="89"/>
      <c r="C1049" s="89"/>
      <c r="D1049" s="89"/>
      <c r="E1049" s="89"/>
      <c r="F1049" s="89"/>
      <c r="G1049" s="89"/>
      <c r="H1049" s="89"/>
      <c r="I1049" s="89"/>
      <c r="J1049" s="89"/>
      <c r="K1049" s="89"/>
      <c r="L1049" s="89"/>
      <c r="M1049" s="89"/>
      <c r="N1049" s="89"/>
      <c r="O1049" s="89"/>
      <c r="P1049" s="89"/>
      <c r="Q1049" s="89"/>
      <c r="R1049" s="89"/>
      <c r="S1049" s="89"/>
      <c r="T1049" s="89"/>
      <c r="U1049" s="89"/>
      <c r="V1049" s="89"/>
      <c r="W1049" s="89"/>
      <c r="X1049" s="89"/>
      <c r="Y1049" s="89"/>
      <c r="Z1049" s="89"/>
      <c r="AA1049" s="89"/>
      <c r="AB1049" s="89"/>
      <c r="AC1049" s="89"/>
      <c r="AD1049" s="89"/>
      <c r="AE1049" s="89"/>
      <c r="AF1049" s="89"/>
      <c r="AG1049" s="89"/>
      <c r="AH1049" s="90"/>
      <c r="AJ1049" s="90"/>
      <c r="AL1049" s="90"/>
    </row>
    <row r="1050" spans="2:38" s="49" customFormat="1" ht="6.75" customHeight="1">
      <c r="B1050" s="89"/>
      <c r="C1050" s="89"/>
      <c r="D1050" s="89"/>
      <c r="E1050" s="89"/>
      <c r="F1050" s="89"/>
      <c r="G1050" s="89"/>
      <c r="H1050" s="89"/>
      <c r="I1050" s="89"/>
      <c r="J1050" s="89"/>
      <c r="K1050" s="89"/>
      <c r="L1050" s="89"/>
      <c r="M1050" s="89"/>
      <c r="N1050" s="89"/>
      <c r="O1050" s="89"/>
      <c r="P1050" s="89"/>
      <c r="Q1050" s="89"/>
      <c r="R1050" s="89"/>
      <c r="S1050" s="89"/>
      <c r="T1050" s="89"/>
      <c r="U1050" s="89"/>
      <c r="V1050" s="89"/>
      <c r="W1050" s="89"/>
      <c r="X1050" s="89"/>
      <c r="Y1050" s="89"/>
      <c r="Z1050" s="89"/>
      <c r="AA1050" s="89"/>
      <c r="AB1050" s="89"/>
      <c r="AC1050" s="89"/>
      <c r="AD1050" s="89"/>
      <c r="AE1050" s="89"/>
      <c r="AF1050" s="89"/>
      <c r="AG1050" s="89"/>
      <c r="AH1050" s="90"/>
      <c r="AJ1050" s="90"/>
      <c r="AL1050" s="90"/>
    </row>
    <row r="1051" spans="2:38" s="49" customFormat="1" ht="6.75" customHeight="1">
      <c r="B1051" s="89"/>
      <c r="C1051" s="89"/>
      <c r="D1051" s="89"/>
      <c r="E1051" s="89"/>
      <c r="F1051" s="89"/>
      <c r="G1051" s="89"/>
      <c r="H1051" s="89"/>
      <c r="I1051" s="89"/>
      <c r="J1051" s="89"/>
      <c r="K1051" s="89"/>
      <c r="L1051" s="89"/>
      <c r="M1051" s="89"/>
      <c r="N1051" s="89"/>
      <c r="O1051" s="89"/>
      <c r="P1051" s="89"/>
      <c r="Q1051" s="89"/>
      <c r="R1051" s="89"/>
      <c r="S1051" s="89"/>
      <c r="T1051" s="89"/>
      <c r="U1051" s="89"/>
      <c r="V1051" s="89"/>
      <c r="W1051" s="89"/>
      <c r="X1051" s="89"/>
      <c r="Y1051" s="89"/>
      <c r="Z1051" s="89"/>
      <c r="AA1051" s="89"/>
      <c r="AB1051" s="89"/>
      <c r="AC1051" s="89"/>
      <c r="AD1051" s="89"/>
      <c r="AE1051" s="89"/>
      <c r="AF1051" s="89"/>
      <c r="AG1051" s="89"/>
      <c r="AH1051" s="90"/>
      <c r="AJ1051" s="90"/>
      <c r="AL1051" s="90"/>
    </row>
    <row r="1052" spans="2:38" s="49" customFormat="1" ht="6.75" customHeight="1">
      <c r="B1052" s="89"/>
      <c r="C1052" s="89"/>
      <c r="D1052" s="89"/>
      <c r="E1052" s="89"/>
      <c r="F1052" s="89"/>
      <c r="G1052" s="89"/>
      <c r="H1052" s="89"/>
      <c r="I1052" s="89"/>
      <c r="J1052" s="89"/>
      <c r="K1052" s="89"/>
      <c r="L1052" s="89"/>
      <c r="M1052" s="89"/>
      <c r="N1052" s="89"/>
      <c r="O1052" s="89"/>
      <c r="P1052" s="89"/>
      <c r="Q1052" s="89"/>
      <c r="R1052" s="89"/>
      <c r="S1052" s="89"/>
      <c r="T1052" s="89"/>
      <c r="U1052" s="89"/>
      <c r="V1052" s="89"/>
      <c r="W1052" s="89"/>
      <c r="X1052" s="89"/>
      <c r="Y1052" s="89"/>
      <c r="Z1052" s="89"/>
      <c r="AA1052" s="89"/>
      <c r="AB1052" s="89"/>
      <c r="AC1052" s="89"/>
      <c r="AD1052" s="89"/>
      <c r="AE1052" s="89"/>
      <c r="AF1052" s="89"/>
      <c r="AG1052" s="89"/>
      <c r="AH1052" s="90"/>
      <c r="AJ1052" s="90"/>
      <c r="AL1052" s="90"/>
    </row>
    <row r="1053" spans="2:38" s="49" customFormat="1" ht="6.75" customHeight="1">
      <c r="B1053" s="89"/>
      <c r="C1053" s="89"/>
      <c r="D1053" s="89"/>
      <c r="E1053" s="89"/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  <c r="S1053" s="89"/>
      <c r="T1053" s="89"/>
      <c r="U1053" s="89"/>
      <c r="V1053" s="89"/>
      <c r="W1053" s="89"/>
      <c r="X1053" s="89"/>
      <c r="Y1053" s="89"/>
      <c r="Z1053" s="89"/>
      <c r="AA1053" s="89"/>
      <c r="AB1053" s="89"/>
      <c r="AC1053" s="89"/>
      <c r="AD1053" s="89"/>
      <c r="AE1053" s="89"/>
      <c r="AF1053" s="89"/>
      <c r="AG1053" s="89"/>
      <c r="AH1053" s="90"/>
      <c r="AJ1053" s="90"/>
      <c r="AL1053" s="90"/>
    </row>
    <row r="1054" spans="2:38" s="49" customFormat="1" ht="6.75" customHeight="1">
      <c r="B1054" s="89"/>
      <c r="C1054" s="89"/>
      <c r="D1054" s="89"/>
      <c r="E1054" s="89"/>
      <c r="F1054" s="89"/>
      <c r="G1054" s="89"/>
      <c r="H1054" s="89"/>
      <c r="I1054" s="89"/>
      <c r="J1054" s="89"/>
      <c r="K1054" s="89"/>
      <c r="L1054" s="89"/>
      <c r="M1054" s="89"/>
      <c r="N1054" s="89"/>
      <c r="O1054" s="89"/>
      <c r="P1054" s="89"/>
      <c r="Q1054" s="89"/>
      <c r="R1054" s="89"/>
      <c r="S1054" s="89"/>
      <c r="T1054" s="89"/>
      <c r="U1054" s="89"/>
      <c r="V1054" s="89"/>
      <c r="W1054" s="89"/>
      <c r="X1054" s="89"/>
      <c r="Y1054" s="89"/>
      <c r="Z1054" s="89"/>
      <c r="AA1054" s="89"/>
      <c r="AB1054" s="89"/>
      <c r="AC1054" s="89"/>
      <c r="AD1054" s="89"/>
      <c r="AE1054" s="89"/>
      <c r="AF1054" s="89"/>
      <c r="AG1054" s="89"/>
      <c r="AH1054" s="90"/>
      <c r="AJ1054" s="90"/>
      <c r="AL1054" s="90"/>
    </row>
    <row r="1055" spans="2:38" s="49" customFormat="1" ht="6.75" customHeight="1">
      <c r="B1055" s="89"/>
      <c r="C1055" s="89"/>
      <c r="D1055" s="89"/>
      <c r="E1055" s="89"/>
      <c r="F1055" s="89"/>
      <c r="G1055" s="89"/>
      <c r="H1055" s="89"/>
      <c r="I1055" s="89"/>
      <c r="J1055" s="89"/>
      <c r="K1055" s="89"/>
      <c r="L1055" s="89"/>
      <c r="M1055" s="89"/>
      <c r="N1055" s="89"/>
      <c r="O1055" s="89"/>
      <c r="P1055" s="89"/>
      <c r="Q1055" s="89"/>
      <c r="R1055" s="89"/>
      <c r="S1055" s="89"/>
      <c r="T1055" s="89"/>
      <c r="U1055" s="89"/>
      <c r="V1055" s="89"/>
      <c r="W1055" s="89"/>
      <c r="X1055" s="89"/>
      <c r="Y1055" s="89"/>
      <c r="Z1055" s="89"/>
      <c r="AA1055" s="89"/>
      <c r="AB1055" s="89"/>
      <c r="AC1055" s="89"/>
      <c r="AD1055" s="89"/>
      <c r="AE1055" s="89"/>
      <c r="AF1055" s="89"/>
      <c r="AG1055" s="89"/>
      <c r="AH1055" s="90"/>
      <c r="AJ1055" s="90"/>
      <c r="AL1055" s="90"/>
    </row>
    <row r="1056" spans="2:38" s="49" customFormat="1" ht="6.75" customHeight="1">
      <c r="B1056" s="89"/>
      <c r="C1056" s="89"/>
      <c r="D1056" s="89"/>
      <c r="E1056" s="89"/>
      <c r="F1056" s="89"/>
      <c r="G1056" s="89"/>
      <c r="H1056" s="89"/>
      <c r="I1056" s="89"/>
      <c r="J1056" s="89"/>
      <c r="K1056" s="89"/>
      <c r="L1056" s="89"/>
      <c r="M1056" s="89"/>
      <c r="N1056" s="89"/>
      <c r="O1056" s="89"/>
      <c r="P1056" s="89"/>
      <c r="Q1056" s="89"/>
      <c r="R1056" s="89"/>
      <c r="S1056" s="89"/>
      <c r="T1056" s="89"/>
      <c r="U1056" s="89"/>
      <c r="V1056" s="89"/>
      <c r="W1056" s="89"/>
      <c r="X1056" s="89"/>
      <c r="Y1056" s="89"/>
      <c r="Z1056" s="89"/>
      <c r="AA1056" s="89"/>
      <c r="AB1056" s="89"/>
      <c r="AC1056" s="89"/>
      <c r="AD1056" s="89"/>
      <c r="AE1056" s="89"/>
      <c r="AF1056" s="89"/>
      <c r="AG1056" s="89"/>
      <c r="AH1056" s="90"/>
      <c r="AJ1056" s="90"/>
      <c r="AL1056" s="90"/>
    </row>
    <row r="1057" spans="2:38" s="49" customFormat="1" ht="6.75" customHeight="1">
      <c r="B1057" s="89"/>
      <c r="C1057" s="89"/>
      <c r="D1057" s="89"/>
      <c r="E1057" s="89"/>
      <c r="F1057" s="89"/>
      <c r="G1057" s="89"/>
      <c r="H1057" s="89"/>
      <c r="I1057" s="89"/>
      <c r="J1057" s="89"/>
      <c r="K1057" s="89"/>
      <c r="L1057" s="89"/>
      <c r="M1057" s="89"/>
      <c r="N1057" s="89"/>
      <c r="O1057" s="89"/>
      <c r="P1057" s="89"/>
      <c r="Q1057" s="89"/>
      <c r="R1057" s="89"/>
      <c r="S1057" s="89"/>
      <c r="T1057" s="89"/>
      <c r="U1057" s="89"/>
      <c r="V1057" s="89"/>
      <c r="W1057" s="89"/>
      <c r="X1057" s="89"/>
      <c r="Y1057" s="89"/>
      <c r="Z1057" s="89"/>
      <c r="AA1057" s="89"/>
      <c r="AB1057" s="89"/>
      <c r="AC1057" s="89"/>
      <c r="AD1057" s="89"/>
      <c r="AE1057" s="89"/>
      <c r="AF1057" s="89"/>
      <c r="AG1057" s="89"/>
      <c r="AH1057" s="90"/>
      <c r="AJ1057" s="90"/>
      <c r="AL1057" s="90"/>
    </row>
    <row r="1058" spans="2:38" s="49" customFormat="1" ht="6.75" customHeight="1">
      <c r="B1058" s="89"/>
      <c r="C1058" s="89"/>
      <c r="D1058" s="89"/>
      <c r="E1058" s="89"/>
      <c r="F1058" s="89"/>
      <c r="G1058" s="89"/>
      <c r="H1058" s="89"/>
      <c r="I1058" s="89"/>
      <c r="J1058" s="89"/>
      <c r="K1058" s="89"/>
      <c r="L1058" s="89"/>
      <c r="M1058" s="89"/>
      <c r="N1058" s="89"/>
      <c r="O1058" s="89"/>
      <c r="P1058" s="89"/>
      <c r="Q1058" s="89"/>
      <c r="R1058" s="89"/>
      <c r="S1058" s="89"/>
      <c r="T1058" s="89"/>
      <c r="U1058" s="89"/>
      <c r="V1058" s="89"/>
      <c r="W1058" s="89"/>
      <c r="X1058" s="89"/>
      <c r="Y1058" s="89"/>
      <c r="Z1058" s="89"/>
      <c r="AA1058" s="89"/>
      <c r="AB1058" s="89"/>
      <c r="AC1058" s="89"/>
      <c r="AD1058" s="89"/>
      <c r="AE1058" s="89"/>
      <c r="AF1058" s="89"/>
      <c r="AG1058" s="89"/>
      <c r="AH1058" s="90"/>
      <c r="AJ1058" s="90"/>
      <c r="AL1058" s="90"/>
    </row>
    <row r="1059" spans="2:38" s="49" customFormat="1" ht="6.75" customHeight="1">
      <c r="B1059" s="89"/>
      <c r="C1059" s="89"/>
      <c r="D1059" s="89"/>
      <c r="E1059" s="89"/>
      <c r="F1059" s="89"/>
      <c r="G1059" s="89"/>
      <c r="H1059" s="89"/>
      <c r="I1059" s="89"/>
      <c r="J1059" s="89"/>
      <c r="K1059" s="89"/>
      <c r="L1059" s="89"/>
      <c r="M1059" s="89"/>
      <c r="N1059" s="89"/>
      <c r="O1059" s="89"/>
      <c r="P1059" s="89"/>
      <c r="Q1059" s="89"/>
      <c r="R1059" s="89"/>
      <c r="S1059" s="89"/>
      <c r="T1059" s="89"/>
      <c r="U1059" s="89"/>
      <c r="V1059" s="89"/>
      <c r="W1059" s="89"/>
      <c r="X1059" s="89"/>
      <c r="Y1059" s="89"/>
      <c r="Z1059" s="89"/>
      <c r="AA1059" s="89"/>
      <c r="AB1059" s="89"/>
      <c r="AC1059" s="89"/>
      <c r="AD1059" s="89"/>
      <c r="AE1059" s="89"/>
      <c r="AF1059" s="89"/>
      <c r="AG1059" s="89"/>
      <c r="AH1059" s="90"/>
      <c r="AJ1059" s="90"/>
      <c r="AL1059" s="90"/>
    </row>
    <row r="1060" spans="2:38" s="49" customFormat="1" ht="6.75" customHeight="1">
      <c r="B1060" s="89"/>
      <c r="C1060" s="89"/>
      <c r="D1060" s="89"/>
      <c r="E1060" s="89"/>
      <c r="F1060" s="89"/>
      <c r="G1060" s="89"/>
      <c r="H1060" s="89"/>
      <c r="I1060" s="89"/>
      <c r="J1060" s="89"/>
      <c r="K1060" s="89"/>
      <c r="L1060" s="89"/>
      <c r="M1060" s="89"/>
      <c r="N1060" s="89"/>
      <c r="O1060" s="89"/>
      <c r="P1060" s="89"/>
      <c r="Q1060" s="89"/>
      <c r="R1060" s="89"/>
      <c r="S1060" s="89"/>
      <c r="T1060" s="89"/>
      <c r="U1060" s="89"/>
      <c r="V1060" s="89"/>
      <c r="W1060" s="89"/>
      <c r="X1060" s="89"/>
      <c r="Y1060" s="89"/>
      <c r="Z1060" s="89"/>
      <c r="AA1060" s="89"/>
      <c r="AB1060" s="89"/>
      <c r="AC1060" s="89"/>
      <c r="AD1060" s="89"/>
      <c r="AE1060" s="89"/>
      <c r="AF1060" s="89"/>
      <c r="AG1060" s="89"/>
      <c r="AH1060" s="90"/>
      <c r="AJ1060" s="90"/>
      <c r="AL1060" s="90"/>
    </row>
    <row r="1061" spans="2:38" s="49" customFormat="1" ht="6.75" customHeight="1">
      <c r="B1061" s="89"/>
      <c r="C1061" s="89"/>
      <c r="D1061" s="89"/>
      <c r="E1061" s="89"/>
      <c r="F1061" s="89"/>
      <c r="G1061" s="89"/>
      <c r="H1061" s="89"/>
      <c r="I1061" s="89"/>
      <c r="J1061" s="89"/>
      <c r="K1061" s="89"/>
      <c r="L1061" s="89"/>
      <c r="M1061" s="89"/>
      <c r="N1061" s="89"/>
      <c r="O1061" s="89"/>
      <c r="P1061" s="89"/>
      <c r="Q1061" s="89"/>
      <c r="R1061" s="89"/>
      <c r="S1061" s="89"/>
      <c r="T1061" s="89"/>
      <c r="U1061" s="89"/>
      <c r="V1061" s="89"/>
      <c r="W1061" s="89"/>
      <c r="X1061" s="89"/>
      <c r="Y1061" s="89"/>
      <c r="Z1061" s="89"/>
      <c r="AA1061" s="89"/>
      <c r="AB1061" s="89"/>
      <c r="AC1061" s="89"/>
      <c r="AD1061" s="89"/>
      <c r="AE1061" s="89"/>
      <c r="AF1061" s="89"/>
      <c r="AG1061" s="89"/>
      <c r="AH1061" s="90"/>
      <c r="AJ1061" s="90"/>
      <c r="AL1061" s="90"/>
    </row>
    <row r="1062" spans="2:38" s="49" customFormat="1" ht="6.75" customHeight="1">
      <c r="B1062" s="89"/>
      <c r="C1062" s="89"/>
      <c r="D1062" s="89"/>
      <c r="E1062" s="89"/>
      <c r="F1062" s="89"/>
      <c r="G1062" s="89"/>
      <c r="H1062" s="89"/>
      <c r="I1062" s="89"/>
      <c r="J1062" s="89"/>
      <c r="K1062" s="89"/>
      <c r="L1062" s="89"/>
      <c r="M1062" s="89"/>
      <c r="N1062" s="89"/>
      <c r="O1062" s="89"/>
      <c r="P1062" s="89"/>
      <c r="Q1062" s="89"/>
      <c r="R1062" s="89"/>
      <c r="S1062" s="89"/>
      <c r="T1062" s="89"/>
      <c r="U1062" s="89"/>
      <c r="V1062" s="89"/>
      <c r="W1062" s="89"/>
      <c r="X1062" s="89"/>
      <c r="Y1062" s="89"/>
      <c r="Z1062" s="89"/>
      <c r="AA1062" s="89"/>
      <c r="AB1062" s="89"/>
      <c r="AC1062" s="89"/>
      <c r="AD1062" s="89"/>
      <c r="AE1062" s="89"/>
      <c r="AF1062" s="89"/>
      <c r="AG1062" s="89"/>
      <c r="AH1062" s="90"/>
      <c r="AJ1062" s="90"/>
      <c r="AL1062" s="90"/>
    </row>
    <row r="1063" spans="2:38" s="49" customFormat="1" ht="6.75" customHeight="1">
      <c r="B1063" s="89"/>
      <c r="C1063" s="89"/>
      <c r="D1063" s="89"/>
      <c r="E1063" s="89"/>
      <c r="F1063" s="89"/>
      <c r="G1063" s="89"/>
      <c r="H1063" s="89"/>
      <c r="I1063" s="89"/>
      <c r="J1063" s="89"/>
      <c r="K1063" s="89"/>
      <c r="L1063" s="89"/>
      <c r="M1063" s="89"/>
      <c r="N1063" s="89"/>
      <c r="O1063" s="89"/>
      <c r="P1063" s="89"/>
      <c r="Q1063" s="89"/>
      <c r="R1063" s="89"/>
      <c r="S1063" s="89"/>
      <c r="T1063" s="89"/>
      <c r="U1063" s="89"/>
      <c r="V1063" s="89"/>
      <c r="W1063" s="89"/>
      <c r="X1063" s="89"/>
      <c r="Y1063" s="89"/>
      <c r="Z1063" s="89"/>
      <c r="AA1063" s="89"/>
      <c r="AB1063" s="89"/>
      <c r="AC1063" s="89"/>
      <c r="AD1063" s="89"/>
      <c r="AE1063" s="89"/>
      <c r="AF1063" s="89"/>
      <c r="AG1063" s="89"/>
      <c r="AH1063" s="90"/>
      <c r="AJ1063" s="90"/>
      <c r="AL1063" s="90"/>
    </row>
    <row r="1064" spans="2:38" s="49" customFormat="1" ht="6.75" customHeight="1">
      <c r="B1064" s="89"/>
      <c r="C1064" s="89"/>
      <c r="D1064" s="89"/>
      <c r="E1064" s="89"/>
      <c r="F1064" s="89"/>
      <c r="G1064" s="89"/>
      <c r="H1064" s="89"/>
      <c r="I1064" s="89"/>
      <c r="J1064" s="89"/>
      <c r="K1064" s="89"/>
      <c r="L1064" s="89"/>
      <c r="M1064" s="89"/>
      <c r="N1064" s="89"/>
      <c r="O1064" s="89"/>
      <c r="P1064" s="89"/>
      <c r="Q1064" s="89"/>
      <c r="R1064" s="89"/>
      <c r="S1064" s="89"/>
      <c r="T1064" s="89"/>
      <c r="U1064" s="89"/>
      <c r="V1064" s="89"/>
      <c r="W1064" s="89"/>
      <c r="X1064" s="89"/>
      <c r="Y1064" s="89"/>
      <c r="Z1064" s="89"/>
      <c r="AA1064" s="89"/>
      <c r="AB1064" s="89"/>
      <c r="AC1064" s="89"/>
      <c r="AD1064" s="89"/>
      <c r="AE1064" s="89"/>
      <c r="AF1064" s="89"/>
      <c r="AG1064" s="89"/>
      <c r="AH1064" s="90"/>
      <c r="AJ1064" s="90"/>
      <c r="AL1064" s="90"/>
    </row>
    <row r="1065" spans="2:38" s="49" customFormat="1" ht="6.75" customHeight="1">
      <c r="B1065" s="89"/>
      <c r="C1065" s="89"/>
      <c r="D1065" s="89"/>
      <c r="E1065" s="89"/>
      <c r="F1065" s="89"/>
      <c r="G1065" s="89"/>
      <c r="H1065" s="89"/>
      <c r="I1065" s="89"/>
      <c r="J1065" s="89"/>
      <c r="K1065" s="89"/>
      <c r="L1065" s="89"/>
      <c r="M1065" s="89"/>
      <c r="N1065" s="89"/>
      <c r="O1065" s="89"/>
      <c r="P1065" s="89"/>
      <c r="Q1065" s="89"/>
      <c r="R1065" s="89"/>
      <c r="S1065" s="89"/>
      <c r="T1065" s="89"/>
      <c r="U1065" s="89"/>
      <c r="V1065" s="89"/>
      <c r="W1065" s="89"/>
      <c r="X1065" s="89"/>
      <c r="Y1065" s="89"/>
      <c r="Z1065" s="89"/>
      <c r="AA1065" s="89"/>
      <c r="AB1065" s="89"/>
      <c r="AC1065" s="89"/>
      <c r="AD1065" s="89"/>
      <c r="AE1065" s="89"/>
      <c r="AF1065" s="89"/>
      <c r="AG1065" s="89"/>
      <c r="AH1065" s="90"/>
      <c r="AJ1065" s="90"/>
      <c r="AL1065" s="90"/>
    </row>
    <row r="1066" spans="2:38" s="49" customFormat="1" ht="6.75" customHeight="1">
      <c r="B1066" s="89"/>
      <c r="C1066" s="89"/>
      <c r="D1066" s="89"/>
      <c r="E1066" s="89"/>
      <c r="F1066" s="89"/>
      <c r="G1066" s="89"/>
      <c r="H1066" s="89"/>
      <c r="I1066" s="89"/>
      <c r="J1066" s="89"/>
      <c r="K1066" s="89"/>
      <c r="L1066" s="89"/>
      <c r="M1066" s="89"/>
      <c r="N1066" s="89"/>
      <c r="O1066" s="89"/>
      <c r="P1066" s="89"/>
      <c r="Q1066" s="89"/>
      <c r="R1066" s="89"/>
      <c r="S1066" s="89"/>
      <c r="T1066" s="89"/>
      <c r="U1066" s="89"/>
      <c r="V1066" s="89"/>
      <c r="W1066" s="89"/>
      <c r="X1066" s="89"/>
      <c r="Y1066" s="89"/>
      <c r="Z1066" s="89"/>
      <c r="AA1066" s="89"/>
      <c r="AB1066" s="89"/>
      <c r="AC1066" s="89"/>
      <c r="AD1066" s="89"/>
      <c r="AE1066" s="89"/>
      <c r="AF1066" s="89"/>
      <c r="AG1066" s="89"/>
      <c r="AH1066" s="90"/>
      <c r="AJ1066" s="90"/>
      <c r="AL1066" s="90"/>
    </row>
    <row r="1067" spans="2:38" s="49" customFormat="1" ht="6.75" customHeight="1">
      <c r="B1067" s="89"/>
      <c r="C1067" s="89"/>
      <c r="D1067" s="89"/>
      <c r="E1067" s="89"/>
      <c r="F1067" s="89"/>
      <c r="G1067" s="89"/>
      <c r="H1067" s="89"/>
      <c r="I1067" s="89"/>
      <c r="J1067" s="89"/>
      <c r="K1067" s="89"/>
      <c r="L1067" s="89"/>
      <c r="M1067" s="89"/>
      <c r="N1067" s="89"/>
      <c r="O1067" s="89"/>
      <c r="P1067" s="89"/>
      <c r="Q1067" s="89"/>
      <c r="R1067" s="89"/>
      <c r="S1067" s="89"/>
      <c r="T1067" s="89"/>
      <c r="U1067" s="89"/>
      <c r="V1067" s="89"/>
      <c r="W1067" s="89"/>
      <c r="X1067" s="89"/>
      <c r="Y1067" s="89"/>
      <c r="Z1067" s="89"/>
      <c r="AA1067" s="89"/>
      <c r="AB1067" s="89"/>
      <c r="AC1067" s="89"/>
      <c r="AD1067" s="89"/>
      <c r="AE1067" s="89"/>
      <c r="AF1067" s="89"/>
      <c r="AG1067" s="89"/>
      <c r="AH1067" s="90"/>
      <c r="AJ1067" s="90"/>
      <c r="AL1067" s="90"/>
    </row>
    <row r="1068" spans="2:38" s="49" customFormat="1" ht="6.75" customHeight="1">
      <c r="B1068" s="89"/>
      <c r="C1068" s="89"/>
      <c r="D1068" s="89"/>
      <c r="E1068" s="89"/>
      <c r="F1068" s="89"/>
      <c r="G1068" s="89"/>
      <c r="H1068" s="89"/>
      <c r="I1068" s="89"/>
      <c r="J1068" s="89"/>
      <c r="K1068" s="89"/>
      <c r="L1068" s="89"/>
      <c r="M1068" s="89"/>
      <c r="N1068" s="89"/>
      <c r="O1068" s="89"/>
      <c r="P1068" s="89"/>
      <c r="Q1068" s="89"/>
      <c r="R1068" s="89"/>
      <c r="S1068" s="89"/>
      <c r="T1068" s="89"/>
      <c r="U1068" s="89"/>
      <c r="V1068" s="89"/>
      <c r="W1068" s="89"/>
      <c r="X1068" s="89"/>
      <c r="Y1068" s="89"/>
      <c r="Z1068" s="89"/>
      <c r="AA1068" s="89"/>
      <c r="AB1068" s="89"/>
      <c r="AC1068" s="89"/>
      <c r="AD1068" s="89"/>
      <c r="AE1068" s="89"/>
      <c r="AF1068" s="89"/>
      <c r="AG1068" s="89"/>
      <c r="AH1068" s="90"/>
      <c r="AJ1068" s="90"/>
      <c r="AL1068" s="90"/>
    </row>
    <row r="1069" spans="2:38" s="49" customFormat="1" ht="6.75" customHeight="1">
      <c r="B1069" s="89"/>
      <c r="C1069" s="89"/>
      <c r="D1069" s="89"/>
      <c r="E1069" s="89"/>
      <c r="F1069" s="89"/>
      <c r="G1069" s="89"/>
      <c r="H1069" s="89"/>
      <c r="I1069" s="89"/>
      <c r="J1069" s="89"/>
      <c r="K1069" s="89"/>
      <c r="L1069" s="89"/>
      <c r="M1069" s="89"/>
      <c r="N1069" s="89"/>
      <c r="O1069" s="89"/>
      <c r="P1069" s="89"/>
      <c r="Q1069" s="89"/>
      <c r="R1069" s="89"/>
      <c r="S1069" s="89"/>
      <c r="T1069" s="89"/>
      <c r="U1069" s="89"/>
      <c r="V1069" s="89"/>
      <c r="W1069" s="89"/>
      <c r="X1069" s="89"/>
      <c r="Y1069" s="89"/>
      <c r="Z1069" s="89"/>
      <c r="AA1069" s="89"/>
      <c r="AB1069" s="89"/>
      <c r="AC1069" s="89"/>
      <c r="AD1069" s="89"/>
      <c r="AE1069" s="89"/>
      <c r="AF1069" s="89"/>
      <c r="AG1069" s="89"/>
      <c r="AH1069" s="90"/>
      <c r="AJ1069" s="90"/>
      <c r="AL1069" s="90"/>
    </row>
    <row r="1070" spans="2:38" s="49" customFormat="1" ht="6.75" customHeight="1">
      <c r="B1070" s="89"/>
      <c r="C1070" s="89"/>
      <c r="D1070" s="89"/>
      <c r="E1070" s="89"/>
      <c r="F1070" s="89"/>
      <c r="G1070" s="89"/>
      <c r="H1070" s="89"/>
      <c r="I1070" s="89"/>
      <c r="J1070" s="89"/>
      <c r="K1070" s="89"/>
      <c r="L1070" s="89"/>
      <c r="M1070" s="89"/>
      <c r="N1070" s="89"/>
      <c r="O1070" s="89"/>
      <c r="P1070" s="89"/>
      <c r="Q1070" s="89"/>
      <c r="R1070" s="89"/>
      <c r="S1070" s="89"/>
      <c r="T1070" s="89"/>
      <c r="U1070" s="89"/>
      <c r="V1070" s="89"/>
      <c r="W1070" s="89"/>
      <c r="X1070" s="89"/>
      <c r="Y1070" s="89"/>
      <c r="Z1070" s="89"/>
      <c r="AA1070" s="89"/>
      <c r="AB1070" s="89"/>
      <c r="AC1070" s="89"/>
      <c r="AD1070" s="89"/>
      <c r="AE1070" s="89"/>
      <c r="AF1070" s="89"/>
      <c r="AG1070" s="89"/>
      <c r="AH1070" s="90"/>
      <c r="AJ1070" s="90"/>
      <c r="AL1070" s="90"/>
    </row>
    <row r="1071" spans="2:38" s="49" customFormat="1" ht="6.75" customHeight="1">
      <c r="B1071" s="89"/>
      <c r="C1071" s="89"/>
      <c r="D1071" s="89"/>
      <c r="E1071" s="89"/>
      <c r="F1071" s="89"/>
      <c r="G1071" s="89"/>
      <c r="H1071" s="89"/>
      <c r="I1071" s="89"/>
      <c r="J1071" s="89"/>
      <c r="K1071" s="89"/>
      <c r="L1071" s="89"/>
      <c r="M1071" s="89"/>
      <c r="N1071" s="89"/>
      <c r="O1071" s="89"/>
      <c r="P1071" s="89"/>
      <c r="Q1071" s="89"/>
      <c r="R1071" s="89"/>
      <c r="S1071" s="89"/>
      <c r="T1071" s="89"/>
      <c r="U1071" s="89"/>
      <c r="V1071" s="89"/>
      <c r="W1071" s="89"/>
      <c r="X1071" s="89"/>
      <c r="Y1071" s="89"/>
      <c r="Z1071" s="89"/>
      <c r="AA1071" s="89"/>
      <c r="AB1071" s="89"/>
      <c r="AC1071" s="89"/>
      <c r="AD1071" s="89"/>
      <c r="AE1071" s="89"/>
      <c r="AF1071" s="89"/>
      <c r="AG1071" s="89"/>
      <c r="AH1071" s="90"/>
      <c r="AJ1071" s="90"/>
      <c r="AL1071" s="90"/>
    </row>
    <row r="1072" spans="2:38" s="49" customFormat="1" ht="6.75" customHeight="1">
      <c r="B1072" s="89"/>
      <c r="C1072" s="89"/>
      <c r="D1072" s="89"/>
      <c r="E1072" s="89"/>
      <c r="F1072" s="89"/>
      <c r="G1072" s="89"/>
      <c r="H1072" s="89"/>
      <c r="I1072" s="89"/>
      <c r="J1072" s="89"/>
      <c r="K1072" s="89"/>
      <c r="L1072" s="89"/>
      <c r="M1072" s="89"/>
      <c r="N1072" s="89"/>
      <c r="O1072" s="89"/>
      <c r="P1072" s="89"/>
      <c r="Q1072" s="89"/>
      <c r="R1072" s="89"/>
      <c r="S1072" s="89"/>
      <c r="T1072" s="89"/>
      <c r="U1072" s="89"/>
      <c r="V1072" s="89"/>
      <c r="W1072" s="89"/>
      <c r="X1072" s="89"/>
      <c r="Y1072" s="89"/>
      <c r="Z1072" s="89"/>
      <c r="AA1072" s="89"/>
      <c r="AB1072" s="89"/>
      <c r="AC1072" s="89"/>
      <c r="AD1072" s="89"/>
      <c r="AE1072" s="89"/>
      <c r="AF1072" s="89"/>
      <c r="AG1072" s="89"/>
      <c r="AH1072" s="90"/>
      <c r="AJ1072" s="90"/>
      <c r="AL1072" s="90"/>
    </row>
    <row r="1073" spans="2:38" s="49" customFormat="1" ht="6.75" customHeight="1">
      <c r="B1073" s="89"/>
      <c r="C1073" s="89"/>
      <c r="D1073" s="89"/>
      <c r="E1073" s="89"/>
      <c r="F1073" s="89"/>
      <c r="G1073" s="89"/>
      <c r="H1073" s="89"/>
      <c r="I1073" s="89"/>
      <c r="J1073" s="89"/>
      <c r="K1073" s="89"/>
      <c r="L1073" s="89"/>
      <c r="M1073" s="89"/>
      <c r="N1073" s="89"/>
      <c r="O1073" s="89"/>
      <c r="P1073" s="89"/>
      <c r="Q1073" s="89"/>
      <c r="R1073" s="89"/>
      <c r="S1073" s="89"/>
      <c r="T1073" s="89"/>
      <c r="U1073" s="89"/>
      <c r="V1073" s="89"/>
      <c r="W1073" s="89"/>
      <c r="X1073" s="89"/>
      <c r="Y1073" s="89"/>
      <c r="Z1073" s="89"/>
      <c r="AA1073" s="89"/>
      <c r="AB1073" s="89"/>
      <c r="AC1073" s="89"/>
      <c r="AD1073" s="89"/>
      <c r="AE1073" s="89"/>
      <c r="AF1073" s="89"/>
      <c r="AG1073" s="89"/>
      <c r="AH1073" s="90"/>
      <c r="AJ1073" s="90"/>
      <c r="AL1073" s="90"/>
    </row>
    <row r="1074" spans="2:38" s="49" customFormat="1" ht="6.75" customHeight="1">
      <c r="B1074" s="89"/>
      <c r="C1074" s="89"/>
      <c r="D1074" s="89"/>
      <c r="E1074" s="89"/>
      <c r="F1074" s="89"/>
      <c r="G1074" s="89"/>
      <c r="H1074" s="89"/>
      <c r="I1074" s="89"/>
      <c r="J1074" s="89"/>
      <c r="K1074" s="89"/>
      <c r="L1074" s="89"/>
      <c r="M1074" s="89"/>
      <c r="N1074" s="89"/>
      <c r="O1074" s="89"/>
      <c r="P1074" s="89"/>
      <c r="Q1074" s="89"/>
      <c r="R1074" s="89"/>
      <c r="S1074" s="89"/>
      <c r="T1074" s="89"/>
      <c r="U1074" s="89"/>
      <c r="V1074" s="89"/>
      <c r="W1074" s="89"/>
      <c r="X1074" s="89"/>
      <c r="Y1074" s="89"/>
      <c r="Z1074" s="89"/>
      <c r="AA1074" s="89"/>
      <c r="AB1074" s="89"/>
      <c r="AC1074" s="89"/>
      <c r="AD1074" s="89"/>
      <c r="AE1074" s="89"/>
      <c r="AF1074" s="89"/>
      <c r="AG1074" s="89"/>
      <c r="AH1074" s="90"/>
      <c r="AJ1074" s="90"/>
      <c r="AL1074" s="90"/>
    </row>
    <row r="1075" spans="2:38" s="49" customFormat="1" ht="6.75" customHeight="1">
      <c r="B1075" s="89"/>
      <c r="C1075" s="89"/>
      <c r="D1075" s="89"/>
      <c r="E1075" s="89"/>
      <c r="F1075" s="89"/>
      <c r="G1075" s="89"/>
      <c r="H1075" s="89"/>
      <c r="I1075" s="89"/>
      <c r="J1075" s="89"/>
      <c r="K1075" s="89"/>
      <c r="L1075" s="89"/>
      <c r="M1075" s="89"/>
      <c r="N1075" s="89"/>
      <c r="O1075" s="89"/>
      <c r="P1075" s="89"/>
      <c r="Q1075" s="89"/>
      <c r="R1075" s="89"/>
      <c r="S1075" s="89"/>
      <c r="T1075" s="89"/>
      <c r="U1075" s="89"/>
      <c r="V1075" s="89"/>
      <c r="W1075" s="89"/>
      <c r="X1075" s="89"/>
      <c r="Y1075" s="89"/>
      <c r="Z1075" s="89"/>
      <c r="AA1075" s="89"/>
      <c r="AB1075" s="89"/>
      <c r="AC1075" s="89"/>
      <c r="AD1075" s="89"/>
      <c r="AE1075" s="89"/>
      <c r="AF1075" s="89"/>
      <c r="AG1075" s="89"/>
      <c r="AH1075" s="90"/>
      <c r="AJ1075" s="90"/>
      <c r="AL1075" s="90"/>
    </row>
    <row r="1076" spans="2:38" s="49" customFormat="1" ht="6.75" customHeight="1">
      <c r="B1076" s="89"/>
      <c r="C1076" s="89"/>
      <c r="D1076" s="89"/>
      <c r="E1076" s="89"/>
      <c r="F1076" s="89"/>
      <c r="G1076" s="89"/>
      <c r="H1076" s="89"/>
      <c r="I1076" s="89"/>
      <c r="J1076" s="89"/>
      <c r="K1076" s="89"/>
      <c r="L1076" s="89"/>
      <c r="M1076" s="89"/>
      <c r="N1076" s="89"/>
      <c r="O1076" s="89"/>
      <c r="P1076" s="89"/>
      <c r="Q1076" s="89"/>
      <c r="R1076" s="89"/>
      <c r="S1076" s="89"/>
      <c r="T1076" s="89"/>
      <c r="U1076" s="89"/>
      <c r="V1076" s="89"/>
      <c r="W1076" s="89"/>
      <c r="X1076" s="89"/>
      <c r="Y1076" s="89"/>
      <c r="Z1076" s="89"/>
      <c r="AA1076" s="89"/>
      <c r="AB1076" s="89"/>
      <c r="AC1076" s="89"/>
      <c r="AD1076" s="89"/>
      <c r="AE1076" s="89"/>
      <c r="AF1076" s="89"/>
      <c r="AG1076" s="89"/>
      <c r="AH1076" s="90"/>
      <c r="AJ1076" s="90"/>
      <c r="AL1076" s="90"/>
    </row>
    <row r="1077" spans="2:38" s="49" customFormat="1" ht="6.75" customHeight="1">
      <c r="B1077" s="89"/>
      <c r="C1077" s="89"/>
      <c r="D1077" s="89"/>
      <c r="E1077" s="89"/>
      <c r="F1077" s="89"/>
      <c r="G1077" s="89"/>
      <c r="H1077" s="89"/>
      <c r="I1077" s="89"/>
      <c r="J1077" s="89"/>
      <c r="K1077" s="89"/>
      <c r="L1077" s="89"/>
      <c r="M1077" s="89"/>
      <c r="N1077" s="89"/>
      <c r="O1077" s="89"/>
      <c r="P1077" s="89"/>
      <c r="Q1077" s="89"/>
      <c r="R1077" s="89"/>
      <c r="S1077" s="89"/>
      <c r="T1077" s="89"/>
      <c r="U1077" s="89"/>
      <c r="V1077" s="89"/>
      <c r="W1077" s="89"/>
      <c r="X1077" s="89"/>
      <c r="Y1077" s="89"/>
      <c r="Z1077" s="89"/>
      <c r="AA1077" s="89"/>
      <c r="AB1077" s="89"/>
      <c r="AC1077" s="89"/>
      <c r="AD1077" s="89"/>
      <c r="AE1077" s="89"/>
      <c r="AF1077" s="89"/>
      <c r="AG1077" s="89"/>
      <c r="AH1077" s="90"/>
      <c r="AJ1077" s="90"/>
      <c r="AL1077" s="90"/>
    </row>
    <row r="1078" spans="2:38" s="49" customFormat="1" ht="6.75" customHeight="1">
      <c r="B1078" s="89"/>
      <c r="C1078" s="89"/>
      <c r="D1078" s="89"/>
      <c r="E1078" s="89"/>
      <c r="F1078" s="89"/>
      <c r="G1078" s="89"/>
      <c r="H1078" s="89"/>
      <c r="I1078" s="89"/>
      <c r="J1078" s="89"/>
      <c r="K1078" s="89"/>
      <c r="L1078" s="89"/>
      <c r="M1078" s="89"/>
      <c r="N1078" s="89"/>
      <c r="O1078" s="89"/>
      <c r="P1078" s="89"/>
      <c r="Q1078" s="89"/>
      <c r="R1078" s="89"/>
      <c r="S1078" s="89"/>
      <c r="T1078" s="89"/>
      <c r="U1078" s="89"/>
      <c r="V1078" s="89"/>
      <c r="W1078" s="89"/>
      <c r="X1078" s="89"/>
      <c r="Y1078" s="89"/>
      <c r="Z1078" s="89"/>
      <c r="AA1078" s="89"/>
      <c r="AB1078" s="89"/>
      <c r="AC1078" s="89"/>
      <c r="AD1078" s="89"/>
      <c r="AE1078" s="89"/>
      <c r="AF1078" s="89"/>
      <c r="AG1078" s="89"/>
      <c r="AH1078" s="90"/>
      <c r="AJ1078" s="90"/>
      <c r="AL1078" s="90"/>
    </row>
    <row r="1079" spans="2:38" s="49" customFormat="1" ht="6.75" customHeight="1">
      <c r="B1079" s="89"/>
      <c r="C1079" s="89"/>
      <c r="D1079" s="89"/>
      <c r="E1079" s="89"/>
      <c r="F1079" s="89"/>
      <c r="G1079" s="89"/>
      <c r="H1079" s="89"/>
      <c r="I1079" s="89"/>
      <c r="J1079" s="89"/>
      <c r="K1079" s="89"/>
      <c r="L1079" s="89"/>
      <c r="M1079" s="89"/>
      <c r="N1079" s="89"/>
      <c r="O1079" s="89"/>
      <c r="P1079" s="89"/>
      <c r="Q1079" s="89"/>
      <c r="R1079" s="89"/>
      <c r="S1079" s="89"/>
      <c r="T1079" s="89"/>
      <c r="U1079" s="89"/>
      <c r="V1079" s="89"/>
      <c r="W1079" s="89"/>
      <c r="X1079" s="89"/>
      <c r="Y1079" s="89"/>
      <c r="Z1079" s="89"/>
      <c r="AA1079" s="89"/>
      <c r="AB1079" s="89"/>
      <c r="AC1079" s="89"/>
      <c r="AD1079" s="89"/>
      <c r="AE1079" s="89"/>
      <c r="AF1079" s="89"/>
      <c r="AG1079" s="89"/>
      <c r="AH1079" s="90"/>
      <c r="AJ1079" s="90"/>
      <c r="AL1079" s="90"/>
    </row>
    <row r="1080" spans="2:38" s="49" customFormat="1" ht="6.75" customHeight="1">
      <c r="B1080" s="89"/>
      <c r="C1080" s="89"/>
      <c r="D1080" s="89"/>
      <c r="E1080" s="89"/>
      <c r="F1080" s="89"/>
      <c r="G1080" s="89"/>
      <c r="H1080" s="89"/>
      <c r="I1080" s="89"/>
      <c r="J1080" s="89"/>
      <c r="K1080" s="89"/>
      <c r="L1080" s="89"/>
      <c r="M1080" s="89"/>
      <c r="N1080" s="89"/>
      <c r="O1080" s="89"/>
      <c r="P1080" s="89"/>
      <c r="Q1080" s="89"/>
      <c r="R1080" s="89"/>
      <c r="S1080" s="89"/>
      <c r="T1080" s="89"/>
      <c r="U1080" s="89"/>
      <c r="V1080" s="89"/>
      <c r="W1080" s="89"/>
      <c r="X1080" s="89"/>
      <c r="Y1080" s="89"/>
      <c r="Z1080" s="89"/>
      <c r="AA1080" s="89"/>
      <c r="AB1080" s="89"/>
      <c r="AC1080" s="89"/>
      <c r="AD1080" s="89"/>
      <c r="AE1080" s="89"/>
      <c r="AF1080" s="89"/>
      <c r="AG1080" s="89"/>
      <c r="AH1080" s="90"/>
      <c r="AJ1080" s="90"/>
      <c r="AL1080" s="90"/>
    </row>
  </sheetData>
  <conditionalFormatting sqref="AH67:AM69 AH19:AM19 AM66 AI18 AK18:AM18 AH21:AM21 AI20 AK20:AM20 AH23:AM45 AI22 AK22:AM22">
    <cfRule type="cellIs" dxfId="110" priority="66" operator="equal">
      <formula>0</formula>
    </cfRule>
  </conditionalFormatting>
  <conditionalFormatting sqref="AH49:AK49 AI48 AH51:AK51 AI50 AH53:AK53 AI52 AH55:AK55 AI54 AH57:AK57 AI56 AH59:AK59 AI58 AH61:AK61 AI60 AH63:AK63 AI62 AH66:AL66 AI64 AK48 AK50 AK52 AK54 AK56 AK58 AK60 AK62 AK64 AH46:AK47 AH65:AK65">
    <cfRule type="cellIs" dxfId="109" priority="65" operator="equal">
      <formula>0</formula>
    </cfRule>
  </conditionalFormatting>
  <conditionalFormatting sqref="AH48">
    <cfRule type="cellIs" dxfId="108" priority="36" operator="equal">
      <formula>0</formula>
    </cfRule>
  </conditionalFormatting>
  <conditionalFormatting sqref="AH50">
    <cfRule type="cellIs" dxfId="107" priority="35" operator="equal">
      <formula>0</formula>
    </cfRule>
  </conditionalFormatting>
  <conditionalFormatting sqref="AH52">
    <cfRule type="cellIs" dxfId="106" priority="34" operator="equal">
      <formula>0</formula>
    </cfRule>
  </conditionalFormatting>
  <conditionalFormatting sqref="AH54">
    <cfRule type="cellIs" dxfId="105" priority="33" operator="equal">
      <formula>0</formula>
    </cfRule>
  </conditionalFormatting>
  <conditionalFormatting sqref="AH56">
    <cfRule type="cellIs" dxfId="104" priority="32" operator="equal">
      <formula>0</formula>
    </cfRule>
  </conditionalFormatting>
  <conditionalFormatting sqref="AH58">
    <cfRule type="cellIs" dxfId="103" priority="31" operator="equal">
      <formula>0</formula>
    </cfRule>
  </conditionalFormatting>
  <conditionalFormatting sqref="AH60">
    <cfRule type="cellIs" dxfId="102" priority="30" operator="equal">
      <formula>0</formula>
    </cfRule>
  </conditionalFormatting>
  <conditionalFormatting sqref="AH62">
    <cfRule type="cellIs" dxfId="101" priority="29" operator="equal">
      <formula>0</formula>
    </cfRule>
  </conditionalFormatting>
  <conditionalFormatting sqref="AH64">
    <cfRule type="cellIs" dxfId="100" priority="28" operator="equal">
      <formula>0</formula>
    </cfRule>
  </conditionalFormatting>
  <conditionalFormatting sqref="AJ48">
    <cfRule type="cellIs" dxfId="99" priority="27" operator="equal">
      <formula>0</formula>
    </cfRule>
  </conditionalFormatting>
  <conditionalFormatting sqref="AJ50">
    <cfRule type="cellIs" dxfId="98" priority="26" operator="equal">
      <formula>0</formula>
    </cfRule>
  </conditionalFormatting>
  <conditionalFormatting sqref="AJ52">
    <cfRule type="cellIs" dxfId="97" priority="25" operator="equal">
      <formula>0</formula>
    </cfRule>
  </conditionalFormatting>
  <conditionalFormatting sqref="AJ54">
    <cfRule type="cellIs" dxfId="96" priority="24" operator="equal">
      <formula>0</formula>
    </cfRule>
  </conditionalFormatting>
  <conditionalFormatting sqref="AJ56">
    <cfRule type="cellIs" dxfId="95" priority="23" operator="equal">
      <formula>0</formula>
    </cfRule>
  </conditionalFormatting>
  <conditionalFormatting sqref="AJ58">
    <cfRule type="cellIs" dxfId="94" priority="22" operator="equal">
      <formula>0</formula>
    </cfRule>
  </conditionalFormatting>
  <conditionalFormatting sqref="AJ60">
    <cfRule type="cellIs" dxfId="93" priority="21" operator="equal">
      <formula>0</formula>
    </cfRule>
  </conditionalFormatting>
  <conditionalFormatting sqref="AJ62">
    <cfRule type="cellIs" dxfId="92" priority="20" operator="equal">
      <formula>0</formula>
    </cfRule>
  </conditionalFormatting>
  <conditionalFormatting sqref="AJ64">
    <cfRule type="cellIs" dxfId="91" priority="19" operator="equal">
      <formula>0</formula>
    </cfRule>
  </conditionalFormatting>
  <conditionalFormatting sqref="AL46:AM64">
    <cfRule type="cellIs" dxfId="90" priority="8" operator="equal">
      <formula>0</formula>
    </cfRule>
  </conditionalFormatting>
  <conditionalFormatting sqref="AL65:AM65">
    <cfRule type="cellIs" dxfId="89" priority="7" operator="equal">
      <formula>0</formula>
    </cfRule>
  </conditionalFormatting>
  <conditionalFormatting sqref="AH18">
    <cfRule type="cellIs" dxfId="88" priority="6" operator="equal">
      <formula>0</formula>
    </cfRule>
  </conditionalFormatting>
  <conditionalFormatting sqref="AJ18">
    <cfRule type="cellIs" dxfId="87" priority="5" operator="equal">
      <formula>0</formula>
    </cfRule>
  </conditionalFormatting>
  <conditionalFormatting sqref="AH20">
    <cfRule type="cellIs" dxfId="86" priority="4" operator="equal">
      <formula>0</formula>
    </cfRule>
  </conditionalFormatting>
  <conditionalFormatting sqref="AJ20">
    <cfRule type="cellIs" dxfId="85" priority="3" operator="equal">
      <formula>0</formula>
    </cfRule>
  </conditionalFormatting>
  <conditionalFormatting sqref="AH22">
    <cfRule type="cellIs" dxfId="84" priority="2" operator="equal">
      <formula>0</formula>
    </cfRule>
  </conditionalFormatting>
  <conditionalFormatting sqref="AJ22">
    <cfRule type="cellIs" dxfId="83" priority="1" operator="equal">
      <formula>0</formula>
    </cfRule>
  </conditionalFormatting>
  <pageMargins left="0.59055118110236227" right="0" top="0" bottom="0" header="0" footer="0"/>
  <pageSetup scale="9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AR1086"/>
  <sheetViews>
    <sheetView showGridLines="0" zoomScale="90" zoomScaleNormal="90" zoomScaleSheetLayoutView="175" zoomScalePageLayoutView="145" workbookViewId="0">
      <selection activeCell="AO4" sqref="AO4"/>
    </sheetView>
  </sheetViews>
  <sheetFormatPr baseColWidth="10" defaultColWidth="11.42578125" defaultRowHeight="9"/>
  <cols>
    <col min="1" max="1" width="0.42578125" style="35" customWidth="1"/>
    <col min="2" max="2" width="2" style="89" customWidth="1"/>
    <col min="3" max="40" width="1.7109375" style="89" customWidth="1"/>
    <col min="41" max="41" width="13.7109375" style="90" customWidth="1"/>
    <col min="42" max="42" width="0.42578125" style="35" customWidth="1"/>
    <col min="43" max="43" width="13.7109375" style="90" customWidth="1"/>
    <col min="44" max="44" width="0.42578125" style="35" customWidth="1"/>
    <col min="45" max="16384" width="11.42578125" style="35"/>
  </cols>
  <sheetData>
    <row r="1" spans="1:44" ht="11.1" customHeight="1">
      <c r="A1" s="212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0"/>
      <c r="AQ1" s="80"/>
    </row>
    <row r="2" spans="1:44" ht="11.1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80"/>
      <c r="AQ2" s="80"/>
    </row>
    <row r="3" spans="1:44" ht="11.1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80"/>
      <c r="AQ3" s="80"/>
    </row>
    <row r="4" spans="1:44" ht="11.1" customHeight="1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80"/>
      <c r="AQ4" s="80"/>
    </row>
    <row r="5" spans="1:44" ht="11.1" customHeight="1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80"/>
      <c r="AQ5" s="80"/>
    </row>
    <row r="6" spans="1:44" ht="11.1" customHeight="1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36"/>
      <c r="AQ6" s="36"/>
    </row>
    <row r="7" spans="1:44" ht="11.1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36"/>
      <c r="AQ7" s="36"/>
    </row>
    <row r="8" spans="1:44" ht="3.95" customHeight="1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80"/>
      <c r="AQ8" s="80"/>
    </row>
    <row r="9" spans="1:44" s="37" customFormat="1" ht="11.1" customHeight="1">
      <c r="A9" s="112" t="str">
        <f>EP_01!A10</f>
        <v>ESTADOS PRESUPUESTARIOS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2"/>
      <c r="AQ9" s="121"/>
      <c r="AR9" s="122"/>
    </row>
    <row r="10" spans="1:44" s="37" customFormat="1" ht="11.1" customHeight="1">
      <c r="A10" s="112" t="s">
        <v>319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1"/>
      <c r="AR10" s="122"/>
    </row>
    <row r="11" spans="1:44" s="37" customFormat="1" ht="11.1" customHeight="1">
      <c r="A11" s="121" t="s">
        <v>147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2"/>
      <c r="AQ11" s="121"/>
      <c r="AR11" s="122"/>
    </row>
    <row r="12" spans="1:44" s="37" customFormat="1" ht="11.1" customHeight="1">
      <c r="A12" s="115" t="s">
        <v>290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22"/>
      <c r="AQ12" s="115"/>
      <c r="AR12" s="122"/>
    </row>
    <row r="13" spans="1:44" s="37" customFormat="1" ht="3.95" customHeigh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9"/>
      <c r="AQ13" s="39"/>
    </row>
    <row r="14" spans="1:44" s="40" customFormat="1" ht="11.1" customHeight="1">
      <c r="A14" s="125" t="s">
        <v>148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415" t="s">
        <v>36</v>
      </c>
      <c r="AP14" s="416"/>
      <c r="AQ14" s="415" t="s">
        <v>40</v>
      </c>
      <c r="AR14" s="416"/>
    </row>
    <row r="15" spans="1:44" s="40" customFormat="1" ht="11.1" customHeight="1">
      <c r="A15" s="125" t="s">
        <v>190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5"/>
      <c r="AP15" s="113"/>
      <c r="AQ15" s="135"/>
      <c r="AR15" s="123"/>
    </row>
    <row r="16" spans="1:44" s="40" customFormat="1" ht="11.1" customHeight="1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181"/>
      <c r="AP16" s="179"/>
      <c r="AQ16" s="181"/>
      <c r="AR16" s="180"/>
    </row>
    <row r="17" spans="1:44" s="40" customFormat="1" ht="11.1" customHeight="1">
      <c r="A17" s="154"/>
      <c r="B17" s="205" t="s">
        <v>2</v>
      </c>
      <c r="C17" s="155"/>
      <c r="D17" s="155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56"/>
      <c r="AO17" s="188"/>
      <c r="AP17" s="189"/>
      <c r="AQ17" s="188"/>
      <c r="AR17" s="189"/>
    </row>
    <row r="18" spans="1:44" s="40" customFormat="1" ht="11.1" customHeight="1">
      <c r="A18" s="154"/>
      <c r="B18" s="148"/>
      <c r="C18" s="155"/>
      <c r="D18" s="155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56"/>
      <c r="AO18" s="190"/>
      <c r="AP18" s="189"/>
      <c r="AQ18" s="190"/>
      <c r="AR18" s="189"/>
    </row>
    <row r="19" spans="1:44" s="40" customFormat="1" ht="11.1" customHeight="1">
      <c r="A19" s="154"/>
      <c r="B19" s="205" t="s">
        <v>2</v>
      </c>
      <c r="C19" s="155"/>
      <c r="D19" s="155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56"/>
      <c r="AO19" s="188"/>
      <c r="AP19" s="189"/>
      <c r="AQ19" s="188"/>
      <c r="AR19" s="189"/>
    </row>
    <row r="20" spans="1:44" s="40" customFormat="1" ht="11.1" customHeight="1">
      <c r="A20" s="154"/>
      <c r="B20" s="148"/>
      <c r="C20" s="155"/>
      <c r="D20" s="155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56"/>
      <c r="AO20" s="190"/>
      <c r="AP20" s="189"/>
      <c r="AQ20" s="190"/>
      <c r="AR20" s="189"/>
    </row>
    <row r="21" spans="1:44" s="40" customFormat="1" ht="11.1" customHeight="1">
      <c r="A21" s="154"/>
      <c r="B21" s="205" t="s">
        <v>2</v>
      </c>
      <c r="C21" s="155"/>
      <c r="D21" s="155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56"/>
      <c r="AO21" s="188"/>
      <c r="AP21" s="189"/>
      <c r="AQ21" s="188"/>
      <c r="AR21" s="189"/>
    </row>
    <row r="22" spans="1:44" s="40" customFormat="1" ht="11.1" customHeight="1">
      <c r="A22" s="154"/>
      <c r="B22" s="148"/>
      <c r="C22" s="155"/>
      <c r="D22" s="155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56"/>
      <c r="AO22" s="190"/>
      <c r="AP22" s="189"/>
      <c r="AQ22" s="190"/>
      <c r="AR22" s="189"/>
    </row>
    <row r="23" spans="1:44" s="40" customFormat="1" ht="11.1" customHeight="1">
      <c r="A23" s="154"/>
      <c r="B23" s="205" t="s">
        <v>2</v>
      </c>
      <c r="C23" s="155"/>
      <c r="D23" s="155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56"/>
      <c r="AO23" s="188"/>
      <c r="AP23" s="189"/>
      <c r="AQ23" s="188"/>
      <c r="AR23" s="189"/>
    </row>
    <row r="24" spans="1:44" s="40" customFormat="1" ht="11.1" customHeight="1">
      <c r="A24" s="154"/>
      <c r="B24" s="148"/>
      <c r="C24" s="155"/>
      <c r="D24" s="155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56"/>
      <c r="AO24" s="190"/>
      <c r="AP24" s="189"/>
      <c r="AQ24" s="190"/>
      <c r="AR24" s="189"/>
    </row>
    <row r="25" spans="1:44" s="40" customFormat="1" ht="11.1" customHeight="1">
      <c r="A25" s="154"/>
      <c r="B25" s="205" t="s">
        <v>2</v>
      </c>
      <c r="C25" s="155"/>
      <c r="D25" s="155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56"/>
      <c r="AO25" s="188"/>
      <c r="AP25" s="189"/>
      <c r="AQ25" s="188"/>
      <c r="AR25" s="189"/>
    </row>
    <row r="26" spans="1:44" s="40" customFormat="1" ht="11.1" customHeight="1">
      <c r="A26" s="154"/>
      <c r="B26" s="148"/>
      <c r="C26" s="155"/>
      <c r="D26" s="155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56"/>
      <c r="AO26" s="190"/>
      <c r="AP26" s="189"/>
      <c r="AQ26" s="190"/>
      <c r="AR26" s="189"/>
    </row>
    <row r="27" spans="1:44" s="40" customFormat="1" ht="11.1" customHeight="1">
      <c r="A27" s="154"/>
      <c r="B27" s="205" t="s">
        <v>2</v>
      </c>
      <c r="C27" s="155"/>
      <c r="D27" s="155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56"/>
      <c r="AO27" s="188"/>
      <c r="AP27" s="189"/>
      <c r="AQ27" s="188"/>
      <c r="AR27" s="189"/>
    </row>
    <row r="28" spans="1:44" s="40" customFormat="1" ht="11.1" customHeight="1">
      <c r="A28" s="154"/>
      <c r="B28" s="148"/>
      <c r="C28" s="155"/>
      <c r="D28" s="155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56"/>
      <c r="AO28" s="190"/>
      <c r="AP28" s="189"/>
      <c r="AQ28" s="190"/>
      <c r="AR28" s="189"/>
    </row>
    <row r="29" spans="1:44" s="40" customFormat="1" ht="11.1" customHeight="1">
      <c r="A29" s="154"/>
      <c r="B29" s="205" t="s">
        <v>2</v>
      </c>
      <c r="C29" s="155"/>
      <c r="D29" s="155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56"/>
      <c r="AO29" s="188"/>
      <c r="AP29" s="189"/>
      <c r="AQ29" s="188"/>
      <c r="AR29" s="189"/>
    </row>
    <row r="30" spans="1:44" s="40" customFormat="1" ht="11.1" customHeight="1">
      <c r="A30" s="154"/>
      <c r="B30" s="148"/>
      <c r="C30" s="155"/>
      <c r="D30" s="155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56"/>
      <c r="AO30" s="190"/>
      <c r="AP30" s="189"/>
      <c r="AQ30" s="190"/>
      <c r="AR30" s="189"/>
    </row>
    <row r="31" spans="1:44" s="40" customFormat="1" ht="11.1" customHeight="1">
      <c r="A31" s="154"/>
      <c r="B31" s="205" t="s">
        <v>2</v>
      </c>
      <c r="C31" s="155"/>
      <c r="D31" s="155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56"/>
      <c r="AO31" s="188"/>
      <c r="AP31" s="189"/>
      <c r="AQ31" s="188"/>
      <c r="AR31" s="189"/>
    </row>
    <row r="32" spans="1:44" s="40" customFormat="1" ht="11.1" customHeight="1">
      <c r="A32" s="154"/>
      <c r="B32" s="148"/>
      <c r="C32" s="155"/>
      <c r="D32" s="155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56"/>
      <c r="AO32" s="190"/>
      <c r="AP32" s="189"/>
      <c r="AQ32" s="190"/>
      <c r="AR32" s="189"/>
    </row>
    <row r="33" spans="1:44" s="40" customFormat="1" ht="11.1" customHeight="1">
      <c r="A33" s="154"/>
      <c r="B33" s="205" t="s">
        <v>2</v>
      </c>
      <c r="C33" s="155"/>
      <c r="D33" s="155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56"/>
      <c r="AO33" s="188"/>
      <c r="AP33" s="189"/>
      <c r="AQ33" s="188"/>
      <c r="AR33" s="189"/>
    </row>
    <row r="34" spans="1:44" s="40" customFormat="1" ht="11.1" customHeight="1">
      <c r="A34" s="154"/>
      <c r="B34" s="148"/>
      <c r="C34" s="155"/>
      <c r="D34" s="155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56"/>
      <c r="AO34" s="190"/>
      <c r="AP34" s="189"/>
      <c r="AQ34" s="190"/>
      <c r="AR34" s="189"/>
    </row>
    <row r="35" spans="1:44" s="40" customFormat="1" ht="11.1" customHeight="1">
      <c r="A35" s="154"/>
      <c r="B35" s="205" t="s">
        <v>2</v>
      </c>
      <c r="C35" s="155"/>
      <c r="D35" s="155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56"/>
      <c r="AO35" s="188"/>
      <c r="AP35" s="189"/>
      <c r="AQ35" s="188"/>
      <c r="AR35" s="189"/>
    </row>
    <row r="36" spans="1:44" s="40" customFormat="1" ht="11.1" customHeight="1">
      <c r="A36" s="154"/>
      <c r="B36" s="148"/>
      <c r="C36" s="155"/>
      <c r="D36" s="155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56"/>
      <c r="AO36" s="190"/>
      <c r="AP36" s="189"/>
      <c r="AQ36" s="190"/>
      <c r="AR36" s="189"/>
    </row>
    <row r="37" spans="1:44" s="40" customFormat="1" ht="11.1" customHeight="1">
      <c r="A37" s="154"/>
      <c r="B37" s="205" t="s">
        <v>2</v>
      </c>
      <c r="C37" s="155"/>
      <c r="D37" s="155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56"/>
      <c r="AO37" s="188"/>
      <c r="AP37" s="189"/>
      <c r="AQ37" s="188"/>
      <c r="AR37" s="189"/>
    </row>
    <row r="38" spans="1:44" s="40" customFormat="1" ht="11.1" customHeight="1">
      <c r="A38" s="157"/>
      <c r="B38" s="187"/>
      <c r="C38" s="158"/>
      <c r="D38" s="158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60"/>
      <c r="AO38" s="196"/>
      <c r="AP38" s="197"/>
      <c r="AQ38" s="196"/>
      <c r="AR38" s="197"/>
    </row>
    <row r="39" spans="1:44" s="40" customFormat="1" ht="11.1" customHeight="1">
      <c r="A39" s="161"/>
      <c r="B39" s="162"/>
      <c r="C39" s="162" t="s">
        <v>149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4"/>
      <c r="AO39" s="222">
        <f>SUM(AO17+AO19+AO21+AO23+AO25+AO27+AO29+AO31+AO33+AO35+AO37)</f>
        <v>0</v>
      </c>
      <c r="AP39" s="191"/>
      <c r="AQ39" s="222">
        <f>SUM(AQ17+AQ19+AQ21+AQ23+AQ25+AQ27+AQ29+AQ31+AQ33+AQ35+AQ37)</f>
        <v>0</v>
      </c>
      <c r="AR39" s="191"/>
    </row>
    <row r="40" spans="1:44" s="40" customFormat="1" ht="11.1" customHeight="1">
      <c r="A40" s="95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41"/>
      <c r="AP40" s="95"/>
      <c r="AQ40" s="41"/>
      <c r="AR40" s="95"/>
    </row>
    <row r="41" spans="1:44" s="40" customFormat="1" ht="11.1" customHeight="1">
      <c r="A41" s="153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38"/>
      <c r="AP41" s="153"/>
      <c r="AQ41" s="138"/>
      <c r="AR41" s="153"/>
    </row>
    <row r="42" spans="1:44" s="40" customFormat="1" ht="11.1" customHeight="1">
      <c r="A42" s="126" t="s">
        <v>150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9" t="s">
        <v>2</v>
      </c>
      <c r="AO42" s="140"/>
      <c r="AP42" s="137"/>
      <c r="AQ42" s="140"/>
      <c r="AR42" s="137"/>
    </row>
    <row r="43" spans="1:44" s="40" customFormat="1" ht="11.1" customHeight="1">
      <c r="A43" s="153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38"/>
      <c r="AP43" s="153"/>
      <c r="AQ43" s="138"/>
      <c r="AR43" s="153"/>
    </row>
    <row r="44" spans="1:44" s="40" customFormat="1" ht="11.1" customHeight="1">
      <c r="A44" s="95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177"/>
      <c r="AP44" s="182"/>
      <c r="AQ44" s="177"/>
      <c r="AR44" s="182"/>
    </row>
    <row r="45" spans="1:44" s="40" customFormat="1" ht="11.1" customHeight="1">
      <c r="A45" s="154"/>
      <c r="B45" s="205" t="s">
        <v>2</v>
      </c>
      <c r="C45" s="155"/>
      <c r="D45" s="155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56"/>
      <c r="AO45" s="188"/>
      <c r="AP45" s="189"/>
      <c r="AQ45" s="188"/>
      <c r="AR45" s="189"/>
    </row>
    <row r="46" spans="1:44" s="40" customFormat="1" ht="11.1" customHeight="1">
      <c r="A46" s="154"/>
      <c r="B46" s="148"/>
      <c r="C46" s="155"/>
      <c r="D46" s="155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56"/>
      <c r="AO46" s="190"/>
      <c r="AP46" s="189"/>
      <c r="AQ46" s="190"/>
      <c r="AR46" s="189"/>
    </row>
    <row r="47" spans="1:44" s="40" customFormat="1" ht="11.1" customHeight="1">
      <c r="A47" s="154"/>
      <c r="B47" s="205" t="s">
        <v>2</v>
      </c>
      <c r="C47" s="155"/>
      <c r="D47" s="155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56"/>
      <c r="AO47" s="188"/>
      <c r="AP47" s="189"/>
      <c r="AQ47" s="188"/>
      <c r="AR47" s="189"/>
    </row>
    <row r="48" spans="1:44" s="40" customFormat="1" ht="11.1" customHeight="1">
      <c r="A48" s="154"/>
      <c r="B48" s="148"/>
      <c r="C48" s="155"/>
      <c r="D48" s="155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56"/>
      <c r="AO48" s="190"/>
      <c r="AP48" s="189"/>
      <c r="AQ48" s="190"/>
      <c r="AR48" s="189"/>
    </row>
    <row r="49" spans="1:44" s="40" customFormat="1" ht="11.1" customHeight="1">
      <c r="A49" s="154"/>
      <c r="B49" s="205" t="s">
        <v>2</v>
      </c>
      <c r="C49" s="155"/>
      <c r="D49" s="155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56"/>
      <c r="AO49" s="188"/>
      <c r="AP49" s="189"/>
      <c r="AQ49" s="188"/>
      <c r="AR49" s="189"/>
    </row>
    <row r="50" spans="1:44" s="40" customFormat="1" ht="11.1" customHeight="1">
      <c r="A50" s="154"/>
      <c r="B50" s="148"/>
      <c r="C50" s="155"/>
      <c r="D50" s="155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56"/>
      <c r="AO50" s="190"/>
      <c r="AP50" s="189"/>
      <c r="AQ50" s="190"/>
      <c r="AR50" s="189"/>
    </row>
    <row r="51" spans="1:44" s="40" customFormat="1" ht="11.1" customHeight="1">
      <c r="A51" s="154"/>
      <c r="B51" s="205" t="s">
        <v>2</v>
      </c>
      <c r="C51" s="155"/>
      <c r="D51" s="155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56"/>
      <c r="AO51" s="188"/>
      <c r="AP51" s="189"/>
      <c r="AQ51" s="188"/>
      <c r="AR51" s="189"/>
    </row>
    <row r="52" spans="1:44" s="40" customFormat="1" ht="11.1" customHeight="1">
      <c r="A52" s="154"/>
      <c r="B52" s="148"/>
      <c r="C52" s="155"/>
      <c r="D52" s="155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56"/>
      <c r="AO52" s="190"/>
      <c r="AP52" s="189"/>
      <c r="AQ52" s="190"/>
      <c r="AR52" s="189"/>
    </row>
    <row r="53" spans="1:44" s="40" customFormat="1" ht="11.1" customHeight="1">
      <c r="A53" s="154"/>
      <c r="B53" s="205" t="s">
        <v>2</v>
      </c>
      <c r="C53" s="155"/>
      <c r="D53" s="155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56"/>
      <c r="AO53" s="188"/>
      <c r="AP53" s="189"/>
      <c r="AQ53" s="188"/>
      <c r="AR53" s="189"/>
    </row>
    <row r="54" spans="1:44" s="40" customFormat="1" ht="11.1" customHeight="1">
      <c r="A54" s="154"/>
      <c r="B54" s="148"/>
      <c r="C54" s="155"/>
      <c r="D54" s="155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56"/>
      <c r="AO54" s="190"/>
      <c r="AP54" s="189"/>
      <c r="AQ54" s="190"/>
      <c r="AR54" s="189"/>
    </row>
    <row r="55" spans="1:44" s="40" customFormat="1" ht="11.1" customHeight="1">
      <c r="A55" s="154"/>
      <c r="B55" s="205" t="s">
        <v>2</v>
      </c>
      <c r="C55" s="155"/>
      <c r="D55" s="155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56"/>
      <c r="AO55" s="188"/>
      <c r="AP55" s="189"/>
      <c r="AQ55" s="188"/>
      <c r="AR55" s="189"/>
    </row>
    <row r="56" spans="1:44" s="40" customFormat="1" ht="11.1" customHeight="1">
      <c r="A56" s="154"/>
      <c r="B56" s="148"/>
      <c r="C56" s="155"/>
      <c r="D56" s="155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56"/>
      <c r="AO56" s="190"/>
      <c r="AP56" s="189"/>
      <c r="AQ56" s="190"/>
      <c r="AR56" s="189"/>
    </row>
    <row r="57" spans="1:44" s="40" customFormat="1" ht="11.1" customHeight="1">
      <c r="A57" s="154"/>
      <c r="B57" s="205" t="s">
        <v>2</v>
      </c>
      <c r="C57" s="155"/>
      <c r="D57" s="155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56"/>
      <c r="AO57" s="188"/>
      <c r="AP57" s="189"/>
      <c r="AQ57" s="188"/>
      <c r="AR57" s="189"/>
    </row>
    <row r="58" spans="1:44" s="40" customFormat="1" ht="11.1" customHeight="1">
      <c r="A58" s="154"/>
      <c r="B58" s="148"/>
      <c r="C58" s="155"/>
      <c r="D58" s="155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56"/>
      <c r="AO58" s="190"/>
      <c r="AP58" s="189"/>
      <c r="AQ58" s="190"/>
      <c r="AR58" s="189"/>
    </row>
    <row r="59" spans="1:44" s="40" customFormat="1" ht="11.1" customHeight="1">
      <c r="A59" s="154"/>
      <c r="B59" s="205" t="s">
        <v>2</v>
      </c>
      <c r="C59" s="155"/>
      <c r="D59" s="155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56"/>
      <c r="AO59" s="188"/>
      <c r="AP59" s="189"/>
      <c r="AQ59" s="188"/>
      <c r="AR59" s="189"/>
    </row>
    <row r="60" spans="1:44" s="40" customFormat="1" ht="11.1" customHeight="1">
      <c r="A60" s="154"/>
      <c r="B60" s="148"/>
      <c r="C60" s="155"/>
      <c r="D60" s="155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56"/>
      <c r="AO60" s="190"/>
      <c r="AP60" s="189"/>
      <c r="AQ60" s="190"/>
      <c r="AR60" s="189"/>
    </row>
    <row r="61" spans="1:44" s="40" customFormat="1" ht="11.1" customHeight="1">
      <c r="A61" s="154"/>
      <c r="B61" s="205" t="s">
        <v>2</v>
      </c>
      <c r="C61" s="155"/>
      <c r="D61" s="155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56"/>
      <c r="AO61" s="188"/>
      <c r="AP61" s="189"/>
      <c r="AQ61" s="188"/>
      <c r="AR61" s="189"/>
    </row>
    <row r="62" spans="1:44" s="40" customFormat="1" ht="11.1" customHeight="1">
      <c r="A62" s="154"/>
      <c r="B62" s="148"/>
      <c r="C62" s="155"/>
      <c r="D62" s="155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56"/>
      <c r="AO62" s="190"/>
      <c r="AP62" s="189"/>
      <c r="AQ62" s="190"/>
      <c r="AR62" s="189"/>
    </row>
    <row r="63" spans="1:44" s="40" customFormat="1" ht="11.1" customHeight="1">
      <c r="A63" s="154"/>
      <c r="B63" s="205" t="s">
        <v>2</v>
      </c>
      <c r="C63" s="155"/>
      <c r="D63" s="155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56"/>
      <c r="AO63" s="188"/>
      <c r="AP63" s="189"/>
      <c r="AQ63" s="188"/>
      <c r="AR63" s="189"/>
    </row>
    <row r="64" spans="1:44" s="40" customFormat="1" ht="11.1" customHeight="1">
      <c r="A64" s="154"/>
      <c r="B64" s="148"/>
      <c r="C64" s="155"/>
      <c r="D64" s="155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56"/>
      <c r="AO64" s="190"/>
      <c r="AP64" s="189"/>
      <c r="AQ64" s="190"/>
      <c r="AR64" s="189"/>
    </row>
    <row r="65" spans="1:44" s="40" customFormat="1" ht="11.1" customHeight="1">
      <c r="A65" s="157"/>
      <c r="B65" s="187"/>
      <c r="C65" s="158"/>
      <c r="D65" s="158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60"/>
      <c r="AO65" s="196"/>
      <c r="AP65" s="197"/>
      <c r="AQ65" s="196"/>
      <c r="AR65" s="197"/>
    </row>
    <row r="66" spans="1:44" s="40" customFormat="1" ht="11.1" customHeight="1">
      <c r="A66" s="161"/>
      <c r="B66" s="162"/>
      <c r="C66" s="162" t="s">
        <v>193</v>
      </c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4"/>
      <c r="AO66" s="222">
        <f>SUM(AO45+AO47+AO49+AO51+AO53+AO55+AO57+AO59+AO61+AO63)</f>
        <v>0</v>
      </c>
      <c r="AP66" s="191"/>
      <c r="AQ66" s="222">
        <f>SUM(AQ45+AQ47+AQ49+AQ51+AQ53+AQ55+AQ57+AQ59+AQ61+AQ63)</f>
        <v>0</v>
      </c>
      <c r="AR66" s="191"/>
    </row>
    <row r="67" spans="1:44" s="40" customFormat="1" ht="11.1" customHeight="1" thickBot="1">
      <c r="A67" s="95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177"/>
      <c r="AP67" s="182"/>
      <c r="AQ67" s="177"/>
      <c r="AR67" s="182"/>
    </row>
    <row r="68" spans="1:44" s="40" customFormat="1" ht="11.1" customHeight="1" thickTop="1" thickBot="1">
      <c r="A68" s="165"/>
      <c r="B68" s="166"/>
      <c r="C68" s="166" t="s">
        <v>41</v>
      </c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8"/>
      <c r="AO68" s="223">
        <f>AO39+AO66</f>
        <v>0</v>
      </c>
      <c r="AP68" s="198"/>
      <c r="AQ68" s="223">
        <f>AQ39+AQ66</f>
        <v>0</v>
      </c>
      <c r="AR68" s="198"/>
    </row>
    <row r="69" spans="1:44" s="81" customFormat="1" ht="11.1" customHeight="1" thickTop="1">
      <c r="A69" s="10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47"/>
      <c r="AP69" s="103"/>
      <c r="AQ69" s="47"/>
      <c r="AR69" s="103"/>
    </row>
    <row r="70" spans="1:44" s="40" customFormat="1" ht="11.1" customHeight="1">
      <c r="A70" s="85"/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</row>
    <row r="71" spans="1:44" s="40" customFormat="1" ht="13.5">
      <c r="A71" s="85"/>
      <c r="B71" s="409" t="s">
        <v>318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</row>
    <row r="72" spans="1:44" s="40" customFormat="1" ht="11.1" customHeight="1">
      <c r="A72" s="95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95"/>
      <c r="AQ72" s="86"/>
      <c r="AR72" s="95"/>
    </row>
    <row r="73" spans="1:44" s="40" customFormat="1" ht="11.1" customHeight="1">
      <c r="A73" s="103" t="s">
        <v>157</v>
      </c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95"/>
      <c r="AQ73" s="48" t="s">
        <v>320</v>
      </c>
      <c r="AR73" s="95"/>
    </row>
    <row r="74" spans="1:44" s="40" customFormat="1" ht="6.95" customHeight="1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4"/>
      <c r="AQ74" s="84"/>
    </row>
    <row r="75" spans="1:44" s="40" customFormat="1" ht="6.95" customHeight="1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4"/>
      <c r="AQ75" s="84"/>
    </row>
    <row r="76" spans="1:44" s="83" customFormat="1" ht="6.95" customHeight="1">
      <c r="AO76" s="84"/>
      <c r="AQ76" s="84"/>
    </row>
    <row r="77" spans="1:44" s="83" customFormat="1" ht="6.95" customHeight="1">
      <c r="AO77" s="84"/>
      <c r="AQ77" s="84"/>
    </row>
    <row r="78" spans="1:44" s="83" customFormat="1" ht="6.95" customHeight="1">
      <c r="AO78" s="84"/>
      <c r="AQ78" s="84"/>
    </row>
    <row r="79" spans="1:44" s="83" customFormat="1" ht="6.95" customHeight="1">
      <c r="AO79" s="84"/>
      <c r="AQ79" s="84"/>
    </row>
    <row r="80" spans="1:44" s="83" customFormat="1" ht="6.95" customHeight="1">
      <c r="AO80" s="84"/>
      <c r="AQ80" s="84"/>
    </row>
    <row r="81" spans="41:43" s="83" customFormat="1" ht="6.95" customHeight="1">
      <c r="AO81" s="84"/>
      <c r="AQ81" s="84"/>
    </row>
    <row r="82" spans="41:43" s="83" customFormat="1" ht="6.95" customHeight="1">
      <c r="AO82" s="84"/>
      <c r="AQ82" s="84"/>
    </row>
    <row r="83" spans="41:43" s="83" customFormat="1" ht="6.95" customHeight="1">
      <c r="AO83" s="84"/>
      <c r="AQ83" s="84"/>
    </row>
    <row r="84" spans="41:43" s="83" customFormat="1" ht="6.95" customHeight="1">
      <c r="AO84" s="84"/>
      <c r="AQ84" s="84"/>
    </row>
    <row r="85" spans="41:43" s="83" customFormat="1" ht="6.95" customHeight="1">
      <c r="AO85" s="84"/>
      <c r="AQ85" s="84"/>
    </row>
    <row r="86" spans="41:43" s="83" customFormat="1" ht="6.95" customHeight="1">
      <c r="AO86" s="84"/>
      <c r="AQ86" s="84"/>
    </row>
    <row r="87" spans="41:43" s="83" customFormat="1" ht="6.95" customHeight="1">
      <c r="AO87" s="84"/>
      <c r="AQ87" s="84"/>
    </row>
    <row r="88" spans="41:43" s="83" customFormat="1" ht="6.95" customHeight="1">
      <c r="AO88" s="84"/>
      <c r="AQ88" s="84"/>
    </row>
    <row r="89" spans="41:43" s="83" customFormat="1" ht="6.95" customHeight="1">
      <c r="AO89" s="84"/>
      <c r="AQ89" s="84"/>
    </row>
    <row r="90" spans="41:43" s="83" customFormat="1" ht="6.95" customHeight="1">
      <c r="AO90" s="84"/>
      <c r="AQ90" s="84"/>
    </row>
    <row r="91" spans="41:43" s="83" customFormat="1" ht="6.95" customHeight="1">
      <c r="AO91" s="84"/>
      <c r="AQ91" s="84"/>
    </row>
    <row r="92" spans="41:43" s="83" customFormat="1" ht="6.95" customHeight="1">
      <c r="AO92" s="84"/>
      <c r="AQ92" s="84"/>
    </row>
    <row r="93" spans="41:43" s="83" customFormat="1" ht="6.95" customHeight="1">
      <c r="AO93" s="84"/>
      <c r="AQ93" s="84"/>
    </row>
    <row r="94" spans="41:43" s="83" customFormat="1" ht="6.95" customHeight="1">
      <c r="AO94" s="84"/>
      <c r="AQ94" s="84"/>
    </row>
    <row r="95" spans="41:43" s="83" customFormat="1" ht="6.95" customHeight="1">
      <c r="AO95" s="84"/>
      <c r="AQ95" s="84"/>
    </row>
    <row r="96" spans="41:43" s="83" customFormat="1" ht="6.95" customHeight="1">
      <c r="AO96" s="84"/>
      <c r="AQ96" s="84"/>
    </row>
    <row r="97" spans="41:43" s="83" customFormat="1" ht="6.95" customHeight="1">
      <c r="AO97" s="84"/>
      <c r="AQ97" s="84"/>
    </row>
    <row r="98" spans="41:43" s="83" customFormat="1" ht="6.95" customHeight="1">
      <c r="AO98" s="84"/>
      <c r="AQ98" s="84"/>
    </row>
    <row r="99" spans="41:43" s="83" customFormat="1" ht="6.95" customHeight="1">
      <c r="AO99" s="84"/>
      <c r="AQ99" s="84"/>
    </row>
    <row r="100" spans="41:43" s="83" customFormat="1" ht="6.95" customHeight="1">
      <c r="AO100" s="84"/>
      <c r="AQ100" s="84"/>
    </row>
    <row r="101" spans="41:43" s="83" customFormat="1" ht="6.95" customHeight="1">
      <c r="AO101" s="84"/>
      <c r="AQ101" s="84"/>
    </row>
    <row r="102" spans="41:43" s="83" customFormat="1" ht="6.95" customHeight="1">
      <c r="AO102" s="84"/>
      <c r="AQ102" s="84"/>
    </row>
    <row r="103" spans="41:43" s="83" customFormat="1" ht="6.95" customHeight="1">
      <c r="AO103" s="84"/>
      <c r="AQ103" s="84"/>
    </row>
    <row r="104" spans="41:43" s="83" customFormat="1" ht="6.95" customHeight="1">
      <c r="AO104" s="84"/>
      <c r="AQ104" s="84"/>
    </row>
    <row r="105" spans="41:43" s="83" customFormat="1" ht="6.95" customHeight="1">
      <c r="AO105" s="84"/>
      <c r="AQ105" s="84"/>
    </row>
    <row r="106" spans="41:43" s="83" customFormat="1" ht="6.95" customHeight="1">
      <c r="AO106" s="84"/>
      <c r="AQ106" s="84"/>
    </row>
    <row r="107" spans="41:43" s="83" customFormat="1" ht="6.95" customHeight="1">
      <c r="AO107" s="84"/>
      <c r="AQ107" s="84"/>
    </row>
    <row r="108" spans="41:43" s="83" customFormat="1" ht="6.95" customHeight="1">
      <c r="AO108" s="84"/>
      <c r="AQ108" s="84"/>
    </row>
    <row r="109" spans="41:43" s="83" customFormat="1" ht="6.95" customHeight="1">
      <c r="AO109" s="84"/>
      <c r="AQ109" s="84"/>
    </row>
    <row r="110" spans="41:43" s="83" customFormat="1" ht="6.95" customHeight="1">
      <c r="AO110" s="84"/>
      <c r="AQ110" s="84"/>
    </row>
    <row r="111" spans="41:43" s="83" customFormat="1" ht="6.95" customHeight="1">
      <c r="AO111" s="84"/>
      <c r="AQ111" s="84"/>
    </row>
    <row r="112" spans="41:43" s="83" customFormat="1" ht="6.95" customHeight="1">
      <c r="AO112" s="84"/>
      <c r="AQ112" s="84"/>
    </row>
    <row r="113" spans="41:43" s="83" customFormat="1" ht="6.95" customHeight="1">
      <c r="AO113" s="84"/>
      <c r="AQ113" s="84"/>
    </row>
    <row r="114" spans="41:43" s="83" customFormat="1" ht="6.95" customHeight="1">
      <c r="AO114" s="84"/>
      <c r="AQ114" s="84"/>
    </row>
    <row r="115" spans="41:43" s="83" customFormat="1" ht="6.95" customHeight="1">
      <c r="AO115" s="84"/>
      <c r="AQ115" s="84"/>
    </row>
    <row r="116" spans="41:43" s="83" customFormat="1" ht="6.95" customHeight="1">
      <c r="AO116" s="84"/>
      <c r="AQ116" s="84"/>
    </row>
    <row r="117" spans="41:43" s="83" customFormat="1" ht="6.95" customHeight="1">
      <c r="AO117" s="84"/>
      <c r="AQ117" s="84"/>
    </row>
    <row r="118" spans="41:43" s="83" customFormat="1" ht="6.95" customHeight="1">
      <c r="AO118" s="84"/>
      <c r="AQ118" s="84"/>
    </row>
    <row r="119" spans="41:43" s="83" customFormat="1" ht="6.95" customHeight="1">
      <c r="AO119" s="84"/>
      <c r="AQ119" s="84"/>
    </row>
    <row r="120" spans="41:43" s="83" customFormat="1" ht="6.95" customHeight="1">
      <c r="AO120" s="84"/>
      <c r="AQ120" s="84"/>
    </row>
    <row r="121" spans="41:43" s="83" customFormat="1" ht="6.95" customHeight="1">
      <c r="AO121" s="84"/>
      <c r="AQ121" s="84"/>
    </row>
    <row r="122" spans="41:43" s="83" customFormat="1" ht="6.95" customHeight="1">
      <c r="AO122" s="84"/>
      <c r="AQ122" s="84"/>
    </row>
    <row r="123" spans="41:43" s="83" customFormat="1" ht="6.95" customHeight="1">
      <c r="AO123" s="84"/>
      <c r="AQ123" s="84"/>
    </row>
    <row r="124" spans="41:43" s="83" customFormat="1" ht="6.95" customHeight="1">
      <c r="AO124" s="84"/>
      <c r="AQ124" s="84"/>
    </row>
    <row r="125" spans="41:43" s="83" customFormat="1" ht="6.95" customHeight="1">
      <c r="AO125" s="84"/>
      <c r="AQ125" s="84"/>
    </row>
    <row r="126" spans="41:43" s="83" customFormat="1" ht="6.95" customHeight="1">
      <c r="AO126" s="84"/>
      <c r="AQ126" s="84"/>
    </row>
    <row r="127" spans="41:43" s="83" customFormat="1" ht="6.95" customHeight="1">
      <c r="AO127" s="84"/>
      <c r="AQ127" s="84"/>
    </row>
    <row r="128" spans="41:43" s="83" customFormat="1" ht="6.95" customHeight="1">
      <c r="AO128" s="84"/>
      <c r="AQ128" s="84"/>
    </row>
    <row r="129" spans="41:43" s="83" customFormat="1" ht="6.95" customHeight="1">
      <c r="AO129" s="84"/>
      <c r="AQ129" s="84"/>
    </row>
    <row r="130" spans="41:43" s="83" customFormat="1" ht="6.95" customHeight="1">
      <c r="AO130" s="84"/>
      <c r="AQ130" s="84"/>
    </row>
    <row r="131" spans="41:43" s="83" customFormat="1" ht="6.95" customHeight="1">
      <c r="AO131" s="84"/>
      <c r="AQ131" s="84"/>
    </row>
    <row r="132" spans="41:43" s="83" customFormat="1" ht="6.95" customHeight="1">
      <c r="AO132" s="84"/>
      <c r="AQ132" s="84"/>
    </row>
    <row r="133" spans="41:43" s="83" customFormat="1" ht="6.95" customHeight="1">
      <c r="AO133" s="84"/>
      <c r="AQ133" s="84"/>
    </row>
    <row r="134" spans="41:43" s="83" customFormat="1" ht="6.95" customHeight="1">
      <c r="AO134" s="84"/>
      <c r="AQ134" s="84"/>
    </row>
    <row r="135" spans="41:43" s="83" customFormat="1" ht="6.95" customHeight="1">
      <c r="AO135" s="84"/>
      <c r="AQ135" s="84"/>
    </row>
    <row r="136" spans="41:43" s="83" customFormat="1" ht="6.95" customHeight="1">
      <c r="AO136" s="84"/>
      <c r="AQ136" s="84"/>
    </row>
    <row r="137" spans="41:43" s="83" customFormat="1" ht="6.95" customHeight="1">
      <c r="AO137" s="84"/>
      <c r="AQ137" s="84"/>
    </row>
    <row r="138" spans="41:43" s="83" customFormat="1" ht="6.95" customHeight="1">
      <c r="AO138" s="84"/>
      <c r="AQ138" s="84"/>
    </row>
    <row r="139" spans="41:43" s="83" customFormat="1" ht="6.95" customHeight="1">
      <c r="AO139" s="84"/>
      <c r="AQ139" s="84"/>
    </row>
    <row r="140" spans="41:43" s="83" customFormat="1" ht="6.95" customHeight="1">
      <c r="AO140" s="84"/>
      <c r="AQ140" s="84"/>
    </row>
    <row r="141" spans="41:43" s="83" customFormat="1" ht="6.95" customHeight="1">
      <c r="AO141" s="84"/>
      <c r="AQ141" s="84"/>
    </row>
    <row r="142" spans="41:43" s="83" customFormat="1" ht="6.95" customHeight="1">
      <c r="AO142" s="84"/>
      <c r="AQ142" s="84"/>
    </row>
    <row r="143" spans="41:43" s="83" customFormat="1" ht="6.95" customHeight="1">
      <c r="AO143" s="84"/>
      <c r="AQ143" s="84"/>
    </row>
    <row r="144" spans="41:43" s="83" customFormat="1" ht="6.95" customHeight="1">
      <c r="AO144" s="84"/>
      <c r="AQ144" s="84"/>
    </row>
    <row r="145" spans="41:43" s="83" customFormat="1" ht="6.95" customHeight="1">
      <c r="AO145" s="84"/>
      <c r="AQ145" s="84"/>
    </row>
    <row r="146" spans="41:43" s="83" customFormat="1" ht="6.95" customHeight="1">
      <c r="AO146" s="84"/>
      <c r="AQ146" s="84"/>
    </row>
    <row r="147" spans="41:43" s="83" customFormat="1" ht="6.95" customHeight="1">
      <c r="AO147" s="84"/>
      <c r="AQ147" s="84"/>
    </row>
    <row r="148" spans="41:43" s="83" customFormat="1" ht="6.95" customHeight="1">
      <c r="AO148" s="84"/>
      <c r="AQ148" s="84"/>
    </row>
    <row r="149" spans="41:43" s="83" customFormat="1" ht="6.95" customHeight="1">
      <c r="AO149" s="84"/>
      <c r="AQ149" s="84"/>
    </row>
    <row r="150" spans="41:43" s="83" customFormat="1" ht="6.95" customHeight="1">
      <c r="AO150" s="84"/>
      <c r="AQ150" s="84"/>
    </row>
    <row r="151" spans="41:43" s="83" customFormat="1" ht="6.95" customHeight="1">
      <c r="AO151" s="84"/>
      <c r="AQ151" s="84"/>
    </row>
    <row r="152" spans="41:43" s="83" customFormat="1" ht="6.95" customHeight="1">
      <c r="AO152" s="84"/>
      <c r="AQ152" s="84"/>
    </row>
    <row r="153" spans="41:43" s="83" customFormat="1" ht="6.95" customHeight="1">
      <c r="AO153" s="84"/>
      <c r="AQ153" s="84"/>
    </row>
    <row r="154" spans="41:43" s="83" customFormat="1" ht="6.95" customHeight="1">
      <c r="AO154" s="84"/>
      <c r="AQ154" s="84"/>
    </row>
    <row r="155" spans="41:43" s="83" customFormat="1" ht="6.95" customHeight="1">
      <c r="AO155" s="84"/>
      <c r="AQ155" s="84"/>
    </row>
    <row r="156" spans="41:43" s="83" customFormat="1" ht="6.95" customHeight="1">
      <c r="AO156" s="84"/>
      <c r="AQ156" s="84"/>
    </row>
    <row r="157" spans="41:43" s="83" customFormat="1" ht="6.95" customHeight="1">
      <c r="AO157" s="84"/>
      <c r="AQ157" s="84"/>
    </row>
    <row r="158" spans="41:43" s="83" customFormat="1" ht="6.95" customHeight="1">
      <c r="AO158" s="84"/>
      <c r="AQ158" s="84"/>
    </row>
    <row r="159" spans="41:43" s="83" customFormat="1" ht="6.95" customHeight="1">
      <c r="AO159" s="84"/>
      <c r="AQ159" s="84"/>
    </row>
    <row r="160" spans="41:43" s="83" customFormat="1" ht="6.95" customHeight="1">
      <c r="AO160" s="84"/>
      <c r="AQ160" s="84"/>
    </row>
    <row r="161" spans="41:43" s="83" customFormat="1" ht="6.95" customHeight="1">
      <c r="AO161" s="84"/>
      <c r="AQ161" s="84"/>
    </row>
    <row r="162" spans="41:43" s="83" customFormat="1" ht="6.95" customHeight="1">
      <c r="AO162" s="84"/>
      <c r="AQ162" s="84"/>
    </row>
    <row r="163" spans="41:43" s="83" customFormat="1" ht="6.95" customHeight="1">
      <c r="AO163" s="84"/>
      <c r="AQ163" s="84"/>
    </row>
    <row r="164" spans="41:43" s="83" customFormat="1" ht="6.95" customHeight="1">
      <c r="AO164" s="84"/>
      <c r="AQ164" s="84"/>
    </row>
    <row r="165" spans="41:43" s="83" customFormat="1" ht="6.95" customHeight="1">
      <c r="AO165" s="84"/>
      <c r="AQ165" s="84"/>
    </row>
    <row r="166" spans="41:43" s="83" customFormat="1" ht="6.95" customHeight="1">
      <c r="AO166" s="84"/>
      <c r="AQ166" s="84"/>
    </row>
    <row r="167" spans="41:43" s="83" customFormat="1" ht="6.95" customHeight="1">
      <c r="AO167" s="84"/>
      <c r="AQ167" s="84"/>
    </row>
    <row r="168" spans="41:43" s="83" customFormat="1" ht="6.95" customHeight="1">
      <c r="AO168" s="84"/>
      <c r="AQ168" s="84"/>
    </row>
    <row r="169" spans="41:43" s="83" customFormat="1" ht="6.95" customHeight="1">
      <c r="AO169" s="84"/>
      <c r="AQ169" s="84"/>
    </row>
    <row r="170" spans="41:43" s="83" customFormat="1" ht="6.95" customHeight="1">
      <c r="AO170" s="84"/>
      <c r="AQ170" s="84"/>
    </row>
    <row r="171" spans="41:43" s="83" customFormat="1" ht="6.95" customHeight="1">
      <c r="AO171" s="84"/>
      <c r="AQ171" s="84"/>
    </row>
    <row r="172" spans="41:43" s="83" customFormat="1" ht="6.95" customHeight="1">
      <c r="AO172" s="84"/>
      <c r="AQ172" s="84"/>
    </row>
    <row r="173" spans="41:43" s="83" customFormat="1" ht="6.95" customHeight="1">
      <c r="AO173" s="84"/>
      <c r="AQ173" s="84"/>
    </row>
    <row r="174" spans="41:43" s="83" customFormat="1" ht="6.95" customHeight="1">
      <c r="AO174" s="84"/>
      <c r="AQ174" s="84"/>
    </row>
    <row r="175" spans="41:43" s="83" customFormat="1" ht="6.95" customHeight="1">
      <c r="AO175" s="84"/>
      <c r="AQ175" s="84"/>
    </row>
    <row r="176" spans="41:43" s="83" customFormat="1" ht="6.95" customHeight="1">
      <c r="AO176" s="84"/>
      <c r="AQ176" s="84"/>
    </row>
    <row r="177" spans="41:43" s="83" customFormat="1" ht="6.95" customHeight="1">
      <c r="AO177" s="84"/>
      <c r="AQ177" s="84"/>
    </row>
    <row r="178" spans="41:43" s="83" customFormat="1" ht="6.95" customHeight="1">
      <c r="AO178" s="84"/>
      <c r="AQ178" s="84"/>
    </row>
    <row r="179" spans="41:43" s="83" customFormat="1" ht="6.95" customHeight="1">
      <c r="AO179" s="84"/>
      <c r="AQ179" s="84"/>
    </row>
    <row r="180" spans="41:43" s="83" customFormat="1" ht="6.95" customHeight="1">
      <c r="AO180" s="84"/>
      <c r="AQ180" s="84"/>
    </row>
    <row r="181" spans="41:43" s="83" customFormat="1" ht="6.95" customHeight="1">
      <c r="AO181" s="84"/>
      <c r="AQ181" s="84"/>
    </row>
    <row r="182" spans="41:43" s="83" customFormat="1" ht="6.95" customHeight="1">
      <c r="AO182" s="84"/>
      <c r="AQ182" s="84"/>
    </row>
    <row r="183" spans="41:43" s="83" customFormat="1" ht="6.95" customHeight="1">
      <c r="AO183" s="84"/>
      <c r="AQ183" s="84"/>
    </row>
    <row r="184" spans="41:43" s="83" customFormat="1" ht="6.95" customHeight="1">
      <c r="AO184" s="84"/>
      <c r="AQ184" s="84"/>
    </row>
    <row r="185" spans="41:43" s="83" customFormat="1" ht="6.95" customHeight="1">
      <c r="AO185" s="84"/>
      <c r="AQ185" s="84"/>
    </row>
    <row r="186" spans="41:43" s="83" customFormat="1" ht="6.95" customHeight="1">
      <c r="AO186" s="84"/>
      <c r="AQ186" s="84"/>
    </row>
    <row r="187" spans="41:43" s="83" customFormat="1" ht="6.95" customHeight="1">
      <c r="AO187" s="84"/>
      <c r="AQ187" s="84"/>
    </row>
    <row r="188" spans="41:43" s="83" customFormat="1" ht="6.95" customHeight="1">
      <c r="AO188" s="84"/>
      <c r="AQ188" s="84"/>
    </row>
    <row r="189" spans="41:43" s="83" customFormat="1" ht="6.95" customHeight="1">
      <c r="AO189" s="84"/>
      <c r="AQ189" s="84"/>
    </row>
    <row r="190" spans="41:43" s="83" customFormat="1" ht="6.95" customHeight="1">
      <c r="AO190" s="84"/>
      <c r="AQ190" s="84"/>
    </row>
    <row r="191" spans="41:43" s="83" customFormat="1" ht="6.95" customHeight="1">
      <c r="AO191" s="84"/>
      <c r="AQ191" s="84"/>
    </row>
    <row r="192" spans="41:43" s="83" customFormat="1" ht="6.95" customHeight="1">
      <c r="AO192" s="84"/>
      <c r="AQ192" s="84"/>
    </row>
    <row r="193" spans="41:43" s="83" customFormat="1" ht="6.95" customHeight="1">
      <c r="AO193" s="84"/>
      <c r="AQ193" s="84"/>
    </row>
    <row r="194" spans="41:43" s="83" customFormat="1" ht="6.95" customHeight="1">
      <c r="AO194" s="84"/>
      <c r="AQ194" s="84"/>
    </row>
    <row r="195" spans="41:43" s="83" customFormat="1" ht="6.95" customHeight="1">
      <c r="AO195" s="84"/>
      <c r="AQ195" s="84"/>
    </row>
    <row r="196" spans="41:43" s="83" customFormat="1" ht="6.95" customHeight="1">
      <c r="AO196" s="84"/>
      <c r="AQ196" s="84"/>
    </row>
    <row r="197" spans="41:43" s="83" customFormat="1" ht="6.95" customHeight="1">
      <c r="AO197" s="84"/>
      <c r="AQ197" s="84"/>
    </row>
    <row r="198" spans="41:43" s="83" customFormat="1" ht="6.95" customHeight="1">
      <c r="AO198" s="84"/>
      <c r="AQ198" s="84"/>
    </row>
    <row r="199" spans="41:43" s="83" customFormat="1" ht="6.95" customHeight="1">
      <c r="AO199" s="84"/>
      <c r="AQ199" s="84"/>
    </row>
    <row r="200" spans="41:43" s="83" customFormat="1" ht="6.95" customHeight="1">
      <c r="AO200" s="84"/>
      <c r="AQ200" s="84"/>
    </row>
    <row r="201" spans="41:43" s="83" customFormat="1" ht="6.95" customHeight="1">
      <c r="AO201" s="84"/>
      <c r="AQ201" s="84"/>
    </row>
    <row r="202" spans="41:43" s="83" customFormat="1" ht="6.95" customHeight="1">
      <c r="AO202" s="84"/>
      <c r="AQ202" s="84"/>
    </row>
    <row r="203" spans="41:43" s="83" customFormat="1" ht="6.95" customHeight="1">
      <c r="AO203" s="84"/>
      <c r="AQ203" s="84"/>
    </row>
    <row r="204" spans="41:43" s="83" customFormat="1" ht="6.95" customHeight="1">
      <c r="AO204" s="84"/>
      <c r="AQ204" s="84"/>
    </row>
    <row r="205" spans="41:43" s="83" customFormat="1" ht="6.95" customHeight="1">
      <c r="AO205" s="84"/>
      <c r="AQ205" s="84"/>
    </row>
    <row r="206" spans="41:43" s="83" customFormat="1" ht="6.95" customHeight="1">
      <c r="AO206" s="84"/>
      <c r="AQ206" s="84"/>
    </row>
    <row r="207" spans="41:43" s="83" customFormat="1" ht="6.95" customHeight="1">
      <c r="AO207" s="84"/>
      <c r="AQ207" s="84"/>
    </row>
    <row r="208" spans="41:43" s="83" customFormat="1" ht="6.95" customHeight="1">
      <c r="AO208" s="84"/>
      <c r="AQ208" s="84"/>
    </row>
    <row r="209" spans="41:43" s="83" customFormat="1" ht="6.95" customHeight="1">
      <c r="AO209" s="84"/>
      <c r="AQ209" s="84"/>
    </row>
    <row r="210" spans="41:43" s="83" customFormat="1" ht="6.95" customHeight="1">
      <c r="AO210" s="84"/>
      <c r="AQ210" s="84"/>
    </row>
    <row r="211" spans="41:43" s="83" customFormat="1" ht="6.95" customHeight="1">
      <c r="AO211" s="84"/>
      <c r="AQ211" s="84"/>
    </row>
    <row r="212" spans="41:43" s="83" customFormat="1" ht="6.95" customHeight="1">
      <c r="AO212" s="84"/>
      <c r="AQ212" s="84"/>
    </row>
    <row r="213" spans="41:43" s="83" customFormat="1" ht="6.95" customHeight="1">
      <c r="AO213" s="84"/>
      <c r="AQ213" s="84"/>
    </row>
    <row r="214" spans="41:43" s="83" customFormat="1" ht="6.95" customHeight="1">
      <c r="AO214" s="84"/>
      <c r="AQ214" s="84"/>
    </row>
    <row r="215" spans="41:43" s="83" customFormat="1" ht="6.95" customHeight="1">
      <c r="AO215" s="84"/>
      <c r="AQ215" s="84"/>
    </row>
    <row r="216" spans="41:43" s="83" customFormat="1" ht="6.95" customHeight="1">
      <c r="AO216" s="84"/>
      <c r="AQ216" s="84"/>
    </row>
    <row r="217" spans="41:43" s="83" customFormat="1" ht="6.95" customHeight="1">
      <c r="AO217" s="84"/>
      <c r="AQ217" s="84"/>
    </row>
    <row r="218" spans="41:43" s="83" customFormat="1" ht="6.95" customHeight="1">
      <c r="AO218" s="84"/>
      <c r="AQ218" s="84"/>
    </row>
    <row r="219" spans="41:43" s="83" customFormat="1" ht="6.95" customHeight="1">
      <c r="AO219" s="84"/>
      <c r="AQ219" s="84"/>
    </row>
    <row r="220" spans="41:43" s="83" customFormat="1" ht="6.95" customHeight="1">
      <c r="AO220" s="84"/>
      <c r="AQ220" s="84"/>
    </row>
    <row r="221" spans="41:43" s="83" customFormat="1" ht="6.95" customHeight="1">
      <c r="AO221" s="84"/>
      <c r="AQ221" s="84"/>
    </row>
    <row r="222" spans="41:43" s="83" customFormat="1" ht="6.95" customHeight="1">
      <c r="AO222" s="84"/>
      <c r="AQ222" s="84"/>
    </row>
    <row r="223" spans="41:43" s="83" customFormat="1" ht="6.95" customHeight="1">
      <c r="AO223" s="84"/>
      <c r="AQ223" s="84"/>
    </row>
    <row r="224" spans="41:43" s="83" customFormat="1" ht="6.95" customHeight="1">
      <c r="AO224" s="84"/>
      <c r="AQ224" s="84"/>
    </row>
    <row r="225" spans="41:43" s="83" customFormat="1" ht="6.95" customHeight="1">
      <c r="AO225" s="84"/>
      <c r="AQ225" s="84"/>
    </row>
    <row r="226" spans="41:43" s="83" customFormat="1" ht="6.95" customHeight="1">
      <c r="AO226" s="84"/>
      <c r="AQ226" s="84"/>
    </row>
    <row r="227" spans="41:43" s="83" customFormat="1" ht="6.95" customHeight="1">
      <c r="AO227" s="84"/>
      <c r="AQ227" s="84"/>
    </row>
    <row r="228" spans="41:43" s="83" customFormat="1" ht="6.95" customHeight="1">
      <c r="AO228" s="84"/>
      <c r="AQ228" s="84"/>
    </row>
    <row r="229" spans="41:43" s="83" customFormat="1" ht="6.95" customHeight="1">
      <c r="AO229" s="84"/>
      <c r="AQ229" s="84"/>
    </row>
    <row r="230" spans="41:43" s="83" customFormat="1" ht="6.95" customHeight="1">
      <c r="AO230" s="84"/>
      <c r="AQ230" s="84"/>
    </row>
    <row r="231" spans="41:43" s="83" customFormat="1" ht="6.95" customHeight="1">
      <c r="AO231" s="84"/>
      <c r="AQ231" s="84"/>
    </row>
    <row r="232" spans="41:43" s="83" customFormat="1" ht="6.95" customHeight="1">
      <c r="AO232" s="84"/>
      <c r="AQ232" s="84"/>
    </row>
    <row r="233" spans="41:43" s="83" customFormat="1" ht="6.95" customHeight="1">
      <c r="AO233" s="84"/>
      <c r="AQ233" s="84"/>
    </row>
    <row r="234" spans="41:43" s="83" customFormat="1" ht="6.95" customHeight="1">
      <c r="AO234" s="84"/>
      <c r="AQ234" s="84"/>
    </row>
    <row r="235" spans="41:43" s="83" customFormat="1" ht="6.95" customHeight="1">
      <c r="AO235" s="84"/>
      <c r="AQ235" s="84"/>
    </row>
    <row r="236" spans="41:43" s="83" customFormat="1" ht="6.95" customHeight="1">
      <c r="AO236" s="84"/>
      <c r="AQ236" s="84"/>
    </row>
    <row r="237" spans="41:43" s="83" customFormat="1" ht="6.95" customHeight="1">
      <c r="AO237" s="84"/>
      <c r="AQ237" s="84"/>
    </row>
    <row r="238" spans="41:43" s="83" customFormat="1" ht="6.95" customHeight="1">
      <c r="AO238" s="84"/>
      <c r="AQ238" s="84"/>
    </row>
    <row r="239" spans="41:43" s="83" customFormat="1" ht="6.95" customHeight="1">
      <c r="AO239" s="84"/>
      <c r="AQ239" s="84"/>
    </row>
    <row r="240" spans="41:43" s="83" customFormat="1" ht="6.95" customHeight="1">
      <c r="AO240" s="84"/>
      <c r="AQ240" s="84"/>
    </row>
    <row r="241" spans="41:43" s="83" customFormat="1" ht="6.95" customHeight="1">
      <c r="AO241" s="84"/>
      <c r="AQ241" s="84"/>
    </row>
    <row r="242" spans="41:43" s="83" customFormat="1" ht="6.95" customHeight="1">
      <c r="AO242" s="84"/>
      <c r="AQ242" s="84"/>
    </row>
    <row r="243" spans="41:43" s="83" customFormat="1" ht="6.95" customHeight="1">
      <c r="AO243" s="84"/>
      <c r="AQ243" s="84"/>
    </row>
    <row r="244" spans="41:43" s="83" customFormat="1" ht="6.95" customHeight="1">
      <c r="AO244" s="84"/>
      <c r="AQ244" s="84"/>
    </row>
    <row r="245" spans="41:43" s="83" customFormat="1" ht="6.95" customHeight="1">
      <c r="AO245" s="84"/>
      <c r="AQ245" s="84"/>
    </row>
    <row r="246" spans="41:43" s="83" customFormat="1" ht="6.95" customHeight="1">
      <c r="AO246" s="84"/>
      <c r="AQ246" s="84"/>
    </row>
    <row r="247" spans="41:43" s="83" customFormat="1" ht="6.95" customHeight="1">
      <c r="AO247" s="84"/>
      <c r="AQ247" s="84"/>
    </row>
    <row r="248" spans="41:43" s="83" customFormat="1" ht="6.95" customHeight="1">
      <c r="AO248" s="84"/>
      <c r="AQ248" s="84"/>
    </row>
    <row r="249" spans="41:43" s="83" customFormat="1" ht="6.95" customHeight="1">
      <c r="AO249" s="84"/>
      <c r="AQ249" s="84"/>
    </row>
    <row r="250" spans="41:43" s="83" customFormat="1" ht="6.95" customHeight="1">
      <c r="AO250" s="84"/>
      <c r="AQ250" s="84"/>
    </row>
    <row r="251" spans="41:43" s="83" customFormat="1" ht="6.95" customHeight="1">
      <c r="AO251" s="84"/>
      <c r="AQ251" s="84"/>
    </row>
    <row r="252" spans="41:43" s="83" customFormat="1" ht="6.95" customHeight="1">
      <c r="AO252" s="84"/>
      <c r="AQ252" s="84"/>
    </row>
    <row r="253" spans="41:43" s="83" customFormat="1" ht="6.95" customHeight="1">
      <c r="AO253" s="84"/>
      <c r="AQ253" s="84"/>
    </row>
    <row r="254" spans="41:43" s="83" customFormat="1" ht="6.95" customHeight="1">
      <c r="AO254" s="84"/>
      <c r="AQ254" s="84"/>
    </row>
    <row r="255" spans="41:43" s="83" customFormat="1" ht="6.95" customHeight="1">
      <c r="AO255" s="84"/>
      <c r="AQ255" s="84"/>
    </row>
    <row r="256" spans="41:43" s="83" customFormat="1" ht="6.95" customHeight="1">
      <c r="AO256" s="84"/>
      <c r="AQ256" s="84"/>
    </row>
    <row r="257" spans="41:43" s="83" customFormat="1" ht="6.95" customHeight="1">
      <c r="AO257" s="84"/>
      <c r="AQ257" s="84"/>
    </row>
    <row r="258" spans="41:43" s="83" customFormat="1" ht="6.95" customHeight="1">
      <c r="AO258" s="84"/>
      <c r="AQ258" s="84"/>
    </row>
    <row r="259" spans="41:43" s="83" customFormat="1" ht="6.95" customHeight="1">
      <c r="AO259" s="84"/>
      <c r="AQ259" s="84"/>
    </row>
    <row r="260" spans="41:43" s="83" customFormat="1" ht="6.95" customHeight="1">
      <c r="AO260" s="84"/>
      <c r="AQ260" s="84"/>
    </row>
    <row r="261" spans="41:43" s="83" customFormat="1" ht="6.95" customHeight="1">
      <c r="AO261" s="84"/>
      <c r="AQ261" s="84"/>
    </row>
    <row r="262" spans="41:43" s="83" customFormat="1" ht="6.95" customHeight="1">
      <c r="AO262" s="84"/>
      <c r="AQ262" s="84"/>
    </row>
    <row r="263" spans="41:43" s="83" customFormat="1" ht="6.95" customHeight="1">
      <c r="AO263" s="84"/>
      <c r="AQ263" s="84"/>
    </row>
    <row r="264" spans="41:43" s="83" customFormat="1" ht="6.95" customHeight="1">
      <c r="AO264" s="84"/>
      <c r="AQ264" s="84"/>
    </row>
    <row r="265" spans="41:43" s="83" customFormat="1" ht="6.95" customHeight="1">
      <c r="AO265" s="84"/>
      <c r="AQ265" s="84"/>
    </row>
    <row r="266" spans="41:43" s="83" customFormat="1" ht="6.95" customHeight="1">
      <c r="AO266" s="84"/>
      <c r="AQ266" s="84"/>
    </row>
    <row r="267" spans="41:43" s="83" customFormat="1" ht="6.95" customHeight="1">
      <c r="AO267" s="84"/>
      <c r="AQ267" s="84"/>
    </row>
    <row r="268" spans="41:43" s="83" customFormat="1" ht="6.95" customHeight="1">
      <c r="AO268" s="84"/>
      <c r="AQ268" s="84"/>
    </row>
    <row r="269" spans="41:43" s="83" customFormat="1" ht="6.95" customHeight="1">
      <c r="AO269" s="84"/>
      <c r="AQ269" s="84"/>
    </row>
    <row r="270" spans="41:43" s="83" customFormat="1" ht="6.95" customHeight="1">
      <c r="AO270" s="84"/>
      <c r="AQ270" s="84"/>
    </row>
    <row r="271" spans="41:43" s="83" customFormat="1" ht="6.95" customHeight="1">
      <c r="AO271" s="84"/>
      <c r="AQ271" s="84"/>
    </row>
    <row r="272" spans="41:43" s="83" customFormat="1" ht="6.95" customHeight="1">
      <c r="AO272" s="84"/>
      <c r="AQ272" s="84"/>
    </row>
    <row r="273" spans="41:43" s="83" customFormat="1" ht="6.95" customHeight="1">
      <c r="AO273" s="84"/>
      <c r="AQ273" s="84"/>
    </row>
    <row r="274" spans="41:43" s="83" customFormat="1" ht="6.95" customHeight="1">
      <c r="AO274" s="84"/>
      <c r="AQ274" s="84"/>
    </row>
    <row r="275" spans="41:43" s="83" customFormat="1" ht="6.95" customHeight="1">
      <c r="AO275" s="84"/>
      <c r="AQ275" s="84"/>
    </row>
    <row r="276" spans="41:43" s="83" customFormat="1" ht="6.95" customHeight="1">
      <c r="AO276" s="84"/>
      <c r="AQ276" s="84"/>
    </row>
    <row r="277" spans="41:43" s="83" customFormat="1" ht="6.95" customHeight="1">
      <c r="AO277" s="84"/>
      <c r="AQ277" s="84"/>
    </row>
    <row r="278" spans="41:43" s="83" customFormat="1" ht="6.95" customHeight="1">
      <c r="AO278" s="84"/>
      <c r="AQ278" s="84"/>
    </row>
    <row r="279" spans="41:43" s="83" customFormat="1" ht="6.95" customHeight="1">
      <c r="AO279" s="84"/>
      <c r="AQ279" s="84"/>
    </row>
    <row r="280" spans="41:43" s="83" customFormat="1" ht="6.95" customHeight="1">
      <c r="AO280" s="84"/>
      <c r="AQ280" s="84"/>
    </row>
    <row r="281" spans="41:43" s="83" customFormat="1" ht="6.95" customHeight="1">
      <c r="AO281" s="84"/>
      <c r="AQ281" s="84"/>
    </row>
    <row r="282" spans="41:43" s="83" customFormat="1" ht="6.95" customHeight="1">
      <c r="AO282" s="84"/>
      <c r="AQ282" s="84"/>
    </row>
    <row r="283" spans="41:43" s="83" customFormat="1" ht="6.95" customHeight="1">
      <c r="AO283" s="84"/>
      <c r="AQ283" s="84"/>
    </row>
    <row r="284" spans="41:43" s="83" customFormat="1" ht="6.95" customHeight="1">
      <c r="AO284" s="84"/>
      <c r="AQ284" s="84"/>
    </row>
    <row r="285" spans="41:43" s="83" customFormat="1" ht="6.95" customHeight="1">
      <c r="AO285" s="84"/>
      <c r="AQ285" s="84"/>
    </row>
    <row r="286" spans="41:43" s="83" customFormat="1" ht="6.95" customHeight="1">
      <c r="AO286" s="84"/>
      <c r="AQ286" s="84"/>
    </row>
    <row r="287" spans="41:43" s="83" customFormat="1" ht="6.95" customHeight="1">
      <c r="AO287" s="84"/>
      <c r="AQ287" s="84"/>
    </row>
    <row r="288" spans="41:43" s="83" customFormat="1" ht="6.95" customHeight="1">
      <c r="AO288" s="84"/>
      <c r="AQ288" s="84"/>
    </row>
    <row r="289" spans="41:43" s="83" customFormat="1" ht="6.95" customHeight="1">
      <c r="AO289" s="84"/>
      <c r="AQ289" s="84"/>
    </row>
    <row r="290" spans="41:43" s="83" customFormat="1" ht="6.95" customHeight="1">
      <c r="AO290" s="84"/>
      <c r="AQ290" s="84"/>
    </row>
    <row r="291" spans="41:43" s="83" customFormat="1" ht="6.95" customHeight="1">
      <c r="AO291" s="84"/>
      <c r="AQ291" s="84"/>
    </row>
    <row r="292" spans="41:43" s="83" customFormat="1" ht="6.95" customHeight="1">
      <c r="AO292" s="84"/>
      <c r="AQ292" s="84"/>
    </row>
    <row r="293" spans="41:43" s="83" customFormat="1" ht="6.95" customHeight="1">
      <c r="AO293" s="84"/>
      <c r="AQ293" s="84"/>
    </row>
    <row r="294" spans="41:43" s="83" customFormat="1" ht="6.95" customHeight="1">
      <c r="AO294" s="84"/>
      <c r="AQ294" s="84"/>
    </row>
    <row r="295" spans="41:43" s="83" customFormat="1" ht="6.95" customHeight="1">
      <c r="AO295" s="84"/>
      <c r="AQ295" s="84"/>
    </row>
    <row r="296" spans="41:43" s="83" customFormat="1" ht="6.95" customHeight="1">
      <c r="AO296" s="84"/>
      <c r="AQ296" s="84"/>
    </row>
    <row r="297" spans="41:43" s="83" customFormat="1" ht="6.95" customHeight="1">
      <c r="AO297" s="84"/>
      <c r="AQ297" s="84"/>
    </row>
    <row r="298" spans="41:43" s="83" customFormat="1" ht="6.95" customHeight="1">
      <c r="AO298" s="84"/>
      <c r="AQ298" s="84"/>
    </row>
    <row r="299" spans="41:43" s="83" customFormat="1" ht="6.95" customHeight="1">
      <c r="AO299" s="84"/>
      <c r="AQ299" s="84"/>
    </row>
    <row r="300" spans="41:43" s="83" customFormat="1" ht="6.95" customHeight="1">
      <c r="AO300" s="84"/>
      <c r="AQ300" s="84"/>
    </row>
    <row r="301" spans="41:43" s="83" customFormat="1" ht="6.95" customHeight="1">
      <c r="AO301" s="84"/>
      <c r="AQ301" s="84"/>
    </row>
    <row r="302" spans="41:43" s="83" customFormat="1" ht="6.95" customHeight="1">
      <c r="AO302" s="84"/>
      <c r="AQ302" s="84"/>
    </row>
    <row r="303" spans="41:43" s="83" customFormat="1" ht="6.95" customHeight="1">
      <c r="AO303" s="84"/>
      <c r="AQ303" s="84"/>
    </row>
    <row r="304" spans="41:43" s="83" customFormat="1" ht="6.95" customHeight="1">
      <c r="AO304" s="84"/>
      <c r="AQ304" s="84"/>
    </row>
    <row r="305" spans="41:43" s="83" customFormat="1" ht="6.95" customHeight="1">
      <c r="AO305" s="84"/>
      <c r="AQ305" s="84"/>
    </row>
    <row r="306" spans="41:43" s="83" customFormat="1" ht="6.95" customHeight="1">
      <c r="AO306" s="84"/>
      <c r="AQ306" s="84"/>
    </row>
    <row r="307" spans="41:43" s="83" customFormat="1" ht="6.95" customHeight="1">
      <c r="AO307" s="84"/>
      <c r="AQ307" s="84"/>
    </row>
    <row r="308" spans="41:43" s="83" customFormat="1" ht="6.95" customHeight="1">
      <c r="AO308" s="84"/>
      <c r="AQ308" s="84"/>
    </row>
    <row r="309" spans="41:43" s="83" customFormat="1" ht="6.95" customHeight="1">
      <c r="AO309" s="84"/>
      <c r="AQ309" s="84"/>
    </row>
    <row r="310" spans="41:43" s="83" customFormat="1" ht="6.95" customHeight="1">
      <c r="AO310" s="84"/>
      <c r="AQ310" s="84"/>
    </row>
    <row r="311" spans="41:43" s="83" customFormat="1" ht="6.95" customHeight="1">
      <c r="AO311" s="84"/>
      <c r="AQ311" s="84"/>
    </row>
    <row r="312" spans="41:43" s="83" customFormat="1" ht="6.95" customHeight="1">
      <c r="AO312" s="84"/>
      <c r="AQ312" s="84"/>
    </row>
    <row r="313" spans="41:43" s="83" customFormat="1" ht="6.95" customHeight="1">
      <c r="AO313" s="84"/>
      <c r="AQ313" s="84"/>
    </row>
    <row r="314" spans="41:43" s="83" customFormat="1" ht="6.95" customHeight="1">
      <c r="AO314" s="84"/>
      <c r="AQ314" s="84"/>
    </row>
    <row r="315" spans="41:43" s="83" customFormat="1" ht="6.95" customHeight="1">
      <c r="AO315" s="84"/>
      <c r="AQ315" s="84"/>
    </row>
    <row r="316" spans="41:43" s="83" customFormat="1" ht="6.95" customHeight="1">
      <c r="AO316" s="84"/>
      <c r="AQ316" s="84"/>
    </row>
    <row r="317" spans="41:43" s="83" customFormat="1" ht="6.95" customHeight="1">
      <c r="AO317" s="84"/>
      <c r="AQ317" s="84"/>
    </row>
    <row r="318" spans="41:43" s="83" customFormat="1" ht="6.95" customHeight="1">
      <c r="AO318" s="84"/>
      <c r="AQ318" s="84"/>
    </row>
    <row r="319" spans="41:43" s="83" customFormat="1" ht="6.95" customHeight="1">
      <c r="AO319" s="84"/>
      <c r="AQ319" s="84"/>
    </row>
    <row r="320" spans="41:43" s="83" customFormat="1" ht="6.95" customHeight="1">
      <c r="AO320" s="84"/>
      <c r="AQ320" s="84"/>
    </row>
    <row r="321" spans="41:43" s="83" customFormat="1" ht="6.95" customHeight="1">
      <c r="AO321" s="84"/>
      <c r="AQ321" s="84"/>
    </row>
    <row r="322" spans="41:43" s="83" customFormat="1" ht="6.95" customHeight="1">
      <c r="AO322" s="84"/>
      <c r="AQ322" s="84"/>
    </row>
    <row r="323" spans="41:43" s="83" customFormat="1" ht="6.95" customHeight="1">
      <c r="AO323" s="84"/>
      <c r="AQ323" s="84"/>
    </row>
    <row r="324" spans="41:43" s="83" customFormat="1" ht="6.95" customHeight="1">
      <c r="AO324" s="84"/>
      <c r="AQ324" s="84"/>
    </row>
    <row r="325" spans="41:43" s="83" customFormat="1" ht="6.95" customHeight="1">
      <c r="AO325" s="84"/>
      <c r="AQ325" s="84"/>
    </row>
    <row r="326" spans="41:43" s="83" customFormat="1" ht="6.95" customHeight="1">
      <c r="AO326" s="84"/>
      <c r="AQ326" s="84"/>
    </row>
    <row r="327" spans="41:43" s="83" customFormat="1" ht="6.95" customHeight="1">
      <c r="AO327" s="84"/>
      <c r="AQ327" s="84"/>
    </row>
    <row r="328" spans="41:43" s="83" customFormat="1" ht="6.95" customHeight="1">
      <c r="AO328" s="84"/>
      <c r="AQ328" s="84"/>
    </row>
    <row r="329" spans="41:43" s="83" customFormat="1" ht="6.95" customHeight="1">
      <c r="AO329" s="84"/>
      <c r="AQ329" s="84"/>
    </row>
    <row r="330" spans="41:43" s="83" customFormat="1" ht="6.95" customHeight="1">
      <c r="AO330" s="84"/>
      <c r="AQ330" s="84"/>
    </row>
    <row r="331" spans="41:43" s="83" customFormat="1" ht="6.95" customHeight="1">
      <c r="AO331" s="84"/>
      <c r="AQ331" s="84"/>
    </row>
    <row r="332" spans="41:43" s="83" customFormat="1" ht="6.95" customHeight="1">
      <c r="AO332" s="84"/>
      <c r="AQ332" s="84"/>
    </row>
    <row r="333" spans="41:43" s="83" customFormat="1" ht="6.95" customHeight="1">
      <c r="AO333" s="84"/>
      <c r="AQ333" s="84"/>
    </row>
    <row r="334" spans="41:43" s="83" customFormat="1" ht="6.95" customHeight="1">
      <c r="AO334" s="84"/>
      <c r="AQ334" s="84"/>
    </row>
    <row r="335" spans="41:43" s="83" customFormat="1" ht="6.95" customHeight="1">
      <c r="AO335" s="84"/>
      <c r="AQ335" s="84"/>
    </row>
    <row r="336" spans="41:43" s="83" customFormat="1" ht="6.95" customHeight="1">
      <c r="AO336" s="84"/>
      <c r="AQ336" s="84"/>
    </row>
    <row r="337" spans="41:43" s="83" customFormat="1" ht="6.95" customHeight="1">
      <c r="AO337" s="84"/>
      <c r="AQ337" s="84"/>
    </row>
    <row r="338" spans="41:43" s="83" customFormat="1" ht="6.95" customHeight="1">
      <c r="AO338" s="84"/>
      <c r="AQ338" s="84"/>
    </row>
    <row r="339" spans="41:43" s="83" customFormat="1" ht="6.95" customHeight="1">
      <c r="AO339" s="84"/>
      <c r="AQ339" s="84"/>
    </row>
    <row r="340" spans="41:43" s="83" customFormat="1" ht="6.95" customHeight="1">
      <c r="AO340" s="84"/>
      <c r="AQ340" s="84"/>
    </row>
    <row r="341" spans="41:43" s="83" customFormat="1" ht="6.95" customHeight="1">
      <c r="AO341" s="84"/>
      <c r="AQ341" s="84"/>
    </row>
    <row r="342" spans="41:43" s="83" customFormat="1" ht="6.95" customHeight="1">
      <c r="AO342" s="84"/>
      <c r="AQ342" s="84"/>
    </row>
    <row r="343" spans="41:43" s="83" customFormat="1" ht="6.95" customHeight="1">
      <c r="AO343" s="84"/>
      <c r="AQ343" s="84"/>
    </row>
    <row r="344" spans="41:43" s="83" customFormat="1" ht="6.95" customHeight="1">
      <c r="AO344" s="84"/>
      <c r="AQ344" s="84"/>
    </row>
    <row r="345" spans="41:43" s="83" customFormat="1" ht="6.95" customHeight="1">
      <c r="AO345" s="84"/>
      <c r="AQ345" s="84"/>
    </row>
    <row r="346" spans="41:43" s="83" customFormat="1" ht="6.95" customHeight="1">
      <c r="AO346" s="84"/>
      <c r="AQ346" s="84"/>
    </row>
    <row r="347" spans="41:43" s="83" customFormat="1" ht="6.95" customHeight="1">
      <c r="AO347" s="84"/>
      <c r="AQ347" s="84"/>
    </row>
    <row r="348" spans="41:43" s="83" customFormat="1" ht="6.95" customHeight="1">
      <c r="AO348" s="84"/>
      <c r="AQ348" s="84"/>
    </row>
    <row r="349" spans="41:43" s="83" customFormat="1" ht="6.95" customHeight="1">
      <c r="AO349" s="84"/>
      <c r="AQ349" s="84"/>
    </row>
    <row r="350" spans="41:43" s="83" customFormat="1" ht="6.95" customHeight="1">
      <c r="AO350" s="84"/>
      <c r="AQ350" s="84"/>
    </row>
    <row r="351" spans="41:43" s="83" customFormat="1" ht="6.95" customHeight="1">
      <c r="AO351" s="84"/>
      <c r="AQ351" s="84"/>
    </row>
    <row r="352" spans="41:43" s="83" customFormat="1" ht="6.95" customHeight="1">
      <c r="AO352" s="84"/>
      <c r="AQ352" s="84"/>
    </row>
    <row r="353" spans="41:43" s="83" customFormat="1" ht="6.95" customHeight="1">
      <c r="AO353" s="84"/>
      <c r="AQ353" s="84"/>
    </row>
    <row r="354" spans="41:43" s="83" customFormat="1" ht="6.95" customHeight="1">
      <c r="AO354" s="84"/>
      <c r="AQ354" s="84"/>
    </row>
    <row r="355" spans="41:43" s="83" customFormat="1" ht="6.95" customHeight="1">
      <c r="AO355" s="84"/>
      <c r="AQ355" s="84"/>
    </row>
    <row r="356" spans="41:43" s="83" customFormat="1" ht="6.95" customHeight="1">
      <c r="AO356" s="84"/>
      <c r="AQ356" s="84"/>
    </row>
    <row r="357" spans="41:43" s="83" customFormat="1" ht="6.95" customHeight="1">
      <c r="AO357" s="84"/>
      <c r="AQ357" s="84"/>
    </row>
    <row r="358" spans="41:43" s="83" customFormat="1" ht="6.95" customHeight="1">
      <c r="AO358" s="84"/>
      <c r="AQ358" s="84"/>
    </row>
    <row r="359" spans="41:43" s="83" customFormat="1" ht="6.95" customHeight="1">
      <c r="AO359" s="84"/>
      <c r="AQ359" s="84"/>
    </row>
    <row r="360" spans="41:43" s="83" customFormat="1" ht="6.95" customHeight="1">
      <c r="AO360" s="84"/>
      <c r="AQ360" s="84"/>
    </row>
    <row r="361" spans="41:43" s="83" customFormat="1" ht="6.95" customHeight="1">
      <c r="AO361" s="84"/>
      <c r="AQ361" s="84"/>
    </row>
    <row r="362" spans="41:43" s="83" customFormat="1" ht="6.95" customHeight="1">
      <c r="AO362" s="84"/>
      <c r="AQ362" s="84"/>
    </row>
    <row r="363" spans="41:43" s="83" customFormat="1" ht="6.95" customHeight="1">
      <c r="AO363" s="84"/>
      <c r="AQ363" s="84"/>
    </row>
    <row r="364" spans="41:43" s="83" customFormat="1" ht="6.95" customHeight="1">
      <c r="AO364" s="84"/>
      <c r="AQ364" s="84"/>
    </row>
    <row r="365" spans="41:43" s="83" customFormat="1" ht="6.95" customHeight="1">
      <c r="AO365" s="84"/>
      <c r="AQ365" s="84"/>
    </row>
    <row r="366" spans="41:43" s="83" customFormat="1" ht="6.95" customHeight="1">
      <c r="AO366" s="84"/>
      <c r="AQ366" s="84"/>
    </row>
    <row r="367" spans="41:43" s="83" customFormat="1" ht="6.95" customHeight="1">
      <c r="AO367" s="84"/>
      <c r="AQ367" s="84"/>
    </row>
    <row r="368" spans="41:43" s="83" customFormat="1" ht="6.95" customHeight="1">
      <c r="AO368" s="84"/>
      <c r="AQ368" s="84"/>
    </row>
    <row r="369" spans="41:43" s="83" customFormat="1" ht="6.95" customHeight="1">
      <c r="AO369" s="84"/>
      <c r="AQ369" s="84"/>
    </row>
    <row r="370" spans="41:43" s="83" customFormat="1" ht="6.95" customHeight="1">
      <c r="AO370" s="84"/>
      <c r="AQ370" s="84"/>
    </row>
    <row r="371" spans="41:43" s="83" customFormat="1" ht="6.95" customHeight="1">
      <c r="AO371" s="84"/>
      <c r="AQ371" s="84"/>
    </row>
    <row r="372" spans="41:43" s="83" customFormat="1" ht="6.95" customHeight="1">
      <c r="AO372" s="84"/>
      <c r="AQ372" s="84"/>
    </row>
    <row r="373" spans="41:43" s="83" customFormat="1" ht="6.95" customHeight="1">
      <c r="AO373" s="84"/>
      <c r="AQ373" s="84"/>
    </row>
    <row r="374" spans="41:43" s="83" customFormat="1" ht="6.95" customHeight="1">
      <c r="AO374" s="84"/>
      <c r="AQ374" s="84"/>
    </row>
    <row r="375" spans="41:43" s="83" customFormat="1" ht="6.95" customHeight="1">
      <c r="AO375" s="84"/>
      <c r="AQ375" s="84"/>
    </row>
    <row r="376" spans="41:43" s="83" customFormat="1" ht="6.95" customHeight="1">
      <c r="AO376" s="84"/>
      <c r="AQ376" s="84"/>
    </row>
    <row r="377" spans="41:43" s="83" customFormat="1" ht="6.95" customHeight="1">
      <c r="AO377" s="84"/>
      <c r="AQ377" s="84"/>
    </row>
    <row r="378" spans="41:43" s="83" customFormat="1" ht="6.95" customHeight="1">
      <c r="AO378" s="84"/>
      <c r="AQ378" s="84"/>
    </row>
    <row r="379" spans="41:43" s="83" customFormat="1" ht="6.95" customHeight="1">
      <c r="AO379" s="84"/>
      <c r="AQ379" s="84"/>
    </row>
    <row r="380" spans="41:43" s="83" customFormat="1" ht="6.95" customHeight="1">
      <c r="AO380" s="84"/>
      <c r="AQ380" s="84"/>
    </row>
    <row r="381" spans="41:43" s="83" customFormat="1" ht="6.95" customHeight="1">
      <c r="AO381" s="84"/>
      <c r="AQ381" s="84"/>
    </row>
    <row r="382" spans="41:43" s="83" customFormat="1" ht="6.95" customHeight="1">
      <c r="AO382" s="84"/>
      <c r="AQ382" s="84"/>
    </row>
    <row r="383" spans="41:43" s="83" customFormat="1" ht="6.95" customHeight="1">
      <c r="AO383" s="84"/>
      <c r="AQ383" s="84"/>
    </row>
    <row r="384" spans="41:43" s="83" customFormat="1" ht="6.95" customHeight="1">
      <c r="AO384" s="84"/>
      <c r="AQ384" s="84"/>
    </row>
    <row r="385" spans="41:43" s="83" customFormat="1" ht="6.95" customHeight="1">
      <c r="AO385" s="84"/>
      <c r="AQ385" s="84"/>
    </row>
    <row r="386" spans="41:43" s="83" customFormat="1" ht="6.95" customHeight="1">
      <c r="AO386" s="84"/>
      <c r="AQ386" s="84"/>
    </row>
    <row r="387" spans="41:43" s="83" customFormat="1" ht="6.95" customHeight="1">
      <c r="AO387" s="84"/>
      <c r="AQ387" s="84"/>
    </row>
    <row r="388" spans="41:43" s="83" customFormat="1" ht="6.95" customHeight="1">
      <c r="AO388" s="84"/>
      <c r="AQ388" s="84"/>
    </row>
    <row r="389" spans="41:43" s="83" customFormat="1" ht="6.95" customHeight="1">
      <c r="AO389" s="84"/>
      <c r="AQ389" s="84"/>
    </row>
    <row r="390" spans="41:43" s="83" customFormat="1" ht="6.95" customHeight="1">
      <c r="AO390" s="84"/>
      <c r="AQ390" s="84"/>
    </row>
    <row r="391" spans="41:43" s="83" customFormat="1" ht="6.95" customHeight="1">
      <c r="AO391" s="84"/>
      <c r="AQ391" s="84"/>
    </row>
    <row r="392" spans="41:43" s="83" customFormat="1" ht="6.95" customHeight="1">
      <c r="AO392" s="84"/>
      <c r="AQ392" s="84"/>
    </row>
    <row r="393" spans="41:43" s="83" customFormat="1" ht="6.95" customHeight="1">
      <c r="AO393" s="84"/>
      <c r="AQ393" s="84"/>
    </row>
    <row r="394" spans="41:43" s="83" customFormat="1" ht="6.95" customHeight="1">
      <c r="AO394" s="84"/>
      <c r="AQ394" s="84"/>
    </row>
    <row r="395" spans="41:43" s="83" customFormat="1" ht="6.95" customHeight="1">
      <c r="AO395" s="84"/>
      <c r="AQ395" s="84"/>
    </row>
    <row r="396" spans="41:43" s="83" customFormat="1" ht="6.95" customHeight="1">
      <c r="AO396" s="84"/>
      <c r="AQ396" s="84"/>
    </row>
    <row r="397" spans="41:43" s="83" customFormat="1" ht="6.95" customHeight="1">
      <c r="AO397" s="84"/>
      <c r="AQ397" s="84"/>
    </row>
    <row r="398" spans="41:43" s="83" customFormat="1" ht="6.95" customHeight="1">
      <c r="AO398" s="84"/>
      <c r="AQ398" s="84"/>
    </row>
    <row r="399" spans="41:43" s="83" customFormat="1" ht="6.95" customHeight="1">
      <c r="AO399" s="84"/>
      <c r="AQ399" s="84"/>
    </row>
    <row r="400" spans="41:43" s="83" customFormat="1" ht="6.95" customHeight="1">
      <c r="AO400" s="84"/>
      <c r="AQ400" s="84"/>
    </row>
    <row r="401" spans="41:43" s="83" customFormat="1" ht="6.95" customHeight="1">
      <c r="AO401" s="84"/>
      <c r="AQ401" s="84"/>
    </row>
    <row r="402" spans="41:43" s="83" customFormat="1" ht="6.95" customHeight="1">
      <c r="AO402" s="84"/>
      <c r="AQ402" s="84"/>
    </row>
    <row r="403" spans="41:43" s="87" customFormat="1" ht="6.95" customHeight="1">
      <c r="AO403" s="88"/>
      <c r="AQ403" s="88"/>
    </row>
    <row r="404" spans="41:43" s="87" customFormat="1" ht="6.95" customHeight="1">
      <c r="AO404" s="88"/>
      <c r="AQ404" s="88"/>
    </row>
    <row r="405" spans="41:43" s="87" customFormat="1" ht="6.95" customHeight="1">
      <c r="AO405" s="88"/>
      <c r="AQ405" s="88"/>
    </row>
    <row r="406" spans="41:43" s="87" customFormat="1" ht="6.95" customHeight="1">
      <c r="AO406" s="88"/>
      <c r="AQ406" s="88"/>
    </row>
    <row r="407" spans="41:43" s="87" customFormat="1" ht="6.95" customHeight="1">
      <c r="AO407" s="88"/>
      <c r="AQ407" s="88"/>
    </row>
    <row r="408" spans="41:43" s="87" customFormat="1" ht="6.95" customHeight="1">
      <c r="AO408" s="88"/>
      <c r="AQ408" s="88"/>
    </row>
    <row r="409" spans="41:43" s="87" customFormat="1" ht="6.95" customHeight="1">
      <c r="AO409" s="88"/>
      <c r="AQ409" s="88"/>
    </row>
    <row r="410" spans="41:43" s="87" customFormat="1" ht="6.95" customHeight="1">
      <c r="AO410" s="88"/>
      <c r="AQ410" s="88"/>
    </row>
    <row r="411" spans="41:43" s="87" customFormat="1" ht="6.95" customHeight="1">
      <c r="AO411" s="88"/>
      <c r="AQ411" s="88"/>
    </row>
    <row r="412" spans="41:43" s="87" customFormat="1" ht="6.95" customHeight="1">
      <c r="AO412" s="88"/>
      <c r="AQ412" s="88"/>
    </row>
    <row r="413" spans="41:43" s="87" customFormat="1" ht="6.95" customHeight="1">
      <c r="AO413" s="88"/>
      <c r="AQ413" s="88"/>
    </row>
    <row r="414" spans="41:43" s="87" customFormat="1" ht="6.95" customHeight="1">
      <c r="AO414" s="88"/>
      <c r="AQ414" s="88"/>
    </row>
    <row r="415" spans="41:43" s="87" customFormat="1" ht="6.95" customHeight="1">
      <c r="AO415" s="88"/>
      <c r="AQ415" s="88"/>
    </row>
    <row r="416" spans="41:43" s="87" customFormat="1" ht="6.95" customHeight="1">
      <c r="AO416" s="88"/>
      <c r="AQ416" s="88"/>
    </row>
    <row r="417" spans="2:43" s="87" customFormat="1" ht="6.95" customHeight="1">
      <c r="AO417" s="88"/>
      <c r="AQ417" s="88"/>
    </row>
    <row r="418" spans="2:43" s="87" customFormat="1" ht="6.95" customHeight="1">
      <c r="AO418" s="88"/>
      <c r="AQ418" s="88"/>
    </row>
    <row r="419" spans="2:43" s="87" customFormat="1" ht="6.95" customHeight="1">
      <c r="AO419" s="88"/>
      <c r="AQ419" s="88"/>
    </row>
    <row r="420" spans="2:43" s="87" customFormat="1" ht="6.95" customHeight="1">
      <c r="AO420" s="88"/>
      <c r="AQ420" s="88"/>
    </row>
    <row r="421" spans="2:43" s="87" customFormat="1" ht="6.95" customHeight="1">
      <c r="AO421" s="88"/>
      <c r="AQ421" s="88"/>
    </row>
    <row r="422" spans="2:43" s="87" customFormat="1" ht="6.95" customHeight="1">
      <c r="AO422" s="88"/>
      <c r="AQ422" s="88"/>
    </row>
    <row r="423" spans="2:43" s="87" customFormat="1" ht="6.95" customHeight="1">
      <c r="AO423" s="88"/>
      <c r="AQ423" s="88"/>
    </row>
    <row r="424" spans="2:43" s="87" customFormat="1" ht="6.95" customHeight="1">
      <c r="AO424" s="88"/>
      <c r="AQ424" s="88"/>
    </row>
    <row r="425" spans="2:43" s="87" customFormat="1" ht="6.95" customHeight="1">
      <c r="AO425" s="88"/>
      <c r="AQ425" s="88"/>
    </row>
    <row r="426" spans="2:43" s="87" customFormat="1" ht="6.95" customHeight="1">
      <c r="AO426" s="88"/>
      <c r="AQ426" s="88"/>
    </row>
    <row r="427" spans="2:43" s="87" customFormat="1" ht="6.95" customHeight="1">
      <c r="AO427" s="88"/>
      <c r="AQ427" s="88"/>
    </row>
    <row r="428" spans="2:43" s="87" customFormat="1" ht="6.95" customHeight="1">
      <c r="AO428" s="88"/>
      <c r="AQ428" s="88"/>
    </row>
    <row r="429" spans="2:43" s="49" customFormat="1" ht="10.7" customHeight="1"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90"/>
      <c r="AQ429" s="90"/>
    </row>
    <row r="430" spans="2:43" s="49" customFormat="1" ht="10.7" customHeight="1"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90"/>
      <c r="AQ430" s="90"/>
    </row>
    <row r="431" spans="2:43" s="49" customFormat="1" ht="10.7" customHeight="1"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90"/>
      <c r="AQ431" s="90"/>
    </row>
    <row r="432" spans="2:43" s="49" customFormat="1" ht="10.7" customHeight="1"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90"/>
      <c r="AQ432" s="90"/>
    </row>
    <row r="433" spans="2:43" s="49" customFormat="1" ht="10.7" customHeight="1"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90"/>
      <c r="AQ433" s="90"/>
    </row>
    <row r="434" spans="2:43" s="49" customFormat="1" ht="10.7" customHeight="1"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90"/>
      <c r="AQ434" s="90"/>
    </row>
    <row r="435" spans="2:43" s="49" customFormat="1" ht="10.7" customHeight="1"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90"/>
      <c r="AQ435" s="90"/>
    </row>
    <row r="436" spans="2:43" s="49" customFormat="1" ht="10.7" customHeight="1"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90"/>
      <c r="AQ436" s="90"/>
    </row>
    <row r="437" spans="2:43" s="49" customFormat="1" ht="10.7" customHeight="1"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90"/>
      <c r="AQ437" s="90"/>
    </row>
    <row r="438" spans="2:43" s="49" customFormat="1" ht="10.7" customHeight="1"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90"/>
      <c r="AQ438" s="90"/>
    </row>
    <row r="439" spans="2:43" s="49" customFormat="1" ht="10.7" customHeight="1"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90"/>
      <c r="AQ439" s="90"/>
    </row>
    <row r="440" spans="2:43" s="49" customFormat="1" ht="10.7" customHeight="1"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90"/>
      <c r="AQ440" s="90"/>
    </row>
    <row r="441" spans="2:43" s="49" customFormat="1" ht="10.7" customHeight="1"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90"/>
      <c r="AQ441" s="90"/>
    </row>
    <row r="442" spans="2:43" s="49" customFormat="1" ht="10.7" customHeight="1"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90"/>
      <c r="AQ442" s="90"/>
    </row>
    <row r="443" spans="2:43" s="49" customFormat="1" ht="10.7" customHeight="1"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90"/>
      <c r="AQ443" s="90"/>
    </row>
    <row r="444" spans="2:43" s="49" customFormat="1" ht="10.7" customHeight="1"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90"/>
      <c r="AQ444" s="90"/>
    </row>
    <row r="445" spans="2:43" s="49" customFormat="1" ht="10.7" customHeight="1"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90"/>
      <c r="AQ445" s="90"/>
    </row>
    <row r="446" spans="2:43" s="49" customFormat="1" ht="10.7" customHeight="1"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90"/>
      <c r="AQ446" s="90"/>
    </row>
    <row r="447" spans="2:43" s="49" customFormat="1" ht="10.7" customHeight="1"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90"/>
      <c r="AQ447" s="90"/>
    </row>
    <row r="448" spans="2:43" s="49" customFormat="1" ht="10.7" customHeight="1"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90"/>
      <c r="AQ448" s="90"/>
    </row>
    <row r="449" spans="2:43" s="49" customFormat="1" ht="10.7" customHeight="1"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90"/>
      <c r="AQ449" s="90"/>
    </row>
    <row r="450" spans="2:43" s="49" customFormat="1" ht="10.7" customHeight="1"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90"/>
      <c r="AQ450" s="90"/>
    </row>
    <row r="451" spans="2:43" s="49" customFormat="1" ht="10.7" customHeight="1"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90"/>
      <c r="AQ451" s="90"/>
    </row>
    <row r="452" spans="2:43" s="49" customFormat="1" ht="10.7" customHeight="1"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90"/>
      <c r="AQ452" s="90"/>
    </row>
    <row r="453" spans="2:43" s="49" customFormat="1" ht="10.7" customHeight="1"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90"/>
      <c r="AQ453" s="90"/>
    </row>
    <row r="454" spans="2:43" s="49" customFormat="1" ht="10.7" customHeight="1"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90"/>
      <c r="AQ454" s="90"/>
    </row>
    <row r="455" spans="2:43" s="49" customFormat="1" ht="10.7" customHeight="1"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90"/>
      <c r="AQ455" s="90"/>
    </row>
    <row r="456" spans="2:43" s="49" customFormat="1" ht="10.7" customHeight="1"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90"/>
      <c r="AQ456" s="90"/>
    </row>
    <row r="457" spans="2:43" s="49" customFormat="1" ht="10.7" customHeight="1"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90"/>
      <c r="AQ457" s="90"/>
    </row>
    <row r="458" spans="2:43" s="49" customFormat="1" ht="10.7" customHeight="1"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90"/>
      <c r="AQ458" s="90"/>
    </row>
    <row r="459" spans="2:43" s="49" customFormat="1" ht="10.7" customHeight="1"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90"/>
      <c r="AQ459" s="90"/>
    </row>
    <row r="460" spans="2:43" s="49" customFormat="1" ht="10.7" customHeight="1"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90"/>
      <c r="AQ460" s="90"/>
    </row>
    <row r="461" spans="2:43" s="49" customFormat="1" ht="10.7" customHeight="1"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90"/>
      <c r="AQ461" s="90"/>
    </row>
    <row r="462" spans="2:43" s="49" customFormat="1" ht="10.7" customHeight="1"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90"/>
      <c r="AQ462" s="90"/>
    </row>
    <row r="463" spans="2:43" s="49" customFormat="1" ht="10.7" customHeight="1"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90"/>
      <c r="AQ463" s="90"/>
    </row>
    <row r="464" spans="2:43" s="49" customFormat="1" ht="10.7" customHeight="1"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90"/>
      <c r="AQ464" s="90"/>
    </row>
    <row r="465" spans="2:43" s="49" customFormat="1" ht="10.7" customHeight="1"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90"/>
      <c r="AQ465" s="90"/>
    </row>
    <row r="466" spans="2:43" s="49" customFormat="1" ht="10.7" customHeight="1"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90"/>
      <c r="AQ466" s="90"/>
    </row>
    <row r="467" spans="2:43" s="49" customFormat="1" ht="10.7" customHeight="1"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90"/>
      <c r="AQ467" s="90"/>
    </row>
    <row r="468" spans="2:43" s="49" customFormat="1" ht="10.7" customHeight="1"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90"/>
      <c r="AQ468" s="90"/>
    </row>
    <row r="469" spans="2:43" s="49" customFormat="1" ht="10.7" customHeight="1"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90"/>
      <c r="AQ469" s="90"/>
    </row>
    <row r="470" spans="2:43" s="49" customFormat="1" ht="10.7" customHeight="1"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90"/>
      <c r="AQ470" s="90"/>
    </row>
    <row r="471" spans="2:43" s="49" customFormat="1" ht="10.7" customHeight="1"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90"/>
      <c r="AQ471" s="90"/>
    </row>
    <row r="472" spans="2:43" s="49" customFormat="1" ht="10.7" customHeight="1"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90"/>
      <c r="AQ472" s="90"/>
    </row>
    <row r="473" spans="2:43" s="49" customFormat="1" ht="10.7" customHeight="1"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90"/>
      <c r="AQ473" s="90"/>
    </row>
    <row r="474" spans="2:43" s="49" customFormat="1" ht="10.7" customHeight="1"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90"/>
      <c r="AQ474" s="90"/>
    </row>
    <row r="475" spans="2:43" s="49" customFormat="1" ht="10.7" customHeight="1"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90"/>
      <c r="AQ475" s="90"/>
    </row>
    <row r="476" spans="2:43" s="49" customFormat="1" ht="10.7" customHeight="1"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90"/>
      <c r="AQ476" s="90"/>
    </row>
    <row r="477" spans="2:43" s="49" customFormat="1" ht="10.7" customHeight="1"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90"/>
      <c r="AQ477" s="90"/>
    </row>
    <row r="478" spans="2:43" s="49" customFormat="1" ht="10.7" customHeight="1"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90"/>
      <c r="AQ478" s="90"/>
    </row>
    <row r="479" spans="2:43" s="49" customFormat="1" ht="10.7" customHeight="1"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90"/>
      <c r="AQ479" s="90"/>
    </row>
    <row r="480" spans="2:43" s="49" customFormat="1" ht="10.7" customHeight="1"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90"/>
      <c r="AQ480" s="90"/>
    </row>
    <row r="481" spans="2:43" s="49" customFormat="1" ht="10.7" customHeight="1"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90"/>
      <c r="AQ481" s="90"/>
    </row>
    <row r="482" spans="2:43" s="49" customFormat="1" ht="10.7" customHeight="1"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90"/>
      <c r="AQ482" s="90"/>
    </row>
    <row r="483" spans="2:43" s="49" customFormat="1" ht="10.7" customHeight="1"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90"/>
      <c r="AQ483" s="90"/>
    </row>
    <row r="484" spans="2:43" s="49" customFormat="1" ht="10.7" customHeight="1"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90"/>
      <c r="AQ484" s="90"/>
    </row>
    <row r="485" spans="2:43" s="49" customFormat="1" ht="10.7" customHeight="1"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90"/>
      <c r="AQ485" s="90"/>
    </row>
    <row r="486" spans="2:43" s="49" customFormat="1" ht="10.7" customHeight="1"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90"/>
      <c r="AQ486" s="90"/>
    </row>
    <row r="487" spans="2:43" s="49" customFormat="1" ht="10.7" customHeight="1"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90"/>
      <c r="AQ487" s="90"/>
    </row>
    <row r="488" spans="2:43" s="49" customFormat="1" ht="10.7" customHeight="1"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90"/>
      <c r="AQ488" s="90"/>
    </row>
    <row r="489" spans="2:43" s="49" customFormat="1" ht="10.7" customHeight="1"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90"/>
      <c r="AQ489" s="90"/>
    </row>
    <row r="490" spans="2:43" s="49" customFormat="1" ht="10.7" customHeight="1"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90"/>
      <c r="AQ490" s="90"/>
    </row>
    <row r="491" spans="2:43" s="49" customFormat="1" ht="10.7" customHeight="1"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90"/>
      <c r="AQ491" s="90"/>
    </row>
    <row r="492" spans="2:43" s="49" customFormat="1" ht="10.7" customHeight="1"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90"/>
      <c r="AQ492" s="90"/>
    </row>
    <row r="493" spans="2:43" s="49" customFormat="1" ht="10.7" customHeight="1"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90"/>
      <c r="AQ493" s="90"/>
    </row>
    <row r="494" spans="2:43" s="49" customFormat="1" ht="10.7" customHeight="1"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90"/>
      <c r="AQ494" s="90"/>
    </row>
    <row r="495" spans="2:43" s="49" customFormat="1" ht="10.7" customHeight="1"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90"/>
      <c r="AQ495" s="90"/>
    </row>
    <row r="496" spans="2:43" s="49" customFormat="1" ht="10.7" customHeight="1"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90"/>
      <c r="AQ496" s="90"/>
    </row>
    <row r="497" spans="2:43" s="49" customFormat="1" ht="10.7" customHeight="1"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90"/>
      <c r="AQ497" s="90"/>
    </row>
    <row r="498" spans="2:43" s="49" customFormat="1" ht="10.7" customHeight="1"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90"/>
      <c r="AQ498" s="90"/>
    </row>
    <row r="499" spans="2:43" s="49" customFormat="1" ht="10.7" customHeight="1"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90"/>
      <c r="AQ499" s="90"/>
    </row>
    <row r="500" spans="2:43" s="49" customFormat="1" ht="10.7" customHeight="1"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90"/>
      <c r="AQ500" s="90"/>
    </row>
    <row r="501" spans="2:43" s="49" customFormat="1" ht="10.7" customHeight="1"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90"/>
      <c r="AQ501" s="90"/>
    </row>
    <row r="502" spans="2:43" s="49" customFormat="1" ht="10.7" customHeight="1"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90"/>
      <c r="AQ502" s="90"/>
    </row>
    <row r="503" spans="2:43" s="49" customFormat="1" ht="10.7" customHeight="1"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90"/>
      <c r="AQ503" s="90"/>
    </row>
    <row r="504" spans="2:43" s="49" customFormat="1" ht="10.7" customHeight="1"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90"/>
      <c r="AQ504" s="90"/>
    </row>
    <row r="505" spans="2:43" s="49" customFormat="1" ht="10.7" customHeight="1"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90"/>
      <c r="AQ505" s="90"/>
    </row>
    <row r="506" spans="2:43" s="49" customFormat="1" ht="10.7" customHeight="1"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90"/>
      <c r="AQ506" s="90"/>
    </row>
    <row r="507" spans="2:43" s="49" customFormat="1" ht="10.7" customHeight="1"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90"/>
      <c r="AQ507" s="90"/>
    </row>
    <row r="508" spans="2:43" s="49" customFormat="1" ht="10.7" customHeight="1"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90"/>
      <c r="AQ508" s="90"/>
    </row>
    <row r="509" spans="2:43" s="49" customFormat="1" ht="10.7" customHeight="1"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90"/>
      <c r="AQ509" s="90"/>
    </row>
    <row r="510" spans="2:43" s="49" customFormat="1" ht="10.7" customHeight="1"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90"/>
      <c r="AQ510" s="90"/>
    </row>
    <row r="511" spans="2:43" s="49" customFormat="1" ht="10.7" customHeight="1"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90"/>
      <c r="AQ511" s="90"/>
    </row>
    <row r="512" spans="2:43" s="49" customFormat="1" ht="10.7" customHeight="1"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90"/>
      <c r="AQ512" s="90"/>
    </row>
    <row r="513" spans="2:43" s="49" customFormat="1" ht="10.7" customHeight="1"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90"/>
      <c r="AQ513" s="90"/>
    </row>
    <row r="514" spans="2:43" s="49" customFormat="1" ht="10.7" customHeight="1"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90"/>
      <c r="AQ514" s="90"/>
    </row>
    <row r="515" spans="2:43" s="49" customFormat="1" ht="10.7" customHeight="1"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90"/>
      <c r="AQ515" s="90"/>
    </row>
    <row r="516" spans="2:43" s="49" customFormat="1" ht="10.7" customHeight="1"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90"/>
      <c r="AQ516" s="90"/>
    </row>
    <row r="517" spans="2:43" s="49" customFormat="1" ht="10.7" customHeight="1"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90"/>
      <c r="AQ517" s="90"/>
    </row>
    <row r="518" spans="2:43" s="49" customFormat="1" ht="10.7" customHeight="1"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90"/>
      <c r="AQ518" s="90"/>
    </row>
    <row r="519" spans="2:43" s="49" customFormat="1" ht="10.7" customHeight="1"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90"/>
      <c r="AQ519" s="90"/>
    </row>
    <row r="520" spans="2:43" s="49" customFormat="1" ht="10.7" customHeight="1"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90"/>
      <c r="AQ520" s="90"/>
    </row>
    <row r="521" spans="2:43" s="49" customFormat="1" ht="10.7" customHeight="1"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90"/>
      <c r="AQ521" s="90"/>
    </row>
    <row r="522" spans="2:43" s="49" customFormat="1" ht="10.7" customHeight="1"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90"/>
      <c r="AQ522" s="90"/>
    </row>
    <row r="523" spans="2:43" s="49" customFormat="1" ht="10.7" customHeight="1"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90"/>
      <c r="AQ523" s="90"/>
    </row>
    <row r="524" spans="2:43" s="49" customFormat="1" ht="10.7" customHeight="1"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90"/>
      <c r="AQ524" s="90"/>
    </row>
    <row r="525" spans="2:43" s="49" customFormat="1" ht="10.7" customHeight="1"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90"/>
      <c r="AQ525" s="90"/>
    </row>
    <row r="526" spans="2:43" s="49" customFormat="1" ht="10.7" customHeight="1"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90"/>
      <c r="AQ526" s="90"/>
    </row>
    <row r="527" spans="2:43" s="49" customFormat="1" ht="10.7" customHeight="1"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90"/>
      <c r="AQ527" s="90"/>
    </row>
    <row r="528" spans="2:43" s="49" customFormat="1" ht="10.7" customHeight="1"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90"/>
      <c r="AQ528" s="90"/>
    </row>
    <row r="529" spans="2:43" s="49" customFormat="1" ht="10.7" customHeight="1"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90"/>
      <c r="AQ529" s="90"/>
    </row>
    <row r="530" spans="2:43" s="49" customFormat="1" ht="10.7" customHeight="1"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90"/>
      <c r="AQ530" s="90"/>
    </row>
    <row r="531" spans="2:43" s="49" customFormat="1" ht="10.7" customHeight="1"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90"/>
      <c r="AQ531" s="90"/>
    </row>
    <row r="532" spans="2:43" s="49" customFormat="1" ht="10.7" customHeight="1"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90"/>
      <c r="AQ532" s="90"/>
    </row>
    <row r="533" spans="2:43" s="49" customFormat="1" ht="10.7" customHeight="1"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90"/>
      <c r="AQ533" s="90"/>
    </row>
    <row r="534" spans="2:43" s="49" customFormat="1" ht="10.7" customHeight="1"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90"/>
      <c r="AQ534" s="90"/>
    </row>
    <row r="535" spans="2:43" s="49" customFormat="1" ht="10.7" customHeight="1"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90"/>
      <c r="AQ535" s="90"/>
    </row>
    <row r="536" spans="2:43" s="49" customFormat="1" ht="10.7" customHeight="1"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90"/>
      <c r="AQ536" s="90"/>
    </row>
    <row r="537" spans="2:43" s="49" customFormat="1" ht="10.7" customHeight="1"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90"/>
      <c r="AQ537" s="90"/>
    </row>
    <row r="538" spans="2:43" s="49" customFormat="1" ht="10.7" customHeight="1"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90"/>
      <c r="AQ538" s="90"/>
    </row>
    <row r="539" spans="2:43" s="49" customFormat="1" ht="10.7" customHeight="1"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90"/>
      <c r="AQ539" s="90"/>
    </row>
    <row r="540" spans="2:43" s="49" customFormat="1" ht="10.7" customHeight="1"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90"/>
      <c r="AQ540" s="90"/>
    </row>
    <row r="541" spans="2:43" s="49" customFormat="1" ht="10.7" customHeight="1"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90"/>
      <c r="AQ541" s="90"/>
    </row>
    <row r="542" spans="2:43" s="49" customFormat="1" ht="10.7" customHeight="1"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90"/>
      <c r="AQ542" s="90"/>
    </row>
    <row r="543" spans="2:43" s="49" customFormat="1" ht="10.7" customHeight="1"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90"/>
      <c r="AQ543" s="90"/>
    </row>
    <row r="544" spans="2:43" s="49" customFormat="1" ht="10.7" customHeight="1"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90"/>
      <c r="AQ544" s="90"/>
    </row>
    <row r="545" spans="2:43" s="49" customFormat="1" ht="10.7" customHeight="1"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90"/>
      <c r="AQ545" s="90"/>
    </row>
    <row r="546" spans="2:43" s="49" customFormat="1" ht="10.7" customHeight="1"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90"/>
      <c r="AQ546" s="90"/>
    </row>
    <row r="547" spans="2:43" s="49" customFormat="1" ht="10.7" customHeight="1"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90"/>
      <c r="AQ547" s="90"/>
    </row>
    <row r="548" spans="2:43" s="49" customFormat="1" ht="10.7" customHeight="1"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90"/>
      <c r="AQ548" s="90"/>
    </row>
    <row r="549" spans="2:43" s="49" customFormat="1" ht="10.7" customHeight="1"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90"/>
      <c r="AQ549" s="90"/>
    </row>
    <row r="550" spans="2:43" s="49" customFormat="1" ht="10.7" customHeight="1"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90"/>
      <c r="AQ550" s="90"/>
    </row>
    <row r="551" spans="2:43" s="49" customFormat="1" ht="10.7" customHeight="1"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90"/>
      <c r="AQ551" s="90"/>
    </row>
    <row r="552" spans="2:43" s="49" customFormat="1" ht="10.7" customHeight="1"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90"/>
      <c r="AQ552" s="90"/>
    </row>
    <row r="553" spans="2:43" s="49" customFormat="1" ht="10.7" customHeight="1"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90"/>
      <c r="AQ553" s="90"/>
    </row>
    <row r="554" spans="2:43" s="49" customFormat="1" ht="10.7" customHeight="1"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90"/>
      <c r="AQ554" s="90"/>
    </row>
    <row r="555" spans="2:43" s="49" customFormat="1" ht="10.7" customHeight="1"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90"/>
      <c r="AQ555" s="90"/>
    </row>
    <row r="556" spans="2:43" s="49" customFormat="1" ht="10.7" customHeight="1"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90"/>
      <c r="AQ556" s="90"/>
    </row>
    <row r="557" spans="2:43" s="49" customFormat="1" ht="10.7" customHeight="1"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90"/>
      <c r="AQ557" s="90"/>
    </row>
    <row r="558" spans="2:43" s="49" customFormat="1" ht="10.7" customHeight="1"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90"/>
      <c r="AQ558" s="90"/>
    </row>
    <row r="559" spans="2:43" s="49" customFormat="1" ht="10.7" customHeight="1"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90"/>
      <c r="AQ559" s="90"/>
    </row>
    <row r="560" spans="2:43" s="49" customFormat="1" ht="10.7" customHeight="1"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90"/>
      <c r="AQ560" s="90"/>
    </row>
    <row r="561" spans="2:43" s="49" customFormat="1" ht="10.7" customHeight="1"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90"/>
      <c r="AQ561" s="90"/>
    </row>
    <row r="562" spans="2:43" s="49" customFormat="1" ht="10.7" customHeight="1"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90"/>
      <c r="AQ562" s="90"/>
    </row>
    <row r="563" spans="2:43" s="49" customFormat="1" ht="10.7" customHeight="1"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90"/>
      <c r="AQ563" s="90"/>
    </row>
    <row r="564" spans="2:43" s="49" customFormat="1" ht="10.7" customHeight="1"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90"/>
      <c r="AQ564" s="90"/>
    </row>
    <row r="565" spans="2:43" s="49" customFormat="1" ht="10.7" customHeight="1"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90"/>
      <c r="AQ565" s="90"/>
    </row>
    <row r="566" spans="2:43" s="49" customFormat="1" ht="10.7" customHeight="1"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90"/>
      <c r="AQ566" s="90"/>
    </row>
    <row r="567" spans="2:43" s="49" customFormat="1" ht="10.7" customHeight="1"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90"/>
      <c r="AQ567" s="90"/>
    </row>
    <row r="568" spans="2:43" s="49" customFormat="1" ht="10.7" customHeight="1"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90"/>
      <c r="AQ568" s="90"/>
    </row>
    <row r="569" spans="2:43" s="49" customFormat="1" ht="10.7" customHeight="1"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90"/>
      <c r="AQ569" s="90"/>
    </row>
    <row r="570" spans="2:43" s="49" customFormat="1" ht="10.7" customHeight="1"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90"/>
      <c r="AQ570" s="90"/>
    </row>
    <row r="571" spans="2:43" s="49" customFormat="1" ht="10.7" customHeight="1"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90"/>
      <c r="AQ571" s="90"/>
    </row>
    <row r="572" spans="2:43" s="49" customFormat="1" ht="10.7" customHeight="1"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90"/>
      <c r="AQ572" s="90"/>
    </row>
    <row r="573" spans="2:43" s="49" customFormat="1" ht="10.7" customHeight="1"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90"/>
      <c r="AQ573" s="90"/>
    </row>
    <row r="574" spans="2:43" s="49" customFormat="1" ht="10.7" customHeight="1"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90"/>
      <c r="AQ574" s="90"/>
    </row>
    <row r="575" spans="2:43" s="49" customFormat="1" ht="10.7" customHeight="1"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90"/>
      <c r="AQ575" s="90"/>
    </row>
    <row r="576" spans="2:43" s="49" customFormat="1" ht="10.7" customHeight="1"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90"/>
      <c r="AQ576" s="90"/>
    </row>
    <row r="577" spans="2:43" s="49" customFormat="1" ht="10.7" customHeight="1"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90"/>
      <c r="AQ577" s="90"/>
    </row>
    <row r="578" spans="2:43" s="49" customFormat="1" ht="10.7" customHeight="1"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90"/>
      <c r="AQ578" s="90"/>
    </row>
    <row r="579" spans="2:43" s="49" customFormat="1" ht="10.7" customHeight="1"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90"/>
      <c r="AQ579" s="90"/>
    </row>
    <row r="580" spans="2:43" s="49" customFormat="1" ht="10.7" customHeight="1"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90"/>
      <c r="AQ580" s="90"/>
    </row>
    <row r="581" spans="2:43" s="49" customFormat="1" ht="10.7" customHeight="1"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90"/>
      <c r="AQ581" s="90"/>
    </row>
    <row r="582" spans="2:43" s="49" customFormat="1" ht="10.7" customHeight="1"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90"/>
      <c r="AQ582" s="90"/>
    </row>
    <row r="583" spans="2:43" s="49" customFormat="1" ht="10.7" customHeight="1"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90"/>
      <c r="AQ583" s="90"/>
    </row>
    <row r="584" spans="2:43" s="49" customFormat="1" ht="10.7" customHeight="1"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90"/>
      <c r="AQ584" s="90"/>
    </row>
    <row r="585" spans="2:43" s="49" customFormat="1" ht="10.7" customHeight="1"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90"/>
      <c r="AQ585" s="90"/>
    </row>
    <row r="586" spans="2:43" s="49" customFormat="1" ht="10.7" customHeight="1"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90"/>
      <c r="AQ586" s="90"/>
    </row>
    <row r="587" spans="2:43" s="49" customFormat="1" ht="10.7" customHeight="1"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90"/>
      <c r="AQ587" s="90"/>
    </row>
    <row r="588" spans="2:43" s="49" customFormat="1" ht="10.7" customHeight="1"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90"/>
      <c r="AQ588" s="90"/>
    </row>
    <row r="589" spans="2:43" s="49" customFormat="1" ht="10.7" customHeight="1"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90"/>
      <c r="AQ589" s="90"/>
    </row>
    <row r="590" spans="2:43" s="49" customFormat="1" ht="10.7" customHeight="1"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90"/>
      <c r="AQ590" s="90"/>
    </row>
    <row r="591" spans="2:43" s="49" customFormat="1" ht="10.7" customHeight="1"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90"/>
      <c r="AQ591" s="90"/>
    </row>
    <row r="592" spans="2:43" s="49" customFormat="1" ht="10.7" customHeight="1"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90"/>
      <c r="AQ592" s="90"/>
    </row>
    <row r="593" spans="2:43" s="49" customFormat="1" ht="10.7" customHeight="1"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90"/>
      <c r="AQ593" s="90"/>
    </row>
    <row r="594" spans="2:43" s="49" customFormat="1" ht="10.7" customHeight="1"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90"/>
      <c r="AQ594" s="90"/>
    </row>
    <row r="595" spans="2:43" s="49" customFormat="1" ht="10.7" customHeight="1"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90"/>
      <c r="AQ595" s="90"/>
    </row>
    <row r="596" spans="2:43" s="49" customFormat="1" ht="10.7" customHeight="1"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90"/>
      <c r="AQ596" s="90"/>
    </row>
    <row r="597" spans="2:43" s="49" customFormat="1" ht="10.7" customHeight="1"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90"/>
      <c r="AQ597" s="90"/>
    </row>
    <row r="598" spans="2:43" s="49" customFormat="1" ht="10.7" customHeight="1"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90"/>
      <c r="AQ598" s="90"/>
    </row>
    <row r="599" spans="2:43" s="49" customFormat="1" ht="10.7" customHeight="1"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90"/>
      <c r="AQ599" s="90"/>
    </row>
    <row r="600" spans="2:43" s="49" customFormat="1" ht="10.7" customHeight="1"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90"/>
      <c r="AQ600" s="90"/>
    </row>
    <row r="601" spans="2:43" s="49" customFormat="1" ht="10.7" customHeight="1"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90"/>
      <c r="AQ601" s="90"/>
    </row>
    <row r="602" spans="2:43" s="49" customFormat="1" ht="10.7" customHeight="1"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90"/>
      <c r="AQ602" s="90"/>
    </row>
    <row r="603" spans="2:43" s="49" customFormat="1" ht="10.7" customHeight="1"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90"/>
      <c r="AQ603" s="90"/>
    </row>
    <row r="604" spans="2:43" s="49" customFormat="1" ht="10.7" customHeight="1"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90"/>
      <c r="AQ604" s="90"/>
    </row>
    <row r="605" spans="2:43" s="49" customFormat="1" ht="10.7" customHeight="1"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90"/>
      <c r="AQ605" s="90"/>
    </row>
    <row r="606" spans="2:43" s="49" customFormat="1" ht="10.7" customHeight="1"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90"/>
      <c r="AQ606" s="90"/>
    </row>
    <row r="607" spans="2:43" s="49" customFormat="1" ht="10.7" customHeight="1"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90"/>
      <c r="AQ607" s="90"/>
    </row>
    <row r="608" spans="2:43" s="49" customFormat="1" ht="10.7" customHeight="1"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90"/>
      <c r="AQ608" s="90"/>
    </row>
    <row r="609" spans="2:43" s="49" customFormat="1" ht="10.7" customHeight="1"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90"/>
      <c r="AQ609" s="90"/>
    </row>
    <row r="610" spans="2:43" s="49" customFormat="1" ht="10.7" customHeight="1"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90"/>
      <c r="AQ610" s="90"/>
    </row>
    <row r="611" spans="2:43" s="49" customFormat="1" ht="10.7" customHeight="1"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90"/>
      <c r="AQ611" s="90"/>
    </row>
    <row r="612" spans="2:43" s="49" customFormat="1" ht="10.7" customHeight="1"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90"/>
      <c r="AQ612" s="90"/>
    </row>
    <row r="613" spans="2:43" s="49" customFormat="1" ht="10.7" customHeight="1"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90"/>
      <c r="AQ613" s="90"/>
    </row>
    <row r="614" spans="2:43" s="49" customFormat="1" ht="10.7" customHeight="1"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90"/>
      <c r="AQ614" s="90"/>
    </row>
    <row r="615" spans="2:43" s="49" customFormat="1" ht="10.7" customHeight="1"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90"/>
      <c r="AQ615" s="90"/>
    </row>
    <row r="616" spans="2:43" s="49" customFormat="1" ht="10.7" customHeight="1"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90"/>
      <c r="AQ616" s="90"/>
    </row>
    <row r="617" spans="2:43" s="49" customFormat="1" ht="10.7" customHeight="1"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90"/>
      <c r="AQ617" s="90"/>
    </row>
    <row r="618" spans="2:43" s="49" customFormat="1" ht="10.7" customHeight="1"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90"/>
      <c r="AQ618" s="90"/>
    </row>
    <row r="619" spans="2:43" s="49" customFormat="1" ht="10.7" customHeight="1"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90"/>
      <c r="AQ619" s="90"/>
    </row>
    <row r="620" spans="2:43" s="49" customFormat="1" ht="10.7" customHeight="1"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90"/>
      <c r="AQ620" s="90"/>
    </row>
    <row r="621" spans="2:43" s="49" customFormat="1" ht="10.7" customHeight="1"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90"/>
      <c r="AQ621" s="90"/>
    </row>
    <row r="622" spans="2:43" s="49" customFormat="1" ht="10.7" customHeight="1"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90"/>
      <c r="AQ622" s="90"/>
    </row>
    <row r="623" spans="2:43" s="49" customFormat="1" ht="10.7" customHeight="1"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90"/>
      <c r="AQ623" s="90"/>
    </row>
    <row r="624" spans="2:43" s="49" customFormat="1" ht="10.7" customHeight="1"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90"/>
      <c r="AQ624" s="90"/>
    </row>
    <row r="625" spans="2:43" s="49" customFormat="1" ht="10.7" customHeight="1"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90"/>
      <c r="AQ625" s="90"/>
    </row>
    <row r="626" spans="2:43" s="49" customFormat="1" ht="10.7" customHeight="1"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90"/>
      <c r="AQ626" s="90"/>
    </row>
    <row r="627" spans="2:43" s="49" customFormat="1" ht="10.7" customHeight="1"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90"/>
      <c r="AQ627" s="90"/>
    </row>
    <row r="628" spans="2:43" s="49" customFormat="1" ht="10.7" customHeight="1"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90"/>
      <c r="AQ628" s="90"/>
    </row>
    <row r="629" spans="2:43" s="49" customFormat="1" ht="10.7" customHeight="1"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90"/>
      <c r="AQ629" s="90"/>
    </row>
    <row r="630" spans="2:43" s="49" customFormat="1" ht="10.7" customHeight="1"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90"/>
      <c r="AQ630" s="90"/>
    </row>
    <row r="631" spans="2:43" s="49" customFormat="1" ht="10.7" customHeight="1"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90"/>
      <c r="AQ631" s="90"/>
    </row>
    <row r="632" spans="2:43" s="49" customFormat="1" ht="10.7" customHeight="1"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90"/>
      <c r="AQ632" s="90"/>
    </row>
    <row r="633" spans="2:43" s="49" customFormat="1" ht="10.7" customHeight="1"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90"/>
      <c r="AQ633" s="90"/>
    </row>
    <row r="634" spans="2:43" s="49" customFormat="1" ht="10.7" customHeight="1"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90"/>
      <c r="AQ634" s="90"/>
    </row>
    <row r="635" spans="2:43" s="49" customFormat="1" ht="10.7" customHeight="1"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90"/>
      <c r="AQ635" s="90"/>
    </row>
    <row r="636" spans="2:43" s="49" customFormat="1" ht="10.7" customHeight="1"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90"/>
      <c r="AQ636" s="90"/>
    </row>
    <row r="637" spans="2:43" s="49" customFormat="1" ht="10.7" customHeight="1"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90"/>
      <c r="AQ637" s="90"/>
    </row>
    <row r="638" spans="2:43" s="49" customFormat="1" ht="10.7" customHeight="1"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90"/>
      <c r="AQ638" s="90"/>
    </row>
    <row r="639" spans="2:43" s="49" customFormat="1" ht="10.7" customHeight="1"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90"/>
      <c r="AQ639" s="90"/>
    </row>
    <row r="640" spans="2:43" s="49" customFormat="1" ht="10.7" customHeight="1"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90"/>
      <c r="AQ640" s="90"/>
    </row>
    <row r="641" spans="2:43" s="49" customFormat="1" ht="10.7" customHeight="1"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90"/>
      <c r="AQ641" s="90"/>
    </row>
    <row r="642" spans="2:43" s="49" customFormat="1" ht="10.7" customHeight="1"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90"/>
      <c r="AQ642" s="90"/>
    </row>
    <row r="643" spans="2:43" s="49" customFormat="1" ht="10.7" customHeight="1"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90"/>
      <c r="AQ643" s="90"/>
    </row>
    <row r="644" spans="2:43" s="49" customFormat="1" ht="10.7" customHeight="1"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90"/>
      <c r="AQ644" s="90"/>
    </row>
    <row r="645" spans="2:43" s="49" customFormat="1" ht="10.7" customHeight="1"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90"/>
      <c r="AQ645" s="90"/>
    </row>
    <row r="646" spans="2:43" s="49" customFormat="1" ht="10.7" customHeight="1"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90"/>
      <c r="AQ646" s="90"/>
    </row>
    <row r="647" spans="2:43" s="49" customFormat="1" ht="10.7" customHeight="1"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90"/>
      <c r="AQ647" s="90"/>
    </row>
    <row r="648" spans="2:43" s="49" customFormat="1" ht="10.7" customHeight="1"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90"/>
      <c r="AQ648" s="90"/>
    </row>
    <row r="649" spans="2:43" s="49" customFormat="1" ht="10.7" customHeight="1"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90"/>
      <c r="AQ649" s="90"/>
    </row>
    <row r="650" spans="2:43" s="49" customFormat="1" ht="10.7" customHeight="1"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90"/>
      <c r="AQ650" s="90"/>
    </row>
    <row r="651" spans="2:43" s="49" customFormat="1" ht="10.7" customHeight="1"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90"/>
      <c r="AQ651" s="90"/>
    </row>
    <row r="652" spans="2:43" s="49" customFormat="1" ht="10.7" customHeight="1"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90"/>
      <c r="AQ652" s="90"/>
    </row>
    <row r="653" spans="2:43" s="49" customFormat="1" ht="10.7" customHeight="1"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90"/>
      <c r="AQ653" s="90"/>
    </row>
    <row r="654" spans="2:43" s="49" customFormat="1" ht="10.7" customHeight="1"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90"/>
      <c r="AQ654" s="90"/>
    </row>
    <row r="655" spans="2:43" s="49" customFormat="1" ht="10.7" customHeight="1"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90"/>
      <c r="AQ655" s="90"/>
    </row>
    <row r="656" spans="2:43" s="49" customFormat="1" ht="10.7" customHeight="1"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90"/>
      <c r="AQ656" s="90"/>
    </row>
    <row r="657" spans="2:43" s="49" customFormat="1" ht="10.7" customHeight="1"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90"/>
      <c r="AQ657" s="90"/>
    </row>
    <row r="658" spans="2:43" s="49" customFormat="1" ht="10.7" customHeight="1"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90"/>
      <c r="AQ658" s="90"/>
    </row>
    <row r="659" spans="2:43" s="49" customFormat="1" ht="10.7" customHeight="1"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90"/>
      <c r="AQ659" s="90"/>
    </row>
    <row r="660" spans="2:43" s="49" customFormat="1" ht="10.7" customHeight="1"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90"/>
      <c r="AQ660" s="90"/>
    </row>
    <row r="661" spans="2:43" s="49" customFormat="1" ht="10.7" customHeight="1"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90"/>
      <c r="AQ661" s="90"/>
    </row>
    <row r="662" spans="2:43" s="49" customFormat="1" ht="10.7" customHeight="1"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90"/>
      <c r="AQ662" s="90"/>
    </row>
    <row r="663" spans="2:43" s="49" customFormat="1" ht="10.7" customHeight="1"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90"/>
      <c r="AQ663" s="90"/>
    </row>
    <row r="664" spans="2:43" s="49" customFormat="1" ht="10.7" customHeight="1"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90"/>
      <c r="AQ664" s="90"/>
    </row>
    <row r="665" spans="2:43" s="49" customFormat="1" ht="10.7" customHeight="1"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90"/>
      <c r="AQ665" s="90"/>
    </row>
    <row r="666" spans="2:43" s="49" customFormat="1" ht="10.7" customHeight="1"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90"/>
      <c r="AQ666" s="90"/>
    </row>
    <row r="667" spans="2:43" s="49" customFormat="1" ht="10.7" customHeight="1"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90"/>
      <c r="AQ667" s="90"/>
    </row>
    <row r="668" spans="2:43" s="49" customFormat="1" ht="10.7" customHeight="1"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90"/>
      <c r="AQ668" s="90"/>
    </row>
    <row r="669" spans="2:43" s="49" customFormat="1" ht="10.7" customHeight="1"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90"/>
      <c r="AQ669" s="90"/>
    </row>
    <row r="670" spans="2:43" s="49" customFormat="1" ht="10.7" customHeight="1"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90"/>
      <c r="AQ670" s="90"/>
    </row>
    <row r="671" spans="2:43" s="49" customFormat="1" ht="10.7" customHeight="1"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90"/>
      <c r="AQ671" s="90"/>
    </row>
    <row r="672" spans="2:43" s="49" customFormat="1" ht="10.7" customHeight="1"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90"/>
      <c r="AQ672" s="90"/>
    </row>
    <row r="673" spans="2:43" s="49" customFormat="1" ht="10.7" customHeight="1"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90"/>
      <c r="AQ673" s="90"/>
    </row>
    <row r="674" spans="2:43" s="49" customFormat="1" ht="10.7" customHeight="1"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90"/>
      <c r="AQ674" s="90"/>
    </row>
    <row r="675" spans="2:43" s="49" customFormat="1" ht="10.7" customHeight="1"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90"/>
      <c r="AQ675" s="90"/>
    </row>
    <row r="676" spans="2:43" s="49" customFormat="1" ht="10.7" customHeight="1"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90"/>
      <c r="AQ676" s="90"/>
    </row>
    <row r="677" spans="2:43" s="49" customFormat="1" ht="10.7" customHeight="1"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90"/>
      <c r="AQ677" s="90"/>
    </row>
    <row r="678" spans="2:43" s="49" customFormat="1" ht="10.7" customHeight="1"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90"/>
      <c r="AQ678" s="90"/>
    </row>
    <row r="679" spans="2:43" s="49" customFormat="1" ht="10.7" customHeight="1"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90"/>
      <c r="AQ679" s="90"/>
    </row>
    <row r="680" spans="2:43" s="49" customFormat="1" ht="10.7" customHeight="1"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90"/>
      <c r="AQ680" s="90"/>
    </row>
    <row r="681" spans="2:43" s="49" customFormat="1" ht="10.7" customHeight="1"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90"/>
      <c r="AQ681" s="90"/>
    </row>
    <row r="682" spans="2:43" s="49" customFormat="1" ht="10.7" customHeight="1"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90"/>
      <c r="AQ682" s="90"/>
    </row>
    <row r="683" spans="2:43" s="49" customFormat="1" ht="10.7" customHeight="1"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90"/>
      <c r="AQ683" s="90"/>
    </row>
    <row r="684" spans="2:43" s="49" customFormat="1" ht="10.7" customHeight="1"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90"/>
      <c r="AQ684" s="90"/>
    </row>
    <row r="685" spans="2:43" s="49" customFormat="1" ht="10.7" customHeight="1"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90"/>
      <c r="AQ685" s="90"/>
    </row>
    <row r="686" spans="2:43" s="49" customFormat="1" ht="10.7" customHeight="1"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90"/>
      <c r="AQ686" s="90"/>
    </row>
    <row r="687" spans="2:43" s="49" customFormat="1" ht="10.7" customHeight="1"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90"/>
      <c r="AQ687" s="90"/>
    </row>
    <row r="688" spans="2:43" s="49" customFormat="1" ht="10.7" customHeight="1"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90"/>
      <c r="AQ688" s="90"/>
    </row>
    <row r="689" spans="2:43" s="49" customFormat="1" ht="10.7" customHeight="1"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90"/>
      <c r="AQ689" s="90"/>
    </row>
    <row r="690" spans="2:43" s="49" customFormat="1" ht="10.7" customHeight="1"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90"/>
      <c r="AQ690" s="90"/>
    </row>
    <row r="691" spans="2:43" s="49" customFormat="1" ht="10.7" customHeight="1"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90"/>
      <c r="AQ691" s="90"/>
    </row>
    <row r="692" spans="2:43" s="49" customFormat="1" ht="10.7" customHeight="1"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90"/>
      <c r="AQ692" s="90"/>
    </row>
    <row r="693" spans="2:43" s="49" customFormat="1" ht="10.7" customHeight="1"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90"/>
      <c r="AQ693" s="90"/>
    </row>
    <row r="694" spans="2:43" s="49" customFormat="1" ht="10.7" customHeight="1"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90"/>
      <c r="AQ694" s="90"/>
    </row>
    <row r="695" spans="2:43" s="49" customFormat="1" ht="10.7" customHeight="1"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90"/>
      <c r="AQ695" s="90"/>
    </row>
    <row r="696" spans="2:43" s="49" customFormat="1" ht="10.7" customHeight="1"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90"/>
      <c r="AQ696" s="90"/>
    </row>
    <row r="697" spans="2:43" s="49" customFormat="1" ht="10.7" customHeight="1"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90"/>
      <c r="AQ697" s="90"/>
    </row>
    <row r="698" spans="2:43" s="49" customFormat="1" ht="10.7" customHeight="1"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90"/>
      <c r="AQ698" s="90"/>
    </row>
    <row r="699" spans="2:43" s="49" customFormat="1" ht="10.7" customHeight="1"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90"/>
      <c r="AQ699" s="90"/>
    </row>
    <row r="700" spans="2:43" s="49" customFormat="1" ht="10.7" customHeight="1"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90"/>
      <c r="AQ700" s="90"/>
    </row>
    <row r="701" spans="2:43" s="49" customFormat="1" ht="10.7" customHeight="1"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90"/>
      <c r="AQ701" s="90"/>
    </row>
    <row r="702" spans="2:43" s="49" customFormat="1" ht="10.7" customHeight="1"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90"/>
      <c r="AQ702" s="90"/>
    </row>
    <row r="703" spans="2:43" s="49" customFormat="1" ht="10.7" customHeight="1"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90"/>
      <c r="AQ703" s="90"/>
    </row>
    <row r="704" spans="2:43" s="49" customFormat="1" ht="10.7" customHeight="1"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90"/>
      <c r="AQ704" s="90"/>
    </row>
    <row r="705" spans="2:43" s="49" customFormat="1" ht="6.75" customHeight="1"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90"/>
      <c r="AQ705" s="90"/>
    </row>
    <row r="706" spans="2:43" s="49" customFormat="1" ht="6.75" customHeight="1"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90"/>
      <c r="AQ706" s="90"/>
    </row>
    <row r="707" spans="2:43" s="49" customFormat="1" ht="6.75" customHeight="1"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90"/>
      <c r="AQ707" s="90"/>
    </row>
    <row r="708" spans="2:43" s="49" customFormat="1" ht="6.75" customHeight="1"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90"/>
      <c r="AQ708" s="90"/>
    </row>
    <row r="709" spans="2:43" s="49" customFormat="1" ht="6.75" customHeight="1"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90"/>
      <c r="AQ709" s="90"/>
    </row>
    <row r="710" spans="2:43" s="49" customFormat="1" ht="6.75" customHeight="1"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90"/>
      <c r="AQ710" s="90"/>
    </row>
    <row r="711" spans="2:43" s="49" customFormat="1" ht="6.75" customHeight="1"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90"/>
      <c r="AQ711" s="90"/>
    </row>
    <row r="712" spans="2:43" s="49" customFormat="1" ht="6.75" customHeight="1"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90"/>
      <c r="AQ712" s="90"/>
    </row>
    <row r="713" spans="2:43" s="49" customFormat="1" ht="6.75" customHeight="1"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90"/>
      <c r="AQ713" s="90"/>
    </row>
    <row r="714" spans="2:43" s="49" customFormat="1" ht="6.75" customHeight="1"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90"/>
      <c r="AQ714" s="90"/>
    </row>
    <row r="715" spans="2:43" s="49" customFormat="1" ht="6.75" customHeight="1"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90"/>
      <c r="AQ715" s="90"/>
    </row>
    <row r="716" spans="2:43" s="49" customFormat="1" ht="6.75" customHeight="1"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90"/>
      <c r="AQ716" s="90"/>
    </row>
    <row r="717" spans="2:43" s="49" customFormat="1" ht="6.75" customHeight="1"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90"/>
      <c r="AQ717" s="90"/>
    </row>
    <row r="718" spans="2:43" s="49" customFormat="1" ht="6.75" customHeight="1"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90"/>
      <c r="AQ718" s="90"/>
    </row>
    <row r="719" spans="2:43" s="49" customFormat="1" ht="6.75" customHeight="1"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90"/>
      <c r="AQ719" s="90"/>
    </row>
    <row r="720" spans="2:43" s="49" customFormat="1" ht="6.75" customHeight="1"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90"/>
      <c r="AQ720" s="90"/>
    </row>
    <row r="721" spans="2:43" s="49" customFormat="1" ht="6.75" customHeight="1"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90"/>
      <c r="AQ721" s="90"/>
    </row>
    <row r="722" spans="2:43" s="49" customFormat="1" ht="6.75" customHeight="1"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90"/>
      <c r="AQ722" s="90"/>
    </row>
    <row r="723" spans="2:43" s="49" customFormat="1" ht="6.75" customHeight="1"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90"/>
      <c r="AQ723" s="90"/>
    </row>
    <row r="724" spans="2:43" s="49" customFormat="1" ht="6.75" customHeight="1"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90"/>
      <c r="AQ724" s="90"/>
    </row>
    <row r="725" spans="2:43" s="49" customFormat="1" ht="6.75" customHeight="1"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90"/>
      <c r="AQ725" s="90"/>
    </row>
    <row r="726" spans="2:43" s="49" customFormat="1" ht="6.75" customHeight="1"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90"/>
      <c r="AQ726" s="90"/>
    </row>
    <row r="727" spans="2:43" s="49" customFormat="1" ht="6.75" customHeight="1"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90"/>
      <c r="AQ727" s="90"/>
    </row>
    <row r="728" spans="2:43" s="49" customFormat="1" ht="6.75" customHeight="1"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90"/>
      <c r="AQ728" s="90"/>
    </row>
    <row r="729" spans="2:43" s="49" customFormat="1" ht="6.75" customHeight="1"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90"/>
      <c r="AQ729" s="90"/>
    </row>
    <row r="730" spans="2:43" s="49" customFormat="1" ht="6.75" customHeight="1"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90"/>
      <c r="AQ730" s="90"/>
    </row>
    <row r="731" spans="2:43" s="49" customFormat="1" ht="6.75" customHeight="1"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90"/>
      <c r="AQ731" s="90"/>
    </row>
    <row r="732" spans="2:43" s="49" customFormat="1" ht="6.75" customHeight="1"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90"/>
      <c r="AQ732" s="90"/>
    </row>
    <row r="733" spans="2:43" s="49" customFormat="1" ht="6.75" customHeight="1"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90"/>
      <c r="AQ733" s="90"/>
    </row>
    <row r="734" spans="2:43" s="49" customFormat="1" ht="6.75" customHeight="1"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90"/>
      <c r="AQ734" s="90"/>
    </row>
    <row r="735" spans="2:43" s="49" customFormat="1" ht="6.75" customHeight="1"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90"/>
      <c r="AQ735" s="90"/>
    </row>
    <row r="736" spans="2:43" s="49" customFormat="1" ht="6.75" customHeight="1"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90"/>
      <c r="AQ736" s="90"/>
    </row>
    <row r="737" spans="2:43" s="49" customFormat="1" ht="6.75" customHeight="1"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90"/>
      <c r="AQ737" s="90"/>
    </row>
    <row r="738" spans="2:43" s="49" customFormat="1" ht="6.75" customHeight="1"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90"/>
      <c r="AQ738" s="90"/>
    </row>
    <row r="739" spans="2:43" s="49" customFormat="1" ht="6.75" customHeight="1"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90"/>
      <c r="AQ739" s="90"/>
    </row>
    <row r="740" spans="2:43" s="49" customFormat="1" ht="6.75" customHeight="1"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90"/>
      <c r="AQ740" s="90"/>
    </row>
    <row r="741" spans="2:43" s="49" customFormat="1" ht="6.75" customHeight="1"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90"/>
      <c r="AQ741" s="90"/>
    </row>
    <row r="742" spans="2:43" s="49" customFormat="1" ht="6.75" customHeight="1"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90"/>
      <c r="AQ742" s="90"/>
    </row>
    <row r="743" spans="2:43" s="49" customFormat="1" ht="6.75" customHeight="1"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90"/>
      <c r="AQ743" s="90"/>
    </row>
    <row r="744" spans="2:43" s="49" customFormat="1" ht="6.75" customHeight="1"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90"/>
      <c r="AQ744" s="90"/>
    </row>
    <row r="745" spans="2:43" s="49" customFormat="1" ht="6.75" customHeight="1"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90"/>
      <c r="AQ745" s="90"/>
    </row>
    <row r="746" spans="2:43" s="49" customFormat="1" ht="6.75" customHeight="1"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90"/>
      <c r="AQ746" s="90"/>
    </row>
    <row r="747" spans="2:43" s="49" customFormat="1" ht="6.75" customHeight="1"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90"/>
      <c r="AQ747" s="90"/>
    </row>
    <row r="748" spans="2:43" s="49" customFormat="1" ht="6.75" customHeight="1"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90"/>
      <c r="AQ748" s="90"/>
    </row>
    <row r="749" spans="2:43" s="49" customFormat="1" ht="6.75" customHeight="1"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90"/>
      <c r="AQ749" s="90"/>
    </row>
    <row r="750" spans="2:43" s="49" customFormat="1" ht="6.75" customHeight="1"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90"/>
      <c r="AQ750" s="90"/>
    </row>
    <row r="751" spans="2:43" s="49" customFormat="1" ht="6.75" customHeight="1"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90"/>
      <c r="AQ751" s="90"/>
    </row>
    <row r="752" spans="2:43" s="49" customFormat="1" ht="6.75" customHeight="1"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90"/>
      <c r="AQ752" s="90"/>
    </row>
    <row r="753" spans="2:43" s="49" customFormat="1" ht="6.75" customHeight="1"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90"/>
      <c r="AQ753" s="90"/>
    </row>
    <row r="754" spans="2:43" s="49" customFormat="1" ht="6.75" customHeight="1"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90"/>
      <c r="AQ754" s="90"/>
    </row>
    <row r="755" spans="2:43" s="49" customFormat="1" ht="6.75" customHeight="1"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90"/>
      <c r="AQ755" s="90"/>
    </row>
    <row r="756" spans="2:43" s="49" customFormat="1" ht="6.75" customHeight="1"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90"/>
      <c r="AQ756" s="90"/>
    </row>
    <row r="757" spans="2:43" s="49" customFormat="1" ht="6.75" customHeight="1"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90"/>
      <c r="AQ757" s="90"/>
    </row>
    <row r="758" spans="2:43" s="49" customFormat="1" ht="6.75" customHeight="1"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90"/>
      <c r="AQ758" s="90"/>
    </row>
    <row r="759" spans="2:43" s="49" customFormat="1" ht="6.75" customHeight="1"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90"/>
      <c r="AQ759" s="90"/>
    </row>
    <row r="760" spans="2:43" s="49" customFormat="1" ht="6.75" customHeight="1"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90"/>
      <c r="AQ760" s="90"/>
    </row>
    <row r="761" spans="2:43" s="49" customFormat="1" ht="6.75" customHeight="1"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90"/>
      <c r="AQ761" s="90"/>
    </row>
    <row r="762" spans="2:43" s="49" customFormat="1" ht="6.75" customHeight="1"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90"/>
      <c r="AQ762" s="90"/>
    </row>
    <row r="763" spans="2:43" s="49" customFormat="1" ht="6.75" customHeight="1"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90"/>
      <c r="AQ763" s="90"/>
    </row>
    <row r="764" spans="2:43" s="49" customFormat="1" ht="6.75" customHeight="1"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90"/>
      <c r="AQ764" s="90"/>
    </row>
    <row r="765" spans="2:43" s="49" customFormat="1" ht="6.75" customHeight="1"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90"/>
      <c r="AQ765" s="90"/>
    </row>
    <row r="766" spans="2:43" s="49" customFormat="1" ht="6.75" customHeight="1"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90"/>
      <c r="AQ766" s="90"/>
    </row>
    <row r="767" spans="2:43" s="49" customFormat="1" ht="6.75" customHeight="1"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90"/>
      <c r="AQ767" s="90"/>
    </row>
    <row r="768" spans="2:43" s="49" customFormat="1" ht="6.75" customHeight="1"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90"/>
      <c r="AQ768" s="90"/>
    </row>
    <row r="769" spans="2:43" s="49" customFormat="1" ht="6.75" customHeight="1"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90"/>
      <c r="AQ769" s="90"/>
    </row>
    <row r="770" spans="2:43" s="49" customFormat="1" ht="6.75" customHeight="1"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90"/>
      <c r="AQ770" s="90"/>
    </row>
    <row r="771" spans="2:43" s="49" customFormat="1" ht="6.75" customHeight="1"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90"/>
      <c r="AQ771" s="90"/>
    </row>
    <row r="772" spans="2:43" s="49" customFormat="1" ht="6.75" customHeight="1"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90"/>
      <c r="AQ772" s="90"/>
    </row>
    <row r="773" spans="2:43" s="49" customFormat="1" ht="6.75" customHeight="1"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90"/>
      <c r="AQ773" s="90"/>
    </row>
    <row r="774" spans="2:43" s="49" customFormat="1" ht="6.75" customHeight="1"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90"/>
      <c r="AQ774" s="90"/>
    </row>
    <row r="775" spans="2:43" s="49" customFormat="1" ht="6.75" customHeight="1"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90"/>
      <c r="AQ775" s="90"/>
    </row>
    <row r="776" spans="2:43" s="49" customFormat="1" ht="6.75" customHeight="1"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90"/>
      <c r="AQ776" s="90"/>
    </row>
    <row r="777" spans="2:43" s="49" customFormat="1" ht="6.75" customHeight="1"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90"/>
      <c r="AQ777" s="90"/>
    </row>
    <row r="778" spans="2:43" s="49" customFormat="1" ht="6.75" customHeight="1"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90"/>
      <c r="AQ778" s="90"/>
    </row>
    <row r="779" spans="2:43" s="49" customFormat="1" ht="6.75" customHeight="1"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90"/>
      <c r="AQ779" s="90"/>
    </row>
    <row r="780" spans="2:43" s="49" customFormat="1" ht="6.75" customHeight="1"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90"/>
      <c r="AQ780" s="90"/>
    </row>
    <row r="781" spans="2:43" s="49" customFormat="1" ht="6.75" customHeight="1"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90"/>
      <c r="AQ781" s="90"/>
    </row>
    <row r="782" spans="2:43" s="49" customFormat="1" ht="6.75" customHeight="1"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90"/>
      <c r="AQ782" s="90"/>
    </row>
    <row r="783" spans="2:43" s="49" customFormat="1" ht="6.75" customHeight="1"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90"/>
      <c r="AQ783" s="90"/>
    </row>
    <row r="784" spans="2:43" s="49" customFormat="1" ht="6.75" customHeight="1"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90"/>
      <c r="AQ784" s="90"/>
    </row>
    <row r="785" spans="2:43" s="49" customFormat="1" ht="6.75" customHeight="1"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90"/>
      <c r="AQ785" s="90"/>
    </row>
    <row r="786" spans="2:43" s="49" customFormat="1" ht="6.75" customHeight="1"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90"/>
      <c r="AQ786" s="90"/>
    </row>
    <row r="787" spans="2:43" s="49" customFormat="1" ht="6.75" customHeight="1"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90"/>
      <c r="AQ787" s="90"/>
    </row>
    <row r="788" spans="2:43" s="49" customFormat="1" ht="6.75" customHeight="1"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90"/>
      <c r="AQ788" s="90"/>
    </row>
    <row r="789" spans="2:43" s="49" customFormat="1" ht="6.75" customHeight="1"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90"/>
      <c r="AQ789" s="90"/>
    </row>
    <row r="790" spans="2:43" s="49" customFormat="1" ht="6.75" customHeight="1"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90"/>
      <c r="AQ790" s="90"/>
    </row>
    <row r="791" spans="2:43" s="49" customFormat="1" ht="6.75" customHeight="1"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90"/>
      <c r="AQ791" s="90"/>
    </row>
    <row r="792" spans="2:43" s="49" customFormat="1" ht="6.75" customHeight="1"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90"/>
      <c r="AQ792" s="90"/>
    </row>
    <row r="793" spans="2:43" s="49" customFormat="1" ht="6.75" customHeight="1"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90"/>
      <c r="AQ793" s="90"/>
    </row>
    <row r="794" spans="2:43" s="49" customFormat="1" ht="6.75" customHeight="1"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90"/>
      <c r="AQ794" s="90"/>
    </row>
    <row r="795" spans="2:43" s="49" customFormat="1" ht="6.75" customHeight="1"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90"/>
      <c r="AQ795" s="90"/>
    </row>
    <row r="796" spans="2:43" s="49" customFormat="1" ht="6.75" customHeight="1"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90"/>
      <c r="AQ796" s="90"/>
    </row>
    <row r="797" spans="2:43" s="49" customFormat="1" ht="6.75" customHeight="1"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90"/>
      <c r="AQ797" s="90"/>
    </row>
    <row r="798" spans="2:43" s="49" customFormat="1" ht="6.75" customHeight="1"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90"/>
      <c r="AQ798" s="90"/>
    </row>
    <row r="799" spans="2:43" s="49" customFormat="1" ht="6.75" customHeight="1"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90"/>
      <c r="AQ799" s="90"/>
    </row>
    <row r="800" spans="2:43" s="49" customFormat="1" ht="6.75" customHeight="1"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90"/>
      <c r="AQ800" s="90"/>
    </row>
    <row r="801" spans="2:43" s="49" customFormat="1" ht="6.75" customHeight="1"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90"/>
      <c r="AQ801" s="90"/>
    </row>
    <row r="802" spans="2:43" s="49" customFormat="1" ht="6.75" customHeight="1"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90"/>
      <c r="AQ802" s="90"/>
    </row>
    <row r="803" spans="2:43" s="49" customFormat="1" ht="6.75" customHeight="1"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90"/>
      <c r="AQ803" s="90"/>
    </row>
    <row r="804" spans="2:43" s="49" customFormat="1" ht="6.75" customHeight="1"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90"/>
      <c r="AQ804" s="90"/>
    </row>
    <row r="805" spans="2:43" s="49" customFormat="1" ht="6.75" customHeight="1"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90"/>
      <c r="AQ805" s="90"/>
    </row>
    <row r="806" spans="2:43" s="49" customFormat="1" ht="6.75" customHeight="1"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90"/>
      <c r="AQ806" s="90"/>
    </row>
    <row r="807" spans="2:43" s="49" customFormat="1" ht="6.75" customHeight="1"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90"/>
      <c r="AQ807" s="90"/>
    </row>
    <row r="808" spans="2:43" s="49" customFormat="1" ht="6.75" customHeight="1"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90"/>
      <c r="AQ808" s="90"/>
    </row>
    <row r="809" spans="2:43" s="49" customFormat="1" ht="6.75" customHeight="1"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90"/>
      <c r="AQ809" s="90"/>
    </row>
    <row r="810" spans="2:43" s="49" customFormat="1" ht="6.75" customHeight="1"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90"/>
      <c r="AQ810" s="90"/>
    </row>
    <row r="811" spans="2:43" s="49" customFormat="1" ht="6.75" customHeight="1"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90"/>
      <c r="AQ811" s="90"/>
    </row>
    <row r="812" spans="2:43" s="49" customFormat="1" ht="6.75" customHeight="1"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90"/>
      <c r="AQ812" s="90"/>
    </row>
    <row r="813" spans="2:43" s="49" customFormat="1" ht="6.75" customHeight="1"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90"/>
      <c r="AQ813" s="90"/>
    </row>
    <row r="814" spans="2:43" s="49" customFormat="1" ht="6.75" customHeight="1"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90"/>
      <c r="AQ814" s="90"/>
    </row>
    <row r="815" spans="2:43" s="49" customFormat="1" ht="6.75" customHeight="1"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90"/>
      <c r="AQ815" s="90"/>
    </row>
    <row r="816" spans="2:43" s="49" customFormat="1" ht="6.75" customHeight="1"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90"/>
      <c r="AQ816" s="90"/>
    </row>
    <row r="817" spans="2:43" s="49" customFormat="1" ht="6.75" customHeight="1"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90"/>
      <c r="AQ817" s="90"/>
    </row>
    <row r="818" spans="2:43" s="49" customFormat="1" ht="6.75" customHeight="1"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90"/>
      <c r="AQ818" s="90"/>
    </row>
    <row r="819" spans="2:43" s="49" customFormat="1" ht="6.75" customHeight="1"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90"/>
      <c r="AQ819" s="90"/>
    </row>
    <row r="820" spans="2:43" s="49" customFormat="1" ht="6.75" customHeight="1"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90"/>
      <c r="AQ820" s="90"/>
    </row>
    <row r="821" spans="2:43" s="49" customFormat="1" ht="6.75" customHeight="1"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90"/>
      <c r="AQ821" s="90"/>
    </row>
    <row r="822" spans="2:43" s="49" customFormat="1" ht="6.75" customHeight="1"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90"/>
      <c r="AQ822" s="90"/>
    </row>
    <row r="823" spans="2:43" s="49" customFormat="1" ht="6.75" customHeight="1"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90"/>
      <c r="AQ823" s="90"/>
    </row>
    <row r="824" spans="2:43" s="49" customFormat="1" ht="6.75" customHeight="1"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90"/>
      <c r="AQ824" s="90"/>
    </row>
    <row r="825" spans="2:43" s="49" customFormat="1" ht="6.75" customHeight="1"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90"/>
      <c r="AQ825" s="90"/>
    </row>
    <row r="826" spans="2:43" s="49" customFormat="1" ht="6.75" customHeight="1"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90"/>
      <c r="AQ826" s="90"/>
    </row>
    <row r="827" spans="2:43" s="49" customFormat="1" ht="6.75" customHeight="1"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90"/>
      <c r="AQ827" s="90"/>
    </row>
    <row r="828" spans="2:43" s="49" customFormat="1" ht="6.75" customHeight="1"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90"/>
      <c r="AQ828" s="90"/>
    </row>
    <row r="829" spans="2:43" s="49" customFormat="1" ht="6.75" customHeight="1"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90"/>
      <c r="AQ829" s="90"/>
    </row>
    <row r="830" spans="2:43" s="49" customFormat="1" ht="6.75" customHeight="1"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90"/>
      <c r="AQ830" s="90"/>
    </row>
    <row r="831" spans="2:43" s="49" customFormat="1" ht="6.75" customHeight="1"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90"/>
      <c r="AQ831" s="90"/>
    </row>
    <row r="832" spans="2:43" s="49" customFormat="1" ht="6.75" customHeight="1"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90"/>
      <c r="AQ832" s="90"/>
    </row>
    <row r="833" spans="2:43" s="49" customFormat="1" ht="6.75" customHeight="1"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90"/>
      <c r="AQ833" s="90"/>
    </row>
    <row r="834" spans="2:43" s="49" customFormat="1" ht="6.75" customHeight="1"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90"/>
      <c r="AQ834" s="90"/>
    </row>
    <row r="835" spans="2:43" s="49" customFormat="1" ht="6.75" customHeight="1"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90"/>
      <c r="AQ835" s="90"/>
    </row>
    <row r="836" spans="2:43" s="49" customFormat="1" ht="6.75" customHeight="1"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90"/>
      <c r="AQ836" s="90"/>
    </row>
    <row r="837" spans="2:43" s="49" customFormat="1" ht="6.75" customHeight="1"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90"/>
      <c r="AQ837" s="90"/>
    </row>
    <row r="838" spans="2:43" s="49" customFormat="1" ht="6.75" customHeight="1"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90"/>
      <c r="AQ838" s="90"/>
    </row>
    <row r="839" spans="2:43" s="49" customFormat="1" ht="6.75" customHeight="1"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90"/>
      <c r="AQ839" s="90"/>
    </row>
    <row r="840" spans="2:43" s="49" customFormat="1" ht="6.75" customHeight="1"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90"/>
      <c r="AQ840" s="90"/>
    </row>
    <row r="841" spans="2:43" s="49" customFormat="1" ht="6.75" customHeight="1"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90"/>
      <c r="AQ841" s="90"/>
    </row>
    <row r="842" spans="2:43" s="49" customFormat="1" ht="6.75" customHeight="1"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90"/>
      <c r="AQ842" s="90"/>
    </row>
    <row r="843" spans="2:43" s="49" customFormat="1" ht="6.75" customHeight="1"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90"/>
      <c r="AQ843" s="90"/>
    </row>
    <row r="844" spans="2:43" s="49" customFormat="1" ht="6.75" customHeight="1"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90"/>
      <c r="AQ844" s="90"/>
    </row>
    <row r="845" spans="2:43" s="49" customFormat="1" ht="6.75" customHeight="1"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90"/>
      <c r="AQ845" s="90"/>
    </row>
    <row r="846" spans="2:43" s="49" customFormat="1" ht="6.75" customHeight="1"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90"/>
      <c r="AQ846" s="90"/>
    </row>
    <row r="847" spans="2:43" s="49" customFormat="1" ht="6.75" customHeight="1"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90"/>
      <c r="AQ847" s="90"/>
    </row>
    <row r="848" spans="2:43" s="49" customFormat="1" ht="6.75" customHeight="1"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90"/>
      <c r="AQ848" s="90"/>
    </row>
    <row r="849" spans="2:43" s="49" customFormat="1" ht="6.75" customHeight="1"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90"/>
      <c r="AQ849" s="90"/>
    </row>
    <row r="850" spans="2:43" s="49" customFormat="1" ht="6.75" customHeight="1"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90"/>
      <c r="AQ850" s="90"/>
    </row>
    <row r="851" spans="2:43" s="49" customFormat="1" ht="6.75" customHeight="1"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90"/>
      <c r="AQ851" s="90"/>
    </row>
    <row r="852" spans="2:43" s="49" customFormat="1" ht="6.75" customHeight="1"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90"/>
      <c r="AQ852" s="90"/>
    </row>
    <row r="853" spans="2:43" s="49" customFormat="1" ht="6.75" customHeight="1"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90"/>
      <c r="AQ853" s="90"/>
    </row>
    <row r="854" spans="2:43" s="49" customFormat="1" ht="6.75" customHeight="1"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90"/>
      <c r="AQ854" s="90"/>
    </row>
    <row r="855" spans="2:43" s="49" customFormat="1" ht="6.75" customHeight="1"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90"/>
      <c r="AQ855" s="90"/>
    </row>
    <row r="856" spans="2:43" s="49" customFormat="1" ht="6.75" customHeight="1"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90"/>
      <c r="AQ856" s="90"/>
    </row>
    <row r="857" spans="2:43" s="49" customFormat="1" ht="6.75" customHeight="1"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90"/>
      <c r="AQ857" s="90"/>
    </row>
    <row r="858" spans="2:43" s="49" customFormat="1" ht="6.75" customHeight="1"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90"/>
      <c r="AQ858" s="90"/>
    </row>
    <row r="859" spans="2:43" s="49" customFormat="1" ht="6.75" customHeight="1"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90"/>
      <c r="AQ859" s="90"/>
    </row>
    <row r="860" spans="2:43" s="49" customFormat="1" ht="6.75" customHeight="1"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90"/>
      <c r="AQ860" s="90"/>
    </row>
    <row r="861" spans="2:43" s="49" customFormat="1" ht="6.75" customHeight="1"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90"/>
      <c r="AQ861" s="90"/>
    </row>
    <row r="862" spans="2:43" s="49" customFormat="1" ht="6.75" customHeight="1"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90"/>
      <c r="AQ862" s="90"/>
    </row>
    <row r="863" spans="2:43" s="49" customFormat="1" ht="6.75" customHeight="1"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90"/>
      <c r="AQ863" s="90"/>
    </row>
    <row r="864" spans="2:43" s="49" customFormat="1" ht="6.75" customHeight="1"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90"/>
      <c r="AQ864" s="90"/>
    </row>
    <row r="865" spans="2:43" s="49" customFormat="1" ht="6.75" customHeight="1"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90"/>
      <c r="AQ865" s="90"/>
    </row>
    <row r="866" spans="2:43" s="49" customFormat="1" ht="6.75" customHeight="1"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90"/>
      <c r="AQ866" s="90"/>
    </row>
    <row r="867" spans="2:43" s="49" customFormat="1" ht="6.75" customHeight="1"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90"/>
      <c r="AQ867" s="90"/>
    </row>
    <row r="868" spans="2:43" s="49" customFormat="1" ht="6.75" customHeight="1"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90"/>
      <c r="AQ868" s="90"/>
    </row>
    <row r="869" spans="2:43" s="49" customFormat="1" ht="6.75" customHeight="1"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90"/>
      <c r="AQ869" s="90"/>
    </row>
    <row r="870" spans="2:43" s="49" customFormat="1" ht="6.75" customHeight="1"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90"/>
      <c r="AQ870" s="90"/>
    </row>
    <row r="871" spans="2:43" s="49" customFormat="1" ht="6.75" customHeight="1"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90"/>
      <c r="AQ871" s="90"/>
    </row>
    <row r="872" spans="2:43" s="49" customFormat="1" ht="6.75" customHeight="1"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90"/>
      <c r="AQ872" s="90"/>
    </row>
    <row r="873" spans="2:43" s="49" customFormat="1" ht="6.75" customHeight="1"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90"/>
      <c r="AQ873" s="90"/>
    </row>
    <row r="874" spans="2:43" s="49" customFormat="1" ht="6.75" customHeight="1"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90"/>
      <c r="AQ874" s="90"/>
    </row>
    <row r="875" spans="2:43" s="49" customFormat="1" ht="6.75" customHeight="1"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90"/>
      <c r="AQ875" s="90"/>
    </row>
    <row r="876" spans="2:43" s="49" customFormat="1" ht="6.75" customHeight="1"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90"/>
      <c r="AQ876" s="90"/>
    </row>
    <row r="877" spans="2:43" s="49" customFormat="1" ht="6.75" customHeight="1"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90"/>
      <c r="AQ877" s="90"/>
    </row>
    <row r="878" spans="2:43" s="49" customFormat="1" ht="6.75" customHeight="1"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90"/>
      <c r="AQ878" s="90"/>
    </row>
    <row r="879" spans="2:43" s="49" customFormat="1" ht="6.75" customHeight="1"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90"/>
      <c r="AQ879" s="90"/>
    </row>
    <row r="880" spans="2:43" s="49" customFormat="1" ht="6.75" customHeight="1"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90"/>
      <c r="AQ880" s="90"/>
    </row>
    <row r="881" spans="2:43" s="49" customFormat="1" ht="6.75" customHeight="1"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90"/>
      <c r="AQ881" s="90"/>
    </row>
    <row r="882" spans="2:43" s="49" customFormat="1" ht="6.75" customHeight="1"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90"/>
      <c r="AQ882" s="90"/>
    </row>
    <row r="883" spans="2:43" s="49" customFormat="1" ht="6.75" customHeight="1"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90"/>
      <c r="AQ883" s="90"/>
    </row>
    <row r="884" spans="2:43" s="49" customFormat="1" ht="6.75" customHeight="1"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90"/>
      <c r="AQ884" s="90"/>
    </row>
    <row r="885" spans="2:43" s="49" customFormat="1" ht="6.75" customHeight="1"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90"/>
      <c r="AQ885" s="90"/>
    </row>
    <row r="886" spans="2:43" s="49" customFormat="1" ht="6.75" customHeight="1"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90"/>
      <c r="AQ886" s="90"/>
    </row>
    <row r="887" spans="2:43" s="49" customFormat="1" ht="6.75" customHeight="1"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90"/>
      <c r="AQ887" s="90"/>
    </row>
    <row r="888" spans="2:43" s="49" customFormat="1" ht="6.75" customHeight="1"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90"/>
      <c r="AQ888" s="90"/>
    </row>
    <row r="889" spans="2:43" s="49" customFormat="1" ht="6.75" customHeight="1"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90"/>
      <c r="AQ889" s="90"/>
    </row>
    <row r="890" spans="2:43" s="49" customFormat="1" ht="6.75" customHeight="1"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90"/>
      <c r="AQ890" s="90"/>
    </row>
    <row r="891" spans="2:43" s="49" customFormat="1" ht="6.75" customHeight="1"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90"/>
      <c r="AQ891" s="90"/>
    </row>
    <row r="892" spans="2:43" s="49" customFormat="1" ht="6.75" customHeight="1"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90"/>
      <c r="AQ892" s="90"/>
    </row>
    <row r="893" spans="2:43" s="49" customFormat="1" ht="6.75" customHeight="1"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90"/>
      <c r="AQ893" s="90"/>
    </row>
    <row r="894" spans="2:43" s="49" customFormat="1" ht="6.75" customHeight="1"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90"/>
      <c r="AQ894" s="90"/>
    </row>
    <row r="895" spans="2:43" s="49" customFormat="1" ht="6.75" customHeight="1"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90"/>
      <c r="AQ895" s="90"/>
    </row>
    <row r="896" spans="2:43" s="49" customFormat="1" ht="6.75" customHeight="1"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90"/>
      <c r="AQ896" s="90"/>
    </row>
    <row r="897" spans="2:43" s="49" customFormat="1" ht="6.75" customHeight="1"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90"/>
      <c r="AQ897" s="90"/>
    </row>
    <row r="898" spans="2:43" s="49" customFormat="1" ht="6.75" customHeight="1"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90"/>
      <c r="AQ898" s="90"/>
    </row>
    <row r="899" spans="2:43" s="49" customFormat="1" ht="6.75" customHeight="1"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90"/>
      <c r="AQ899" s="90"/>
    </row>
    <row r="900" spans="2:43" s="49" customFormat="1" ht="6.75" customHeight="1"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90"/>
      <c r="AQ900" s="90"/>
    </row>
    <row r="901" spans="2:43" s="49" customFormat="1" ht="6.75" customHeight="1"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90"/>
      <c r="AQ901" s="90"/>
    </row>
    <row r="902" spans="2:43" s="49" customFormat="1" ht="6.75" customHeight="1"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90"/>
      <c r="AQ902" s="90"/>
    </row>
    <row r="903" spans="2:43" s="49" customFormat="1" ht="6.75" customHeight="1"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90"/>
      <c r="AQ903" s="90"/>
    </row>
    <row r="904" spans="2:43" s="49" customFormat="1" ht="6.75" customHeight="1"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90"/>
      <c r="AQ904" s="90"/>
    </row>
    <row r="905" spans="2:43" s="49" customFormat="1" ht="6.75" customHeight="1"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90"/>
      <c r="AQ905" s="90"/>
    </row>
    <row r="906" spans="2:43" s="49" customFormat="1" ht="6.75" customHeight="1"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90"/>
      <c r="AQ906" s="90"/>
    </row>
    <row r="907" spans="2:43" s="49" customFormat="1" ht="6.75" customHeight="1"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90"/>
      <c r="AQ907" s="90"/>
    </row>
    <row r="908" spans="2:43" s="49" customFormat="1" ht="6.75" customHeight="1"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90"/>
      <c r="AQ908" s="90"/>
    </row>
    <row r="909" spans="2:43" s="49" customFormat="1" ht="6.75" customHeight="1"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90"/>
      <c r="AQ909" s="90"/>
    </row>
    <row r="910" spans="2:43" s="49" customFormat="1" ht="6.75" customHeight="1"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90"/>
      <c r="AQ910" s="90"/>
    </row>
    <row r="911" spans="2:43" s="49" customFormat="1" ht="6.75" customHeight="1"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90"/>
      <c r="AQ911" s="90"/>
    </row>
    <row r="912" spans="2:43" s="49" customFormat="1" ht="6.75" customHeight="1"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90"/>
      <c r="AQ912" s="90"/>
    </row>
    <row r="913" spans="2:43" s="49" customFormat="1" ht="6.75" customHeight="1"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90"/>
      <c r="AQ913" s="90"/>
    </row>
    <row r="914" spans="2:43" s="49" customFormat="1" ht="6.75" customHeight="1"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90"/>
      <c r="AQ914" s="90"/>
    </row>
    <row r="915" spans="2:43" s="49" customFormat="1" ht="6.75" customHeight="1"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90"/>
      <c r="AQ915" s="90"/>
    </row>
    <row r="916" spans="2:43" s="49" customFormat="1" ht="6.75" customHeight="1"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90"/>
      <c r="AQ916" s="90"/>
    </row>
    <row r="917" spans="2:43" s="49" customFormat="1" ht="6.75" customHeight="1"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90"/>
      <c r="AQ917" s="90"/>
    </row>
    <row r="918" spans="2:43" s="49" customFormat="1" ht="6.75" customHeight="1"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90"/>
      <c r="AQ918" s="90"/>
    </row>
    <row r="919" spans="2:43" s="49" customFormat="1" ht="6.75" customHeight="1"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90"/>
      <c r="AQ919" s="90"/>
    </row>
    <row r="920" spans="2:43" s="49" customFormat="1" ht="6.75" customHeight="1"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90"/>
      <c r="AQ920" s="90"/>
    </row>
    <row r="921" spans="2:43" s="49" customFormat="1" ht="6.75" customHeight="1"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90"/>
      <c r="AQ921" s="90"/>
    </row>
    <row r="922" spans="2:43" s="49" customFormat="1" ht="6.75" customHeight="1"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90"/>
      <c r="AQ922" s="90"/>
    </row>
    <row r="923" spans="2:43" s="49" customFormat="1" ht="6.75" customHeight="1"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90"/>
      <c r="AQ923" s="90"/>
    </row>
    <row r="924" spans="2:43" s="49" customFormat="1" ht="6.75" customHeight="1"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90"/>
      <c r="AQ924" s="90"/>
    </row>
    <row r="925" spans="2:43" s="49" customFormat="1" ht="6.75" customHeight="1"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90"/>
      <c r="AQ925" s="90"/>
    </row>
    <row r="926" spans="2:43" s="49" customFormat="1" ht="6.75" customHeight="1"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90"/>
      <c r="AQ926" s="90"/>
    </row>
    <row r="927" spans="2:43" s="49" customFormat="1" ht="6.75" customHeight="1"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90"/>
      <c r="AQ927" s="90"/>
    </row>
    <row r="928" spans="2:43" s="49" customFormat="1" ht="6.75" customHeight="1"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90"/>
      <c r="AQ928" s="90"/>
    </row>
    <row r="929" spans="2:43" s="49" customFormat="1" ht="6.75" customHeight="1"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90"/>
      <c r="AQ929" s="90"/>
    </row>
    <row r="930" spans="2:43" s="49" customFormat="1" ht="6.75" customHeight="1"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90"/>
      <c r="AQ930" s="90"/>
    </row>
    <row r="931" spans="2:43" s="49" customFormat="1" ht="6.75" customHeight="1"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90"/>
      <c r="AQ931" s="90"/>
    </row>
    <row r="932" spans="2:43" s="49" customFormat="1" ht="6.75" customHeight="1"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90"/>
      <c r="AQ932" s="90"/>
    </row>
    <row r="933" spans="2:43" s="49" customFormat="1" ht="6.75" customHeight="1"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90"/>
      <c r="AQ933" s="90"/>
    </row>
    <row r="934" spans="2:43" s="49" customFormat="1" ht="6.75" customHeight="1"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90"/>
      <c r="AQ934" s="90"/>
    </row>
    <row r="935" spans="2:43" s="49" customFormat="1" ht="6.75" customHeight="1"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90"/>
      <c r="AQ935" s="90"/>
    </row>
    <row r="936" spans="2:43" s="49" customFormat="1" ht="6.75" customHeight="1"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90"/>
      <c r="AQ936" s="90"/>
    </row>
    <row r="937" spans="2:43" s="49" customFormat="1" ht="6.75" customHeight="1"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90"/>
      <c r="AQ937" s="90"/>
    </row>
    <row r="938" spans="2:43" s="49" customFormat="1" ht="6.75" customHeight="1"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89"/>
      <c r="AL938" s="89"/>
      <c r="AM938" s="89"/>
      <c r="AN938" s="89"/>
      <c r="AO938" s="90"/>
      <c r="AQ938" s="90"/>
    </row>
    <row r="939" spans="2:43" s="49" customFormat="1" ht="6.75" customHeight="1"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90"/>
      <c r="AQ939" s="90"/>
    </row>
    <row r="940" spans="2:43" s="49" customFormat="1" ht="6.75" customHeight="1"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90"/>
      <c r="AQ940" s="90"/>
    </row>
    <row r="941" spans="2:43" s="49" customFormat="1" ht="6.75" customHeight="1"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90"/>
      <c r="AQ941" s="90"/>
    </row>
    <row r="942" spans="2:43" s="49" customFormat="1" ht="6.75" customHeight="1"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90"/>
      <c r="AQ942" s="90"/>
    </row>
    <row r="943" spans="2:43" s="49" customFormat="1" ht="6.75" customHeight="1"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90"/>
      <c r="AQ943" s="90"/>
    </row>
    <row r="944" spans="2:43" s="49" customFormat="1" ht="6.75" customHeight="1"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90"/>
      <c r="AQ944" s="90"/>
    </row>
    <row r="945" spans="2:43" s="49" customFormat="1" ht="6.75" customHeight="1"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90"/>
      <c r="AQ945" s="90"/>
    </row>
    <row r="946" spans="2:43" s="49" customFormat="1" ht="6.75" customHeight="1"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90"/>
      <c r="AQ946" s="90"/>
    </row>
    <row r="947" spans="2:43" s="49" customFormat="1" ht="6.75" customHeight="1"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90"/>
      <c r="AQ947" s="90"/>
    </row>
    <row r="948" spans="2:43" s="49" customFormat="1" ht="6.75" customHeight="1"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90"/>
      <c r="AQ948" s="90"/>
    </row>
    <row r="949" spans="2:43" s="49" customFormat="1" ht="6.75" customHeight="1"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90"/>
      <c r="AQ949" s="90"/>
    </row>
    <row r="950" spans="2:43" s="49" customFormat="1" ht="6.75" customHeight="1"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90"/>
      <c r="AQ950" s="90"/>
    </row>
    <row r="951" spans="2:43" s="49" customFormat="1" ht="6.75" customHeight="1"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90"/>
      <c r="AQ951" s="90"/>
    </row>
    <row r="952" spans="2:43" s="49" customFormat="1" ht="6.75" customHeight="1"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90"/>
      <c r="AQ952" s="90"/>
    </row>
    <row r="953" spans="2:43" s="49" customFormat="1" ht="6.75" customHeight="1"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90"/>
      <c r="AQ953" s="90"/>
    </row>
    <row r="954" spans="2:43" s="49" customFormat="1" ht="6.75" customHeight="1"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90"/>
      <c r="AQ954" s="90"/>
    </row>
    <row r="955" spans="2:43" s="49" customFormat="1" ht="6.75" customHeight="1"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90"/>
      <c r="AQ955" s="90"/>
    </row>
    <row r="956" spans="2:43" s="49" customFormat="1" ht="6.75" customHeight="1"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90"/>
      <c r="AQ956" s="90"/>
    </row>
    <row r="957" spans="2:43" s="49" customFormat="1" ht="6.75" customHeight="1"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90"/>
      <c r="AQ957" s="90"/>
    </row>
    <row r="958" spans="2:43" s="49" customFormat="1" ht="6.75" customHeight="1"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90"/>
      <c r="AQ958" s="90"/>
    </row>
    <row r="959" spans="2:43" s="49" customFormat="1" ht="6.75" customHeight="1"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90"/>
      <c r="AQ959" s="90"/>
    </row>
    <row r="960" spans="2:43" s="49" customFormat="1" ht="6.75" customHeight="1"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90"/>
      <c r="AQ960" s="90"/>
    </row>
    <row r="961" spans="2:43" s="49" customFormat="1" ht="6.75" customHeight="1"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89"/>
      <c r="AO961" s="90"/>
      <c r="AQ961" s="90"/>
    </row>
    <row r="962" spans="2:43" s="49" customFormat="1" ht="6.75" customHeight="1"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89"/>
      <c r="AO962" s="90"/>
      <c r="AQ962" s="90"/>
    </row>
    <row r="963" spans="2:43" s="49" customFormat="1" ht="6.75" customHeight="1"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89"/>
      <c r="AO963" s="90"/>
      <c r="AQ963" s="90"/>
    </row>
    <row r="964" spans="2:43" s="49" customFormat="1" ht="6.75" customHeight="1"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89"/>
      <c r="AO964" s="90"/>
      <c r="AQ964" s="90"/>
    </row>
    <row r="965" spans="2:43" s="49" customFormat="1" ht="6.75" customHeight="1"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89"/>
      <c r="AO965" s="90"/>
      <c r="AQ965" s="90"/>
    </row>
    <row r="966" spans="2:43" s="49" customFormat="1" ht="6.75" customHeight="1"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89"/>
      <c r="AO966" s="90"/>
      <c r="AQ966" s="90"/>
    </row>
    <row r="967" spans="2:43" s="49" customFormat="1" ht="6.75" customHeight="1"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89"/>
      <c r="AO967" s="90"/>
      <c r="AQ967" s="90"/>
    </row>
    <row r="968" spans="2:43" s="49" customFormat="1" ht="6.75" customHeight="1"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89"/>
      <c r="AO968" s="90"/>
      <c r="AQ968" s="90"/>
    </row>
    <row r="969" spans="2:43" s="49" customFormat="1" ht="6.75" customHeight="1"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89"/>
      <c r="AO969" s="90"/>
      <c r="AQ969" s="90"/>
    </row>
    <row r="970" spans="2:43" s="49" customFormat="1" ht="6.75" customHeight="1"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89"/>
      <c r="AO970" s="90"/>
      <c r="AQ970" s="90"/>
    </row>
    <row r="971" spans="2:43" s="49" customFormat="1" ht="6.75" customHeight="1"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89"/>
      <c r="AO971" s="90"/>
      <c r="AQ971" s="90"/>
    </row>
    <row r="972" spans="2:43" s="49" customFormat="1" ht="6.75" customHeight="1"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89"/>
      <c r="AO972" s="90"/>
      <c r="AQ972" s="90"/>
    </row>
    <row r="973" spans="2:43" s="49" customFormat="1" ht="6.75" customHeight="1"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89"/>
      <c r="AI973" s="89"/>
      <c r="AJ973" s="89"/>
      <c r="AK973" s="89"/>
      <c r="AL973" s="89"/>
      <c r="AM973" s="89"/>
      <c r="AN973" s="89"/>
      <c r="AO973" s="90"/>
      <c r="AQ973" s="90"/>
    </row>
    <row r="974" spans="2:43" s="49" customFormat="1" ht="6.75" customHeight="1"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89"/>
      <c r="AO974" s="90"/>
      <c r="AQ974" s="90"/>
    </row>
    <row r="975" spans="2:43" s="49" customFormat="1" ht="6.75" customHeight="1"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89"/>
      <c r="AO975" s="90"/>
      <c r="AQ975" s="90"/>
    </row>
    <row r="976" spans="2:43" s="49" customFormat="1" ht="6.75" customHeight="1"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89"/>
      <c r="AO976" s="90"/>
      <c r="AQ976" s="90"/>
    </row>
    <row r="977" spans="2:43" s="49" customFormat="1" ht="6.75" customHeight="1"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90"/>
      <c r="AQ977" s="90"/>
    </row>
    <row r="978" spans="2:43" s="49" customFormat="1" ht="6.75" customHeight="1"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90"/>
      <c r="AQ978" s="90"/>
    </row>
    <row r="979" spans="2:43" s="49" customFormat="1" ht="6.75" customHeight="1"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90"/>
      <c r="AQ979" s="90"/>
    </row>
    <row r="980" spans="2:43" s="49" customFormat="1" ht="6.75" customHeight="1"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90"/>
      <c r="AQ980" s="90"/>
    </row>
    <row r="981" spans="2:43" s="49" customFormat="1" ht="6.75" customHeight="1"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90"/>
      <c r="AQ981" s="90"/>
    </row>
    <row r="982" spans="2:43" s="49" customFormat="1" ht="6.75" customHeight="1"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90"/>
      <c r="AQ982" s="90"/>
    </row>
    <row r="983" spans="2:43" s="49" customFormat="1" ht="6.75" customHeight="1"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90"/>
      <c r="AQ983" s="90"/>
    </row>
    <row r="984" spans="2:43" s="49" customFormat="1" ht="6.75" customHeight="1"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90"/>
      <c r="AQ984" s="90"/>
    </row>
    <row r="985" spans="2:43" s="49" customFormat="1" ht="6.75" customHeight="1"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90"/>
      <c r="AQ985" s="90"/>
    </row>
    <row r="986" spans="2:43" s="49" customFormat="1" ht="6.75" customHeight="1"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90"/>
      <c r="AQ986" s="90"/>
    </row>
    <row r="987" spans="2:43" s="49" customFormat="1" ht="6.75" customHeight="1"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89"/>
      <c r="AO987" s="90"/>
      <c r="AQ987" s="90"/>
    </row>
    <row r="988" spans="2:43" s="49" customFormat="1" ht="6.75" customHeight="1"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89"/>
      <c r="AI988" s="89"/>
      <c r="AJ988" s="89"/>
      <c r="AK988" s="89"/>
      <c r="AL988" s="89"/>
      <c r="AM988" s="89"/>
      <c r="AN988" s="89"/>
      <c r="AO988" s="90"/>
      <c r="AQ988" s="90"/>
    </row>
    <row r="989" spans="2:43" s="49" customFormat="1" ht="6.75" customHeight="1"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89"/>
      <c r="AI989" s="89"/>
      <c r="AJ989" s="89"/>
      <c r="AK989" s="89"/>
      <c r="AL989" s="89"/>
      <c r="AM989" s="89"/>
      <c r="AN989" s="89"/>
      <c r="AO989" s="90"/>
      <c r="AQ989" s="90"/>
    </row>
    <row r="990" spans="2:43" s="49" customFormat="1" ht="6.75" customHeight="1"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89"/>
      <c r="AI990" s="89"/>
      <c r="AJ990" s="89"/>
      <c r="AK990" s="89"/>
      <c r="AL990" s="89"/>
      <c r="AM990" s="89"/>
      <c r="AN990" s="89"/>
      <c r="AO990" s="90"/>
      <c r="AQ990" s="90"/>
    </row>
    <row r="991" spans="2:43" s="49" customFormat="1" ht="6.75" customHeight="1"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89"/>
      <c r="AO991" s="90"/>
      <c r="AQ991" s="90"/>
    </row>
    <row r="992" spans="2:43" s="49" customFormat="1" ht="6.75" customHeight="1"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89"/>
      <c r="AO992" s="90"/>
      <c r="AQ992" s="90"/>
    </row>
    <row r="993" spans="2:43" s="49" customFormat="1" ht="6.75" customHeight="1"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89"/>
      <c r="AO993" s="90"/>
      <c r="AQ993" s="90"/>
    </row>
    <row r="994" spans="2:43" s="49" customFormat="1" ht="6.75" customHeight="1"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89"/>
      <c r="AO994" s="90"/>
      <c r="AQ994" s="90"/>
    </row>
    <row r="995" spans="2:43" s="49" customFormat="1" ht="6.75" customHeight="1"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89"/>
      <c r="AO995" s="90"/>
      <c r="AQ995" s="90"/>
    </row>
    <row r="996" spans="2:43" s="49" customFormat="1" ht="6.75" customHeight="1"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89"/>
      <c r="AO996" s="90"/>
      <c r="AQ996" s="90"/>
    </row>
    <row r="997" spans="2:43" s="49" customFormat="1" ht="6.75" customHeight="1"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89"/>
      <c r="AO997" s="90"/>
      <c r="AQ997" s="90"/>
    </row>
    <row r="998" spans="2:43" s="49" customFormat="1" ht="6.75" customHeight="1"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89"/>
      <c r="AO998" s="90"/>
      <c r="AQ998" s="90"/>
    </row>
    <row r="999" spans="2:43" s="49" customFormat="1" ht="6.75" customHeight="1"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89"/>
      <c r="AO999" s="90"/>
      <c r="AQ999" s="90"/>
    </row>
    <row r="1000" spans="2:43" s="49" customFormat="1" ht="6.75" customHeight="1"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89"/>
      <c r="AO1000" s="90"/>
      <c r="AQ1000" s="90"/>
    </row>
    <row r="1001" spans="2:43" s="49" customFormat="1" ht="6.75" customHeight="1"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89"/>
      <c r="AI1001" s="89"/>
      <c r="AJ1001" s="89"/>
      <c r="AK1001" s="89"/>
      <c r="AL1001" s="89"/>
      <c r="AM1001" s="89"/>
      <c r="AN1001" s="89"/>
      <c r="AO1001" s="90"/>
      <c r="AQ1001" s="90"/>
    </row>
    <row r="1002" spans="2:43" s="49" customFormat="1" ht="6.75" customHeight="1">
      <c r="B1002" s="89"/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89"/>
      <c r="AI1002" s="89"/>
      <c r="AJ1002" s="89"/>
      <c r="AK1002" s="89"/>
      <c r="AL1002" s="89"/>
      <c r="AM1002" s="89"/>
      <c r="AN1002" s="89"/>
      <c r="AO1002" s="90"/>
      <c r="AQ1002" s="90"/>
    </row>
    <row r="1003" spans="2:43" s="49" customFormat="1" ht="6.75" customHeight="1"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89"/>
      <c r="AI1003" s="89"/>
      <c r="AJ1003" s="89"/>
      <c r="AK1003" s="89"/>
      <c r="AL1003" s="89"/>
      <c r="AM1003" s="89"/>
      <c r="AN1003" s="89"/>
      <c r="AO1003" s="90"/>
      <c r="AQ1003" s="90"/>
    </row>
    <row r="1004" spans="2:43" s="49" customFormat="1" ht="6.75" customHeight="1">
      <c r="B1004" s="89"/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89"/>
      <c r="AL1004" s="89"/>
      <c r="AM1004" s="89"/>
      <c r="AN1004" s="89"/>
      <c r="AO1004" s="90"/>
      <c r="AQ1004" s="90"/>
    </row>
    <row r="1005" spans="2:43" s="49" customFormat="1" ht="6.75" customHeight="1">
      <c r="B1005" s="89"/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89"/>
      <c r="AI1005" s="89"/>
      <c r="AJ1005" s="89"/>
      <c r="AK1005" s="89"/>
      <c r="AL1005" s="89"/>
      <c r="AM1005" s="89"/>
      <c r="AN1005" s="89"/>
      <c r="AO1005" s="90"/>
      <c r="AQ1005" s="90"/>
    </row>
    <row r="1006" spans="2:43" s="49" customFormat="1" ht="6.75" customHeight="1">
      <c r="B1006" s="89"/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89"/>
      <c r="AI1006" s="89"/>
      <c r="AJ1006" s="89"/>
      <c r="AK1006" s="89"/>
      <c r="AL1006" s="89"/>
      <c r="AM1006" s="89"/>
      <c r="AN1006" s="89"/>
      <c r="AO1006" s="90"/>
      <c r="AQ1006" s="90"/>
    </row>
    <row r="1007" spans="2:43" s="49" customFormat="1" ht="6.75" customHeight="1">
      <c r="B1007" s="89"/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89"/>
      <c r="AI1007" s="89"/>
      <c r="AJ1007" s="89"/>
      <c r="AK1007" s="89"/>
      <c r="AL1007" s="89"/>
      <c r="AM1007" s="89"/>
      <c r="AN1007" s="89"/>
      <c r="AO1007" s="90"/>
      <c r="AQ1007" s="90"/>
    </row>
    <row r="1008" spans="2:43" s="49" customFormat="1" ht="6.75" customHeight="1"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89"/>
      <c r="AI1008" s="89"/>
      <c r="AJ1008" s="89"/>
      <c r="AK1008" s="89"/>
      <c r="AL1008" s="89"/>
      <c r="AM1008" s="89"/>
      <c r="AN1008" s="89"/>
      <c r="AO1008" s="90"/>
      <c r="AQ1008" s="90"/>
    </row>
    <row r="1009" spans="2:43" s="49" customFormat="1" ht="6.75" customHeight="1">
      <c r="B1009" s="89"/>
      <c r="C1009" s="89"/>
      <c r="D1009" s="89"/>
      <c r="E1009" s="89"/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89"/>
      <c r="AI1009" s="89"/>
      <c r="AJ1009" s="89"/>
      <c r="AK1009" s="89"/>
      <c r="AL1009" s="89"/>
      <c r="AM1009" s="89"/>
      <c r="AN1009" s="89"/>
      <c r="AO1009" s="90"/>
      <c r="AQ1009" s="90"/>
    </row>
    <row r="1010" spans="2:43" s="49" customFormat="1" ht="6.75" customHeight="1">
      <c r="B1010" s="89"/>
      <c r="C1010" s="89"/>
      <c r="D1010" s="89"/>
      <c r="E1010" s="89"/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89"/>
      <c r="AI1010" s="89"/>
      <c r="AJ1010" s="89"/>
      <c r="AK1010" s="89"/>
      <c r="AL1010" s="89"/>
      <c r="AM1010" s="89"/>
      <c r="AN1010" s="89"/>
      <c r="AO1010" s="90"/>
      <c r="AQ1010" s="90"/>
    </row>
    <row r="1011" spans="2:43" s="49" customFormat="1" ht="6.75" customHeight="1">
      <c r="B1011" s="89"/>
      <c r="C1011" s="89"/>
      <c r="D1011" s="89"/>
      <c r="E1011" s="89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89"/>
      <c r="AI1011" s="89"/>
      <c r="AJ1011" s="89"/>
      <c r="AK1011" s="89"/>
      <c r="AL1011" s="89"/>
      <c r="AM1011" s="89"/>
      <c r="AN1011" s="89"/>
      <c r="AO1011" s="90"/>
      <c r="AQ1011" s="90"/>
    </row>
    <row r="1012" spans="2:43" s="49" customFormat="1" ht="6.75" customHeight="1"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89"/>
      <c r="AI1012" s="89"/>
      <c r="AJ1012" s="89"/>
      <c r="AK1012" s="89"/>
      <c r="AL1012" s="89"/>
      <c r="AM1012" s="89"/>
      <c r="AN1012" s="89"/>
      <c r="AO1012" s="90"/>
      <c r="AQ1012" s="90"/>
    </row>
    <row r="1013" spans="2:43" s="49" customFormat="1" ht="6.75" customHeight="1"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89"/>
      <c r="AI1013" s="89"/>
      <c r="AJ1013" s="89"/>
      <c r="AK1013" s="89"/>
      <c r="AL1013" s="89"/>
      <c r="AM1013" s="89"/>
      <c r="AN1013" s="89"/>
      <c r="AO1013" s="90"/>
      <c r="AQ1013" s="90"/>
    </row>
    <row r="1014" spans="2:43" s="49" customFormat="1" ht="6.75" customHeight="1">
      <c r="B1014" s="89"/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89"/>
      <c r="AI1014" s="89"/>
      <c r="AJ1014" s="89"/>
      <c r="AK1014" s="89"/>
      <c r="AL1014" s="89"/>
      <c r="AM1014" s="89"/>
      <c r="AN1014" s="89"/>
      <c r="AO1014" s="90"/>
      <c r="AQ1014" s="90"/>
    </row>
    <row r="1015" spans="2:43" s="49" customFormat="1" ht="6.75" customHeight="1">
      <c r="B1015" s="89"/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89"/>
      <c r="AI1015" s="89"/>
      <c r="AJ1015" s="89"/>
      <c r="AK1015" s="89"/>
      <c r="AL1015" s="89"/>
      <c r="AM1015" s="89"/>
      <c r="AN1015" s="89"/>
      <c r="AO1015" s="90"/>
      <c r="AQ1015" s="90"/>
    </row>
    <row r="1016" spans="2:43" s="49" customFormat="1" ht="6.75" customHeight="1">
      <c r="B1016" s="89"/>
      <c r="C1016" s="89"/>
      <c r="D1016" s="89"/>
      <c r="E1016" s="89"/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89"/>
      <c r="AI1016" s="89"/>
      <c r="AJ1016" s="89"/>
      <c r="AK1016" s="89"/>
      <c r="AL1016" s="89"/>
      <c r="AM1016" s="89"/>
      <c r="AN1016" s="89"/>
      <c r="AO1016" s="90"/>
      <c r="AQ1016" s="90"/>
    </row>
    <row r="1017" spans="2:43" s="49" customFormat="1" ht="6.75" customHeight="1">
      <c r="B1017" s="89"/>
      <c r="C1017" s="89"/>
      <c r="D1017" s="89"/>
      <c r="E1017" s="89"/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89"/>
      <c r="AI1017" s="89"/>
      <c r="AJ1017" s="89"/>
      <c r="AK1017" s="89"/>
      <c r="AL1017" s="89"/>
      <c r="AM1017" s="89"/>
      <c r="AN1017" s="89"/>
      <c r="AO1017" s="90"/>
      <c r="AQ1017" s="90"/>
    </row>
    <row r="1018" spans="2:43" s="49" customFormat="1" ht="6.75" customHeight="1">
      <c r="B1018" s="89"/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89"/>
      <c r="AI1018" s="89"/>
      <c r="AJ1018" s="89"/>
      <c r="AK1018" s="89"/>
      <c r="AL1018" s="89"/>
      <c r="AM1018" s="89"/>
      <c r="AN1018" s="89"/>
      <c r="AO1018" s="90"/>
      <c r="AQ1018" s="90"/>
    </row>
    <row r="1019" spans="2:43" s="49" customFormat="1" ht="6.75" customHeight="1">
      <c r="B1019" s="89"/>
      <c r="C1019" s="89"/>
      <c r="D1019" s="89"/>
      <c r="E1019" s="89"/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89"/>
      <c r="AI1019" s="89"/>
      <c r="AJ1019" s="89"/>
      <c r="AK1019" s="89"/>
      <c r="AL1019" s="89"/>
      <c r="AM1019" s="89"/>
      <c r="AN1019" s="89"/>
      <c r="AO1019" s="90"/>
      <c r="AQ1019" s="90"/>
    </row>
    <row r="1020" spans="2:43" s="49" customFormat="1" ht="6.75" customHeight="1">
      <c r="B1020" s="89"/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89"/>
      <c r="AI1020" s="89"/>
      <c r="AJ1020" s="89"/>
      <c r="AK1020" s="89"/>
      <c r="AL1020" s="89"/>
      <c r="AM1020" s="89"/>
      <c r="AN1020" s="89"/>
      <c r="AO1020" s="90"/>
      <c r="AQ1020" s="90"/>
    </row>
    <row r="1021" spans="2:43" s="49" customFormat="1" ht="6.75" customHeight="1">
      <c r="B1021" s="89"/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89"/>
      <c r="AI1021" s="89"/>
      <c r="AJ1021" s="89"/>
      <c r="AK1021" s="89"/>
      <c r="AL1021" s="89"/>
      <c r="AM1021" s="89"/>
      <c r="AN1021" s="89"/>
      <c r="AO1021" s="90"/>
      <c r="AQ1021" s="90"/>
    </row>
    <row r="1022" spans="2:43" s="49" customFormat="1" ht="6.75" customHeight="1"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89"/>
      <c r="AI1022" s="89"/>
      <c r="AJ1022" s="89"/>
      <c r="AK1022" s="89"/>
      <c r="AL1022" s="89"/>
      <c r="AM1022" s="89"/>
      <c r="AN1022" s="89"/>
      <c r="AO1022" s="90"/>
      <c r="AQ1022" s="90"/>
    </row>
    <row r="1023" spans="2:43" s="49" customFormat="1" ht="6.75" customHeight="1">
      <c r="B1023" s="89"/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89"/>
      <c r="AI1023" s="89"/>
      <c r="AJ1023" s="89"/>
      <c r="AK1023" s="89"/>
      <c r="AL1023" s="89"/>
      <c r="AM1023" s="89"/>
      <c r="AN1023" s="89"/>
      <c r="AO1023" s="90"/>
      <c r="AQ1023" s="90"/>
    </row>
    <row r="1024" spans="2:43" s="49" customFormat="1" ht="6.75" customHeight="1"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89"/>
      <c r="AI1024" s="89"/>
      <c r="AJ1024" s="89"/>
      <c r="AK1024" s="89"/>
      <c r="AL1024" s="89"/>
      <c r="AM1024" s="89"/>
      <c r="AN1024" s="89"/>
      <c r="AO1024" s="90"/>
      <c r="AQ1024" s="90"/>
    </row>
    <row r="1025" spans="2:43" s="49" customFormat="1" ht="6.75" customHeight="1">
      <c r="B1025" s="89"/>
      <c r="C1025" s="89"/>
      <c r="D1025" s="89"/>
      <c r="E1025" s="89"/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89"/>
      <c r="AI1025" s="89"/>
      <c r="AJ1025" s="89"/>
      <c r="AK1025" s="89"/>
      <c r="AL1025" s="89"/>
      <c r="AM1025" s="89"/>
      <c r="AN1025" s="89"/>
      <c r="AO1025" s="90"/>
      <c r="AQ1025" s="90"/>
    </row>
    <row r="1026" spans="2:43" s="49" customFormat="1" ht="6.75" customHeight="1">
      <c r="B1026" s="89"/>
      <c r="C1026" s="89"/>
      <c r="D1026" s="89"/>
      <c r="E1026" s="89"/>
      <c r="F1026" s="89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89"/>
      <c r="AI1026" s="89"/>
      <c r="AJ1026" s="89"/>
      <c r="AK1026" s="89"/>
      <c r="AL1026" s="89"/>
      <c r="AM1026" s="89"/>
      <c r="AN1026" s="89"/>
      <c r="AO1026" s="90"/>
      <c r="AQ1026" s="90"/>
    </row>
    <row r="1027" spans="2:43" s="49" customFormat="1" ht="6.75" customHeight="1">
      <c r="B1027" s="89"/>
      <c r="C1027" s="89"/>
      <c r="D1027" s="89"/>
      <c r="E1027" s="89"/>
      <c r="F1027" s="89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89"/>
      <c r="AI1027" s="89"/>
      <c r="AJ1027" s="89"/>
      <c r="AK1027" s="89"/>
      <c r="AL1027" s="89"/>
      <c r="AM1027" s="89"/>
      <c r="AN1027" s="89"/>
      <c r="AO1027" s="90"/>
      <c r="AQ1027" s="90"/>
    </row>
    <row r="1028" spans="2:43" s="49" customFormat="1" ht="6.75" customHeight="1">
      <c r="B1028" s="89"/>
      <c r="C1028" s="89"/>
      <c r="D1028" s="89"/>
      <c r="E1028" s="89"/>
      <c r="F1028" s="89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89"/>
      <c r="AI1028" s="89"/>
      <c r="AJ1028" s="89"/>
      <c r="AK1028" s="89"/>
      <c r="AL1028" s="89"/>
      <c r="AM1028" s="89"/>
      <c r="AN1028" s="89"/>
      <c r="AO1028" s="90"/>
      <c r="AQ1028" s="90"/>
    </row>
    <row r="1029" spans="2:43" s="49" customFormat="1" ht="6.75" customHeight="1">
      <c r="B1029" s="89"/>
      <c r="C1029" s="89"/>
      <c r="D1029" s="89"/>
      <c r="E1029" s="89"/>
      <c r="F1029" s="89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89"/>
      <c r="AI1029" s="89"/>
      <c r="AJ1029" s="89"/>
      <c r="AK1029" s="89"/>
      <c r="AL1029" s="89"/>
      <c r="AM1029" s="89"/>
      <c r="AN1029" s="89"/>
      <c r="AO1029" s="90"/>
      <c r="AQ1029" s="90"/>
    </row>
    <row r="1030" spans="2:43" s="49" customFormat="1" ht="6.75" customHeight="1">
      <c r="B1030" s="89"/>
      <c r="C1030" s="89"/>
      <c r="D1030" s="89"/>
      <c r="E1030" s="89"/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  <c r="AA1030" s="89"/>
      <c r="AB1030" s="89"/>
      <c r="AC1030" s="89"/>
      <c r="AD1030" s="89"/>
      <c r="AE1030" s="89"/>
      <c r="AF1030" s="89"/>
      <c r="AG1030" s="89"/>
      <c r="AH1030" s="89"/>
      <c r="AI1030" s="89"/>
      <c r="AJ1030" s="89"/>
      <c r="AK1030" s="89"/>
      <c r="AL1030" s="89"/>
      <c r="AM1030" s="89"/>
      <c r="AN1030" s="89"/>
      <c r="AO1030" s="90"/>
      <c r="AQ1030" s="90"/>
    </row>
    <row r="1031" spans="2:43" s="49" customFormat="1" ht="6.75" customHeight="1">
      <c r="B1031" s="89"/>
      <c r="C1031" s="89"/>
      <c r="D1031" s="89"/>
      <c r="E1031" s="89"/>
      <c r="F1031" s="89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  <c r="AA1031" s="89"/>
      <c r="AB1031" s="89"/>
      <c r="AC1031" s="89"/>
      <c r="AD1031" s="89"/>
      <c r="AE1031" s="89"/>
      <c r="AF1031" s="89"/>
      <c r="AG1031" s="89"/>
      <c r="AH1031" s="89"/>
      <c r="AI1031" s="89"/>
      <c r="AJ1031" s="89"/>
      <c r="AK1031" s="89"/>
      <c r="AL1031" s="89"/>
      <c r="AM1031" s="89"/>
      <c r="AN1031" s="89"/>
      <c r="AO1031" s="90"/>
      <c r="AQ1031" s="90"/>
    </row>
    <row r="1032" spans="2:43" s="49" customFormat="1" ht="6.75" customHeight="1">
      <c r="B1032" s="89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  <c r="AA1032" s="89"/>
      <c r="AB1032" s="89"/>
      <c r="AC1032" s="89"/>
      <c r="AD1032" s="89"/>
      <c r="AE1032" s="89"/>
      <c r="AF1032" s="89"/>
      <c r="AG1032" s="89"/>
      <c r="AH1032" s="89"/>
      <c r="AI1032" s="89"/>
      <c r="AJ1032" s="89"/>
      <c r="AK1032" s="89"/>
      <c r="AL1032" s="89"/>
      <c r="AM1032" s="89"/>
      <c r="AN1032" s="89"/>
      <c r="AO1032" s="90"/>
      <c r="AQ1032" s="90"/>
    </row>
    <row r="1033" spans="2:43" s="49" customFormat="1" ht="6.75" customHeight="1">
      <c r="B1033" s="89"/>
      <c r="C1033" s="89"/>
      <c r="D1033" s="89"/>
      <c r="E1033" s="89"/>
      <c r="F1033" s="89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  <c r="AA1033" s="89"/>
      <c r="AB1033" s="89"/>
      <c r="AC1033" s="89"/>
      <c r="AD1033" s="89"/>
      <c r="AE1033" s="89"/>
      <c r="AF1033" s="89"/>
      <c r="AG1033" s="89"/>
      <c r="AH1033" s="89"/>
      <c r="AI1033" s="89"/>
      <c r="AJ1033" s="89"/>
      <c r="AK1033" s="89"/>
      <c r="AL1033" s="89"/>
      <c r="AM1033" s="89"/>
      <c r="AN1033" s="89"/>
      <c r="AO1033" s="90"/>
      <c r="AQ1033" s="90"/>
    </row>
    <row r="1034" spans="2:43" s="49" customFormat="1" ht="6.75" customHeight="1">
      <c r="B1034" s="89"/>
      <c r="C1034" s="89"/>
      <c r="D1034" s="89"/>
      <c r="E1034" s="89"/>
      <c r="F1034" s="89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  <c r="AA1034" s="89"/>
      <c r="AB1034" s="89"/>
      <c r="AC1034" s="89"/>
      <c r="AD1034" s="89"/>
      <c r="AE1034" s="89"/>
      <c r="AF1034" s="89"/>
      <c r="AG1034" s="89"/>
      <c r="AH1034" s="89"/>
      <c r="AI1034" s="89"/>
      <c r="AJ1034" s="89"/>
      <c r="AK1034" s="89"/>
      <c r="AL1034" s="89"/>
      <c r="AM1034" s="89"/>
      <c r="AN1034" s="89"/>
      <c r="AO1034" s="90"/>
      <c r="AQ1034" s="90"/>
    </row>
    <row r="1035" spans="2:43" s="49" customFormat="1" ht="6.75" customHeight="1">
      <c r="B1035" s="89"/>
      <c r="C1035" s="89"/>
      <c r="D1035" s="89"/>
      <c r="E1035" s="89"/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  <c r="AA1035" s="89"/>
      <c r="AB1035" s="89"/>
      <c r="AC1035" s="89"/>
      <c r="AD1035" s="89"/>
      <c r="AE1035" s="89"/>
      <c r="AF1035" s="89"/>
      <c r="AG1035" s="89"/>
      <c r="AH1035" s="89"/>
      <c r="AI1035" s="89"/>
      <c r="AJ1035" s="89"/>
      <c r="AK1035" s="89"/>
      <c r="AL1035" s="89"/>
      <c r="AM1035" s="89"/>
      <c r="AN1035" s="89"/>
      <c r="AO1035" s="90"/>
      <c r="AQ1035" s="90"/>
    </row>
    <row r="1036" spans="2:43" s="49" customFormat="1" ht="6.75" customHeight="1">
      <c r="B1036" s="89"/>
      <c r="C1036" s="89"/>
      <c r="D1036" s="89"/>
      <c r="E1036" s="89"/>
      <c r="F1036" s="89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  <c r="U1036" s="89"/>
      <c r="V1036" s="89"/>
      <c r="W1036" s="89"/>
      <c r="X1036" s="89"/>
      <c r="Y1036" s="89"/>
      <c r="Z1036" s="89"/>
      <c r="AA1036" s="89"/>
      <c r="AB1036" s="89"/>
      <c r="AC1036" s="89"/>
      <c r="AD1036" s="89"/>
      <c r="AE1036" s="89"/>
      <c r="AF1036" s="89"/>
      <c r="AG1036" s="89"/>
      <c r="AH1036" s="89"/>
      <c r="AI1036" s="89"/>
      <c r="AJ1036" s="89"/>
      <c r="AK1036" s="89"/>
      <c r="AL1036" s="89"/>
      <c r="AM1036" s="89"/>
      <c r="AN1036" s="89"/>
      <c r="AO1036" s="90"/>
      <c r="AQ1036" s="90"/>
    </row>
    <row r="1037" spans="2:43" s="49" customFormat="1" ht="6.75" customHeight="1">
      <c r="B1037" s="89"/>
      <c r="C1037" s="89"/>
      <c r="D1037" s="89"/>
      <c r="E1037" s="89"/>
      <c r="F1037" s="89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  <c r="U1037" s="89"/>
      <c r="V1037" s="89"/>
      <c r="W1037" s="89"/>
      <c r="X1037" s="89"/>
      <c r="Y1037" s="89"/>
      <c r="Z1037" s="89"/>
      <c r="AA1037" s="89"/>
      <c r="AB1037" s="89"/>
      <c r="AC1037" s="89"/>
      <c r="AD1037" s="89"/>
      <c r="AE1037" s="89"/>
      <c r="AF1037" s="89"/>
      <c r="AG1037" s="89"/>
      <c r="AH1037" s="89"/>
      <c r="AI1037" s="89"/>
      <c r="AJ1037" s="89"/>
      <c r="AK1037" s="89"/>
      <c r="AL1037" s="89"/>
      <c r="AM1037" s="89"/>
      <c r="AN1037" s="89"/>
      <c r="AO1037" s="90"/>
      <c r="AQ1037" s="90"/>
    </row>
    <row r="1038" spans="2:43" s="49" customFormat="1" ht="6.75" customHeight="1">
      <c r="B1038" s="89"/>
      <c r="C1038" s="89"/>
      <c r="D1038" s="89"/>
      <c r="E1038" s="89"/>
      <c r="F1038" s="89"/>
      <c r="G1038" s="89"/>
      <c r="H1038" s="89"/>
      <c r="I1038" s="89"/>
      <c r="J1038" s="89"/>
      <c r="K1038" s="89"/>
      <c r="L1038" s="89"/>
      <c r="M1038" s="89"/>
      <c r="N1038" s="89"/>
      <c r="O1038" s="89"/>
      <c r="P1038" s="89"/>
      <c r="Q1038" s="89"/>
      <c r="R1038" s="89"/>
      <c r="S1038" s="89"/>
      <c r="T1038" s="89"/>
      <c r="U1038" s="89"/>
      <c r="V1038" s="89"/>
      <c r="W1038" s="89"/>
      <c r="X1038" s="89"/>
      <c r="Y1038" s="89"/>
      <c r="Z1038" s="89"/>
      <c r="AA1038" s="89"/>
      <c r="AB1038" s="89"/>
      <c r="AC1038" s="89"/>
      <c r="AD1038" s="89"/>
      <c r="AE1038" s="89"/>
      <c r="AF1038" s="89"/>
      <c r="AG1038" s="89"/>
      <c r="AH1038" s="89"/>
      <c r="AI1038" s="89"/>
      <c r="AJ1038" s="89"/>
      <c r="AK1038" s="89"/>
      <c r="AL1038" s="89"/>
      <c r="AM1038" s="89"/>
      <c r="AN1038" s="89"/>
      <c r="AO1038" s="90"/>
      <c r="AQ1038" s="90"/>
    </row>
    <row r="1039" spans="2:43" s="49" customFormat="1" ht="6.75" customHeight="1">
      <c r="B1039" s="89"/>
      <c r="C1039" s="89"/>
      <c r="D1039" s="89"/>
      <c r="E1039" s="89"/>
      <c r="F1039" s="89"/>
      <c r="G1039" s="89"/>
      <c r="H1039" s="89"/>
      <c r="I1039" s="89"/>
      <c r="J1039" s="89"/>
      <c r="K1039" s="89"/>
      <c r="L1039" s="89"/>
      <c r="M1039" s="89"/>
      <c r="N1039" s="89"/>
      <c r="O1039" s="89"/>
      <c r="P1039" s="89"/>
      <c r="Q1039" s="89"/>
      <c r="R1039" s="89"/>
      <c r="S1039" s="89"/>
      <c r="T1039" s="89"/>
      <c r="U1039" s="89"/>
      <c r="V1039" s="89"/>
      <c r="W1039" s="89"/>
      <c r="X1039" s="89"/>
      <c r="Y1039" s="89"/>
      <c r="Z1039" s="89"/>
      <c r="AA1039" s="89"/>
      <c r="AB1039" s="89"/>
      <c r="AC1039" s="89"/>
      <c r="AD1039" s="89"/>
      <c r="AE1039" s="89"/>
      <c r="AF1039" s="89"/>
      <c r="AG1039" s="89"/>
      <c r="AH1039" s="89"/>
      <c r="AI1039" s="89"/>
      <c r="AJ1039" s="89"/>
      <c r="AK1039" s="89"/>
      <c r="AL1039" s="89"/>
      <c r="AM1039" s="89"/>
      <c r="AN1039" s="89"/>
      <c r="AO1039" s="90"/>
      <c r="AQ1039" s="90"/>
    </row>
    <row r="1040" spans="2:43" s="49" customFormat="1" ht="6.75" customHeight="1">
      <c r="B1040" s="89"/>
      <c r="C1040" s="89"/>
      <c r="D1040" s="89"/>
      <c r="E1040" s="89"/>
      <c r="F1040" s="89"/>
      <c r="G1040" s="89"/>
      <c r="H1040" s="89"/>
      <c r="I1040" s="89"/>
      <c r="J1040" s="89"/>
      <c r="K1040" s="89"/>
      <c r="L1040" s="89"/>
      <c r="M1040" s="89"/>
      <c r="N1040" s="89"/>
      <c r="O1040" s="89"/>
      <c r="P1040" s="89"/>
      <c r="Q1040" s="89"/>
      <c r="R1040" s="89"/>
      <c r="S1040" s="89"/>
      <c r="T1040" s="89"/>
      <c r="U1040" s="89"/>
      <c r="V1040" s="89"/>
      <c r="W1040" s="89"/>
      <c r="X1040" s="89"/>
      <c r="Y1040" s="89"/>
      <c r="Z1040" s="89"/>
      <c r="AA1040" s="89"/>
      <c r="AB1040" s="89"/>
      <c r="AC1040" s="89"/>
      <c r="AD1040" s="89"/>
      <c r="AE1040" s="89"/>
      <c r="AF1040" s="89"/>
      <c r="AG1040" s="89"/>
      <c r="AH1040" s="89"/>
      <c r="AI1040" s="89"/>
      <c r="AJ1040" s="89"/>
      <c r="AK1040" s="89"/>
      <c r="AL1040" s="89"/>
      <c r="AM1040" s="89"/>
      <c r="AN1040" s="89"/>
      <c r="AO1040" s="90"/>
      <c r="AQ1040" s="90"/>
    </row>
    <row r="1041" spans="2:43" s="49" customFormat="1" ht="6.75" customHeight="1">
      <c r="B1041" s="89"/>
      <c r="C1041" s="89"/>
      <c r="D1041" s="89"/>
      <c r="E1041" s="89"/>
      <c r="F1041" s="89"/>
      <c r="G1041" s="89"/>
      <c r="H1041" s="89"/>
      <c r="I1041" s="89"/>
      <c r="J1041" s="89"/>
      <c r="K1041" s="89"/>
      <c r="L1041" s="89"/>
      <c r="M1041" s="89"/>
      <c r="N1041" s="89"/>
      <c r="O1041" s="89"/>
      <c r="P1041" s="89"/>
      <c r="Q1041" s="89"/>
      <c r="R1041" s="89"/>
      <c r="S1041" s="89"/>
      <c r="T1041" s="89"/>
      <c r="U1041" s="89"/>
      <c r="V1041" s="89"/>
      <c r="W1041" s="89"/>
      <c r="X1041" s="89"/>
      <c r="Y1041" s="89"/>
      <c r="Z1041" s="89"/>
      <c r="AA1041" s="89"/>
      <c r="AB1041" s="89"/>
      <c r="AC1041" s="89"/>
      <c r="AD1041" s="89"/>
      <c r="AE1041" s="89"/>
      <c r="AF1041" s="89"/>
      <c r="AG1041" s="89"/>
      <c r="AH1041" s="89"/>
      <c r="AI1041" s="89"/>
      <c r="AJ1041" s="89"/>
      <c r="AK1041" s="89"/>
      <c r="AL1041" s="89"/>
      <c r="AM1041" s="89"/>
      <c r="AN1041" s="89"/>
      <c r="AO1041" s="90"/>
      <c r="AQ1041" s="90"/>
    </row>
    <row r="1042" spans="2:43" s="49" customFormat="1" ht="6.75" customHeight="1">
      <c r="B1042" s="89"/>
      <c r="C1042" s="89"/>
      <c r="D1042" s="89"/>
      <c r="E1042" s="89"/>
      <c r="F1042" s="89"/>
      <c r="G1042" s="89"/>
      <c r="H1042" s="89"/>
      <c r="I1042" s="89"/>
      <c r="J1042" s="89"/>
      <c r="K1042" s="89"/>
      <c r="L1042" s="89"/>
      <c r="M1042" s="89"/>
      <c r="N1042" s="89"/>
      <c r="O1042" s="89"/>
      <c r="P1042" s="89"/>
      <c r="Q1042" s="89"/>
      <c r="R1042" s="89"/>
      <c r="S1042" s="89"/>
      <c r="T1042" s="89"/>
      <c r="U1042" s="89"/>
      <c r="V1042" s="89"/>
      <c r="W1042" s="89"/>
      <c r="X1042" s="89"/>
      <c r="Y1042" s="89"/>
      <c r="Z1042" s="89"/>
      <c r="AA1042" s="89"/>
      <c r="AB1042" s="89"/>
      <c r="AC1042" s="89"/>
      <c r="AD1042" s="89"/>
      <c r="AE1042" s="89"/>
      <c r="AF1042" s="89"/>
      <c r="AG1042" s="89"/>
      <c r="AH1042" s="89"/>
      <c r="AI1042" s="89"/>
      <c r="AJ1042" s="89"/>
      <c r="AK1042" s="89"/>
      <c r="AL1042" s="89"/>
      <c r="AM1042" s="89"/>
      <c r="AN1042" s="89"/>
      <c r="AO1042" s="90"/>
      <c r="AQ1042" s="90"/>
    </row>
    <row r="1043" spans="2:43" s="49" customFormat="1" ht="6.75" customHeight="1">
      <c r="B1043" s="89"/>
      <c r="C1043" s="89"/>
      <c r="D1043" s="89"/>
      <c r="E1043" s="89"/>
      <c r="F1043" s="89"/>
      <c r="G1043" s="89"/>
      <c r="H1043" s="89"/>
      <c r="I1043" s="89"/>
      <c r="J1043" s="89"/>
      <c r="K1043" s="89"/>
      <c r="L1043" s="89"/>
      <c r="M1043" s="89"/>
      <c r="N1043" s="89"/>
      <c r="O1043" s="89"/>
      <c r="P1043" s="89"/>
      <c r="Q1043" s="89"/>
      <c r="R1043" s="89"/>
      <c r="S1043" s="89"/>
      <c r="T1043" s="89"/>
      <c r="U1043" s="89"/>
      <c r="V1043" s="89"/>
      <c r="W1043" s="89"/>
      <c r="X1043" s="89"/>
      <c r="Y1043" s="89"/>
      <c r="Z1043" s="89"/>
      <c r="AA1043" s="89"/>
      <c r="AB1043" s="89"/>
      <c r="AC1043" s="89"/>
      <c r="AD1043" s="89"/>
      <c r="AE1043" s="89"/>
      <c r="AF1043" s="89"/>
      <c r="AG1043" s="89"/>
      <c r="AH1043" s="89"/>
      <c r="AI1043" s="89"/>
      <c r="AJ1043" s="89"/>
      <c r="AK1043" s="89"/>
      <c r="AL1043" s="89"/>
      <c r="AM1043" s="89"/>
      <c r="AN1043" s="89"/>
      <c r="AO1043" s="90"/>
      <c r="AQ1043" s="90"/>
    </row>
    <row r="1044" spans="2:43" s="49" customFormat="1" ht="6.75" customHeight="1">
      <c r="B1044" s="89"/>
      <c r="C1044" s="89"/>
      <c r="D1044" s="89"/>
      <c r="E1044" s="89"/>
      <c r="F1044" s="89"/>
      <c r="G1044" s="89"/>
      <c r="H1044" s="89"/>
      <c r="I1044" s="89"/>
      <c r="J1044" s="89"/>
      <c r="K1044" s="89"/>
      <c r="L1044" s="89"/>
      <c r="M1044" s="89"/>
      <c r="N1044" s="89"/>
      <c r="O1044" s="89"/>
      <c r="P1044" s="89"/>
      <c r="Q1044" s="89"/>
      <c r="R1044" s="89"/>
      <c r="S1044" s="89"/>
      <c r="T1044" s="89"/>
      <c r="U1044" s="89"/>
      <c r="V1044" s="89"/>
      <c r="W1044" s="89"/>
      <c r="X1044" s="89"/>
      <c r="Y1044" s="89"/>
      <c r="Z1044" s="89"/>
      <c r="AA1044" s="89"/>
      <c r="AB1044" s="89"/>
      <c r="AC1044" s="89"/>
      <c r="AD1044" s="89"/>
      <c r="AE1044" s="89"/>
      <c r="AF1044" s="89"/>
      <c r="AG1044" s="89"/>
      <c r="AH1044" s="89"/>
      <c r="AI1044" s="89"/>
      <c r="AJ1044" s="89"/>
      <c r="AK1044" s="89"/>
      <c r="AL1044" s="89"/>
      <c r="AM1044" s="89"/>
      <c r="AN1044" s="89"/>
      <c r="AO1044" s="90"/>
      <c r="AQ1044" s="90"/>
    </row>
    <row r="1045" spans="2:43" s="49" customFormat="1" ht="6.75" customHeight="1">
      <c r="B1045" s="89"/>
      <c r="C1045" s="89"/>
      <c r="D1045" s="89"/>
      <c r="E1045" s="89"/>
      <c r="F1045" s="89"/>
      <c r="G1045" s="89"/>
      <c r="H1045" s="89"/>
      <c r="I1045" s="89"/>
      <c r="J1045" s="89"/>
      <c r="K1045" s="89"/>
      <c r="L1045" s="89"/>
      <c r="M1045" s="89"/>
      <c r="N1045" s="89"/>
      <c r="O1045" s="89"/>
      <c r="P1045" s="89"/>
      <c r="Q1045" s="89"/>
      <c r="R1045" s="89"/>
      <c r="S1045" s="89"/>
      <c r="T1045" s="89"/>
      <c r="U1045" s="89"/>
      <c r="V1045" s="89"/>
      <c r="W1045" s="89"/>
      <c r="X1045" s="89"/>
      <c r="Y1045" s="89"/>
      <c r="Z1045" s="89"/>
      <c r="AA1045" s="89"/>
      <c r="AB1045" s="89"/>
      <c r="AC1045" s="89"/>
      <c r="AD1045" s="89"/>
      <c r="AE1045" s="89"/>
      <c r="AF1045" s="89"/>
      <c r="AG1045" s="89"/>
      <c r="AH1045" s="89"/>
      <c r="AI1045" s="89"/>
      <c r="AJ1045" s="89"/>
      <c r="AK1045" s="89"/>
      <c r="AL1045" s="89"/>
      <c r="AM1045" s="89"/>
      <c r="AN1045" s="89"/>
      <c r="AO1045" s="90"/>
      <c r="AQ1045" s="90"/>
    </row>
    <row r="1046" spans="2:43" s="49" customFormat="1" ht="6.75" customHeight="1">
      <c r="B1046" s="89"/>
      <c r="C1046" s="89"/>
      <c r="D1046" s="89"/>
      <c r="E1046" s="89"/>
      <c r="F1046" s="89"/>
      <c r="G1046" s="89"/>
      <c r="H1046" s="89"/>
      <c r="I1046" s="89"/>
      <c r="J1046" s="89"/>
      <c r="K1046" s="89"/>
      <c r="L1046" s="89"/>
      <c r="M1046" s="89"/>
      <c r="N1046" s="89"/>
      <c r="O1046" s="89"/>
      <c r="P1046" s="89"/>
      <c r="Q1046" s="89"/>
      <c r="R1046" s="89"/>
      <c r="S1046" s="89"/>
      <c r="T1046" s="89"/>
      <c r="U1046" s="89"/>
      <c r="V1046" s="89"/>
      <c r="W1046" s="89"/>
      <c r="X1046" s="89"/>
      <c r="Y1046" s="89"/>
      <c r="Z1046" s="89"/>
      <c r="AA1046" s="89"/>
      <c r="AB1046" s="89"/>
      <c r="AC1046" s="89"/>
      <c r="AD1046" s="89"/>
      <c r="AE1046" s="89"/>
      <c r="AF1046" s="89"/>
      <c r="AG1046" s="89"/>
      <c r="AH1046" s="89"/>
      <c r="AI1046" s="89"/>
      <c r="AJ1046" s="89"/>
      <c r="AK1046" s="89"/>
      <c r="AL1046" s="89"/>
      <c r="AM1046" s="89"/>
      <c r="AN1046" s="89"/>
      <c r="AO1046" s="90"/>
      <c r="AQ1046" s="90"/>
    </row>
    <row r="1047" spans="2:43" s="49" customFormat="1" ht="6.75" customHeight="1">
      <c r="B1047" s="89"/>
      <c r="C1047" s="89"/>
      <c r="D1047" s="89"/>
      <c r="E1047" s="89"/>
      <c r="F1047" s="89"/>
      <c r="G1047" s="89"/>
      <c r="H1047" s="89"/>
      <c r="I1047" s="89"/>
      <c r="J1047" s="89"/>
      <c r="K1047" s="89"/>
      <c r="L1047" s="89"/>
      <c r="M1047" s="89"/>
      <c r="N1047" s="89"/>
      <c r="O1047" s="89"/>
      <c r="P1047" s="89"/>
      <c r="Q1047" s="89"/>
      <c r="R1047" s="89"/>
      <c r="S1047" s="89"/>
      <c r="T1047" s="89"/>
      <c r="U1047" s="89"/>
      <c r="V1047" s="89"/>
      <c r="W1047" s="89"/>
      <c r="X1047" s="89"/>
      <c r="Y1047" s="89"/>
      <c r="Z1047" s="89"/>
      <c r="AA1047" s="89"/>
      <c r="AB1047" s="89"/>
      <c r="AC1047" s="89"/>
      <c r="AD1047" s="89"/>
      <c r="AE1047" s="89"/>
      <c r="AF1047" s="89"/>
      <c r="AG1047" s="89"/>
      <c r="AH1047" s="89"/>
      <c r="AI1047" s="89"/>
      <c r="AJ1047" s="89"/>
      <c r="AK1047" s="89"/>
      <c r="AL1047" s="89"/>
      <c r="AM1047" s="89"/>
      <c r="AN1047" s="89"/>
      <c r="AO1047" s="90"/>
      <c r="AQ1047" s="90"/>
    </row>
    <row r="1048" spans="2:43" s="49" customFormat="1" ht="6.75" customHeight="1">
      <c r="B1048" s="89"/>
      <c r="C1048" s="89"/>
      <c r="D1048" s="89"/>
      <c r="E1048" s="89"/>
      <c r="F1048" s="89"/>
      <c r="G1048" s="89"/>
      <c r="H1048" s="89"/>
      <c r="I1048" s="89"/>
      <c r="J1048" s="89"/>
      <c r="K1048" s="89"/>
      <c r="L1048" s="89"/>
      <c r="M1048" s="89"/>
      <c r="N1048" s="89"/>
      <c r="O1048" s="89"/>
      <c r="P1048" s="89"/>
      <c r="Q1048" s="89"/>
      <c r="R1048" s="89"/>
      <c r="S1048" s="89"/>
      <c r="T1048" s="89"/>
      <c r="U1048" s="89"/>
      <c r="V1048" s="89"/>
      <c r="W1048" s="89"/>
      <c r="X1048" s="89"/>
      <c r="Y1048" s="89"/>
      <c r="Z1048" s="89"/>
      <c r="AA1048" s="89"/>
      <c r="AB1048" s="89"/>
      <c r="AC1048" s="89"/>
      <c r="AD1048" s="89"/>
      <c r="AE1048" s="89"/>
      <c r="AF1048" s="89"/>
      <c r="AG1048" s="89"/>
      <c r="AH1048" s="89"/>
      <c r="AI1048" s="89"/>
      <c r="AJ1048" s="89"/>
      <c r="AK1048" s="89"/>
      <c r="AL1048" s="89"/>
      <c r="AM1048" s="89"/>
      <c r="AN1048" s="89"/>
      <c r="AO1048" s="90"/>
      <c r="AQ1048" s="90"/>
    </row>
    <row r="1049" spans="2:43" s="49" customFormat="1" ht="6.75" customHeight="1">
      <c r="B1049" s="89"/>
      <c r="C1049" s="89"/>
      <c r="D1049" s="89"/>
      <c r="E1049" s="89"/>
      <c r="F1049" s="89"/>
      <c r="G1049" s="89"/>
      <c r="H1049" s="89"/>
      <c r="I1049" s="89"/>
      <c r="J1049" s="89"/>
      <c r="K1049" s="89"/>
      <c r="L1049" s="89"/>
      <c r="M1049" s="89"/>
      <c r="N1049" s="89"/>
      <c r="O1049" s="89"/>
      <c r="P1049" s="89"/>
      <c r="Q1049" s="89"/>
      <c r="R1049" s="89"/>
      <c r="S1049" s="89"/>
      <c r="T1049" s="89"/>
      <c r="U1049" s="89"/>
      <c r="V1049" s="89"/>
      <c r="W1049" s="89"/>
      <c r="X1049" s="89"/>
      <c r="Y1049" s="89"/>
      <c r="Z1049" s="89"/>
      <c r="AA1049" s="89"/>
      <c r="AB1049" s="89"/>
      <c r="AC1049" s="89"/>
      <c r="AD1049" s="89"/>
      <c r="AE1049" s="89"/>
      <c r="AF1049" s="89"/>
      <c r="AG1049" s="89"/>
      <c r="AH1049" s="89"/>
      <c r="AI1049" s="89"/>
      <c r="AJ1049" s="89"/>
      <c r="AK1049" s="89"/>
      <c r="AL1049" s="89"/>
      <c r="AM1049" s="89"/>
      <c r="AN1049" s="89"/>
      <c r="AO1049" s="90"/>
      <c r="AQ1049" s="90"/>
    </row>
    <row r="1050" spans="2:43" s="49" customFormat="1" ht="6.75" customHeight="1">
      <c r="B1050" s="89"/>
      <c r="C1050" s="89"/>
      <c r="D1050" s="89"/>
      <c r="E1050" s="89"/>
      <c r="F1050" s="89"/>
      <c r="G1050" s="89"/>
      <c r="H1050" s="89"/>
      <c r="I1050" s="89"/>
      <c r="J1050" s="89"/>
      <c r="K1050" s="89"/>
      <c r="L1050" s="89"/>
      <c r="M1050" s="89"/>
      <c r="N1050" s="89"/>
      <c r="O1050" s="89"/>
      <c r="P1050" s="89"/>
      <c r="Q1050" s="89"/>
      <c r="R1050" s="89"/>
      <c r="S1050" s="89"/>
      <c r="T1050" s="89"/>
      <c r="U1050" s="89"/>
      <c r="V1050" s="89"/>
      <c r="W1050" s="89"/>
      <c r="X1050" s="89"/>
      <c r="Y1050" s="89"/>
      <c r="Z1050" s="89"/>
      <c r="AA1050" s="89"/>
      <c r="AB1050" s="89"/>
      <c r="AC1050" s="89"/>
      <c r="AD1050" s="89"/>
      <c r="AE1050" s="89"/>
      <c r="AF1050" s="89"/>
      <c r="AG1050" s="89"/>
      <c r="AH1050" s="89"/>
      <c r="AI1050" s="89"/>
      <c r="AJ1050" s="89"/>
      <c r="AK1050" s="89"/>
      <c r="AL1050" s="89"/>
      <c r="AM1050" s="89"/>
      <c r="AN1050" s="89"/>
      <c r="AO1050" s="90"/>
      <c r="AQ1050" s="90"/>
    </row>
    <row r="1051" spans="2:43" s="49" customFormat="1" ht="6.75" customHeight="1">
      <c r="B1051" s="89"/>
      <c r="C1051" s="89"/>
      <c r="D1051" s="89"/>
      <c r="E1051" s="89"/>
      <c r="F1051" s="89"/>
      <c r="G1051" s="89"/>
      <c r="H1051" s="89"/>
      <c r="I1051" s="89"/>
      <c r="J1051" s="89"/>
      <c r="K1051" s="89"/>
      <c r="L1051" s="89"/>
      <c r="M1051" s="89"/>
      <c r="N1051" s="89"/>
      <c r="O1051" s="89"/>
      <c r="P1051" s="89"/>
      <c r="Q1051" s="89"/>
      <c r="R1051" s="89"/>
      <c r="S1051" s="89"/>
      <c r="T1051" s="89"/>
      <c r="U1051" s="89"/>
      <c r="V1051" s="89"/>
      <c r="W1051" s="89"/>
      <c r="X1051" s="89"/>
      <c r="Y1051" s="89"/>
      <c r="Z1051" s="89"/>
      <c r="AA1051" s="89"/>
      <c r="AB1051" s="89"/>
      <c r="AC1051" s="89"/>
      <c r="AD1051" s="89"/>
      <c r="AE1051" s="89"/>
      <c r="AF1051" s="89"/>
      <c r="AG1051" s="89"/>
      <c r="AH1051" s="89"/>
      <c r="AI1051" s="89"/>
      <c r="AJ1051" s="89"/>
      <c r="AK1051" s="89"/>
      <c r="AL1051" s="89"/>
      <c r="AM1051" s="89"/>
      <c r="AN1051" s="89"/>
      <c r="AO1051" s="90"/>
      <c r="AQ1051" s="90"/>
    </row>
    <row r="1052" spans="2:43" s="49" customFormat="1" ht="6.75" customHeight="1">
      <c r="B1052" s="89"/>
      <c r="C1052" s="89"/>
      <c r="D1052" s="89"/>
      <c r="E1052" s="89"/>
      <c r="F1052" s="89"/>
      <c r="G1052" s="89"/>
      <c r="H1052" s="89"/>
      <c r="I1052" s="89"/>
      <c r="J1052" s="89"/>
      <c r="K1052" s="89"/>
      <c r="L1052" s="89"/>
      <c r="M1052" s="89"/>
      <c r="N1052" s="89"/>
      <c r="O1052" s="89"/>
      <c r="P1052" s="89"/>
      <c r="Q1052" s="89"/>
      <c r="R1052" s="89"/>
      <c r="S1052" s="89"/>
      <c r="T1052" s="89"/>
      <c r="U1052" s="89"/>
      <c r="V1052" s="89"/>
      <c r="W1052" s="89"/>
      <c r="X1052" s="89"/>
      <c r="Y1052" s="89"/>
      <c r="Z1052" s="89"/>
      <c r="AA1052" s="89"/>
      <c r="AB1052" s="89"/>
      <c r="AC1052" s="89"/>
      <c r="AD1052" s="89"/>
      <c r="AE1052" s="89"/>
      <c r="AF1052" s="89"/>
      <c r="AG1052" s="89"/>
      <c r="AH1052" s="89"/>
      <c r="AI1052" s="89"/>
      <c r="AJ1052" s="89"/>
      <c r="AK1052" s="89"/>
      <c r="AL1052" s="89"/>
      <c r="AM1052" s="89"/>
      <c r="AN1052" s="89"/>
      <c r="AO1052" s="90"/>
      <c r="AQ1052" s="90"/>
    </row>
    <row r="1053" spans="2:43" s="49" customFormat="1" ht="6.75" customHeight="1">
      <c r="B1053" s="89"/>
      <c r="C1053" s="89"/>
      <c r="D1053" s="89"/>
      <c r="E1053" s="89"/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  <c r="S1053" s="89"/>
      <c r="T1053" s="89"/>
      <c r="U1053" s="89"/>
      <c r="V1053" s="89"/>
      <c r="W1053" s="89"/>
      <c r="X1053" s="89"/>
      <c r="Y1053" s="89"/>
      <c r="Z1053" s="89"/>
      <c r="AA1053" s="89"/>
      <c r="AB1053" s="89"/>
      <c r="AC1053" s="89"/>
      <c r="AD1053" s="89"/>
      <c r="AE1053" s="89"/>
      <c r="AF1053" s="89"/>
      <c r="AG1053" s="89"/>
      <c r="AH1053" s="89"/>
      <c r="AI1053" s="89"/>
      <c r="AJ1053" s="89"/>
      <c r="AK1053" s="89"/>
      <c r="AL1053" s="89"/>
      <c r="AM1053" s="89"/>
      <c r="AN1053" s="89"/>
      <c r="AO1053" s="90"/>
      <c r="AQ1053" s="90"/>
    </row>
    <row r="1054" spans="2:43" s="49" customFormat="1" ht="6.75" customHeight="1">
      <c r="B1054" s="89"/>
      <c r="C1054" s="89"/>
      <c r="D1054" s="89"/>
      <c r="E1054" s="89"/>
      <c r="F1054" s="89"/>
      <c r="G1054" s="89"/>
      <c r="H1054" s="89"/>
      <c r="I1054" s="89"/>
      <c r="J1054" s="89"/>
      <c r="K1054" s="89"/>
      <c r="L1054" s="89"/>
      <c r="M1054" s="89"/>
      <c r="N1054" s="89"/>
      <c r="O1054" s="89"/>
      <c r="P1054" s="89"/>
      <c r="Q1054" s="89"/>
      <c r="R1054" s="89"/>
      <c r="S1054" s="89"/>
      <c r="T1054" s="89"/>
      <c r="U1054" s="89"/>
      <c r="V1054" s="89"/>
      <c r="W1054" s="89"/>
      <c r="X1054" s="89"/>
      <c r="Y1054" s="89"/>
      <c r="Z1054" s="89"/>
      <c r="AA1054" s="89"/>
      <c r="AB1054" s="89"/>
      <c r="AC1054" s="89"/>
      <c r="AD1054" s="89"/>
      <c r="AE1054" s="89"/>
      <c r="AF1054" s="89"/>
      <c r="AG1054" s="89"/>
      <c r="AH1054" s="89"/>
      <c r="AI1054" s="89"/>
      <c r="AJ1054" s="89"/>
      <c r="AK1054" s="89"/>
      <c r="AL1054" s="89"/>
      <c r="AM1054" s="89"/>
      <c r="AN1054" s="89"/>
      <c r="AO1054" s="90"/>
      <c r="AQ1054" s="90"/>
    </row>
    <row r="1055" spans="2:43" s="49" customFormat="1" ht="6.75" customHeight="1">
      <c r="B1055" s="89"/>
      <c r="C1055" s="89"/>
      <c r="D1055" s="89"/>
      <c r="E1055" s="89"/>
      <c r="F1055" s="89"/>
      <c r="G1055" s="89"/>
      <c r="H1055" s="89"/>
      <c r="I1055" s="89"/>
      <c r="J1055" s="89"/>
      <c r="K1055" s="89"/>
      <c r="L1055" s="89"/>
      <c r="M1055" s="89"/>
      <c r="N1055" s="89"/>
      <c r="O1055" s="89"/>
      <c r="P1055" s="89"/>
      <c r="Q1055" s="89"/>
      <c r="R1055" s="89"/>
      <c r="S1055" s="89"/>
      <c r="T1055" s="89"/>
      <c r="U1055" s="89"/>
      <c r="V1055" s="89"/>
      <c r="W1055" s="89"/>
      <c r="X1055" s="89"/>
      <c r="Y1055" s="89"/>
      <c r="Z1055" s="89"/>
      <c r="AA1055" s="89"/>
      <c r="AB1055" s="89"/>
      <c r="AC1055" s="89"/>
      <c r="AD1055" s="89"/>
      <c r="AE1055" s="89"/>
      <c r="AF1055" s="89"/>
      <c r="AG1055" s="89"/>
      <c r="AH1055" s="89"/>
      <c r="AI1055" s="89"/>
      <c r="AJ1055" s="89"/>
      <c r="AK1055" s="89"/>
      <c r="AL1055" s="89"/>
      <c r="AM1055" s="89"/>
      <c r="AN1055" s="89"/>
      <c r="AO1055" s="90"/>
      <c r="AQ1055" s="90"/>
    </row>
    <row r="1056" spans="2:43" s="49" customFormat="1" ht="6.75" customHeight="1">
      <c r="B1056" s="89"/>
      <c r="C1056" s="89"/>
      <c r="D1056" s="89"/>
      <c r="E1056" s="89"/>
      <c r="F1056" s="89"/>
      <c r="G1056" s="89"/>
      <c r="H1056" s="89"/>
      <c r="I1056" s="89"/>
      <c r="J1056" s="89"/>
      <c r="K1056" s="89"/>
      <c r="L1056" s="89"/>
      <c r="M1056" s="89"/>
      <c r="N1056" s="89"/>
      <c r="O1056" s="89"/>
      <c r="P1056" s="89"/>
      <c r="Q1056" s="89"/>
      <c r="R1056" s="89"/>
      <c r="S1056" s="89"/>
      <c r="T1056" s="89"/>
      <c r="U1056" s="89"/>
      <c r="V1056" s="89"/>
      <c r="W1056" s="89"/>
      <c r="X1056" s="89"/>
      <c r="Y1056" s="89"/>
      <c r="Z1056" s="89"/>
      <c r="AA1056" s="89"/>
      <c r="AB1056" s="89"/>
      <c r="AC1056" s="89"/>
      <c r="AD1056" s="89"/>
      <c r="AE1056" s="89"/>
      <c r="AF1056" s="89"/>
      <c r="AG1056" s="89"/>
      <c r="AH1056" s="89"/>
      <c r="AI1056" s="89"/>
      <c r="AJ1056" s="89"/>
      <c r="AK1056" s="89"/>
      <c r="AL1056" s="89"/>
      <c r="AM1056" s="89"/>
      <c r="AN1056" s="89"/>
      <c r="AO1056" s="90"/>
      <c r="AQ1056" s="90"/>
    </row>
    <row r="1057" spans="2:43" s="49" customFormat="1" ht="6.75" customHeight="1">
      <c r="B1057" s="89"/>
      <c r="C1057" s="89"/>
      <c r="D1057" s="89"/>
      <c r="E1057" s="89"/>
      <c r="F1057" s="89"/>
      <c r="G1057" s="89"/>
      <c r="H1057" s="89"/>
      <c r="I1057" s="89"/>
      <c r="J1057" s="89"/>
      <c r="K1057" s="89"/>
      <c r="L1057" s="89"/>
      <c r="M1057" s="89"/>
      <c r="N1057" s="89"/>
      <c r="O1057" s="89"/>
      <c r="P1057" s="89"/>
      <c r="Q1057" s="89"/>
      <c r="R1057" s="89"/>
      <c r="S1057" s="89"/>
      <c r="T1057" s="89"/>
      <c r="U1057" s="89"/>
      <c r="V1057" s="89"/>
      <c r="W1057" s="89"/>
      <c r="X1057" s="89"/>
      <c r="Y1057" s="89"/>
      <c r="Z1057" s="89"/>
      <c r="AA1057" s="89"/>
      <c r="AB1057" s="89"/>
      <c r="AC1057" s="89"/>
      <c r="AD1057" s="89"/>
      <c r="AE1057" s="89"/>
      <c r="AF1057" s="89"/>
      <c r="AG1057" s="89"/>
      <c r="AH1057" s="89"/>
      <c r="AI1057" s="89"/>
      <c r="AJ1057" s="89"/>
      <c r="AK1057" s="89"/>
      <c r="AL1057" s="89"/>
      <c r="AM1057" s="89"/>
      <c r="AN1057" s="89"/>
      <c r="AO1057" s="90"/>
      <c r="AQ1057" s="90"/>
    </row>
    <row r="1058" spans="2:43" s="49" customFormat="1" ht="6.75" customHeight="1">
      <c r="B1058" s="89"/>
      <c r="C1058" s="89"/>
      <c r="D1058" s="89"/>
      <c r="E1058" s="89"/>
      <c r="F1058" s="89"/>
      <c r="G1058" s="89"/>
      <c r="H1058" s="89"/>
      <c r="I1058" s="89"/>
      <c r="J1058" s="89"/>
      <c r="K1058" s="89"/>
      <c r="L1058" s="89"/>
      <c r="M1058" s="89"/>
      <c r="N1058" s="89"/>
      <c r="O1058" s="89"/>
      <c r="P1058" s="89"/>
      <c r="Q1058" s="89"/>
      <c r="R1058" s="89"/>
      <c r="S1058" s="89"/>
      <c r="T1058" s="89"/>
      <c r="U1058" s="89"/>
      <c r="V1058" s="89"/>
      <c r="W1058" s="89"/>
      <c r="X1058" s="89"/>
      <c r="Y1058" s="89"/>
      <c r="Z1058" s="89"/>
      <c r="AA1058" s="89"/>
      <c r="AB1058" s="89"/>
      <c r="AC1058" s="89"/>
      <c r="AD1058" s="89"/>
      <c r="AE1058" s="89"/>
      <c r="AF1058" s="89"/>
      <c r="AG1058" s="89"/>
      <c r="AH1058" s="89"/>
      <c r="AI1058" s="89"/>
      <c r="AJ1058" s="89"/>
      <c r="AK1058" s="89"/>
      <c r="AL1058" s="89"/>
      <c r="AM1058" s="89"/>
      <c r="AN1058" s="89"/>
      <c r="AO1058" s="90"/>
      <c r="AQ1058" s="90"/>
    </row>
    <row r="1059" spans="2:43" s="49" customFormat="1" ht="6.75" customHeight="1">
      <c r="B1059" s="89"/>
      <c r="C1059" s="89"/>
      <c r="D1059" s="89"/>
      <c r="E1059" s="89"/>
      <c r="F1059" s="89"/>
      <c r="G1059" s="89"/>
      <c r="H1059" s="89"/>
      <c r="I1059" s="89"/>
      <c r="J1059" s="89"/>
      <c r="K1059" s="89"/>
      <c r="L1059" s="89"/>
      <c r="M1059" s="89"/>
      <c r="N1059" s="89"/>
      <c r="O1059" s="89"/>
      <c r="P1059" s="89"/>
      <c r="Q1059" s="89"/>
      <c r="R1059" s="89"/>
      <c r="S1059" s="89"/>
      <c r="T1059" s="89"/>
      <c r="U1059" s="89"/>
      <c r="V1059" s="89"/>
      <c r="W1059" s="89"/>
      <c r="X1059" s="89"/>
      <c r="Y1059" s="89"/>
      <c r="Z1059" s="89"/>
      <c r="AA1059" s="89"/>
      <c r="AB1059" s="89"/>
      <c r="AC1059" s="89"/>
      <c r="AD1059" s="89"/>
      <c r="AE1059" s="89"/>
      <c r="AF1059" s="89"/>
      <c r="AG1059" s="89"/>
      <c r="AH1059" s="89"/>
      <c r="AI1059" s="89"/>
      <c r="AJ1059" s="89"/>
      <c r="AK1059" s="89"/>
      <c r="AL1059" s="89"/>
      <c r="AM1059" s="89"/>
      <c r="AN1059" s="89"/>
      <c r="AO1059" s="90"/>
      <c r="AQ1059" s="90"/>
    </row>
    <row r="1060" spans="2:43" s="49" customFormat="1" ht="6.75" customHeight="1">
      <c r="B1060" s="89"/>
      <c r="C1060" s="89"/>
      <c r="D1060" s="89"/>
      <c r="E1060" s="89"/>
      <c r="F1060" s="89"/>
      <c r="G1060" s="89"/>
      <c r="H1060" s="89"/>
      <c r="I1060" s="89"/>
      <c r="J1060" s="89"/>
      <c r="K1060" s="89"/>
      <c r="L1060" s="89"/>
      <c r="M1060" s="89"/>
      <c r="N1060" s="89"/>
      <c r="O1060" s="89"/>
      <c r="P1060" s="89"/>
      <c r="Q1060" s="89"/>
      <c r="R1060" s="89"/>
      <c r="S1060" s="89"/>
      <c r="T1060" s="89"/>
      <c r="U1060" s="89"/>
      <c r="V1060" s="89"/>
      <c r="W1060" s="89"/>
      <c r="X1060" s="89"/>
      <c r="Y1060" s="89"/>
      <c r="Z1060" s="89"/>
      <c r="AA1060" s="89"/>
      <c r="AB1060" s="89"/>
      <c r="AC1060" s="89"/>
      <c r="AD1060" s="89"/>
      <c r="AE1060" s="89"/>
      <c r="AF1060" s="89"/>
      <c r="AG1060" s="89"/>
      <c r="AH1060" s="89"/>
      <c r="AI1060" s="89"/>
      <c r="AJ1060" s="89"/>
      <c r="AK1060" s="89"/>
      <c r="AL1060" s="89"/>
      <c r="AM1060" s="89"/>
      <c r="AN1060" s="89"/>
      <c r="AO1060" s="90"/>
      <c r="AQ1060" s="90"/>
    </row>
    <row r="1061" spans="2:43" s="49" customFormat="1" ht="6.75" customHeight="1">
      <c r="B1061" s="89"/>
      <c r="C1061" s="89"/>
      <c r="D1061" s="89"/>
      <c r="E1061" s="89"/>
      <c r="F1061" s="89"/>
      <c r="G1061" s="89"/>
      <c r="H1061" s="89"/>
      <c r="I1061" s="89"/>
      <c r="J1061" s="89"/>
      <c r="K1061" s="89"/>
      <c r="L1061" s="89"/>
      <c r="M1061" s="89"/>
      <c r="N1061" s="89"/>
      <c r="O1061" s="89"/>
      <c r="P1061" s="89"/>
      <c r="Q1061" s="89"/>
      <c r="R1061" s="89"/>
      <c r="S1061" s="89"/>
      <c r="T1061" s="89"/>
      <c r="U1061" s="89"/>
      <c r="V1061" s="89"/>
      <c r="W1061" s="89"/>
      <c r="X1061" s="89"/>
      <c r="Y1061" s="89"/>
      <c r="Z1061" s="89"/>
      <c r="AA1061" s="89"/>
      <c r="AB1061" s="89"/>
      <c r="AC1061" s="89"/>
      <c r="AD1061" s="89"/>
      <c r="AE1061" s="89"/>
      <c r="AF1061" s="89"/>
      <c r="AG1061" s="89"/>
      <c r="AH1061" s="89"/>
      <c r="AI1061" s="89"/>
      <c r="AJ1061" s="89"/>
      <c r="AK1061" s="89"/>
      <c r="AL1061" s="89"/>
      <c r="AM1061" s="89"/>
      <c r="AN1061" s="89"/>
      <c r="AO1061" s="90"/>
      <c r="AQ1061" s="90"/>
    </row>
    <row r="1062" spans="2:43" s="49" customFormat="1" ht="6.75" customHeight="1">
      <c r="B1062" s="89"/>
      <c r="C1062" s="89"/>
      <c r="D1062" s="89"/>
      <c r="E1062" s="89"/>
      <c r="F1062" s="89"/>
      <c r="G1062" s="89"/>
      <c r="H1062" s="89"/>
      <c r="I1062" s="89"/>
      <c r="J1062" s="89"/>
      <c r="K1062" s="89"/>
      <c r="L1062" s="89"/>
      <c r="M1062" s="89"/>
      <c r="N1062" s="89"/>
      <c r="O1062" s="89"/>
      <c r="P1062" s="89"/>
      <c r="Q1062" s="89"/>
      <c r="R1062" s="89"/>
      <c r="S1062" s="89"/>
      <c r="T1062" s="89"/>
      <c r="U1062" s="89"/>
      <c r="V1062" s="89"/>
      <c r="W1062" s="89"/>
      <c r="X1062" s="89"/>
      <c r="Y1062" s="89"/>
      <c r="Z1062" s="89"/>
      <c r="AA1062" s="89"/>
      <c r="AB1062" s="89"/>
      <c r="AC1062" s="89"/>
      <c r="AD1062" s="89"/>
      <c r="AE1062" s="89"/>
      <c r="AF1062" s="89"/>
      <c r="AG1062" s="89"/>
      <c r="AH1062" s="89"/>
      <c r="AI1062" s="89"/>
      <c r="AJ1062" s="89"/>
      <c r="AK1062" s="89"/>
      <c r="AL1062" s="89"/>
      <c r="AM1062" s="89"/>
      <c r="AN1062" s="89"/>
      <c r="AO1062" s="90"/>
      <c r="AQ1062" s="90"/>
    </row>
    <row r="1063" spans="2:43" s="49" customFormat="1" ht="6.75" customHeight="1">
      <c r="B1063" s="89"/>
      <c r="C1063" s="89"/>
      <c r="D1063" s="89"/>
      <c r="E1063" s="89"/>
      <c r="F1063" s="89"/>
      <c r="G1063" s="89"/>
      <c r="H1063" s="89"/>
      <c r="I1063" s="89"/>
      <c r="J1063" s="89"/>
      <c r="K1063" s="89"/>
      <c r="L1063" s="89"/>
      <c r="M1063" s="89"/>
      <c r="N1063" s="89"/>
      <c r="O1063" s="89"/>
      <c r="P1063" s="89"/>
      <c r="Q1063" s="89"/>
      <c r="R1063" s="89"/>
      <c r="S1063" s="89"/>
      <c r="T1063" s="89"/>
      <c r="U1063" s="89"/>
      <c r="V1063" s="89"/>
      <c r="W1063" s="89"/>
      <c r="X1063" s="89"/>
      <c r="Y1063" s="89"/>
      <c r="Z1063" s="89"/>
      <c r="AA1063" s="89"/>
      <c r="AB1063" s="89"/>
      <c r="AC1063" s="89"/>
      <c r="AD1063" s="89"/>
      <c r="AE1063" s="89"/>
      <c r="AF1063" s="89"/>
      <c r="AG1063" s="89"/>
      <c r="AH1063" s="89"/>
      <c r="AI1063" s="89"/>
      <c r="AJ1063" s="89"/>
      <c r="AK1063" s="89"/>
      <c r="AL1063" s="89"/>
      <c r="AM1063" s="89"/>
      <c r="AN1063" s="89"/>
      <c r="AO1063" s="90"/>
      <c r="AQ1063" s="90"/>
    </row>
    <row r="1064" spans="2:43" s="49" customFormat="1" ht="6.75" customHeight="1">
      <c r="B1064" s="89"/>
      <c r="C1064" s="89"/>
      <c r="D1064" s="89"/>
      <c r="E1064" s="89"/>
      <c r="F1064" s="89"/>
      <c r="G1064" s="89"/>
      <c r="H1064" s="89"/>
      <c r="I1064" s="89"/>
      <c r="J1064" s="89"/>
      <c r="K1064" s="89"/>
      <c r="L1064" s="89"/>
      <c r="M1064" s="89"/>
      <c r="N1064" s="89"/>
      <c r="O1064" s="89"/>
      <c r="P1064" s="89"/>
      <c r="Q1064" s="89"/>
      <c r="R1064" s="89"/>
      <c r="S1064" s="89"/>
      <c r="T1064" s="89"/>
      <c r="U1064" s="89"/>
      <c r="V1064" s="89"/>
      <c r="W1064" s="89"/>
      <c r="X1064" s="89"/>
      <c r="Y1064" s="89"/>
      <c r="Z1064" s="89"/>
      <c r="AA1064" s="89"/>
      <c r="AB1064" s="89"/>
      <c r="AC1064" s="89"/>
      <c r="AD1064" s="89"/>
      <c r="AE1064" s="89"/>
      <c r="AF1064" s="89"/>
      <c r="AG1064" s="89"/>
      <c r="AH1064" s="89"/>
      <c r="AI1064" s="89"/>
      <c r="AJ1064" s="89"/>
      <c r="AK1064" s="89"/>
      <c r="AL1064" s="89"/>
      <c r="AM1064" s="89"/>
      <c r="AN1064" s="89"/>
      <c r="AO1064" s="90"/>
      <c r="AQ1064" s="90"/>
    </row>
    <row r="1065" spans="2:43" s="49" customFormat="1" ht="6.75" customHeight="1">
      <c r="B1065" s="89"/>
      <c r="C1065" s="89"/>
      <c r="D1065" s="89"/>
      <c r="E1065" s="89"/>
      <c r="F1065" s="89"/>
      <c r="G1065" s="89"/>
      <c r="H1065" s="89"/>
      <c r="I1065" s="89"/>
      <c r="J1065" s="89"/>
      <c r="K1065" s="89"/>
      <c r="L1065" s="89"/>
      <c r="M1065" s="89"/>
      <c r="N1065" s="89"/>
      <c r="O1065" s="89"/>
      <c r="P1065" s="89"/>
      <c r="Q1065" s="89"/>
      <c r="R1065" s="89"/>
      <c r="S1065" s="89"/>
      <c r="T1065" s="89"/>
      <c r="U1065" s="89"/>
      <c r="V1065" s="89"/>
      <c r="W1065" s="89"/>
      <c r="X1065" s="89"/>
      <c r="Y1065" s="89"/>
      <c r="Z1065" s="89"/>
      <c r="AA1065" s="89"/>
      <c r="AB1065" s="89"/>
      <c r="AC1065" s="89"/>
      <c r="AD1065" s="89"/>
      <c r="AE1065" s="89"/>
      <c r="AF1065" s="89"/>
      <c r="AG1065" s="89"/>
      <c r="AH1065" s="89"/>
      <c r="AI1065" s="89"/>
      <c r="AJ1065" s="89"/>
      <c r="AK1065" s="89"/>
      <c r="AL1065" s="89"/>
      <c r="AM1065" s="89"/>
      <c r="AN1065" s="89"/>
      <c r="AO1065" s="90"/>
      <c r="AQ1065" s="90"/>
    </row>
    <row r="1066" spans="2:43" s="49" customFormat="1" ht="6.75" customHeight="1">
      <c r="B1066" s="89"/>
      <c r="C1066" s="89"/>
      <c r="D1066" s="89"/>
      <c r="E1066" s="89"/>
      <c r="F1066" s="89"/>
      <c r="G1066" s="89"/>
      <c r="H1066" s="89"/>
      <c r="I1066" s="89"/>
      <c r="J1066" s="89"/>
      <c r="K1066" s="89"/>
      <c r="L1066" s="89"/>
      <c r="M1066" s="89"/>
      <c r="N1066" s="89"/>
      <c r="O1066" s="89"/>
      <c r="P1066" s="89"/>
      <c r="Q1066" s="89"/>
      <c r="R1066" s="89"/>
      <c r="S1066" s="89"/>
      <c r="T1066" s="89"/>
      <c r="U1066" s="89"/>
      <c r="V1066" s="89"/>
      <c r="W1066" s="89"/>
      <c r="X1066" s="89"/>
      <c r="Y1066" s="89"/>
      <c r="Z1066" s="89"/>
      <c r="AA1066" s="89"/>
      <c r="AB1066" s="89"/>
      <c r="AC1066" s="89"/>
      <c r="AD1066" s="89"/>
      <c r="AE1066" s="89"/>
      <c r="AF1066" s="89"/>
      <c r="AG1066" s="89"/>
      <c r="AH1066" s="89"/>
      <c r="AI1066" s="89"/>
      <c r="AJ1066" s="89"/>
      <c r="AK1066" s="89"/>
      <c r="AL1066" s="89"/>
      <c r="AM1066" s="89"/>
      <c r="AN1066" s="89"/>
      <c r="AO1066" s="90"/>
      <c r="AQ1066" s="90"/>
    </row>
    <row r="1067" spans="2:43" s="49" customFormat="1" ht="6.75" customHeight="1">
      <c r="B1067" s="89"/>
      <c r="C1067" s="89"/>
      <c r="D1067" s="89"/>
      <c r="E1067" s="89"/>
      <c r="F1067" s="89"/>
      <c r="G1067" s="89"/>
      <c r="H1067" s="89"/>
      <c r="I1067" s="89"/>
      <c r="J1067" s="89"/>
      <c r="K1067" s="89"/>
      <c r="L1067" s="89"/>
      <c r="M1067" s="89"/>
      <c r="N1067" s="89"/>
      <c r="O1067" s="89"/>
      <c r="P1067" s="89"/>
      <c r="Q1067" s="89"/>
      <c r="R1067" s="89"/>
      <c r="S1067" s="89"/>
      <c r="T1067" s="89"/>
      <c r="U1067" s="89"/>
      <c r="V1067" s="89"/>
      <c r="W1067" s="89"/>
      <c r="X1067" s="89"/>
      <c r="Y1067" s="89"/>
      <c r="Z1067" s="89"/>
      <c r="AA1067" s="89"/>
      <c r="AB1067" s="89"/>
      <c r="AC1067" s="89"/>
      <c r="AD1067" s="89"/>
      <c r="AE1067" s="89"/>
      <c r="AF1067" s="89"/>
      <c r="AG1067" s="89"/>
      <c r="AH1067" s="89"/>
      <c r="AI1067" s="89"/>
      <c r="AJ1067" s="89"/>
      <c r="AK1067" s="89"/>
      <c r="AL1067" s="89"/>
      <c r="AM1067" s="89"/>
      <c r="AN1067" s="89"/>
      <c r="AO1067" s="90"/>
      <c r="AQ1067" s="90"/>
    </row>
    <row r="1068" spans="2:43" s="49" customFormat="1" ht="6.75" customHeight="1">
      <c r="B1068" s="89"/>
      <c r="C1068" s="89"/>
      <c r="D1068" s="89"/>
      <c r="E1068" s="89"/>
      <c r="F1068" s="89"/>
      <c r="G1068" s="89"/>
      <c r="H1068" s="89"/>
      <c r="I1068" s="89"/>
      <c r="J1068" s="89"/>
      <c r="K1068" s="89"/>
      <c r="L1068" s="89"/>
      <c r="M1068" s="89"/>
      <c r="N1068" s="89"/>
      <c r="O1068" s="89"/>
      <c r="P1068" s="89"/>
      <c r="Q1068" s="89"/>
      <c r="R1068" s="89"/>
      <c r="S1068" s="89"/>
      <c r="T1068" s="89"/>
      <c r="U1068" s="89"/>
      <c r="V1068" s="89"/>
      <c r="W1068" s="89"/>
      <c r="X1068" s="89"/>
      <c r="Y1068" s="89"/>
      <c r="Z1068" s="89"/>
      <c r="AA1068" s="89"/>
      <c r="AB1068" s="89"/>
      <c r="AC1068" s="89"/>
      <c r="AD1068" s="89"/>
      <c r="AE1068" s="89"/>
      <c r="AF1068" s="89"/>
      <c r="AG1068" s="89"/>
      <c r="AH1068" s="89"/>
      <c r="AI1068" s="89"/>
      <c r="AJ1068" s="89"/>
      <c r="AK1068" s="89"/>
      <c r="AL1068" s="89"/>
      <c r="AM1068" s="89"/>
      <c r="AN1068" s="89"/>
      <c r="AO1068" s="90"/>
      <c r="AQ1068" s="90"/>
    </row>
    <row r="1069" spans="2:43" s="49" customFormat="1" ht="6.75" customHeight="1">
      <c r="B1069" s="89"/>
      <c r="C1069" s="89"/>
      <c r="D1069" s="89"/>
      <c r="E1069" s="89"/>
      <c r="F1069" s="89"/>
      <c r="G1069" s="89"/>
      <c r="H1069" s="89"/>
      <c r="I1069" s="89"/>
      <c r="J1069" s="89"/>
      <c r="K1069" s="89"/>
      <c r="L1069" s="89"/>
      <c r="M1069" s="89"/>
      <c r="N1069" s="89"/>
      <c r="O1069" s="89"/>
      <c r="P1069" s="89"/>
      <c r="Q1069" s="89"/>
      <c r="R1069" s="89"/>
      <c r="S1069" s="89"/>
      <c r="T1069" s="89"/>
      <c r="U1069" s="89"/>
      <c r="V1069" s="89"/>
      <c r="W1069" s="89"/>
      <c r="X1069" s="89"/>
      <c r="Y1069" s="89"/>
      <c r="Z1069" s="89"/>
      <c r="AA1069" s="89"/>
      <c r="AB1069" s="89"/>
      <c r="AC1069" s="89"/>
      <c r="AD1069" s="89"/>
      <c r="AE1069" s="89"/>
      <c r="AF1069" s="89"/>
      <c r="AG1069" s="89"/>
      <c r="AH1069" s="89"/>
      <c r="AI1069" s="89"/>
      <c r="AJ1069" s="89"/>
      <c r="AK1069" s="89"/>
      <c r="AL1069" s="89"/>
      <c r="AM1069" s="89"/>
      <c r="AN1069" s="89"/>
      <c r="AO1069" s="90"/>
      <c r="AQ1069" s="90"/>
    </row>
    <row r="1070" spans="2:43" s="49" customFormat="1" ht="6.75" customHeight="1">
      <c r="B1070" s="89"/>
      <c r="C1070" s="89"/>
      <c r="D1070" s="89"/>
      <c r="E1070" s="89"/>
      <c r="F1070" s="89"/>
      <c r="G1070" s="89"/>
      <c r="H1070" s="89"/>
      <c r="I1070" s="89"/>
      <c r="J1070" s="89"/>
      <c r="K1070" s="89"/>
      <c r="L1070" s="89"/>
      <c r="M1070" s="89"/>
      <c r="N1070" s="89"/>
      <c r="O1070" s="89"/>
      <c r="P1070" s="89"/>
      <c r="Q1070" s="89"/>
      <c r="R1070" s="89"/>
      <c r="S1070" s="89"/>
      <c r="T1070" s="89"/>
      <c r="U1070" s="89"/>
      <c r="V1070" s="89"/>
      <c r="W1070" s="89"/>
      <c r="X1070" s="89"/>
      <c r="Y1070" s="89"/>
      <c r="Z1070" s="89"/>
      <c r="AA1070" s="89"/>
      <c r="AB1070" s="89"/>
      <c r="AC1070" s="89"/>
      <c r="AD1070" s="89"/>
      <c r="AE1070" s="89"/>
      <c r="AF1070" s="89"/>
      <c r="AG1070" s="89"/>
      <c r="AH1070" s="89"/>
      <c r="AI1070" s="89"/>
      <c r="AJ1070" s="89"/>
      <c r="AK1070" s="89"/>
      <c r="AL1070" s="89"/>
      <c r="AM1070" s="89"/>
      <c r="AN1070" s="89"/>
      <c r="AO1070" s="90"/>
      <c r="AQ1070" s="90"/>
    </row>
    <row r="1071" spans="2:43" s="49" customFormat="1" ht="6.75" customHeight="1">
      <c r="B1071" s="89"/>
      <c r="C1071" s="89"/>
      <c r="D1071" s="89"/>
      <c r="E1071" s="89"/>
      <c r="F1071" s="89"/>
      <c r="G1071" s="89"/>
      <c r="H1071" s="89"/>
      <c r="I1071" s="89"/>
      <c r="J1071" s="89"/>
      <c r="K1071" s="89"/>
      <c r="L1071" s="89"/>
      <c r="M1071" s="89"/>
      <c r="N1071" s="89"/>
      <c r="O1071" s="89"/>
      <c r="P1071" s="89"/>
      <c r="Q1071" s="89"/>
      <c r="R1071" s="89"/>
      <c r="S1071" s="89"/>
      <c r="T1071" s="89"/>
      <c r="U1071" s="89"/>
      <c r="V1071" s="89"/>
      <c r="W1071" s="89"/>
      <c r="X1071" s="89"/>
      <c r="Y1071" s="89"/>
      <c r="Z1071" s="89"/>
      <c r="AA1071" s="89"/>
      <c r="AB1071" s="89"/>
      <c r="AC1071" s="89"/>
      <c r="AD1071" s="89"/>
      <c r="AE1071" s="89"/>
      <c r="AF1071" s="89"/>
      <c r="AG1071" s="89"/>
      <c r="AH1071" s="89"/>
      <c r="AI1071" s="89"/>
      <c r="AJ1071" s="89"/>
      <c r="AK1071" s="89"/>
      <c r="AL1071" s="89"/>
      <c r="AM1071" s="89"/>
      <c r="AN1071" s="89"/>
      <c r="AO1071" s="90"/>
      <c r="AQ1071" s="90"/>
    </row>
    <row r="1072" spans="2:43" s="49" customFormat="1" ht="6.75" customHeight="1">
      <c r="B1072" s="89"/>
      <c r="C1072" s="89"/>
      <c r="D1072" s="89"/>
      <c r="E1072" s="89"/>
      <c r="F1072" s="89"/>
      <c r="G1072" s="89"/>
      <c r="H1072" s="89"/>
      <c r="I1072" s="89"/>
      <c r="J1072" s="89"/>
      <c r="K1072" s="89"/>
      <c r="L1072" s="89"/>
      <c r="M1072" s="89"/>
      <c r="N1072" s="89"/>
      <c r="O1072" s="89"/>
      <c r="P1072" s="89"/>
      <c r="Q1072" s="89"/>
      <c r="R1072" s="89"/>
      <c r="S1072" s="89"/>
      <c r="T1072" s="89"/>
      <c r="U1072" s="89"/>
      <c r="V1072" s="89"/>
      <c r="W1072" s="89"/>
      <c r="X1072" s="89"/>
      <c r="Y1072" s="89"/>
      <c r="Z1072" s="89"/>
      <c r="AA1072" s="89"/>
      <c r="AB1072" s="89"/>
      <c r="AC1072" s="89"/>
      <c r="AD1072" s="89"/>
      <c r="AE1072" s="89"/>
      <c r="AF1072" s="89"/>
      <c r="AG1072" s="89"/>
      <c r="AH1072" s="89"/>
      <c r="AI1072" s="89"/>
      <c r="AJ1072" s="89"/>
      <c r="AK1072" s="89"/>
      <c r="AL1072" s="89"/>
      <c r="AM1072" s="89"/>
      <c r="AN1072" s="89"/>
      <c r="AO1072" s="90"/>
      <c r="AQ1072" s="90"/>
    </row>
    <row r="1073" spans="2:43" s="49" customFormat="1" ht="6.75" customHeight="1">
      <c r="B1073" s="89"/>
      <c r="C1073" s="89"/>
      <c r="D1073" s="89"/>
      <c r="E1073" s="89"/>
      <c r="F1073" s="89"/>
      <c r="G1073" s="89"/>
      <c r="H1073" s="89"/>
      <c r="I1073" s="89"/>
      <c r="J1073" s="89"/>
      <c r="K1073" s="89"/>
      <c r="L1073" s="89"/>
      <c r="M1073" s="89"/>
      <c r="N1073" s="89"/>
      <c r="O1073" s="89"/>
      <c r="P1073" s="89"/>
      <c r="Q1073" s="89"/>
      <c r="R1073" s="89"/>
      <c r="S1073" s="89"/>
      <c r="T1073" s="89"/>
      <c r="U1073" s="89"/>
      <c r="V1073" s="89"/>
      <c r="W1073" s="89"/>
      <c r="X1073" s="89"/>
      <c r="Y1073" s="89"/>
      <c r="Z1073" s="89"/>
      <c r="AA1073" s="89"/>
      <c r="AB1073" s="89"/>
      <c r="AC1073" s="89"/>
      <c r="AD1073" s="89"/>
      <c r="AE1073" s="89"/>
      <c r="AF1073" s="89"/>
      <c r="AG1073" s="89"/>
      <c r="AH1073" s="89"/>
      <c r="AI1073" s="89"/>
      <c r="AJ1073" s="89"/>
      <c r="AK1073" s="89"/>
      <c r="AL1073" s="89"/>
      <c r="AM1073" s="89"/>
      <c r="AN1073" s="89"/>
      <c r="AO1073" s="90"/>
      <c r="AQ1073" s="90"/>
    </row>
    <row r="1074" spans="2:43" s="49" customFormat="1" ht="6.75" customHeight="1">
      <c r="B1074" s="89"/>
      <c r="C1074" s="89"/>
      <c r="D1074" s="89"/>
      <c r="E1074" s="89"/>
      <c r="F1074" s="89"/>
      <c r="G1074" s="89"/>
      <c r="H1074" s="89"/>
      <c r="I1074" s="89"/>
      <c r="J1074" s="89"/>
      <c r="K1074" s="89"/>
      <c r="L1074" s="89"/>
      <c r="M1074" s="89"/>
      <c r="N1074" s="89"/>
      <c r="O1074" s="89"/>
      <c r="P1074" s="89"/>
      <c r="Q1074" s="89"/>
      <c r="R1074" s="89"/>
      <c r="S1074" s="89"/>
      <c r="T1074" s="89"/>
      <c r="U1074" s="89"/>
      <c r="V1074" s="89"/>
      <c r="W1074" s="89"/>
      <c r="X1074" s="89"/>
      <c r="Y1074" s="89"/>
      <c r="Z1074" s="89"/>
      <c r="AA1074" s="89"/>
      <c r="AB1074" s="89"/>
      <c r="AC1074" s="89"/>
      <c r="AD1074" s="89"/>
      <c r="AE1074" s="89"/>
      <c r="AF1074" s="89"/>
      <c r="AG1074" s="89"/>
      <c r="AH1074" s="89"/>
      <c r="AI1074" s="89"/>
      <c r="AJ1074" s="89"/>
      <c r="AK1074" s="89"/>
      <c r="AL1074" s="89"/>
      <c r="AM1074" s="89"/>
      <c r="AN1074" s="89"/>
      <c r="AO1074" s="90"/>
      <c r="AQ1074" s="90"/>
    </row>
    <row r="1075" spans="2:43" s="49" customFormat="1" ht="6.75" customHeight="1">
      <c r="B1075" s="89"/>
      <c r="C1075" s="89"/>
      <c r="D1075" s="89"/>
      <c r="E1075" s="89"/>
      <c r="F1075" s="89"/>
      <c r="G1075" s="89"/>
      <c r="H1075" s="89"/>
      <c r="I1075" s="89"/>
      <c r="J1075" s="89"/>
      <c r="K1075" s="89"/>
      <c r="L1075" s="89"/>
      <c r="M1075" s="89"/>
      <c r="N1075" s="89"/>
      <c r="O1075" s="89"/>
      <c r="P1075" s="89"/>
      <c r="Q1075" s="89"/>
      <c r="R1075" s="89"/>
      <c r="S1075" s="89"/>
      <c r="T1075" s="89"/>
      <c r="U1075" s="89"/>
      <c r="V1075" s="89"/>
      <c r="W1075" s="89"/>
      <c r="X1075" s="89"/>
      <c r="Y1075" s="89"/>
      <c r="Z1075" s="89"/>
      <c r="AA1075" s="89"/>
      <c r="AB1075" s="89"/>
      <c r="AC1075" s="89"/>
      <c r="AD1075" s="89"/>
      <c r="AE1075" s="89"/>
      <c r="AF1075" s="89"/>
      <c r="AG1075" s="89"/>
      <c r="AH1075" s="89"/>
      <c r="AI1075" s="89"/>
      <c r="AJ1075" s="89"/>
      <c r="AK1075" s="89"/>
      <c r="AL1075" s="89"/>
      <c r="AM1075" s="89"/>
      <c r="AN1075" s="89"/>
      <c r="AO1075" s="90"/>
      <c r="AQ1075" s="90"/>
    </row>
    <row r="1076" spans="2:43" s="49" customFormat="1" ht="6.75" customHeight="1">
      <c r="B1076" s="89"/>
      <c r="C1076" s="89"/>
      <c r="D1076" s="89"/>
      <c r="E1076" s="89"/>
      <c r="F1076" s="89"/>
      <c r="G1076" s="89"/>
      <c r="H1076" s="89"/>
      <c r="I1076" s="89"/>
      <c r="J1076" s="89"/>
      <c r="K1076" s="89"/>
      <c r="L1076" s="89"/>
      <c r="M1076" s="89"/>
      <c r="N1076" s="89"/>
      <c r="O1076" s="89"/>
      <c r="P1076" s="89"/>
      <c r="Q1076" s="89"/>
      <c r="R1076" s="89"/>
      <c r="S1076" s="89"/>
      <c r="T1076" s="89"/>
      <c r="U1076" s="89"/>
      <c r="V1076" s="89"/>
      <c r="W1076" s="89"/>
      <c r="X1076" s="89"/>
      <c r="Y1076" s="89"/>
      <c r="Z1076" s="89"/>
      <c r="AA1076" s="89"/>
      <c r="AB1076" s="89"/>
      <c r="AC1076" s="89"/>
      <c r="AD1076" s="89"/>
      <c r="AE1076" s="89"/>
      <c r="AF1076" s="89"/>
      <c r="AG1076" s="89"/>
      <c r="AH1076" s="89"/>
      <c r="AI1076" s="89"/>
      <c r="AJ1076" s="89"/>
      <c r="AK1076" s="89"/>
      <c r="AL1076" s="89"/>
      <c r="AM1076" s="89"/>
      <c r="AN1076" s="89"/>
      <c r="AO1076" s="90"/>
      <c r="AQ1076" s="90"/>
    </row>
    <row r="1077" spans="2:43" s="49" customFormat="1" ht="6.75" customHeight="1">
      <c r="B1077" s="89"/>
      <c r="C1077" s="89"/>
      <c r="D1077" s="89"/>
      <c r="E1077" s="89"/>
      <c r="F1077" s="89"/>
      <c r="G1077" s="89"/>
      <c r="H1077" s="89"/>
      <c r="I1077" s="89"/>
      <c r="J1077" s="89"/>
      <c r="K1077" s="89"/>
      <c r="L1077" s="89"/>
      <c r="M1077" s="89"/>
      <c r="N1077" s="89"/>
      <c r="O1077" s="89"/>
      <c r="P1077" s="89"/>
      <c r="Q1077" s="89"/>
      <c r="R1077" s="89"/>
      <c r="S1077" s="89"/>
      <c r="T1077" s="89"/>
      <c r="U1077" s="89"/>
      <c r="V1077" s="89"/>
      <c r="W1077" s="89"/>
      <c r="X1077" s="89"/>
      <c r="Y1077" s="89"/>
      <c r="Z1077" s="89"/>
      <c r="AA1077" s="89"/>
      <c r="AB1077" s="89"/>
      <c r="AC1077" s="89"/>
      <c r="AD1077" s="89"/>
      <c r="AE1077" s="89"/>
      <c r="AF1077" s="89"/>
      <c r="AG1077" s="89"/>
      <c r="AH1077" s="89"/>
      <c r="AI1077" s="89"/>
      <c r="AJ1077" s="89"/>
      <c r="AK1077" s="89"/>
      <c r="AL1077" s="89"/>
      <c r="AM1077" s="89"/>
      <c r="AN1077" s="89"/>
      <c r="AO1077" s="90"/>
      <c r="AQ1077" s="90"/>
    </row>
    <row r="1078" spans="2:43" s="49" customFormat="1" ht="6.75" customHeight="1">
      <c r="B1078" s="89"/>
      <c r="C1078" s="89"/>
      <c r="D1078" s="89"/>
      <c r="E1078" s="89"/>
      <c r="F1078" s="89"/>
      <c r="G1078" s="89"/>
      <c r="H1078" s="89"/>
      <c r="I1078" s="89"/>
      <c r="J1078" s="89"/>
      <c r="K1078" s="89"/>
      <c r="L1078" s="89"/>
      <c r="M1078" s="89"/>
      <c r="N1078" s="89"/>
      <c r="O1078" s="89"/>
      <c r="P1078" s="89"/>
      <c r="Q1078" s="89"/>
      <c r="R1078" s="89"/>
      <c r="S1078" s="89"/>
      <c r="T1078" s="89"/>
      <c r="U1078" s="89"/>
      <c r="V1078" s="89"/>
      <c r="W1078" s="89"/>
      <c r="X1078" s="89"/>
      <c r="Y1078" s="89"/>
      <c r="Z1078" s="89"/>
      <c r="AA1078" s="89"/>
      <c r="AB1078" s="89"/>
      <c r="AC1078" s="89"/>
      <c r="AD1078" s="89"/>
      <c r="AE1078" s="89"/>
      <c r="AF1078" s="89"/>
      <c r="AG1078" s="89"/>
      <c r="AH1078" s="89"/>
      <c r="AI1078" s="89"/>
      <c r="AJ1078" s="89"/>
      <c r="AK1078" s="89"/>
      <c r="AL1078" s="89"/>
      <c r="AM1078" s="89"/>
      <c r="AN1078" s="89"/>
      <c r="AO1078" s="90"/>
      <c r="AQ1078" s="90"/>
    </row>
    <row r="1079" spans="2:43" s="49" customFormat="1" ht="6.75" customHeight="1">
      <c r="B1079" s="89"/>
      <c r="C1079" s="89"/>
      <c r="D1079" s="89"/>
      <c r="E1079" s="89"/>
      <c r="F1079" s="89"/>
      <c r="G1079" s="89"/>
      <c r="H1079" s="89"/>
      <c r="I1079" s="89"/>
      <c r="J1079" s="89"/>
      <c r="K1079" s="89"/>
      <c r="L1079" s="89"/>
      <c r="M1079" s="89"/>
      <c r="N1079" s="89"/>
      <c r="O1079" s="89"/>
      <c r="P1079" s="89"/>
      <c r="Q1079" s="89"/>
      <c r="R1079" s="89"/>
      <c r="S1079" s="89"/>
      <c r="T1079" s="89"/>
      <c r="U1079" s="89"/>
      <c r="V1079" s="89"/>
      <c r="W1079" s="89"/>
      <c r="X1079" s="89"/>
      <c r="Y1079" s="89"/>
      <c r="Z1079" s="89"/>
      <c r="AA1079" s="89"/>
      <c r="AB1079" s="89"/>
      <c r="AC1079" s="89"/>
      <c r="AD1079" s="89"/>
      <c r="AE1079" s="89"/>
      <c r="AF1079" s="89"/>
      <c r="AG1079" s="89"/>
      <c r="AH1079" s="89"/>
      <c r="AI1079" s="89"/>
      <c r="AJ1079" s="89"/>
      <c r="AK1079" s="89"/>
      <c r="AL1079" s="89"/>
      <c r="AM1079" s="89"/>
      <c r="AN1079" s="89"/>
      <c r="AO1079" s="90"/>
      <c r="AQ1079" s="90"/>
    </row>
    <row r="1080" spans="2:43" s="49" customFormat="1" ht="6.75" customHeight="1">
      <c r="B1080" s="89"/>
      <c r="C1080" s="89"/>
      <c r="D1080" s="89"/>
      <c r="E1080" s="89"/>
      <c r="F1080" s="89"/>
      <c r="G1080" s="89"/>
      <c r="H1080" s="89"/>
      <c r="I1080" s="89"/>
      <c r="J1080" s="89"/>
      <c r="K1080" s="89"/>
      <c r="L1080" s="89"/>
      <c r="M1080" s="89"/>
      <c r="N1080" s="89"/>
      <c r="O1080" s="89"/>
      <c r="P1080" s="89"/>
      <c r="Q1080" s="89"/>
      <c r="R1080" s="89"/>
      <c r="S1080" s="89"/>
      <c r="T1080" s="89"/>
      <c r="U1080" s="89"/>
      <c r="V1080" s="89"/>
      <c r="W1080" s="89"/>
      <c r="X1080" s="89"/>
      <c r="Y1080" s="89"/>
      <c r="Z1080" s="89"/>
      <c r="AA1080" s="89"/>
      <c r="AB1080" s="89"/>
      <c r="AC1080" s="89"/>
      <c r="AD1080" s="89"/>
      <c r="AE1080" s="89"/>
      <c r="AF1080" s="89"/>
      <c r="AG1080" s="89"/>
      <c r="AH1080" s="89"/>
      <c r="AI1080" s="89"/>
      <c r="AJ1080" s="89"/>
      <c r="AK1080" s="89"/>
      <c r="AL1080" s="89"/>
      <c r="AM1080" s="89"/>
      <c r="AN1080" s="89"/>
      <c r="AO1080" s="90"/>
      <c r="AQ1080" s="90"/>
    </row>
    <row r="1081" spans="2:43" s="49" customFormat="1" ht="6.75" customHeight="1">
      <c r="B1081" s="89"/>
      <c r="C1081" s="89"/>
      <c r="D1081" s="89"/>
      <c r="E1081" s="89"/>
      <c r="F1081" s="89"/>
      <c r="G1081" s="89"/>
      <c r="H1081" s="89"/>
      <c r="I1081" s="89"/>
      <c r="J1081" s="89"/>
      <c r="K1081" s="89"/>
      <c r="L1081" s="89"/>
      <c r="M1081" s="89"/>
      <c r="N1081" s="89"/>
      <c r="O1081" s="89"/>
      <c r="P1081" s="89"/>
      <c r="Q1081" s="89"/>
      <c r="R1081" s="89"/>
      <c r="S1081" s="89"/>
      <c r="T1081" s="89"/>
      <c r="U1081" s="89"/>
      <c r="V1081" s="89"/>
      <c r="W1081" s="89"/>
      <c r="X1081" s="89"/>
      <c r="Y1081" s="89"/>
      <c r="Z1081" s="89"/>
      <c r="AA1081" s="89"/>
      <c r="AB1081" s="89"/>
      <c r="AC1081" s="89"/>
      <c r="AD1081" s="89"/>
      <c r="AE1081" s="89"/>
      <c r="AF1081" s="89"/>
      <c r="AG1081" s="89"/>
      <c r="AH1081" s="89"/>
      <c r="AI1081" s="89"/>
      <c r="AJ1081" s="89"/>
      <c r="AK1081" s="89"/>
      <c r="AL1081" s="89"/>
      <c r="AM1081" s="89"/>
      <c r="AN1081" s="89"/>
      <c r="AO1081" s="90"/>
      <c r="AQ1081" s="90"/>
    </row>
    <row r="1082" spans="2:43" s="49" customFormat="1" ht="6.75" customHeight="1">
      <c r="B1082" s="89"/>
      <c r="C1082" s="89"/>
      <c r="D1082" s="89"/>
      <c r="E1082" s="89"/>
      <c r="F1082" s="89"/>
      <c r="G1082" s="89"/>
      <c r="H1082" s="89"/>
      <c r="I1082" s="89"/>
      <c r="J1082" s="89"/>
      <c r="K1082" s="89"/>
      <c r="L1082" s="89"/>
      <c r="M1082" s="89"/>
      <c r="N1082" s="89"/>
      <c r="O1082" s="89"/>
      <c r="P1082" s="89"/>
      <c r="Q1082" s="89"/>
      <c r="R1082" s="89"/>
      <c r="S1082" s="89"/>
      <c r="T1082" s="89"/>
      <c r="U1082" s="89"/>
      <c r="V1082" s="89"/>
      <c r="W1082" s="89"/>
      <c r="X1082" s="89"/>
      <c r="Y1082" s="89"/>
      <c r="Z1082" s="89"/>
      <c r="AA1082" s="89"/>
      <c r="AB1082" s="89"/>
      <c r="AC1082" s="89"/>
      <c r="AD1082" s="89"/>
      <c r="AE1082" s="89"/>
      <c r="AF1082" s="89"/>
      <c r="AG1082" s="89"/>
      <c r="AH1082" s="89"/>
      <c r="AI1082" s="89"/>
      <c r="AJ1082" s="89"/>
      <c r="AK1082" s="89"/>
      <c r="AL1082" s="89"/>
      <c r="AM1082" s="89"/>
      <c r="AN1082" s="89"/>
      <c r="AO1082" s="90"/>
      <c r="AQ1082" s="90"/>
    </row>
    <row r="1083" spans="2:43" s="49" customFormat="1" ht="6.75" customHeight="1">
      <c r="B1083" s="89"/>
      <c r="C1083" s="89"/>
      <c r="D1083" s="89"/>
      <c r="E1083" s="89"/>
      <c r="F1083" s="89"/>
      <c r="G1083" s="89"/>
      <c r="H1083" s="89"/>
      <c r="I1083" s="89"/>
      <c r="J1083" s="89"/>
      <c r="K1083" s="89"/>
      <c r="L1083" s="89"/>
      <c r="M1083" s="89"/>
      <c r="N1083" s="89"/>
      <c r="O1083" s="89"/>
      <c r="P1083" s="89"/>
      <c r="Q1083" s="89"/>
      <c r="R1083" s="89"/>
      <c r="S1083" s="89"/>
      <c r="T1083" s="89"/>
      <c r="U1083" s="89"/>
      <c r="V1083" s="89"/>
      <c r="W1083" s="89"/>
      <c r="X1083" s="89"/>
      <c r="Y1083" s="89"/>
      <c r="Z1083" s="89"/>
      <c r="AA1083" s="89"/>
      <c r="AB1083" s="89"/>
      <c r="AC1083" s="89"/>
      <c r="AD1083" s="89"/>
      <c r="AE1083" s="89"/>
      <c r="AF1083" s="89"/>
      <c r="AG1083" s="89"/>
      <c r="AH1083" s="89"/>
      <c r="AI1083" s="89"/>
      <c r="AJ1083" s="89"/>
      <c r="AK1083" s="89"/>
      <c r="AL1083" s="89"/>
      <c r="AM1083" s="89"/>
      <c r="AN1083" s="89"/>
      <c r="AO1083" s="90"/>
      <c r="AQ1083" s="90"/>
    </row>
    <row r="1084" spans="2:43" s="49" customFormat="1" ht="6.75" customHeight="1">
      <c r="B1084" s="89"/>
      <c r="C1084" s="89"/>
      <c r="D1084" s="89"/>
      <c r="E1084" s="89"/>
      <c r="F1084" s="89"/>
      <c r="G1084" s="89"/>
      <c r="H1084" s="89"/>
      <c r="I1084" s="89"/>
      <c r="J1084" s="89"/>
      <c r="K1084" s="89"/>
      <c r="L1084" s="89"/>
      <c r="M1084" s="89"/>
      <c r="N1084" s="89"/>
      <c r="O1084" s="89"/>
      <c r="P1084" s="89"/>
      <c r="Q1084" s="89"/>
      <c r="R1084" s="89"/>
      <c r="S1084" s="89"/>
      <c r="T1084" s="89"/>
      <c r="U1084" s="89"/>
      <c r="V1084" s="89"/>
      <c r="W1084" s="89"/>
      <c r="X1084" s="89"/>
      <c r="Y1084" s="89"/>
      <c r="Z1084" s="89"/>
      <c r="AA1084" s="89"/>
      <c r="AB1084" s="89"/>
      <c r="AC1084" s="89"/>
      <c r="AD1084" s="89"/>
      <c r="AE1084" s="89"/>
      <c r="AF1084" s="89"/>
      <c r="AG1084" s="89"/>
      <c r="AH1084" s="89"/>
      <c r="AI1084" s="89"/>
      <c r="AJ1084" s="89"/>
      <c r="AK1084" s="89"/>
      <c r="AL1084" s="89"/>
      <c r="AM1084" s="89"/>
      <c r="AN1084" s="89"/>
      <c r="AO1084" s="90"/>
      <c r="AQ1084" s="90"/>
    </row>
    <row r="1085" spans="2:43" s="49" customFormat="1" ht="6.75" customHeight="1">
      <c r="B1085" s="89"/>
      <c r="C1085" s="89"/>
      <c r="D1085" s="89"/>
      <c r="E1085" s="89"/>
      <c r="F1085" s="89"/>
      <c r="G1085" s="89"/>
      <c r="H1085" s="89"/>
      <c r="I1085" s="89"/>
      <c r="J1085" s="89"/>
      <c r="K1085" s="89"/>
      <c r="L1085" s="89"/>
      <c r="M1085" s="89"/>
      <c r="N1085" s="89"/>
      <c r="O1085" s="89"/>
      <c r="P1085" s="89"/>
      <c r="Q1085" s="89"/>
      <c r="R1085" s="89"/>
      <c r="S1085" s="89"/>
      <c r="T1085" s="89"/>
      <c r="U1085" s="89"/>
      <c r="V1085" s="89"/>
      <c r="W1085" s="89"/>
      <c r="X1085" s="89"/>
      <c r="Y1085" s="89"/>
      <c r="Z1085" s="89"/>
      <c r="AA1085" s="89"/>
      <c r="AB1085" s="89"/>
      <c r="AC1085" s="89"/>
      <c r="AD1085" s="89"/>
      <c r="AE1085" s="89"/>
      <c r="AF1085" s="89"/>
      <c r="AG1085" s="89"/>
      <c r="AH1085" s="89"/>
      <c r="AI1085" s="89"/>
      <c r="AJ1085" s="89"/>
      <c r="AK1085" s="89"/>
      <c r="AL1085" s="89"/>
      <c r="AM1085" s="89"/>
      <c r="AN1085" s="89"/>
      <c r="AO1085" s="90"/>
      <c r="AQ1085" s="90"/>
    </row>
    <row r="1086" spans="2:43" s="49" customFormat="1" ht="6.75" customHeight="1">
      <c r="B1086" s="89"/>
      <c r="C1086" s="89"/>
      <c r="D1086" s="89"/>
      <c r="E1086" s="89"/>
      <c r="F1086" s="89"/>
      <c r="G1086" s="89"/>
      <c r="H1086" s="89"/>
      <c r="I1086" s="89"/>
      <c r="J1086" s="89"/>
      <c r="K1086" s="89"/>
      <c r="L1086" s="89"/>
      <c r="M1086" s="89"/>
      <c r="N1086" s="89"/>
      <c r="O1086" s="89"/>
      <c r="P1086" s="89"/>
      <c r="Q1086" s="89"/>
      <c r="R1086" s="89"/>
      <c r="S1086" s="89"/>
      <c r="T1086" s="89"/>
      <c r="U1086" s="89"/>
      <c r="V1086" s="89"/>
      <c r="W1086" s="89"/>
      <c r="X1086" s="89"/>
      <c r="Y1086" s="89"/>
      <c r="Z1086" s="89"/>
      <c r="AA1086" s="89"/>
      <c r="AB1086" s="89"/>
      <c r="AC1086" s="89"/>
      <c r="AD1086" s="89"/>
      <c r="AE1086" s="89"/>
      <c r="AF1086" s="89"/>
      <c r="AG1086" s="89"/>
      <c r="AH1086" s="89"/>
      <c r="AI1086" s="89"/>
      <c r="AJ1086" s="89"/>
      <c r="AK1086" s="89"/>
      <c r="AL1086" s="89"/>
      <c r="AM1086" s="89"/>
      <c r="AN1086" s="89"/>
      <c r="AO1086" s="90"/>
      <c r="AQ1086" s="90"/>
    </row>
  </sheetData>
  <mergeCells count="2">
    <mergeCell ref="AO14:AP14"/>
    <mergeCell ref="AQ14:AR14"/>
  </mergeCells>
  <conditionalFormatting sqref="AP17 AO39:AR44 AO66:AR68 AR17">
    <cfRule type="cellIs" dxfId="82" priority="48" operator="equal">
      <formula>0</formula>
    </cfRule>
  </conditionalFormatting>
  <conditionalFormatting sqref="AO18:AR18 AO20:AR20 AP19 AO22:AR38 AP21 AR19 AR21">
    <cfRule type="cellIs" dxfId="81" priority="45" operator="equal">
      <formula>0</formula>
    </cfRule>
  </conditionalFormatting>
  <conditionalFormatting sqref="AO48:AR48 AP47 AO50:AR50 AP49 AO52:AR52 AP51 AO54:AR54 AP53 AO56:AR56 AP55 AO58:AR58 AP57 AO60:AR60 AP59 AO62:AR62 AP61 AO64:AR65 AP63 AR47 AR49 AR51 AR53 AR55 AR57 AR59 AR61 AR63 AO45:AR46">
    <cfRule type="cellIs" dxfId="80" priority="44" operator="equal">
      <formula>0</formula>
    </cfRule>
  </conditionalFormatting>
  <conditionalFormatting sqref="AO47">
    <cfRule type="cellIs" dxfId="79" priority="25" operator="equal">
      <formula>0</formula>
    </cfRule>
  </conditionalFormatting>
  <conditionalFormatting sqref="AO49">
    <cfRule type="cellIs" dxfId="78" priority="24" operator="equal">
      <formula>0</formula>
    </cfRule>
  </conditionalFormatting>
  <conditionalFormatting sqref="AO51">
    <cfRule type="cellIs" dxfId="77" priority="23" operator="equal">
      <formula>0</formula>
    </cfRule>
  </conditionalFormatting>
  <conditionalFormatting sqref="AO53">
    <cfRule type="cellIs" dxfId="76" priority="22" operator="equal">
      <formula>0</formula>
    </cfRule>
  </conditionalFormatting>
  <conditionalFormatting sqref="AO55">
    <cfRule type="cellIs" dxfId="75" priority="21" operator="equal">
      <formula>0</formula>
    </cfRule>
  </conditionalFormatting>
  <conditionalFormatting sqref="AO57">
    <cfRule type="cellIs" dxfId="74" priority="20" operator="equal">
      <formula>0</formula>
    </cfRule>
  </conditionalFormatting>
  <conditionalFormatting sqref="AO59">
    <cfRule type="cellIs" dxfId="73" priority="18" operator="equal">
      <formula>0</formula>
    </cfRule>
  </conditionalFormatting>
  <conditionalFormatting sqref="AO61">
    <cfRule type="cellIs" dxfId="72" priority="17" operator="equal">
      <formula>0</formula>
    </cfRule>
  </conditionalFormatting>
  <conditionalFormatting sqref="AO63">
    <cfRule type="cellIs" dxfId="71" priority="16" operator="equal">
      <formula>0</formula>
    </cfRule>
  </conditionalFormatting>
  <conditionalFormatting sqref="AQ47">
    <cfRule type="cellIs" dxfId="70" priority="15" operator="equal">
      <formula>0</formula>
    </cfRule>
  </conditionalFormatting>
  <conditionalFormatting sqref="AQ49">
    <cfRule type="cellIs" dxfId="69" priority="14" operator="equal">
      <formula>0</formula>
    </cfRule>
  </conditionalFormatting>
  <conditionalFormatting sqref="AQ51">
    <cfRule type="cellIs" dxfId="68" priority="13" operator="equal">
      <formula>0</formula>
    </cfRule>
  </conditionalFormatting>
  <conditionalFormatting sqref="AQ53">
    <cfRule type="cellIs" dxfId="67" priority="12" operator="equal">
      <formula>0</formula>
    </cfRule>
  </conditionalFormatting>
  <conditionalFormatting sqref="AQ55">
    <cfRule type="cellIs" dxfId="66" priority="11" operator="equal">
      <formula>0</formula>
    </cfRule>
  </conditionalFormatting>
  <conditionalFormatting sqref="AQ57">
    <cfRule type="cellIs" dxfId="65" priority="10" operator="equal">
      <formula>0</formula>
    </cfRule>
  </conditionalFormatting>
  <conditionalFormatting sqref="AQ59">
    <cfRule type="cellIs" dxfId="64" priority="9" operator="equal">
      <formula>0</formula>
    </cfRule>
  </conditionalFormatting>
  <conditionalFormatting sqref="AQ61">
    <cfRule type="cellIs" dxfId="63" priority="8" operator="equal">
      <formula>0</formula>
    </cfRule>
  </conditionalFormatting>
  <conditionalFormatting sqref="AQ63">
    <cfRule type="cellIs" dxfId="62" priority="7" operator="equal">
      <formula>0</formula>
    </cfRule>
  </conditionalFormatting>
  <conditionalFormatting sqref="AO17">
    <cfRule type="cellIs" dxfId="61" priority="6" operator="equal">
      <formula>0</formula>
    </cfRule>
  </conditionalFormatting>
  <conditionalFormatting sqref="AO19">
    <cfRule type="cellIs" dxfId="60" priority="5" operator="equal">
      <formula>0</formula>
    </cfRule>
  </conditionalFormatting>
  <conditionalFormatting sqref="AO21">
    <cfRule type="cellIs" dxfId="59" priority="4" operator="equal">
      <formula>0</formula>
    </cfRule>
  </conditionalFormatting>
  <conditionalFormatting sqref="AQ17">
    <cfRule type="cellIs" dxfId="58" priority="3" operator="equal">
      <formula>0</formula>
    </cfRule>
  </conditionalFormatting>
  <conditionalFormatting sqref="AQ19">
    <cfRule type="cellIs" dxfId="57" priority="2" operator="equal">
      <formula>0</formula>
    </cfRule>
  </conditionalFormatting>
  <conditionalFormatting sqref="AQ21">
    <cfRule type="cellIs" dxfId="56" priority="1" operator="equal">
      <formula>0</formula>
    </cfRule>
  </conditionalFormatting>
  <pageMargins left="0.59055118110236227" right="0" top="0" bottom="0" header="0" footer="0"/>
  <pageSetup scale="9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XED1088"/>
  <sheetViews>
    <sheetView showGridLines="0" zoomScaleNormal="100" zoomScaleSheetLayoutView="175" zoomScalePageLayoutView="145" workbookViewId="0">
      <selection activeCell="AJ5" sqref="AJ5"/>
    </sheetView>
  </sheetViews>
  <sheetFormatPr baseColWidth="10" defaultColWidth="11.42578125" defaultRowHeight="9"/>
  <cols>
    <col min="1" max="1" width="0.42578125" style="35" customWidth="1"/>
    <col min="2" max="2" width="2" style="89" customWidth="1"/>
    <col min="3" max="33" width="1.7109375" style="89" customWidth="1"/>
    <col min="34" max="34" width="13.7109375" style="90" customWidth="1"/>
    <col min="35" max="35" width="0.42578125" style="35" customWidth="1"/>
    <col min="36" max="36" width="13.7109375" style="90" customWidth="1"/>
    <col min="37" max="37" width="0.42578125" style="35" customWidth="1"/>
    <col min="38" max="38" width="13.7109375" style="90" customWidth="1"/>
    <col min="39" max="39" width="0.42578125" style="35" customWidth="1"/>
    <col min="40" max="16384" width="11.42578125" style="35"/>
  </cols>
  <sheetData>
    <row r="1" spans="1:39 16358:16358" ht="11.1" customHeight="1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/>
      <c r="AJ1" s="80"/>
      <c r="AL1" s="80"/>
    </row>
    <row r="2" spans="1:39 16358:16358" ht="11.1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80"/>
      <c r="AJ2" s="80"/>
      <c r="AL2" s="80"/>
    </row>
    <row r="3" spans="1:39 16358:16358" ht="11.1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80"/>
      <c r="AJ3" s="80"/>
      <c r="AL3" s="80"/>
    </row>
    <row r="4" spans="1:39 16358:16358" ht="11.1" customHeight="1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80"/>
      <c r="AJ4" s="80"/>
      <c r="AL4" s="80"/>
    </row>
    <row r="5" spans="1:39 16358:16358" ht="11.1" customHeight="1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80"/>
      <c r="AJ5" s="80"/>
      <c r="AL5" s="80"/>
    </row>
    <row r="6" spans="1:39 16358:16358" ht="11.1" customHeight="1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36"/>
      <c r="AJ6" s="36"/>
      <c r="AL6" s="36"/>
    </row>
    <row r="7" spans="1:39 16358:16358" ht="11.1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36"/>
      <c r="AJ7" s="36"/>
      <c r="AL7" s="36"/>
    </row>
    <row r="8" spans="1:39 16358:16358" ht="3.95" customHeight="1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/>
      <c r="AJ8" s="80"/>
      <c r="AL8" s="80"/>
    </row>
    <row r="9" spans="1:39 16358:16358" s="37" customFormat="1" ht="11.1" customHeight="1">
      <c r="A9" s="112" t="str">
        <f>EP_01!A10</f>
        <v>ESTADOS PRESUPUESTARIOS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2"/>
      <c r="AJ9" s="121"/>
      <c r="AK9" s="122"/>
      <c r="AL9" s="121"/>
      <c r="AM9" s="122"/>
    </row>
    <row r="10" spans="1:39 16358:16358" s="37" customFormat="1" ht="11.1" customHeight="1">
      <c r="A10" s="112" t="s">
        <v>319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2"/>
      <c r="AJ10" s="121"/>
      <c r="AK10" s="122"/>
      <c r="AL10" s="121"/>
      <c r="AM10" s="122"/>
    </row>
    <row r="11" spans="1:39 16358:16358" s="37" customFormat="1" ht="11.1" customHeight="1">
      <c r="A11" s="121" t="s">
        <v>159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  <c r="AJ11" s="121"/>
      <c r="AK11" s="122"/>
      <c r="AL11" s="121"/>
      <c r="AM11" s="122"/>
      <c r="XED11" s="37">
        <v>1</v>
      </c>
    </row>
    <row r="12" spans="1:39 16358:16358" s="37" customFormat="1" ht="11.1" customHeight="1">
      <c r="A12" s="115" t="s">
        <v>290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22"/>
      <c r="AJ12" s="115"/>
      <c r="AK12" s="122"/>
      <c r="AL12" s="115"/>
      <c r="AM12" s="122"/>
      <c r="XED12" s="37">
        <v>2</v>
      </c>
    </row>
    <row r="13" spans="1:39 16358:16358" s="37" customFormat="1" ht="3.95" customHeigh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  <c r="AJ13" s="39"/>
      <c r="AL13" s="39"/>
    </row>
    <row r="14" spans="1:39 16358:16358" s="40" customFormat="1" ht="11.1" customHeight="1">
      <c r="A14" s="125" t="s">
        <v>18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206" t="s">
        <v>160</v>
      </c>
      <c r="AI14" s="113"/>
      <c r="AJ14" s="206" t="s">
        <v>36</v>
      </c>
      <c r="AK14" s="113"/>
      <c r="AL14" s="206" t="s">
        <v>40</v>
      </c>
      <c r="AM14" s="123"/>
    </row>
    <row r="15" spans="1:39 16358:16358" s="40" customFormat="1" ht="11.1" customHeight="1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181"/>
      <c r="AI15" s="179"/>
      <c r="AJ15" s="181"/>
      <c r="AK15" s="179"/>
      <c r="AL15" s="181"/>
      <c r="AM15" s="180"/>
    </row>
    <row r="16" spans="1:39 16358:16358" s="40" customFormat="1" ht="11.1" customHeight="1">
      <c r="A16" s="161"/>
      <c r="B16" s="162" t="s">
        <v>161</v>
      </c>
      <c r="C16" s="169"/>
      <c r="D16" s="169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4"/>
      <c r="AH16" s="222">
        <f>SUM(AH18+AH20)</f>
        <v>60364313</v>
      </c>
      <c r="AI16" s="199"/>
      <c r="AJ16" s="222">
        <f>SUM(AJ18+AJ20)</f>
        <v>6719556</v>
      </c>
      <c r="AK16" s="199"/>
      <c r="AL16" s="222">
        <f>SUM(AL18+AL20)</f>
        <v>6719556</v>
      </c>
      <c r="AM16" s="199"/>
    </row>
    <row r="17" spans="1:39" s="40" customFormat="1" ht="11.1" customHeight="1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2"/>
      <c r="AH17" s="200"/>
      <c r="AI17" s="201"/>
      <c r="AJ17" s="200"/>
      <c r="AK17" s="201"/>
      <c r="AL17" s="200"/>
      <c r="AM17" s="201"/>
    </row>
    <row r="18" spans="1:39" s="40" customFormat="1" ht="11.1" customHeight="1">
      <c r="A18" s="154"/>
      <c r="B18" s="148"/>
      <c r="C18" s="147" t="s">
        <v>310</v>
      </c>
      <c r="D18" s="155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56"/>
      <c r="AH18" s="224">
        <f>IF(EP_01!$Y$11=2,EP_01!$R$35,0)</f>
        <v>0</v>
      </c>
      <c r="AI18" s="189"/>
      <c r="AJ18" s="224">
        <f>IF(EP_01!$Y$11=2,EP_01!$U$35,0)</f>
        <v>0</v>
      </c>
      <c r="AK18" s="189"/>
      <c r="AL18" s="224">
        <f>IF(EP_01!$Y$11=2,EP_01!$V$35,0)</f>
        <v>0</v>
      </c>
      <c r="AM18" s="189"/>
    </row>
    <row r="19" spans="1:39" s="40" customFormat="1" ht="11.1" customHeight="1">
      <c r="A19" s="154"/>
      <c r="B19" s="148"/>
      <c r="C19" s="147"/>
      <c r="D19" s="155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56"/>
      <c r="AH19" s="190"/>
      <c r="AI19" s="189"/>
      <c r="AJ19" s="190"/>
      <c r="AK19" s="189"/>
      <c r="AL19" s="190"/>
      <c r="AM19" s="189"/>
    </row>
    <row r="20" spans="1:39" s="40" customFormat="1" ht="11.1" customHeight="1">
      <c r="A20" s="154"/>
      <c r="B20" s="147"/>
      <c r="C20" s="147" t="s">
        <v>162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56"/>
      <c r="AH20" s="224">
        <f>IF(EP_01!$Y$11=1,EP_01!$R$35,0)</f>
        <v>60364313</v>
      </c>
      <c r="AI20" s="189"/>
      <c r="AJ20" s="224">
        <f>IF(EP_01!$Y$11=1,EP_01!$U$35,0)</f>
        <v>6719556</v>
      </c>
      <c r="AK20" s="189"/>
      <c r="AL20" s="224">
        <f>IF(EP_01!$Y$11=1,EP_01!$V$35,0)</f>
        <v>6719556</v>
      </c>
      <c r="AM20" s="189"/>
    </row>
    <row r="21" spans="1:39" s="40" customFormat="1" ht="11.1" customHeight="1">
      <c r="A21" s="157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60"/>
      <c r="AH21" s="196"/>
      <c r="AI21" s="197"/>
      <c r="AJ21" s="196"/>
      <c r="AK21" s="197"/>
      <c r="AL21" s="196"/>
      <c r="AM21" s="197"/>
    </row>
    <row r="22" spans="1:39" s="40" customFormat="1" ht="11.1" customHeight="1">
      <c r="A22" s="161"/>
      <c r="B22" s="162" t="s">
        <v>163</v>
      </c>
      <c r="C22" s="169"/>
      <c r="D22" s="169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4"/>
      <c r="AH22" s="222">
        <f>SUM(AH24+AH26)</f>
        <v>59334313</v>
      </c>
      <c r="AI22" s="199"/>
      <c r="AJ22" s="222">
        <f>SUM(AJ24+AJ26)</f>
        <v>6392557</v>
      </c>
      <c r="AK22" s="199"/>
      <c r="AL22" s="222">
        <f>SUM(AL24+AL26)</f>
        <v>6392557</v>
      </c>
      <c r="AM22" s="199"/>
    </row>
    <row r="23" spans="1:39" s="40" customFormat="1" ht="11.1" customHeight="1">
      <c r="A23" s="17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2"/>
      <c r="AH23" s="200"/>
      <c r="AI23" s="201"/>
      <c r="AJ23" s="200"/>
      <c r="AK23" s="201"/>
      <c r="AL23" s="200"/>
      <c r="AM23" s="201"/>
    </row>
    <row r="24" spans="1:39" s="40" customFormat="1" ht="11.1" customHeight="1">
      <c r="A24" s="154"/>
      <c r="B24" s="148"/>
      <c r="C24" s="147" t="s">
        <v>311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56"/>
      <c r="AH24" s="224">
        <f>IF(EP_01!$Y$11=2,(EP_03!$M$51-EP_03!$M$34),0)</f>
        <v>0</v>
      </c>
      <c r="AI24" s="189"/>
      <c r="AJ24" s="224">
        <f>IF(EP_01!$Y$11=2,(EP_03!$P$51-EP_03!$P$34),0)</f>
        <v>0</v>
      </c>
      <c r="AK24" s="189"/>
      <c r="AL24" s="224">
        <f>IF(EP_01!$Y$11=2,(EP_03!$Q$51-EP_03!$Q$34),0)</f>
        <v>0</v>
      </c>
      <c r="AM24" s="189"/>
    </row>
    <row r="25" spans="1:39" s="40" customFormat="1" ht="11.1" customHeight="1">
      <c r="A25" s="154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56"/>
      <c r="AH25" s="190"/>
      <c r="AI25" s="189"/>
      <c r="AJ25" s="190"/>
      <c r="AK25" s="189"/>
      <c r="AL25" s="190"/>
      <c r="AM25" s="189"/>
    </row>
    <row r="26" spans="1:39" s="40" customFormat="1" ht="11.1" customHeight="1">
      <c r="A26" s="154"/>
      <c r="B26" s="147"/>
      <c r="C26" s="152" t="s">
        <v>164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56"/>
      <c r="AH26" s="224">
        <f>IF(EP_01!$Y$11=1,(EP_03!$M$51-EP_03!$M$34),0)</f>
        <v>59334313</v>
      </c>
      <c r="AI26" s="189"/>
      <c r="AJ26" s="224">
        <f>IF(EP_01!$Y$11=1,(EP_03!$P$51-EP_03!$P$34),0)</f>
        <v>6392557</v>
      </c>
      <c r="AK26" s="189"/>
      <c r="AL26" s="224">
        <f>IF(EP_01!$Y$11=1,(EP_03!$Q$51-EP_03!$Q$34),0)</f>
        <v>6392557</v>
      </c>
      <c r="AM26" s="189"/>
    </row>
    <row r="27" spans="1:39" s="40" customFormat="1" ht="11.1" customHeight="1">
      <c r="A27" s="157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60"/>
      <c r="AH27" s="196"/>
      <c r="AI27" s="197"/>
      <c r="AJ27" s="196"/>
      <c r="AK27" s="197"/>
      <c r="AL27" s="196"/>
      <c r="AM27" s="197"/>
    </row>
    <row r="28" spans="1:39" s="40" customFormat="1" ht="11.1" customHeight="1">
      <c r="A28" s="161"/>
      <c r="B28" s="162" t="s">
        <v>165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4"/>
      <c r="AH28" s="222">
        <f>SUM(AH16-AH22)</f>
        <v>1030000</v>
      </c>
      <c r="AI28" s="199"/>
      <c r="AJ28" s="222">
        <f>SUM(AJ16-AJ22)</f>
        <v>326999</v>
      </c>
      <c r="AK28" s="199"/>
      <c r="AL28" s="222">
        <f>SUM(AL16-AL22)</f>
        <v>326999</v>
      </c>
      <c r="AM28" s="199"/>
    </row>
    <row r="29" spans="1:39" s="40" customFormat="1" ht="11.1" customHeight="1">
      <c r="A29" s="95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41"/>
      <c r="AI29" s="95"/>
      <c r="AJ29" s="41"/>
      <c r="AK29" s="95"/>
      <c r="AL29" s="41"/>
      <c r="AM29" s="95"/>
    </row>
    <row r="30" spans="1:39" s="40" customFormat="1" ht="11.1" customHeight="1">
      <c r="A30" s="95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41"/>
      <c r="AI30" s="95"/>
      <c r="AJ30" s="41"/>
      <c r="AK30" s="95"/>
      <c r="AL30" s="41"/>
      <c r="AM30" s="95"/>
    </row>
    <row r="31" spans="1:39" s="40" customFormat="1" ht="11.1" customHeight="1">
      <c r="A31" s="95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41"/>
      <c r="AI31" s="95"/>
      <c r="AJ31" s="41"/>
      <c r="AK31" s="95"/>
      <c r="AL31" s="41"/>
      <c r="AM31" s="95"/>
    </row>
    <row r="32" spans="1:39" s="40" customFormat="1" ht="11.1" customHeight="1">
      <c r="A32" s="126" t="s">
        <v>18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206" t="s">
        <v>160</v>
      </c>
      <c r="AI32" s="113"/>
      <c r="AJ32" s="206" t="s">
        <v>36</v>
      </c>
      <c r="AK32" s="113"/>
      <c r="AL32" s="206" t="s">
        <v>40</v>
      </c>
      <c r="AM32" s="153"/>
    </row>
    <row r="33" spans="1:39" s="40" customFormat="1" ht="11.1" customHeight="1">
      <c r="A33" s="95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41"/>
      <c r="AI33" s="95"/>
      <c r="AJ33" s="41"/>
      <c r="AK33" s="95"/>
      <c r="AL33" s="41"/>
      <c r="AM33" s="95"/>
    </row>
    <row r="34" spans="1:39" s="40" customFormat="1" ht="11.1" customHeight="1">
      <c r="A34" s="95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41"/>
      <c r="AI34" s="95"/>
      <c r="AJ34" s="41"/>
      <c r="AK34" s="95"/>
      <c r="AL34" s="41"/>
      <c r="AM34" s="95"/>
    </row>
    <row r="35" spans="1:39" s="40" customFormat="1" ht="11.1" customHeight="1">
      <c r="A35" s="95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41"/>
      <c r="AI35" s="95"/>
      <c r="AJ35" s="41"/>
      <c r="AK35" s="95"/>
      <c r="AL35" s="41"/>
      <c r="AM35" s="95"/>
    </row>
    <row r="36" spans="1:39" s="40" customFormat="1" ht="11.1" customHeight="1">
      <c r="A36" s="161"/>
      <c r="B36" s="162" t="s">
        <v>165</v>
      </c>
      <c r="C36" s="169"/>
      <c r="D36" s="169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4"/>
      <c r="AH36" s="222">
        <f>AH28</f>
        <v>1030000</v>
      </c>
      <c r="AI36" s="199"/>
      <c r="AJ36" s="222">
        <f>AJ28</f>
        <v>326999</v>
      </c>
      <c r="AK36" s="199"/>
      <c r="AL36" s="222">
        <f>AL28</f>
        <v>326999</v>
      </c>
      <c r="AM36" s="199"/>
    </row>
    <row r="37" spans="1:39" s="40" customFormat="1" ht="11.1" customHeight="1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2"/>
      <c r="AH37" s="200"/>
      <c r="AI37" s="201"/>
      <c r="AJ37" s="200"/>
      <c r="AK37" s="201"/>
      <c r="AL37" s="200"/>
      <c r="AM37" s="201"/>
    </row>
    <row r="38" spans="1:39" s="40" customFormat="1" ht="11.1" customHeight="1">
      <c r="A38" s="154"/>
      <c r="B38" s="155"/>
      <c r="C38" s="147"/>
      <c r="D38" s="155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56"/>
      <c r="AH38" s="190"/>
      <c r="AI38" s="189"/>
      <c r="AJ38" s="190"/>
      <c r="AK38" s="189"/>
      <c r="AL38" s="190"/>
      <c r="AM38" s="189"/>
    </row>
    <row r="39" spans="1:39" s="40" customFormat="1" ht="11.1" customHeight="1">
      <c r="A39" s="154"/>
      <c r="B39" s="155"/>
      <c r="C39" s="147"/>
      <c r="D39" s="155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56"/>
      <c r="AH39" s="190"/>
      <c r="AI39" s="189"/>
      <c r="AJ39" s="190"/>
      <c r="AK39" s="189"/>
      <c r="AL39" s="190"/>
      <c r="AM39" s="189"/>
    </row>
    <row r="40" spans="1:39" s="40" customFormat="1" ht="11.1" customHeight="1">
      <c r="A40" s="154"/>
      <c r="B40" s="148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56"/>
      <c r="AH40" s="190"/>
      <c r="AI40" s="189"/>
      <c r="AJ40" s="190"/>
      <c r="AK40" s="189"/>
      <c r="AL40" s="190"/>
      <c r="AM40" s="189"/>
    </row>
    <row r="41" spans="1:39" s="40" customFormat="1" ht="11.1" customHeight="1">
      <c r="A41" s="173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5"/>
      <c r="AH41" s="202"/>
      <c r="AI41" s="203"/>
      <c r="AJ41" s="202"/>
      <c r="AK41" s="203"/>
      <c r="AL41" s="202"/>
      <c r="AM41" s="203"/>
    </row>
    <row r="42" spans="1:39" s="40" customFormat="1" ht="11.1" customHeight="1">
      <c r="A42" s="161"/>
      <c r="B42" s="162" t="s">
        <v>166</v>
      </c>
      <c r="C42" s="169"/>
      <c r="D42" s="169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4"/>
      <c r="AH42" s="204"/>
      <c r="AI42" s="199"/>
      <c r="AJ42" s="204"/>
      <c r="AK42" s="199"/>
      <c r="AL42" s="204"/>
      <c r="AM42" s="199"/>
    </row>
    <row r="43" spans="1:39" s="40" customFormat="1" ht="11.1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2"/>
      <c r="AH43" s="200"/>
      <c r="AI43" s="201"/>
      <c r="AJ43" s="200"/>
      <c r="AK43" s="201"/>
      <c r="AL43" s="200"/>
      <c r="AM43" s="201"/>
    </row>
    <row r="44" spans="1:39" s="40" customFormat="1" ht="11.1" customHeight="1">
      <c r="A44" s="154"/>
      <c r="B44" s="155"/>
      <c r="C44" s="147"/>
      <c r="D44" s="155"/>
      <c r="E44" s="148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56"/>
      <c r="AH44" s="190"/>
      <c r="AI44" s="189"/>
      <c r="AJ44" s="190"/>
      <c r="AK44" s="189"/>
      <c r="AL44" s="190"/>
      <c r="AM44" s="189"/>
    </row>
    <row r="45" spans="1:39" s="40" customFormat="1" ht="11.1" customHeight="1">
      <c r="A45" s="154"/>
      <c r="B45" s="147"/>
      <c r="C45" s="147"/>
      <c r="D45" s="155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56"/>
      <c r="AH45" s="190"/>
      <c r="AI45" s="189"/>
      <c r="AJ45" s="190"/>
      <c r="AK45" s="189"/>
      <c r="AL45" s="190"/>
      <c r="AM45" s="189"/>
    </row>
    <row r="46" spans="1:39" s="40" customFormat="1" ht="11.1" customHeight="1">
      <c r="A46" s="154"/>
      <c r="B46" s="148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56"/>
      <c r="AH46" s="190"/>
      <c r="AI46" s="189"/>
      <c r="AJ46" s="190"/>
      <c r="AK46" s="189"/>
      <c r="AL46" s="190"/>
      <c r="AM46" s="189"/>
    </row>
    <row r="47" spans="1:39" s="40" customFormat="1" ht="11.1" customHeight="1">
      <c r="A47" s="17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5"/>
      <c r="AH47" s="202"/>
      <c r="AI47" s="203"/>
      <c r="AJ47" s="202"/>
      <c r="AK47" s="203"/>
      <c r="AL47" s="202"/>
      <c r="AM47" s="203"/>
    </row>
    <row r="48" spans="1:39" s="40" customFormat="1" ht="11.1" customHeight="1">
      <c r="A48" s="161"/>
      <c r="B48" s="162" t="s">
        <v>167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4"/>
      <c r="AH48" s="222">
        <f>SUM(AH36-AH42)</f>
        <v>1030000</v>
      </c>
      <c r="AI48" s="199"/>
      <c r="AJ48" s="222">
        <f>SUM(AJ36-AJ42)</f>
        <v>326999</v>
      </c>
      <c r="AK48" s="199"/>
      <c r="AL48" s="222">
        <f>SUM(AL36-AL42)</f>
        <v>326999</v>
      </c>
      <c r="AM48" s="199"/>
    </row>
    <row r="49" spans="1:39" s="40" customFormat="1" ht="11.1" customHeight="1">
      <c r="A49" s="95"/>
      <c r="B49" s="50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41"/>
      <c r="AI49" s="95"/>
      <c r="AJ49" s="41"/>
      <c r="AK49" s="95"/>
      <c r="AL49" s="41"/>
      <c r="AM49" s="95"/>
    </row>
    <row r="50" spans="1:39" s="40" customFormat="1" ht="11.1" customHeight="1">
      <c r="A50" s="95"/>
      <c r="B50" s="95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41"/>
      <c r="AI50" s="95"/>
      <c r="AJ50" s="41"/>
      <c r="AK50" s="95"/>
      <c r="AL50" s="41"/>
      <c r="AM50" s="95"/>
    </row>
    <row r="51" spans="1:39" s="40" customFormat="1" ht="11.1" customHeight="1">
      <c r="A51" s="95"/>
      <c r="B51" s="95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41"/>
      <c r="AI51" s="95"/>
      <c r="AJ51" s="41"/>
      <c r="AK51" s="95"/>
      <c r="AL51" s="41"/>
      <c r="AM51" s="95"/>
    </row>
    <row r="52" spans="1:39" s="40" customFormat="1" ht="11.1" customHeight="1">
      <c r="A52" s="126" t="s">
        <v>18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206" t="s">
        <v>160</v>
      </c>
      <c r="AI52" s="113"/>
      <c r="AJ52" s="206" t="s">
        <v>36</v>
      </c>
      <c r="AK52" s="113"/>
      <c r="AL52" s="206" t="s">
        <v>40</v>
      </c>
      <c r="AM52" s="153"/>
    </row>
    <row r="53" spans="1:39" s="40" customFormat="1" ht="11.1" customHeight="1"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41"/>
      <c r="AJ53" s="41"/>
      <c r="AL53" s="41"/>
    </row>
    <row r="54" spans="1:39" s="40" customFormat="1" ht="11.1" customHeight="1">
      <c r="A54" s="103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47"/>
      <c r="AI54" s="103"/>
      <c r="AJ54" s="47"/>
      <c r="AK54" s="103"/>
      <c r="AL54" s="47"/>
      <c r="AM54" s="103"/>
    </row>
    <row r="55" spans="1:39" s="40" customFormat="1" ht="11.1" customHeight="1">
      <c r="A55" s="103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47"/>
      <c r="AI55" s="103"/>
      <c r="AJ55" s="47"/>
      <c r="AK55" s="103"/>
      <c r="AL55" s="47"/>
      <c r="AM55" s="103"/>
    </row>
    <row r="56" spans="1:39" s="40" customFormat="1" ht="11.1" customHeight="1">
      <c r="A56" s="161"/>
      <c r="B56" s="162" t="s">
        <v>168</v>
      </c>
      <c r="C56" s="169"/>
      <c r="D56" s="169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  <c r="AH56" s="204"/>
      <c r="AI56" s="199"/>
      <c r="AJ56" s="204"/>
      <c r="AK56" s="199"/>
      <c r="AL56" s="204"/>
      <c r="AM56" s="199"/>
    </row>
    <row r="57" spans="1:39" s="81" customFormat="1" ht="11.1" customHeight="1">
      <c r="A57" s="170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2"/>
      <c r="AH57" s="200"/>
      <c r="AI57" s="201"/>
      <c r="AJ57" s="200"/>
      <c r="AK57" s="201"/>
      <c r="AL57" s="200"/>
      <c r="AM57" s="201"/>
    </row>
    <row r="58" spans="1:39" s="81" customFormat="1" ht="11.1" customHeight="1">
      <c r="A58" s="154"/>
      <c r="B58" s="155"/>
      <c r="C58" s="147"/>
      <c r="D58" s="155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56"/>
      <c r="AH58" s="190"/>
      <c r="AI58" s="189"/>
      <c r="AJ58" s="190"/>
      <c r="AK58" s="189"/>
      <c r="AL58" s="190"/>
      <c r="AM58" s="189"/>
    </row>
    <row r="59" spans="1:39" s="81" customFormat="1" ht="11.1" customHeight="1">
      <c r="A59" s="154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56"/>
      <c r="AH59" s="190"/>
      <c r="AI59" s="189"/>
      <c r="AJ59" s="190"/>
      <c r="AK59" s="189"/>
      <c r="AL59" s="190"/>
      <c r="AM59" s="189"/>
    </row>
    <row r="60" spans="1:39" s="81" customFormat="1" ht="11.1" customHeight="1">
      <c r="A60" s="154"/>
      <c r="B60" s="148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56"/>
      <c r="AH60" s="190"/>
      <c r="AI60" s="189"/>
      <c r="AJ60" s="190"/>
      <c r="AK60" s="189"/>
      <c r="AL60" s="190"/>
      <c r="AM60" s="189"/>
    </row>
    <row r="61" spans="1:39" s="81" customFormat="1" ht="11.1" customHeight="1">
      <c r="A61" s="173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5"/>
      <c r="AH61" s="202"/>
      <c r="AI61" s="203"/>
      <c r="AJ61" s="202"/>
      <c r="AK61" s="203"/>
      <c r="AL61" s="202"/>
      <c r="AM61" s="203"/>
    </row>
    <row r="62" spans="1:39" s="81" customFormat="1" ht="11.1" customHeight="1">
      <c r="A62" s="161"/>
      <c r="B62" s="162" t="s">
        <v>169</v>
      </c>
      <c r="C62" s="169"/>
      <c r="D62" s="169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4"/>
      <c r="AH62" s="204"/>
      <c r="AI62" s="199"/>
      <c r="AJ62" s="204"/>
      <c r="AK62" s="199"/>
      <c r="AL62" s="204"/>
      <c r="AM62" s="199"/>
    </row>
    <row r="63" spans="1:39" s="81" customFormat="1" ht="11.1" customHeight="1">
      <c r="A63" s="170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2"/>
      <c r="AH63" s="200"/>
      <c r="AI63" s="201"/>
      <c r="AJ63" s="200"/>
      <c r="AK63" s="201"/>
      <c r="AL63" s="200"/>
      <c r="AM63" s="201"/>
    </row>
    <row r="64" spans="1:39" s="81" customFormat="1" ht="11.1" customHeight="1">
      <c r="A64" s="154"/>
      <c r="B64" s="155"/>
      <c r="C64" s="147"/>
      <c r="D64" s="155"/>
      <c r="E64" s="148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56"/>
      <c r="AH64" s="190"/>
      <c r="AI64" s="189"/>
      <c r="AJ64" s="190"/>
      <c r="AK64" s="189"/>
      <c r="AL64" s="190"/>
      <c r="AM64" s="189"/>
    </row>
    <row r="65" spans="1:39" s="81" customFormat="1" ht="11.1" customHeight="1">
      <c r="A65" s="154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56"/>
      <c r="AH65" s="190"/>
      <c r="AI65" s="189"/>
      <c r="AJ65" s="190"/>
      <c r="AK65" s="189"/>
      <c r="AL65" s="190"/>
      <c r="AM65" s="189"/>
    </row>
    <row r="66" spans="1:39" s="40" customFormat="1" ht="11.1" customHeight="1">
      <c r="A66" s="154"/>
      <c r="B66" s="148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56"/>
      <c r="AH66" s="190"/>
      <c r="AI66" s="189"/>
      <c r="AJ66" s="190"/>
      <c r="AK66" s="189"/>
      <c r="AL66" s="190"/>
      <c r="AM66" s="189"/>
    </row>
    <row r="67" spans="1:39" s="40" customFormat="1" ht="11.1" customHeight="1">
      <c r="A67" s="173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5"/>
      <c r="AH67" s="202"/>
      <c r="AI67" s="203"/>
      <c r="AJ67" s="202"/>
      <c r="AK67" s="203"/>
      <c r="AL67" s="202"/>
      <c r="AM67" s="203"/>
    </row>
    <row r="68" spans="1:39" s="40" customFormat="1" ht="11.1" customHeight="1">
      <c r="A68" s="161"/>
      <c r="B68" s="162" t="s">
        <v>170</v>
      </c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4"/>
      <c r="AH68" s="222">
        <f>SUM(AH56-AH62)</f>
        <v>0</v>
      </c>
      <c r="AI68" s="199"/>
      <c r="AJ68" s="222">
        <f>SUM(AJ56-AJ62)</f>
        <v>0</v>
      </c>
      <c r="AK68" s="199"/>
      <c r="AL68" s="222">
        <f>SUM(AL56-AL62)</f>
        <v>0</v>
      </c>
      <c r="AM68" s="199"/>
    </row>
    <row r="69" spans="1:39" s="40" customFormat="1" ht="11.1" customHeight="1">
      <c r="A69" s="95"/>
      <c r="B69" s="50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41"/>
      <c r="AI69" s="95"/>
      <c r="AJ69" s="41"/>
      <c r="AK69" s="95"/>
      <c r="AL69" s="41"/>
      <c r="AM69" s="95"/>
    </row>
    <row r="70" spans="1:39" s="40" customFormat="1" ht="11.1" customHeight="1">
      <c r="B70" s="50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41"/>
      <c r="AI70" s="95"/>
      <c r="AJ70" s="41"/>
      <c r="AK70" s="95"/>
      <c r="AL70" s="41"/>
    </row>
    <row r="71" spans="1:39" s="40" customFormat="1" ht="13.5">
      <c r="A71" s="409" t="s">
        <v>318</v>
      </c>
      <c r="B71" s="44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</row>
    <row r="72" spans="1:39" s="40" customFormat="1" ht="11.1" customHeight="1">
      <c r="A72" s="95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95"/>
      <c r="AJ72" s="86"/>
      <c r="AK72" s="95"/>
      <c r="AL72" s="86"/>
      <c r="AM72" s="95"/>
    </row>
    <row r="73" spans="1:39" s="40" customFormat="1" ht="11.1" customHeight="1">
      <c r="A73" s="149" t="s">
        <v>158</v>
      </c>
      <c r="B73" s="149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84"/>
      <c r="AI73" s="150"/>
      <c r="AJ73" s="84"/>
      <c r="AK73" s="150"/>
      <c r="AL73" s="48" t="s">
        <v>320</v>
      </c>
      <c r="AM73" s="150"/>
    </row>
    <row r="74" spans="1:39" s="40" customFormat="1" ht="6.95" customHeight="1"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4"/>
      <c r="AJ74" s="84"/>
      <c r="AL74" s="84"/>
    </row>
    <row r="75" spans="1:39" s="40" customFormat="1" ht="6.95" customHeight="1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4"/>
      <c r="AJ75" s="84"/>
      <c r="AL75" s="84"/>
    </row>
    <row r="76" spans="1:39" s="40" customFormat="1" ht="6.95" customHeight="1"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4"/>
      <c r="AJ76" s="84"/>
      <c r="AL76" s="84"/>
    </row>
    <row r="77" spans="1:39" s="40" customFormat="1" ht="6.95" customHeight="1"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4"/>
      <c r="AJ77" s="84"/>
      <c r="AL77" s="84"/>
    </row>
    <row r="78" spans="1:39" s="83" customFormat="1" ht="6.95" customHeight="1">
      <c r="AH78" s="84"/>
      <c r="AJ78" s="84"/>
      <c r="AL78" s="84"/>
    </row>
    <row r="79" spans="1:39" s="83" customFormat="1" ht="6.95" customHeight="1">
      <c r="AH79" s="84"/>
      <c r="AJ79" s="84"/>
      <c r="AL79" s="84"/>
    </row>
    <row r="80" spans="1:39" s="83" customFormat="1" ht="6.95" customHeight="1">
      <c r="AH80" s="84"/>
      <c r="AJ80" s="84"/>
      <c r="AL80" s="84"/>
    </row>
    <row r="81" spans="34:38" s="83" customFormat="1" ht="6.95" customHeight="1">
      <c r="AH81" s="84"/>
      <c r="AJ81" s="84"/>
      <c r="AL81" s="84"/>
    </row>
    <row r="82" spans="34:38" s="83" customFormat="1" ht="6.95" customHeight="1">
      <c r="AH82" s="84"/>
      <c r="AJ82" s="84"/>
      <c r="AL82" s="84"/>
    </row>
    <row r="83" spans="34:38" s="83" customFormat="1" ht="6.95" customHeight="1">
      <c r="AH83" s="84"/>
      <c r="AJ83" s="84"/>
      <c r="AL83" s="84"/>
    </row>
    <row r="84" spans="34:38" s="83" customFormat="1" ht="6.95" customHeight="1">
      <c r="AH84" s="84"/>
      <c r="AJ84" s="84"/>
      <c r="AL84" s="84"/>
    </row>
    <row r="85" spans="34:38" s="83" customFormat="1" ht="6.95" customHeight="1">
      <c r="AH85" s="84"/>
      <c r="AJ85" s="84"/>
      <c r="AL85" s="84"/>
    </row>
    <row r="86" spans="34:38" s="83" customFormat="1" ht="6.95" customHeight="1">
      <c r="AH86" s="84"/>
      <c r="AJ86" s="84"/>
      <c r="AL86" s="84"/>
    </row>
    <row r="87" spans="34:38" s="83" customFormat="1" ht="6.95" customHeight="1">
      <c r="AH87" s="84"/>
      <c r="AJ87" s="84"/>
      <c r="AL87" s="84"/>
    </row>
    <row r="88" spans="34:38" s="83" customFormat="1" ht="6.95" customHeight="1">
      <c r="AH88" s="84"/>
      <c r="AJ88" s="84"/>
      <c r="AL88" s="84"/>
    </row>
    <row r="89" spans="34:38" s="83" customFormat="1" ht="6.95" customHeight="1">
      <c r="AH89" s="84"/>
      <c r="AJ89" s="84"/>
      <c r="AL89" s="84"/>
    </row>
    <row r="90" spans="34:38" s="83" customFormat="1" ht="6.95" customHeight="1">
      <c r="AH90" s="84"/>
      <c r="AJ90" s="84"/>
      <c r="AL90" s="84"/>
    </row>
    <row r="91" spans="34:38" s="83" customFormat="1" ht="6.95" customHeight="1">
      <c r="AH91" s="84"/>
      <c r="AJ91" s="84"/>
      <c r="AL91" s="84"/>
    </row>
    <row r="92" spans="34:38" s="83" customFormat="1" ht="6.95" customHeight="1">
      <c r="AH92" s="84"/>
      <c r="AJ92" s="84"/>
      <c r="AL92" s="84"/>
    </row>
    <row r="93" spans="34:38" s="83" customFormat="1" ht="6.95" customHeight="1">
      <c r="AH93" s="84"/>
      <c r="AJ93" s="84"/>
      <c r="AL93" s="84"/>
    </row>
    <row r="94" spans="34:38" s="83" customFormat="1" ht="6.95" customHeight="1">
      <c r="AH94" s="84"/>
      <c r="AJ94" s="84"/>
      <c r="AL94" s="84"/>
    </row>
    <row r="95" spans="34:38" s="83" customFormat="1" ht="6.95" customHeight="1">
      <c r="AH95" s="84"/>
      <c r="AJ95" s="84"/>
      <c r="AL95" s="84"/>
    </row>
    <row r="96" spans="34:38" s="83" customFormat="1" ht="6.95" customHeight="1">
      <c r="AH96" s="84"/>
      <c r="AJ96" s="84"/>
      <c r="AL96" s="84"/>
    </row>
    <row r="97" spans="34:38" s="83" customFormat="1" ht="6.95" customHeight="1">
      <c r="AH97" s="84"/>
      <c r="AJ97" s="84"/>
      <c r="AL97" s="84"/>
    </row>
    <row r="98" spans="34:38" s="83" customFormat="1" ht="6.95" customHeight="1">
      <c r="AH98" s="84"/>
      <c r="AJ98" s="84"/>
      <c r="AL98" s="84"/>
    </row>
    <row r="99" spans="34:38" s="83" customFormat="1" ht="6.95" customHeight="1">
      <c r="AH99" s="84"/>
      <c r="AJ99" s="84"/>
      <c r="AL99" s="84"/>
    </row>
    <row r="100" spans="34:38" s="83" customFormat="1" ht="6.95" customHeight="1">
      <c r="AH100" s="84"/>
      <c r="AJ100" s="84"/>
      <c r="AL100" s="84"/>
    </row>
    <row r="101" spans="34:38" s="83" customFormat="1" ht="6.95" customHeight="1">
      <c r="AH101" s="84"/>
      <c r="AJ101" s="84"/>
      <c r="AL101" s="84"/>
    </row>
    <row r="102" spans="34:38" s="83" customFormat="1" ht="6.95" customHeight="1">
      <c r="AH102" s="84"/>
      <c r="AJ102" s="84"/>
      <c r="AL102" s="84"/>
    </row>
    <row r="103" spans="34:38" s="83" customFormat="1" ht="6.95" customHeight="1">
      <c r="AH103" s="84"/>
      <c r="AJ103" s="84"/>
      <c r="AL103" s="84"/>
    </row>
    <row r="104" spans="34:38" s="83" customFormat="1" ht="6.95" customHeight="1">
      <c r="AH104" s="84"/>
      <c r="AJ104" s="84"/>
      <c r="AL104" s="84"/>
    </row>
    <row r="105" spans="34:38" s="83" customFormat="1" ht="6.95" customHeight="1">
      <c r="AH105" s="84"/>
      <c r="AJ105" s="84"/>
      <c r="AL105" s="84"/>
    </row>
    <row r="106" spans="34:38" s="83" customFormat="1" ht="6.95" customHeight="1">
      <c r="AH106" s="84"/>
      <c r="AJ106" s="84"/>
      <c r="AL106" s="84"/>
    </row>
    <row r="107" spans="34:38" s="83" customFormat="1" ht="6.95" customHeight="1">
      <c r="AH107" s="84"/>
      <c r="AJ107" s="84"/>
      <c r="AL107" s="84"/>
    </row>
    <row r="108" spans="34:38" s="83" customFormat="1" ht="6.95" customHeight="1">
      <c r="AH108" s="84"/>
      <c r="AJ108" s="84"/>
      <c r="AL108" s="84"/>
    </row>
    <row r="109" spans="34:38" s="83" customFormat="1" ht="6.95" customHeight="1">
      <c r="AH109" s="84"/>
      <c r="AJ109" s="84"/>
      <c r="AL109" s="84"/>
    </row>
    <row r="110" spans="34:38" s="83" customFormat="1" ht="6.95" customHeight="1">
      <c r="AH110" s="84"/>
      <c r="AJ110" s="84"/>
      <c r="AL110" s="84"/>
    </row>
    <row r="111" spans="34:38" s="83" customFormat="1" ht="6.95" customHeight="1">
      <c r="AH111" s="84"/>
      <c r="AJ111" s="84"/>
      <c r="AL111" s="84"/>
    </row>
    <row r="112" spans="34:38" s="83" customFormat="1" ht="6.95" customHeight="1">
      <c r="AH112" s="84"/>
      <c r="AJ112" s="84"/>
      <c r="AL112" s="84"/>
    </row>
    <row r="113" spans="34:38" s="83" customFormat="1" ht="6.95" customHeight="1">
      <c r="AH113" s="84"/>
      <c r="AJ113" s="84"/>
      <c r="AL113" s="84"/>
    </row>
    <row r="114" spans="34:38" s="83" customFormat="1" ht="6.95" customHeight="1">
      <c r="AH114" s="84"/>
      <c r="AJ114" s="84"/>
      <c r="AL114" s="84"/>
    </row>
    <row r="115" spans="34:38" s="83" customFormat="1" ht="6.95" customHeight="1">
      <c r="AH115" s="84"/>
      <c r="AJ115" s="84"/>
      <c r="AL115" s="84"/>
    </row>
    <row r="116" spans="34:38" s="83" customFormat="1" ht="6.95" customHeight="1">
      <c r="AH116" s="84"/>
      <c r="AJ116" s="84"/>
      <c r="AL116" s="84"/>
    </row>
    <row r="117" spans="34:38" s="83" customFormat="1" ht="6.95" customHeight="1">
      <c r="AH117" s="84"/>
      <c r="AJ117" s="84"/>
      <c r="AL117" s="84"/>
    </row>
    <row r="118" spans="34:38" s="83" customFormat="1" ht="6.95" customHeight="1">
      <c r="AH118" s="84"/>
      <c r="AJ118" s="84"/>
      <c r="AL118" s="84"/>
    </row>
    <row r="119" spans="34:38" s="83" customFormat="1" ht="6.95" customHeight="1">
      <c r="AH119" s="84"/>
      <c r="AJ119" s="84"/>
      <c r="AL119" s="84"/>
    </row>
    <row r="120" spans="34:38" s="83" customFormat="1" ht="6.95" customHeight="1">
      <c r="AH120" s="84"/>
      <c r="AJ120" s="84"/>
      <c r="AL120" s="84"/>
    </row>
    <row r="121" spans="34:38" s="83" customFormat="1" ht="6.95" customHeight="1">
      <c r="AH121" s="84"/>
      <c r="AJ121" s="84"/>
      <c r="AL121" s="84"/>
    </row>
    <row r="122" spans="34:38" s="83" customFormat="1" ht="6.95" customHeight="1">
      <c r="AH122" s="84"/>
      <c r="AJ122" s="84"/>
      <c r="AL122" s="84"/>
    </row>
    <row r="123" spans="34:38" s="83" customFormat="1" ht="6.95" customHeight="1">
      <c r="AH123" s="84"/>
      <c r="AJ123" s="84"/>
      <c r="AL123" s="84"/>
    </row>
    <row r="124" spans="34:38" s="83" customFormat="1" ht="6.95" customHeight="1">
      <c r="AH124" s="84"/>
      <c r="AJ124" s="84"/>
      <c r="AL124" s="84"/>
    </row>
    <row r="125" spans="34:38" s="83" customFormat="1" ht="6.95" customHeight="1">
      <c r="AH125" s="84"/>
      <c r="AJ125" s="84"/>
      <c r="AL125" s="84"/>
    </row>
    <row r="126" spans="34:38" s="83" customFormat="1" ht="6.95" customHeight="1">
      <c r="AH126" s="84"/>
      <c r="AJ126" s="84"/>
      <c r="AL126" s="84"/>
    </row>
    <row r="127" spans="34:38" s="83" customFormat="1" ht="6.95" customHeight="1">
      <c r="AH127" s="84"/>
      <c r="AJ127" s="84"/>
      <c r="AL127" s="84"/>
    </row>
    <row r="128" spans="34:38" s="83" customFormat="1" ht="6.95" customHeight="1">
      <c r="AH128" s="84"/>
      <c r="AJ128" s="84"/>
      <c r="AL128" s="84"/>
    </row>
    <row r="129" spans="34:38" s="83" customFormat="1" ht="6.95" customHeight="1">
      <c r="AH129" s="84"/>
      <c r="AJ129" s="84"/>
      <c r="AL129" s="84"/>
    </row>
    <row r="130" spans="34:38" s="83" customFormat="1" ht="6.95" customHeight="1">
      <c r="AH130" s="84"/>
      <c r="AJ130" s="84"/>
      <c r="AL130" s="84"/>
    </row>
    <row r="131" spans="34:38" s="83" customFormat="1" ht="6.95" customHeight="1">
      <c r="AH131" s="84"/>
      <c r="AJ131" s="84"/>
      <c r="AL131" s="84"/>
    </row>
    <row r="132" spans="34:38" s="83" customFormat="1" ht="6.95" customHeight="1">
      <c r="AH132" s="84"/>
      <c r="AJ132" s="84"/>
      <c r="AL132" s="84"/>
    </row>
    <row r="133" spans="34:38" s="83" customFormat="1" ht="6.95" customHeight="1">
      <c r="AH133" s="84"/>
      <c r="AJ133" s="84"/>
      <c r="AL133" s="84"/>
    </row>
    <row r="134" spans="34:38" s="83" customFormat="1" ht="6.95" customHeight="1">
      <c r="AH134" s="84"/>
      <c r="AJ134" s="84"/>
      <c r="AL134" s="84"/>
    </row>
    <row r="135" spans="34:38" s="83" customFormat="1" ht="6.95" customHeight="1">
      <c r="AH135" s="84"/>
      <c r="AJ135" s="84"/>
      <c r="AL135" s="84"/>
    </row>
    <row r="136" spans="34:38" s="83" customFormat="1" ht="6.95" customHeight="1">
      <c r="AH136" s="84"/>
      <c r="AJ136" s="84"/>
      <c r="AL136" s="84"/>
    </row>
    <row r="137" spans="34:38" s="83" customFormat="1" ht="6.95" customHeight="1">
      <c r="AH137" s="84"/>
      <c r="AJ137" s="84"/>
      <c r="AL137" s="84"/>
    </row>
    <row r="138" spans="34:38" s="83" customFormat="1" ht="6.95" customHeight="1">
      <c r="AH138" s="84"/>
      <c r="AJ138" s="84"/>
      <c r="AL138" s="84"/>
    </row>
    <row r="139" spans="34:38" s="83" customFormat="1" ht="6.95" customHeight="1">
      <c r="AH139" s="84"/>
      <c r="AJ139" s="84"/>
      <c r="AL139" s="84"/>
    </row>
    <row r="140" spans="34:38" s="83" customFormat="1" ht="6.95" customHeight="1">
      <c r="AH140" s="84"/>
      <c r="AJ140" s="84"/>
      <c r="AL140" s="84"/>
    </row>
    <row r="141" spans="34:38" s="83" customFormat="1" ht="6.95" customHeight="1">
      <c r="AH141" s="84"/>
      <c r="AJ141" s="84"/>
      <c r="AL141" s="84"/>
    </row>
    <row r="142" spans="34:38" s="83" customFormat="1" ht="6.95" customHeight="1">
      <c r="AH142" s="84"/>
      <c r="AJ142" s="84"/>
      <c r="AL142" s="84"/>
    </row>
    <row r="143" spans="34:38" s="83" customFormat="1" ht="6.95" customHeight="1">
      <c r="AH143" s="84"/>
      <c r="AJ143" s="84"/>
      <c r="AL143" s="84"/>
    </row>
    <row r="144" spans="34:38" s="83" customFormat="1" ht="6.95" customHeight="1">
      <c r="AH144" s="84"/>
      <c r="AJ144" s="84"/>
      <c r="AL144" s="84"/>
    </row>
    <row r="145" spans="34:38" s="83" customFormat="1" ht="6.95" customHeight="1">
      <c r="AH145" s="84"/>
      <c r="AJ145" s="84"/>
      <c r="AL145" s="84"/>
    </row>
    <row r="146" spans="34:38" s="83" customFormat="1" ht="6.95" customHeight="1">
      <c r="AH146" s="84"/>
      <c r="AJ146" s="84"/>
      <c r="AL146" s="84"/>
    </row>
    <row r="147" spans="34:38" s="83" customFormat="1" ht="6.95" customHeight="1">
      <c r="AH147" s="84"/>
      <c r="AJ147" s="84"/>
      <c r="AL147" s="84"/>
    </row>
    <row r="148" spans="34:38" s="83" customFormat="1" ht="6.95" customHeight="1">
      <c r="AH148" s="84"/>
      <c r="AJ148" s="84"/>
      <c r="AL148" s="84"/>
    </row>
    <row r="149" spans="34:38" s="83" customFormat="1" ht="6.95" customHeight="1">
      <c r="AH149" s="84"/>
      <c r="AJ149" s="84"/>
      <c r="AL149" s="84"/>
    </row>
    <row r="150" spans="34:38" s="83" customFormat="1" ht="6.95" customHeight="1">
      <c r="AH150" s="84"/>
      <c r="AJ150" s="84"/>
      <c r="AL150" s="84"/>
    </row>
    <row r="151" spans="34:38" s="83" customFormat="1" ht="6.95" customHeight="1">
      <c r="AH151" s="84"/>
      <c r="AJ151" s="84"/>
      <c r="AL151" s="84"/>
    </row>
    <row r="152" spans="34:38" s="83" customFormat="1" ht="6.95" customHeight="1">
      <c r="AH152" s="84"/>
      <c r="AJ152" s="84"/>
      <c r="AL152" s="84"/>
    </row>
    <row r="153" spans="34:38" s="83" customFormat="1" ht="6.95" customHeight="1">
      <c r="AH153" s="84"/>
      <c r="AJ153" s="84"/>
      <c r="AL153" s="84"/>
    </row>
    <row r="154" spans="34:38" s="83" customFormat="1" ht="6.95" customHeight="1">
      <c r="AH154" s="84"/>
      <c r="AJ154" s="84"/>
      <c r="AL154" s="84"/>
    </row>
    <row r="155" spans="34:38" s="83" customFormat="1" ht="6.95" customHeight="1">
      <c r="AH155" s="84"/>
      <c r="AJ155" s="84"/>
      <c r="AL155" s="84"/>
    </row>
    <row r="156" spans="34:38" s="83" customFormat="1" ht="6.95" customHeight="1">
      <c r="AH156" s="84"/>
      <c r="AJ156" s="84"/>
      <c r="AL156" s="84"/>
    </row>
    <row r="157" spans="34:38" s="83" customFormat="1" ht="6.95" customHeight="1">
      <c r="AH157" s="84"/>
      <c r="AJ157" s="84"/>
      <c r="AL157" s="84"/>
    </row>
    <row r="158" spans="34:38" s="83" customFormat="1" ht="6.95" customHeight="1">
      <c r="AH158" s="84"/>
      <c r="AJ158" s="84"/>
      <c r="AL158" s="84"/>
    </row>
    <row r="159" spans="34:38" s="83" customFormat="1" ht="6.95" customHeight="1">
      <c r="AH159" s="84"/>
      <c r="AJ159" s="84"/>
      <c r="AL159" s="84"/>
    </row>
    <row r="160" spans="34:38" s="83" customFormat="1" ht="6.95" customHeight="1">
      <c r="AH160" s="84"/>
      <c r="AJ160" s="84"/>
      <c r="AL160" s="84"/>
    </row>
    <row r="161" spans="34:38" s="83" customFormat="1" ht="6.95" customHeight="1">
      <c r="AH161" s="84"/>
      <c r="AJ161" s="84"/>
      <c r="AL161" s="84"/>
    </row>
    <row r="162" spans="34:38" s="83" customFormat="1" ht="6.95" customHeight="1">
      <c r="AH162" s="84"/>
      <c r="AJ162" s="84"/>
      <c r="AL162" s="84"/>
    </row>
    <row r="163" spans="34:38" s="83" customFormat="1" ht="6.95" customHeight="1">
      <c r="AH163" s="84"/>
      <c r="AJ163" s="84"/>
      <c r="AL163" s="84"/>
    </row>
    <row r="164" spans="34:38" s="83" customFormat="1" ht="6.95" customHeight="1">
      <c r="AH164" s="84"/>
      <c r="AJ164" s="84"/>
      <c r="AL164" s="84"/>
    </row>
    <row r="165" spans="34:38" s="83" customFormat="1" ht="6.95" customHeight="1">
      <c r="AH165" s="84"/>
      <c r="AJ165" s="84"/>
      <c r="AL165" s="84"/>
    </row>
    <row r="166" spans="34:38" s="83" customFormat="1" ht="6.95" customHeight="1">
      <c r="AH166" s="84"/>
      <c r="AJ166" s="84"/>
      <c r="AL166" s="84"/>
    </row>
    <row r="167" spans="34:38" s="83" customFormat="1" ht="6.95" customHeight="1">
      <c r="AH167" s="84"/>
      <c r="AJ167" s="84"/>
      <c r="AL167" s="84"/>
    </row>
    <row r="168" spans="34:38" s="83" customFormat="1" ht="6.95" customHeight="1">
      <c r="AH168" s="84"/>
      <c r="AJ168" s="84"/>
      <c r="AL168" s="84"/>
    </row>
    <row r="169" spans="34:38" s="83" customFormat="1" ht="6.95" customHeight="1">
      <c r="AH169" s="84"/>
      <c r="AJ169" s="84"/>
      <c r="AL169" s="84"/>
    </row>
    <row r="170" spans="34:38" s="83" customFormat="1" ht="6.95" customHeight="1">
      <c r="AH170" s="84"/>
      <c r="AJ170" s="84"/>
      <c r="AL170" s="84"/>
    </row>
    <row r="171" spans="34:38" s="83" customFormat="1" ht="6.95" customHeight="1">
      <c r="AH171" s="84"/>
      <c r="AJ171" s="84"/>
      <c r="AL171" s="84"/>
    </row>
    <row r="172" spans="34:38" s="83" customFormat="1" ht="6.95" customHeight="1">
      <c r="AH172" s="84"/>
      <c r="AJ172" s="84"/>
      <c r="AL172" s="84"/>
    </row>
    <row r="173" spans="34:38" s="83" customFormat="1" ht="6.95" customHeight="1">
      <c r="AH173" s="84"/>
      <c r="AJ173" s="84"/>
      <c r="AL173" s="84"/>
    </row>
    <row r="174" spans="34:38" s="83" customFormat="1" ht="6.95" customHeight="1">
      <c r="AH174" s="84"/>
      <c r="AJ174" s="84"/>
      <c r="AL174" s="84"/>
    </row>
    <row r="175" spans="34:38" s="83" customFormat="1" ht="6.95" customHeight="1">
      <c r="AH175" s="84"/>
      <c r="AJ175" s="84"/>
      <c r="AL175" s="84"/>
    </row>
    <row r="176" spans="34:38" s="83" customFormat="1" ht="6.95" customHeight="1">
      <c r="AH176" s="84"/>
      <c r="AJ176" s="84"/>
      <c r="AL176" s="84"/>
    </row>
    <row r="177" spans="34:38" s="83" customFormat="1" ht="6.95" customHeight="1">
      <c r="AH177" s="84"/>
      <c r="AJ177" s="84"/>
      <c r="AL177" s="84"/>
    </row>
    <row r="178" spans="34:38" s="83" customFormat="1" ht="6.95" customHeight="1">
      <c r="AH178" s="84"/>
      <c r="AJ178" s="84"/>
      <c r="AL178" s="84"/>
    </row>
    <row r="179" spans="34:38" s="83" customFormat="1" ht="6.95" customHeight="1">
      <c r="AH179" s="84"/>
      <c r="AJ179" s="84"/>
      <c r="AL179" s="84"/>
    </row>
    <row r="180" spans="34:38" s="83" customFormat="1" ht="6.95" customHeight="1">
      <c r="AH180" s="84"/>
      <c r="AJ180" s="84"/>
      <c r="AL180" s="84"/>
    </row>
    <row r="181" spans="34:38" s="83" customFormat="1" ht="6.95" customHeight="1">
      <c r="AH181" s="84"/>
      <c r="AJ181" s="84"/>
      <c r="AL181" s="84"/>
    </row>
    <row r="182" spans="34:38" s="83" customFormat="1" ht="6.95" customHeight="1">
      <c r="AH182" s="84"/>
      <c r="AJ182" s="84"/>
      <c r="AL182" s="84"/>
    </row>
    <row r="183" spans="34:38" s="83" customFormat="1" ht="6.95" customHeight="1">
      <c r="AH183" s="84"/>
      <c r="AJ183" s="84"/>
      <c r="AL183" s="84"/>
    </row>
    <row r="184" spans="34:38" s="83" customFormat="1" ht="6.95" customHeight="1">
      <c r="AH184" s="84"/>
      <c r="AJ184" s="84"/>
      <c r="AL184" s="84"/>
    </row>
    <row r="185" spans="34:38" s="83" customFormat="1" ht="6.95" customHeight="1">
      <c r="AH185" s="84"/>
      <c r="AJ185" s="84"/>
      <c r="AL185" s="84"/>
    </row>
    <row r="186" spans="34:38" s="83" customFormat="1" ht="6.95" customHeight="1">
      <c r="AH186" s="84"/>
      <c r="AJ186" s="84"/>
      <c r="AL186" s="84"/>
    </row>
    <row r="187" spans="34:38" s="83" customFormat="1" ht="6.95" customHeight="1">
      <c r="AH187" s="84"/>
      <c r="AJ187" s="84"/>
      <c r="AL187" s="84"/>
    </row>
    <row r="188" spans="34:38" s="83" customFormat="1" ht="6.95" customHeight="1">
      <c r="AH188" s="84"/>
      <c r="AJ188" s="84"/>
      <c r="AL188" s="84"/>
    </row>
    <row r="189" spans="34:38" s="83" customFormat="1" ht="6.95" customHeight="1">
      <c r="AH189" s="84"/>
      <c r="AJ189" s="84"/>
      <c r="AL189" s="84"/>
    </row>
    <row r="190" spans="34:38" s="83" customFormat="1" ht="6.95" customHeight="1">
      <c r="AH190" s="84"/>
      <c r="AJ190" s="84"/>
      <c r="AL190" s="84"/>
    </row>
    <row r="191" spans="34:38" s="83" customFormat="1" ht="6.95" customHeight="1">
      <c r="AH191" s="84"/>
      <c r="AJ191" s="84"/>
      <c r="AL191" s="84"/>
    </row>
    <row r="192" spans="34:38" s="83" customFormat="1" ht="6.95" customHeight="1">
      <c r="AH192" s="84"/>
      <c r="AJ192" s="84"/>
      <c r="AL192" s="84"/>
    </row>
    <row r="193" spans="34:38" s="83" customFormat="1" ht="6.95" customHeight="1">
      <c r="AH193" s="84"/>
      <c r="AJ193" s="84"/>
      <c r="AL193" s="84"/>
    </row>
    <row r="194" spans="34:38" s="83" customFormat="1" ht="6.95" customHeight="1">
      <c r="AH194" s="84"/>
      <c r="AJ194" s="84"/>
      <c r="AL194" s="84"/>
    </row>
    <row r="195" spans="34:38" s="83" customFormat="1" ht="6.95" customHeight="1">
      <c r="AH195" s="84"/>
      <c r="AJ195" s="84"/>
      <c r="AL195" s="84"/>
    </row>
    <row r="196" spans="34:38" s="83" customFormat="1" ht="6.95" customHeight="1">
      <c r="AH196" s="84"/>
      <c r="AJ196" s="84"/>
      <c r="AL196" s="84"/>
    </row>
    <row r="197" spans="34:38" s="83" customFormat="1" ht="6.95" customHeight="1">
      <c r="AH197" s="84"/>
      <c r="AJ197" s="84"/>
      <c r="AL197" s="84"/>
    </row>
    <row r="198" spans="34:38" s="83" customFormat="1" ht="6.95" customHeight="1">
      <c r="AH198" s="84"/>
      <c r="AJ198" s="84"/>
      <c r="AL198" s="84"/>
    </row>
    <row r="199" spans="34:38" s="83" customFormat="1" ht="6.95" customHeight="1">
      <c r="AH199" s="84"/>
      <c r="AJ199" s="84"/>
      <c r="AL199" s="84"/>
    </row>
    <row r="200" spans="34:38" s="83" customFormat="1" ht="6.95" customHeight="1">
      <c r="AH200" s="84"/>
      <c r="AJ200" s="84"/>
      <c r="AL200" s="84"/>
    </row>
    <row r="201" spans="34:38" s="83" customFormat="1" ht="6.95" customHeight="1">
      <c r="AH201" s="84"/>
      <c r="AJ201" s="84"/>
      <c r="AL201" s="84"/>
    </row>
    <row r="202" spans="34:38" s="83" customFormat="1" ht="6.95" customHeight="1">
      <c r="AH202" s="84"/>
      <c r="AJ202" s="84"/>
      <c r="AL202" s="84"/>
    </row>
    <row r="203" spans="34:38" s="83" customFormat="1" ht="6.95" customHeight="1">
      <c r="AH203" s="84"/>
      <c r="AJ203" s="84"/>
      <c r="AL203" s="84"/>
    </row>
    <row r="204" spans="34:38" s="83" customFormat="1" ht="6.95" customHeight="1">
      <c r="AH204" s="84"/>
      <c r="AJ204" s="84"/>
      <c r="AL204" s="84"/>
    </row>
    <row r="205" spans="34:38" s="83" customFormat="1" ht="6.95" customHeight="1">
      <c r="AH205" s="84"/>
      <c r="AJ205" s="84"/>
      <c r="AL205" s="84"/>
    </row>
    <row r="206" spans="34:38" s="83" customFormat="1" ht="6.95" customHeight="1">
      <c r="AH206" s="84"/>
      <c r="AJ206" s="84"/>
      <c r="AL206" s="84"/>
    </row>
    <row r="207" spans="34:38" s="83" customFormat="1" ht="6.95" customHeight="1">
      <c r="AH207" s="84"/>
      <c r="AJ207" s="84"/>
      <c r="AL207" s="84"/>
    </row>
    <row r="208" spans="34:38" s="83" customFormat="1" ht="6.95" customHeight="1">
      <c r="AH208" s="84"/>
      <c r="AJ208" s="84"/>
      <c r="AL208" s="84"/>
    </row>
    <row r="209" spans="34:38" s="83" customFormat="1" ht="6.95" customHeight="1">
      <c r="AH209" s="84"/>
      <c r="AJ209" s="84"/>
      <c r="AL209" s="84"/>
    </row>
    <row r="210" spans="34:38" s="83" customFormat="1" ht="6.95" customHeight="1">
      <c r="AH210" s="84"/>
      <c r="AJ210" s="84"/>
      <c r="AL210" s="84"/>
    </row>
    <row r="211" spans="34:38" s="83" customFormat="1" ht="6.95" customHeight="1">
      <c r="AH211" s="84"/>
      <c r="AJ211" s="84"/>
      <c r="AL211" s="84"/>
    </row>
    <row r="212" spans="34:38" s="83" customFormat="1" ht="6.95" customHeight="1">
      <c r="AH212" s="84"/>
      <c r="AJ212" s="84"/>
      <c r="AL212" s="84"/>
    </row>
    <row r="213" spans="34:38" s="83" customFormat="1" ht="6.95" customHeight="1">
      <c r="AH213" s="84"/>
      <c r="AJ213" s="84"/>
      <c r="AL213" s="84"/>
    </row>
    <row r="214" spans="34:38" s="83" customFormat="1" ht="6.95" customHeight="1">
      <c r="AH214" s="84"/>
      <c r="AJ214" s="84"/>
      <c r="AL214" s="84"/>
    </row>
    <row r="215" spans="34:38" s="83" customFormat="1" ht="6.95" customHeight="1">
      <c r="AH215" s="84"/>
      <c r="AJ215" s="84"/>
      <c r="AL215" s="84"/>
    </row>
    <row r="216" spans="34:38" s="83" customFormat="1" ht="6.95" customHeight="1">
      <c r="AH216" s="84"/>
      <c r="AJ216" s="84"/>
      <c r="AL216" s="84"/>
    </row>
    <row r="217" spans="34:38" s="83" customFormat="1" ht="6.95" customHeight="1">
      <c r="AH217" s="84"/>
      <c r="AJ217" s="84"/>
      <c r="AL217" s="84"/>
    </row>
    <row r="218" spans="34:38" s="83" customFormat="1" ht="6.95" customHeight="1">
      <c r="AH218" s="84"/>
      <c r="AJ218" s="84"/>
      <c r="AL218" s="84"/>
    </row>
    <row r="219" spans="34:38" s="83" customFormat="1" ht="6.95" customHeight="1">
      <c r="AH219" s="84"/>
      <c r="AJ219" s="84"/>
      <c r="AL219" s="84"/>
    </row>
    <row r="220" spans="34:38" s="83" customFormat="1" ht="6.95" customHeight="1">
      <c r="AH220" s="84"/>
      <c r="AJ220" s="84"/>
      <c r="AL220" s="84"/>
    </row>
    <row r="221" spans="34:38" s="83" customFormat="1" ht="6.95" customHeight="1">
      <c r="AH221" s="84"/>
      <c r="AJ221" s="84"/>
      <c r="AL221" s="84"/>
    </row>
    <row r="222" spans="34:38" s="83" customFormat="1" ht="6.95" customHeight="1">
      <c r="AH222" s="84"/>
      <c r="AJ222" s="84"/>
      <c r="AL222" s="84"/>
    </row>
    <row r="223" spans="34:38" s="83" customFormat="1" ht="6.95" customHeight="1">
      <c r="AH223" s="84"/>
      <c r="AJ223" s="84"/>
      <c r="AL223" s="84"/>
    </row>
    <row r="224" spans="34:38" s="83" customFormat="1" ht="6.95" customHeight="1">
      <c r="AH224" s="84"/>
      <c r="AJ224" s="84"/>
      <c r="AL224" s="84"/>
    </row>
    <row r="225" spans="34:38" s="83" customFormat="1" ht="6.95" customHeight="1">
      <c r="AH225" s="84"/>
      <c r="AJ225" s="84"/>
      <c r="AL225" s="84"/>
    </row>
    <row r="226" spans="34:38" s="83" customFormat="1" ht="6.95" customHeight="1">
      <c r="AH226" s="84"/>
      <c r="AJ226" s="84"/>
      <c r="AL226" s="84"/>
    </row>
    <row r="227" spans="34:38" s="83" customFormat="1" ht="6.95" customHeight="1">
      <c r="AH227" s="84"/>
      <c r="AJ227" s="84"/>
      <c r="AL227" s="84"/>
    </row>
    <row r="228" spans="34:38" s="83" customFormat="1" ht="6.95" customHeight="1">
      <c r="AH228" s="84"/>
      <c r="AJ228" s="84"/>
      <c r="AL228" s="84"/>
    </row>
    <row r="229" spans="34:38" s="83" customFormat="1" ht="6.95" customHeight="1">
      <c r="AH229" s="84"/>
      <c r="AJ229" s="84"/>
      <c r="AL229" s="84"/>
    </row>
    <row r="230" spans="34:38" s="83" customFormat="1" ht="6.95" customHeight="1">
      <c r="AH230" s="84"/>
      <c r="AJ230" s="84"/>
      <c r="AL230" s="84"/>
    </row>
    <row r="231" spans="34:38" s="83" customFormat="1" ht="6.95" customHeight="1">
      <c r="AH231" s="84"/>
      <c r="AJ231" s="84"/>
      <c r="AL231" s="84"/>
    </row>
    <row r="232" spans="34:38" s="83" customFormat="1" ht="6.95" customHeight="1">
      <c r="AH232" s="84"/>
      <c r="AJ232" s="84"/>
      <c r="AL232" s="84"/>
    </row>
    <row r="233" spans="34:38" s="83" customFormat="1" ht="6.95" customHeight="1">
      <c r="AH233" s="84"/>
      <c r="AJ233" s="84"/>
      <c r="AL233" s="84"/>
    </row>
    <row r="234" spans="34:38" s="83" customFormat="1" ht="6.95" customHeight="1">
      <c r="AH234" s="84"/>
      <c r="AJ234" s="84"/>
      <c r="AL234" s="84"/>
    </row>
    <row r="235" spans="34:38" s="83" customFormat="1" ht="6.95" customHeight="1">
      <c r="AH235" s="84"/>
      <c r="AJ235" s="84"/>
      <c r="AL235" s="84"/>
    </row>
    <row r="236" spans="34:38" s="83" customFormat="1" ht="6.95" customHeight="1">
      <c r="AH236" s="84"/>
      <c r="AJ236" s="84"/>
      <c r="AL236" s="84"/>
    </row>
    <row r="237" spans="34:38" s="83" customFormat="1" ht="6.95" customHeight="1">
      <c r="AH237" s="84"/>
      <c r="AJ237" s="84"/>
      <c r="AL237" s="84"/>
    </row>
    <row r="238" spans="34:38" s="83" customFormat="1" ht="6.95" customHeight="1">
      <c r="AH238" s="84"/>
      <c r="AJ238" s="84"/>
      <c r="AL238" s="84"/>
    </row>
    <row r="239" spans="34:38" s="83" customFormat="1" ht="6.95" customHeight="1">
      <c r="AH239" s="84"/>
      <c r="AJ239" s="84"/>
      <c r="AL239" s="84"/>
    </row>
    <row r="240" spans="34:38" s="83" customFormat="1" ht="6.95" customHeight="1">
      <c r="AH240" s="84"/>
      <c r="AJ240" s="84"/>
      <c r="AL240" s="84"/>
    </row>
    <row r="241" spans="34:38" s="83" customFormat="1" ht="6.95" customHeight="1">
      <c r="AH241" s="84"/>
      <c r="AJ241" s="84"/>
      <c r="AL241" s="84"/>
    </row>
    <row r="242" spans="34:38" s="83" customFormat="1" ht="6.95" customHeight="1">
      <c r="AH242" s="84"/>
      <c r="AJ242" s="84"/>
      <c r="AL242" s="84"/>
    </row>
    <row r="243" spans="34:38" s="83" customFormat="1" ht="6.95" customHeight="1">
      <c r="AH243" s="84"/>
      <c r="AJ243" s="84"/>
      <c r="AL243" s="84"/>
    </row>
    <row r="244" spans="34:38" s="83" customFormat="1" ht="6.95" customHeight="1">
      <c r="AH244" s="84"/>
      <c r="AJ244" s="84"/>
      <c r="AL244" s="84"/>
    </row>
    <row r="245" spans="34:38" s="83" customFormat="1" ht="6.95" customHeight="1">
      <c r="AH245" s="84"/>
      <c r="AJ245" s="84"/>
      <c r="AL245" s="84"/>
    </row>
    <row r="246" spans="34:38" s="83" customFormat="1" ht="6.95" customHeight="1">
      <c r="AH246" s="84"/>
      <c r="AJ246" s="84"/>
      <c r="AL246" s="84"/>
    </row>
    <row r="247" spans="34:38" s="83" customFormat="1" ht="6.95" customHeight="1">
      <c r="AH247" s="84"/>
      <c r="AJ247" s="84"/>
      <c r="AL247" s="84"/>
    </row>
    <row r="248" spans="34:38" s="83" customFormat="1" ht="6.95" customHeight="1">
      <c r="AH248" s="84"/>
      <c r="AJ248" s="84"/>
      <c r="AL248" s="84"/>
    </row>
    <row r="249" spans="34:38" s="83" customFormat="1" ht="6.95" customHeight="1">
      <c r="AH249" s="84"/>
      <c r="AJ249" s="84"/>
      <c r="AL249" s="84"/>
    </row>
    <row r="250" spans="34:38" s="83" customFormat="1" ht="6.95" customHeight="1">
      <c r="AH250" s="84"/>
      <c r="AJ250" s="84"/>
      <c r="AL250" s="84"/>
    </row>
    <row r="251" spans="34:38" s="83" customFormat="1" ht="6.95" customHeight="1">
      <c r="AH251" s="84"/>
      <c r="AJ251" s="84"/>
      <c r="AL251" s="84"/>
    </row>
    <row r="252" spans="34:38" s="83" customFormat="1" ht="6.95" customHeight="1">
      <c r="AH252" s="84"/>
      <c r="AJ252" s="84"/>
      <c r="AL252" s="84"/>
    </row>
    <row r="253" spans="34:38" s="83" customFormat="1" ht="6.95" customHeight="1">
      <c r="AH253" s="84"/>
      <c r="AJ253" s="84"/>
      <c r="AL253" s="84"/>
    </row>
    <row r="254" spans="34:38" s="83" customFormat="1" ht="6.95" customHeight="1">
      <c r="AH254" s="84"/>
      <c r="AJ254" s="84"/>
      <c r="AL254" s="84"/>
    </row>
    <row r="255" spans="34:38" s="83" customFormat="1" ht="6.95" customHeight="1">
      <c r="AH255" s="84"/>
      <c r="AJ255" s="84"/>
      <c r="AL255" s="84"/>
    </row>
    <row r="256" spans="34:38" s="83" customFormat="1" ht="6.95" customHeight="1">
      <c r="AH256" s="84"/>
      <c r="AJ256" s="84"/>
      <c r="AL256" s="84"/>
    </row>
    <row r="257" spans="34:38" s="83" customFormat="1" ht="6.95" customHeight="1">
      <c r="AH257" s="84"/>
      <c r="AJ257" s="84"/>
      <c r="AL257" s="84"/>
    </row>
    <row r="258" spans="34:38" s="83" customFormat="1" ht="6.95" customHeight="1">
      <c r="AH258" s="84"/>
      <c r="AJ258" s="84"/>
      <c r="AL258" s="84"/>
    </row>
    <row r="259" spans="34:38" s="83" customFormat="1" ht="6.95" customHeight="1">
      <c r="AH259" s="84"/>
      <c r="AJ259" s="84"/>
      <c r="AL259" s="84"/>
    </row>
    <row r="260" spans="34:38" s="83" customFormat="1" ht="6.95" customHeight="1">
      <c r="AH260" s="84"/>
      <c r="AJ260" s="84"/>
      <c r="AL260" s="84"/>
    </row>
    <row r="261" spans="34:38" s="83" customFormat="1" ht="6.95" customHeight="1">
      <c r="AH261" s="84"/>
      <c r="AJ261" s="84"/>
      <c r="AL261" s="84"/>
    </row>
    <row r="262" spans="34:38" s="83" customFormat="1" ht="6.95" customHeight="1">
      <c r="AH262" s="84"/>
      <c r="AJ262" s="84"/>
      <c r="AL262" s="84"/>
    </row>
    <row r="263" spans="34:38" s="83" customFormat="1" ht="6.95" customHeight="1">
      <c r="AH263" s="84"/>
      <c r="AJ263" s="84"/>
      <c r="AL263" s="84"/>
    </row>
    <row r="264" spans="34:38" s="83" customFormat="1" ht="6.95" customHeight="1">
      <c r="AH264" s="84"/>
      <c r="AJ264" s="84"/>
      <c r="AL264" s="84"/>
    </row>
    <row r="265" spans="34:38" s="83" customFormat="1" ht="6.95" customHeight="1">
      <c r="AH265" s="84"/>
      <c r="AJ265" s="84"/>
      <c r="AL265" s="84"/>
    </row>
    <row r="266" spans="34:38" s="83" customFormat="1" ht="6.95" customHeight="1">
      <c r="AH266" s="84"/>
      <c r="AJ266" s="84"/>
      <c r="AL266" s="84"/>
    </row>
    <row r="267" spans="34:38" s="83" customFormat="1" ht="6.95" customHeight="1">
      <c r="AH267" s="84"/>
      <c r="AJ267" s="84"/>
      <c r="AL267" s="84"/>
    </row>
    <row r="268" spans="34:38" s="83" customFormat="1" ht="6.95" customHeight="1">
      <c r="AH268" s="84"/>
      <c r="AJ268" s="84"/>
      <c r="AL268" s="84"/>
    </row>
    <row r="269" spans="34:38" s="83" customFormat="1" ht="6.95" customHeight="1">
      <c r="AH269" s="84"/>
      <c r="AJ269" s="84"/>
      <c r="AL269" s="84"/>
    </row>
    <row r="270" spans="34:38" s="83" customFormat="1" ht="6.95" customHeight="1">
      <c r="AH270" s="84"/>
      <c r="AJ270" s="84"/>
      <c r="AL270" s="84"/>
    </row>
    <row r="271" spans="34:38" s="83" customFormat="1" ht="6.95" customHeight="1">
      <c r="AH271" s="84"/>
      <c r="AJ271" s="84"/>
      <c r="AL271" s="84"/>
    </row>
    <row r="272" spans="34:38" s="83" customFormat="1" ht="6.95" customHeight="1">
      <c r="AH272" s="84"/>
      <c r="AJ272" s="84"/>
      <c r="AL272" s="84"/>
    </row>
    <row r="273" spans="34:38" s="83" customFormat="1" ht="6.95" customHeight="1">
      <c r="AH273" s="84"/>
      <c r="AJ273" s="84"/>
      <c r="AL273" s="84"/>
    </row>
    <row r="274" spans="34:38" s="83" customFormat="1" ht="6.95" customHeight="1">
      <c r="AH274" s="84"/>
      <c r="AJ274" s="84"/>
      <c r="AL274" s="84"/>
    </row>
    <row r="275" spans="34:38" s="83" customFormat="1" ht="6.95" customHeight="1">
      <c r="AH275" s="84"/>
      <c r="AJ275" s="84"/>
      <c r="AL275" s="84"/>
    </row>
    <row r="276" spans="34:38" s="83" customFormat="1" ht="6.95" customHeight="1">
      <c r="AH276" s="84"/>
      <c r="AJ276" s="84"/>
      <c r="AL276" s="84"/>
    </row>
    <row r="277" spans="34:38" s="83" customFormat="1" ht="6.95" customHeight="1">
      <c r="AH277" s="84"/>
      <c r="AJ277" s="84"/>
      <c r="AL277" s="84"/>
    </row>
    <row r="278" spans="34:38" s="83" customFormat="1" ht="6.95" customHeight="1">
      <c r="AH278" s="84"/>
      <c r="AJ278" s="84"/>
      <c r="AL278" s="84"/>
    </row>
    <row r="279" spans="34:38" s="83" customFormat="1" ht="6.95" customHeight="1">
      <c r="AH279" s="84"/>
      <c r="AJ279" s="84"/>
      <c r="AL279" s="84"/>
    </row>
    <row r="280" spans="34:38" s="83" customFormat="1" ht="6.95" customHeight="1">
      <c r="AH280" s="84"/>
      <c r="AJ280" s="84"/>
      <c r="AL280" s="84"/>
    </row>
    <row r="281" spans="34:38" s="83" customFormat="1" ht="6.95" customHeight="1">
      <c r="AH281" s="84"/>
      <c r="AJ281" s="84"/>
      <c r="AL281" s="84"/>
    </row>
    <row r="282" spans="34:38" s="83" customFormat="1" ht="6.95" customHeight="1">
      <c r="AH282" s="84"/>
      <c r="AJ282" s="84"/>
      <c r="AL282" s="84"/>
    </row>
    <row r="283" spans="34:38" s="83" customFormat="1" ht="6.95" customHeight="1">
      <c r="AH283" s="84"/>
      <c r="AJ283" s="84"/>
      <c r="AL283" s="84"/>
    </row>
    <row r="284" spans="34:38" s="83" customFormat="1" ht="6.95" customHeight="1">
      <c r="AH284" s="84"/>
      <c r="AJ284" s="84"/>
      <c r="AL284" s="84"/>
    </row>
    <row r="285" spans="34:38" s="83" customFormat="1" ht="6.95" customHeight="1">
      <c r="AH285" s="84"/>
      <c r="AJ285" s="84"/>
      <c r="AL285" s="84"/>
    </row>
    <row r="286" spans="34:38" s="83" customFormat="1" ht="6.95" customHeight="1">
      <c r="AH286" s="84"/>
      <c r="AJ286" s="84"/>
      <c r="AL286" s="84"/>
    </row>
    <row r="287" spans="34:38" s="83" customFormat="1" ht="6.95" customHeight="1">
      <c r="AH287" s="84"/>
      <c r="AJ287" s="84"/>
      <c r="AL287" s="84"/>
    </row>
    <row r="288" spans="34:38" s="83" customFormat="1" ht="6.95" customHeight="1">
      <c r="AH288" s="84"/>
      <c r="AJ288" s="84"/>
      <c r="AL288" s="84"/>
    </row>
    <row r="289" spans="34:38" s="83" customFormat="1" ht="6.95" customHeight="1">
      <c r="AH289" s="84"/>
      <c r="AJ289" s="84"/>
      <c r="AL289" s="84"/>
    </row>
    <row r="290" spans="34:38" s="83" customFormat="1" ht="6.95" customHeight="1">
      <c r="AH290" s="84"/>
      <c r="AJ290" s="84"/>
      <c r="AL290" s="84"/>
    </row>
    <row r="291" spans="34:38" s="83" customFormat="1" ht="6.95" customHeight="1">
      <c r="AH291" s="84"/>
      <c r="AJ291" s="84"/>
      <c r="AL291" s="84"/>
    </row>
    <row r="292" spans="34:38" s="83" customFormat="1" ht="6.95" customHeight="1">
      <c r="AH292" s="84"/>
      <c r="AJ292" s="84"/>
      <c r="AL292" s="84"/>
    </row>
    <row r="293" spans="34:38" s="83" customFormat="1" ht="6.95" customHeight="1">
      <c r="AH293" s="84"/>
      <c r="AJ293" s="84"/>
      <c r="AL293" s="84"/>
    </row>
    <row r="294" spans="34:38" s="83" customFormat="1" ht="6.95" customHeight="1">
      <c r="AH294" s="84"/>
      <c r="AJ294" s="84"/>
      <c r="AL294" s="84"/>
    </row>
    <row r="295" spans="34:38" s="83" customFormat="1" ht="6.95" customHeight="1">
      <c r="AH295" s="84"/>
      <c r="AJ295" s="84"/>
      <c r="AL295" s="84"/>
    </row>
    <row r="296" spans="34:38" s="83" customFormat="1" ht="6.95" customHeight="1">
      <c r="AH296" s="84"/>
      <c r="AJ296" s="84"/>
      <c r="AL296" s="84"/>
    </row>
    <row r="297" spans="34:38" s="83" customFormat="1" ht="6.95" customHeight="1">
      <c r="AH297" s="84"/>
      <c r="AJ297" s="84"/>
      <c r="AL297" s="84"/>
    </row>
    <row r="298" spans="34:38" s="83" customFormat="1" ht="6.95" customHeight="1">
      <c r="AH298" s="84"/>
      <c r="AJ298" s="84"/>
      <c r="AL298" s="84"/>
    </row>
    <row r="299" spans="34:38" s="83" customFormat="1" ht="6.95" customHeight="1">
      <c r="AH299" s="84"/>
      <c r="AJ299" s="84"/>
      <c r="AL299" s="84"/>
    </row>
    <row r="300" spans="34:38" s="83" customFormat="1" ht="6.95" customHeight="1">
      <c r="AH300" s="84"/>
      <c r="AJ300" s="84"/>
      <c r="AL300" s="84"/>
    </row>
    <row r="301" spans="34:38" s="83" customFormat="1" ht="6.95" customHeight="1">
      <c r="AH301" s="84"/>
      <c r="AJ301" s="84"/>
      <c r="AL301" s="84"/>
    </row>
    <row r="302" spans="34:38" s="83" customFormat="1" ht="6.95" customHeight="1">
      <c r="AH302" s="84"/>
      <c r="AJ302" s="84"/>
      <c r="AL302" s="84"/>
    </row>
    <row r="303" spans="34:38" s="83" customFormat="1" ht="6.95" customHeight="1">
      <c r="AH303" s="84"/>
      <c r="AJ303" s="84"/>
      <c r="AL303" s="84"/>
    </row>
    <row r="304" spans="34:38" s="83" customFormat="1" ht="6.95" customHeight="1">
      <c r="AH304" s="84"/>
      <c r="AJ304" s="84"/>
      <c r="AL304" s="84"/>
    </row>
    <row r="305" spans="34:38" s="83" customFormat="1" ht="6.95" customHeight="1">
      <c r="AH305" s="84"/>
      <c r="AJ305" s="84"/>
      <c r="AL305" s="84"/>
    </row>
    <row r="306" spans="34:38" s="83" customFormat="1" ht="6.95" customHeight="1">
      <c r="AH306" s="84"/>
      <c r="AJ306" s="84"/>
      <c r="AL306" s="84"/>
    </row>
    <row r="307" spans="34:38" s="83" customFormat="1" ht="6.95" customHeight="1">
      <c r="AH307" s="84"/>
      <c r="AJ307" s="84"/>
      <c r="AL307" s="84"/>
    </row>
    <row r="308" spans="34:38" s="83" customFormat="1" ht="6.95" customHeight="1">
      <c r="AH308" s="84"/>
      <c r="AJ308" s="84"/>
      <c r="AL308" s="84"/>
    </row>
    <row r="309" spans="34:38" s="83" customFormat="1" ht="6.95" customHeight="1">
      <c r="AH309" s="84"/>
      <c r="AJ309" s="84"/>
      <c r="AL309" s="84"/>
    </row>
    <row r="310" spans="34:38" s="83" customFormat="1" ht="6.95" customHeight="1">
      <c r="AH310" s="84"/>
      <c r="AJ310" s="84"/>
      <c r="AL310" s="84"/>
    </row>
    <row r="311" spans="34:38" s="83" customFormat="1" ht="6.95" customHeight="1">
      <c r="AH311" s="84"/>
      <c r="AJ311" s="84"/>
      <c r="AL311" s="84"/>
    </row>
    <row r="312" spans="34:38" s="83" customFormat="1" ht="6.95" customHeight="1">
      <c r="AH312" s="84"/>
      <c r="AJ312" s="84"/>
      <c r="AL312" s="84"/>
    </row>
    <row r="313" spans="34:38" s="83" customFormat="1" ht="6.95" customHeight="1">
      <c r="AH313" s="84"/>
      <c r="AJ313" s="84"/>
      <c r="AL313" s="84"/>
    </row>
    <row r="314" spans="34:38" s="83" customFormat="1" ht="6.95" customHeight="1">
      <c r="AH314" s="84"/>
      <c r="AJ314" s="84"/>
      <c r="AL314" s="84"/>
    </row>
    <row r="315" spans="34:38" s="83" customFormat="1" ht="6.95" customHeight="1">
      <c r="AH315" s="84"/>
      <c r="AJ315" s="84"/>
      <c r="AL315" s="84"/>
    </row>
    <row r="316" spans="34:38" s="83" customFormat="1" ht="6.95" customHeight="1">
      <c r="AH316" s="84"/>
      <c r="AJ316" s="84"/>
      <c r="AL316" s="84"/>
    </row>
    <row r="317" spans="34:38" s="83" customFormat="1" ht="6.95" customHeight="1">
      <c r="AH317" s="84"/>
      <c r="AJ317" s="84"/>
      <c r="AL317" s="84"/>
    </row>
    <row r="318" spans="34:38" s="83" customFormat="1" ht="6.95" customHeight="1">
      <c r="AH318" s="84"/>
      <c r="AJ318" s="84"/>
      <c r="AL318" s="84"/>
    </row>
    <row r="319" spans="34:38" s="83" customFormat="1" ht="6.95" customHeight="1">
      <c r="AH319" s="84"/>
      <c r="AJ319" s="84"/>
      <c r="AL319" s="84"/>
    </row>
    <row r="320" spans="34:38" s="83" customFormat="1" ht="6.95" customHeight="1">
      <c r="AH320" s="84"/>
      <c r="AJ320" s="84"/>
      <c r="AL320" s="84"/>
    </row>
    <row r="321" spans="34:38" s="83" customFormat="1" ht="6.95" customHeight="1">
      <c r="AH321" s="84"/>
      <c r="AJ321" s="84"/>
      <c r="AL321" s="84"/>
    </row>
    <row r="322" spans="34:38" s="83" customFormat="1" ht="6.95" customHeight="1">
      <c r="AH322" s="84"/>
      <c r="AJ322" s="84"/>
      <c r="AL322" s="84"/>
    </row>
    <row r="323" spans="34:38" s="83" customFormat="1" ht="6.95" customHeight="1">
      <c r="AH323" s="84"/>
      <c r="AJ323" s="84"/>
      <c r="AL323" s="84"/>
    </row>
    <row r="324" spans="34:38" s="83" customFormat="1" ht="6.95" customHeight="1">
      <c r="AH324" s="84"/>
      <c r="AJ324" s="84"/>
      <c r="AL324" s="84"/>
    </row>
    <row r="325" spans="34:38" s="83" customFormat="1" ht="6.95" customHeight="1">
      <c r="AH325" s="84"/>
      <c r="AJ325" s="84"/>
      <c r="AL325" s="84"/>
    </row>
    <row r="326" spans="34:38" s="83" customFormat="1" ht="6.95" customHeight="1">
      <c r="AH326" s="84"/>
      <c r="AJ326" s="84"/>
      <c r="AL326" s="84"/>
    </row>
    <row r="327" spans="34:38" s="83" customFormat="1" ht="6.95" customHeight="1">
      <c r="AH327" s="84"/>
      <c r="AJ327" s="84"/>
      <c r="AL327" s="84"/>
    </row>
    <row r="328" spans="34:38" s="83" customFormat="1" ht="6.95" customHeight="1">
      <c r="AH328" s="84"/>
      <c r="AJ328" s="84"/>
      <c r="AL328" s="84"/>
    </row>
    <row r="329" spans="34:38" s="83" customFormat="1" ht="6.95" customHeight="1">
      <c r="AH329" s="84"/>
      <c r="AJ329" s="84"/>
      <c r="AL329" s="84"/>
    </row>
    <row r="330" spans="34:38" s="83" customFormat="1" ht="6.95" customHeight="1">
      <c r="AH330" s="84"/>
      <c r="AJ330" s="84"/>
      <c r="AL330" s="84"/>
    </row>
    <row r="331" spans="34:38" s="83" customFormat="1" ht="6.95" customHeight="1">
      <c r="AH331" s="84"/>
      <c r="AJ331" s="84"/>
      <c r="AL331" s="84"/>
    </row>
    <row r="332" spans="34:38" s="83" customFormat="1" ht="6.95" customHeight="1">
      <c r="AH332" s="84"/>
      <c r="AJ332" s="84"/>
      <c r="AL332" s="84"/>
    </row>
    <row r="333" spans="34:38" s="83" customFormat="1" ht="6.95" customHeight="1">
      <c r="AH333" s="84"/>
      <c r="AJ333" s="84"/>
      <c r="AL333" s="84"/>
    </row>
    <row r="334" spans="34:38" s="83" customFormat="1" ht="6.95" customHeight="1">
      <c r="AH334" s="84"/>
      <c r="AJ334" s="84"/>
      <c r="AL334" s="84"/>
    </row>
    <row r="335" spans="34:38" s="83" customFormat="1" ht="6.95" customHeight="1">
      <c r="AH335" s="84"/>
      <c r="AJ335" s="84"/>
      <c r="AL335" s="84"/>
    </row>
    <row r="336" spans="34:38" s="83" customFormat="1" ht="6.95" customHeight="1">
      <c r="AH336" s="84"/>
      <c r="AJ336" s="84"/>
      <c r="AL336" s="84"/>
    </row>
    <row r="337" spans="34:38" s="83" customFormat="1" ht="6.95" customHeight="1">
      <c r="AH337" s="84"/>
      <c r="AJ337" s="84"/>
      <c r="AL337" s="84"/>
    </row>
    <row r="338" spans="34:38" s="83" customFormat="1" ht="6.95" customHeight="1">
      <c r="AH338" s="84"/>
      <c r="AJ338" s="84"/>
      <c r="AL338" s="84"/>
    </row>
    <row r="339" spans="34:38" s="83" customFormat="1" ht="6.95" customHeight="1">
      <c r="AH339" s="84"/>
      <c r="AJ339" s="84"/>
      <c r="AL339" s="84"/>
    </row>
    <row r="340" spans="34:38" s="83" customFormat="1" ht="6.95" customHeight="1">
      <c r="AH340" s="84"/>
      <c r="AJ340" s="84"/>
      <c r="AL340" s="84"/>
    </row>
    <row r="341" spans="34:38" s="83" customFormat="1" ht="6.95" customHeight="1">
      <c r="AH341" s="84"/>
      <c r="AJ341" s="84"/>
      <c r="AL341" s="84"/>
    </row>
    <row r="342" spans="34:38" s="83" customFormat="1" ht="6.95" customHeight="1">
      <c r="AH342" s="84"/>
      <c r="AJ342" s="84"/>
      <c r="AL342" s="84"/>
    </row>
    <row r="343" spans="34:38" s="83" customFormat="1" ht="6.95" customHeight="1">
      <c r="AH343" s="84"/>
      <c r="AJ343" s="84"/>
      <c r="AL343" s="84"/>
    </row>
    <row r="344" spans="34:38" s="83" customFormat="1" ht="6.95" customHeight="1">
      <c r="AH344" s="84"/>
      <c r="AJ344" s="84"/>
      <c r="AL344" s="84"/>
    </row>
    <row r="345" spans="34:38" s="83" customFormat="1" ht="6.95" customHeight="1">
      <c r="AH345" s="84"/>
      <c r="AJ345" s="84"/>
      <c r="AL345" s="84"/>
    </row>
    <row r="346" spans="34:38" s="83" customFormat="1" ht="6.95" customHeight="1">
      <c r="AH346" s="84"/>
      <c r="AJ346" s="84"/>
      <c r="AL346" s="84"/>
    </row>
    <row r="347" spans="34:38" s="83" customFormat="1" ht="6.95" customHeight="1">
      <c r="AH347" s="84"/>
      <c r="AJ347" s="84"/>
      <c r="AL347" s="84"/>
    </row>
    <row r="348" spans="34:38" s="83" customFormat="1" ht="6.95" customHeight="1">
      <c r="AH348" s="84"/>
      <c r="AJ348" s="84"/>
      <c r="AL348" s="84"/>
    </row>
    <row r="349" spans="34:38" s="83" customFormat="1" ht="6.95" customHeight="1">
      <c r="AH349" s="84"/>
      <c r="AJ349" s="84"/>
      <c r="AL349" s="84"/>
    </row>
    <row r="350" spans="34:38" s="83" customFormat="1" ht="6.95" customHeight="1">
      <c r="AH350" s="84"/>
      <c r="AJ350" s="84"/>
      <c r="AL350" s="84"/>
    </row>
    <row r="351" spans="34:38" s="83" customFormat="1" ht="6.95" customHeight="1">
      <c r="AH351" s="84"/>
      <c r="AJ351" s="84"/>
      <c r="AL351" s="84"/>
    </row>
    <row r="352" spans="34:38" s="83" customFormat="1" ht="6.95" customHeight="1">
      <c r="AH352" s="84"/>
      <c r="AJ352" s="84"/>
      <c r="AL352" s="84"/>
    </row>
    <row r="353" spans="34:38" s="83" customFormat="1" ht="6.95" customHeight="1">
      <c r="AH353" s="84"/>
      <c r="AJ353" s="84"/>
      <c r="AL353" s="84"/>
    </row>
    <row r="354" spans="34:38" s="83" customFormat="1" ht="6.95" customHeight="1">
      <c r="AH354" s="84"/>
      <c r="AJ354" s="84"/>
      <c r="AL354" s="84"/>
    </row>
    <row r="355" spans="34:38" s="83" customFormat="1" ht="6.95" customHeight="1">
      <c r="AH355" s="84"/>
      <c r="AJ355" s="84"/>
      <c r="AL355" s="84"/>
    </row>
    <row r="356" spans="34:38" s="83" customFormat="1" ht="6.95" customHeight="1">
      <c r="AH356" s="84"/>
      <c r="AJ356" s="84"/>
      <c r="AL356" s="84"/>
    </row>
    <row r="357" spans="34:38" s="83" customFormat="1" ht="6.95" customHeight="1">
      <c r="AH357" s="84"/>
      <c r="AJ357" s="84"/>
      <c r="AL357" s="84"/>
    </row>
    <row r="358" spans="34:38" s="83" customFormat="1" ht="6.95" customHeight="1">
      <c r="AH358" s="84"/>
      <c r="AJ358" s="84"/>
      <c r="AL358" s="84"/>
    </row>
    <row r="359" spans="34:38" s="83" customFormat="1" ht="6.95" customHeight="1">
      <c r="AH359" s="84"/>
      <c r="AJ359" s="84"/>
      <c r="AL359" s="84"/>
    </row>
    <row r="360" spans="34:38" s="83" customFormat="1" ht="6.95" customHeight="1">
      <c r="AH360" s="84"/>
      <c r="AJ360" s="84"/>
      <c r="AL360" s="84"/>
    </row>
    <row r="361" spans="34:38" s="83" customFormat="1" ht="6.95" customHeight="1">
      <c r="AH361" s="84"/>
      <c r="AJ361" s="84"/>
      <c r="AL361" s="84"/>
    </row>
    <row r="362" spans="34:38" s="83" customFormat="1" ht="6.95" customHeight="1">
      <c r="AH362" s="84"/>
      <c r="AJ362" s="84"/>
      <c r="AL362" s="84"/>
    </row>
    <row r="363" spans="34:38" s="83" customFormat="1" ht="6.95" customHeight="1">
      <c r="AH363" s="84"/>
      <c r="AJ363" s="84"/>
      <c r="AL363" s="84"/>
    </row>
    <row r="364" spans="34:38" s="83" customFormat="1" ht="6.95" customHeight="1">
      <c r="AH364" s="84"/>
      <c r="AJ364" s="84"/>
      <c r="AL364" s="84"/>
    </row>
    <row r="365" spans="34:38" s="83" customFormat="1" ht="6.95" customHeight="1">
      <c r="AH365" s="84"/>
      <c r="AJ365" s="84"/>
      <c r="AL365" s="84"/>
    </row>
    <row r="366" spans="34:38" s="83" customFormat="1" ht="6.95" customHeight="1">
      <c r="AH366" s="84"/>
      <c r="AJ366" s="84"/>
      <c r="AL366" s="84"/>
    </row>
    <row r="367" spans="34:38" s="83" customFormat="1" ht="6.95" customHeight="1">
      <c r="AH367" s="84"/>
      <c r="AJ367" s="84"/>
      <c r="AL367" s="84"/>
    </row>
    <row r="368" spans="34:38" s="83" customFormat="1" ht="6.95" customHeight="1">
      <c r="AH368" s="84"/>
      <c r="AJ368" s="84"/>
      <c r="AL368" s="84"/>
    </row>
    <row r="369" spans="34:38" s="83" customFormat="1" ht="6.95" customHeight="1">
      <c r="AH369" s="84"/>
      <c r="AJ369" s="84"/>
      <c r="AL369" s="84"/>
    </row>
    <row r="370" spans="34:38" s="83" customFormat="1" ht="6.95" customHeight="1">
      <c r="AH370" s="84"/>
      <c r="AJ370" s="84"/>
      <c r="AL370" s="84"/>
    </row>
    <row r="371" spans="34:38" s="83" customFormat="1" ht="6.95" customHeight="1">
      <c r="AH371" s="84"/>
      <c r="AJ371" s="84"/>
      <c r="AL371" s="84"/>
    </row>
    <row r="372" spans="34:38" s="83" customFormat="1" ht="6.95" customHeight="1">
      <c r="AH372" s="84"/>
      <c r="AJ372" s="84"/>
      <c r="AL372" s="84"/>
    </row>
    <row r="373" spans="34:38" s="83" customFormat="1" ht="6.95" customHeight="1">
      <c r="AH373" s="84"/>
      <c r="AJ373" s="84"/>
      <c r="AL373" s="84"/>
    </row>
    <row r="374" spans="34:38" s="83" customFormat="1" ht="6.95" customHeight="1">
      <c r="AH374" s="84"/>
      <c r="AJ374" s="84"/>
      <c r="AL374" s="84"/>
    </row>
    <row r="375" spans="34:38" s="83" customFormat="1" ht="6.95" customHeight="1">
      <c r="AH375" s="84"/>
      <c r="AJ375" s="84"/>
      <c r="AL375" s="84"/>
    </row>
    <row r="376" spans="34:38" s="83" customFormat="1" ht="6.95" customHeight="1">
      <c r="AH376" s="84"/>
      <c r="AJ376" s="84"/>
      <c r="AL376" s="84"/>
    </row>
    <row r="377" spans="34:38" s="83" customFormat="1" ht="6.95" customHeight="1">
      <c r="AH377" s="84"/>
      <c r="AJ377" s="84"/>
      <c r="AL377" s="84"/>
    </row>
    <row r="378" spans="34:38" s="83" customFormat="1" ht="6.95" customHeight="1">
      <c r="AH378" s="84"/>
      <c r="AJ378" s="84"/>
      <c r="AL378" s="84"/>
    </row>
    <row r="379" spans="34:38" s="83" customFormat="1" ht="6.95" customHeight="1">
      <c r="AH379" s="84"/>
      <c r="AJ379" s="84"/>
      <c r="AL379" s="84"/>
    </row>
    <row r="380" spans="34:38" s="83" customFormat="1" ht="6.95" customHeight="1">
      <c r="AH380" s="84"/>
      <c r="AJ380" s="84"/>
      <c r="AL380" s="84"/>
    </row>
    <row r="381" spans="34:38" s="83" customFormat="1" ht="6.95" customHeight="1">
      <c r="AH381" s="84"/>
      <c r="AJ381" s="84"/>
      <c r="AL381" s="84"/>
    </row>
    <row r="382" spans="34:38" s="83" customFormat="1" ht="6.95" customHeight="1">
      <c r="AH382" s="84"/>
      <c r="AJ382" s="84"/>
      <c r="AL382" s="84"/>
    </row>
    <row r="383" spans="34:38" s="83" customFormat="1" ht="6.95" customHeight="1">
      <c r="AH383" s="84"/>
      <c r="AJ383" s="84"/>
      <c r="AL383" s="84"/>
    </row>
    <row r="384" spans="34:38" s="83" customFormat="1" ht="6.95" customHeight="1">
      <c r="AH384" s="84"/>
      <c r="AJ384" s="84"/>
      <c r="AL384" s="84"/>
    </row>
    <row r="385" spans="34:38" s="83" customFormat="1" ht="6.95" customHeight="1">
      <c r="AH385" s="84"/>
      <c r="AJ385" s="84"/>
      <c r="AL385" s="84"/>
    </row>
    <row r="386" spans="34:38" s="83" customFormat="1" ht="6.95" customHeight="1">
      <c r="AH386" s="84"/>
      <c r="AJ386" s="84"/>
      <c r="AL386" s="84"/>
    </row>
    <row r="387" spans="34:38" s="83" customFormat="1" ht="6.95" customHeight="1">
      <c r="AH387" s="84"/>
      <c r="AJ387" s="84"/>
      <c r="AL387" s="84"/>
    </row>
    <row r="388" spans="34:38" s="83" customFormat="1" ht="6.95" customHeight="1">
      <c r="AH388" s="84"/>
      <c r="AJ388" s="84"/>
      <c r="AL388" s="84"/>
    </row>
    <row r="389" spans="34:38" s="83" customFormat="1" ht="6.95" customHeight="1">
      <c r="AH389" s="84"/>
      <c r="AJ389" s="84"/>
      <c r="AL389" s="84"/>
    </row>
    <row r="390" spans="34:38" s="83" customFormat="1" ht="6.95" customHeight="1">
      <c r="AH390" s="84"/>
      <c r="AJ390" s="84"/>
      <c r="AL390" s="84"/>
    </row>
    <row r="391" spans="34:38" s="83" customFormat="1" ht="6.95" customHeight="1">
      <c r="AH391" s="84"/>
      <c r="AJ391" s="84"/>
      <c r="AL391" s="84"/>
    </row>
    <row r="392" spans="34:38" s="83" customFormat="1" ht="6.95" customHeight="1">
      <c r="AH392" s="84"/>
      <c r="AJ392" s="84"/>
      <c r="AL392" s="84"/>
    </row>
    <row r="393" spans="34:38" s="83" customFormat="1" ht="6.95" customHeight="1">
      <c r="AH393" s="84"/>
      <c r="AJ393" s="84"/>
      <c r="AL393" s="84"/>
    </row>
    <row r="394" spans="34:38" s="83" customFormat="1" ht="6.95" customHeight="1">
      <c r="AH394" s="84"/>
      <c r="AJ394" s="84"/>
      <c r="AL394" s="84"/>
    </row>
    <row r="395" spans="34:38" s="83" customFormat="1" ht="6.95" customHeight="1">
      <c r="AH395" s="84"/>
      <c r="AJ395" s="84"/>
      <c r="AL395" s="84"/>
    </row>
    <row r="396" spans="34:38" s="83" customFormat="1" ht="6.95" customHeight="1">
      <c r="AH396" s="84"/>
      <c r="AJ396" s="84"/>
      <c r="AL396" s="84"/>
    </row>
    <row r="397" spans="34:38" s="83" customFormat="1" ht="6.95" customHeight="1">
      <c r="AH397" s="84"/>
      <c r="AJ397" s="84"/>
      <c r="AL397" s="84"/>
    </row>
    <row r="398" spans="34:38" s="83" customFormat="1" ht="6.95" customHeight="1">
      <c r="AH398" s="84"/>
      <c r="AJ398" s="84"/>
      <c r="AL398" s="84"/>
    </row>
    <row r="399" spans="34:38" s="83" customFormat="1" ht="6.95" customHeight="1">
      <c r="AH399" s="84"/>
      <c r="AJ399" s="84"/>
      <c r="AL399" s="84"/>
    </row>
    <row r="400" spans="34:38" s="83" customFormat="1" ht="6.95" customHeight="1">
      <c r="AH400" s="84"/>
      <c r="AJ400" s="84"/>
      <c r="AL400" s="84"/>
    </row>
    <row r="401" spans="34:38" s="83" customFormat="1" ht="6.95" customHeight="1">
      <c r="AH401" s="84"/>
      <c r="AJ401" s="84"/>
      <c r="AL401" s="84"/>
    </row>
    <row r="402" spans="34:38" s="83" customFormat="1" ht="6.95" customHeight="1">
      <c r="AH402" s="84"/>
      <c r="AJ402" s="84"/>
      <c r="AL402" s="84"/>
    </row>
    <row r="403" spans="34:38" s="83" customFormat="1" ht="6.95" customHeight="1">
      <c r="AH403" s="84"/>
      <c r="AJ403" s="84"/>
      <c r="AL403" s="84"/>
    </row>
    <row r="404" spans="34:38" s="83" customFormat="1" ht="6.95" customHeight="1">
      <c r="AH404" s="84"/>
      <c r="AJ404" s="84"/>
      <c r="AL404" s="84"/>
    </row>
    <row r="405" spans="34:38" s="87" customFormat="1" ht="6.95" customHeight="1">
      <c r="AH405" s="88"/>
      <c r="AJ405" s="88"/>
      <c r="AL405" s="88"/>
    </row>
    <row r="406" spans="34:38" s="87" customFormat="1" ht="6.95" customHeight="1">
      <c r="AH406" s="88"/>
      <c r="AJ406" s="88"/>
      <c r="AL406" s="88"/>
    </row>
    <row r="407" spans="34:38" s="87" customFormat="1" ht="6.95" customHeight="1">
      <c r="AH407" s="88"/>
      <c r="AJ407" s="88"/>
      <c r="AL407" s="88"/>
    </row>
    <row r="408" spans="34:38" s="87" customFormat="1" ht="6.95" customHeight="1">
      <c r="AH408" s="88"/>
      <c r="AJ408" s="88"/>
      <c r="AL408" s="88"/>
    </row>
    <row r="409" spans="34:38" s="87" customFormat="1" ht="6.95" customHeight="1">
      <c r="AH409" s="88"/>
      <c r="AJ409" s="88"/>
      <c r="AL409" s="88"/>
    </row>
    <row r="410" spans="34:38" s="87" customFormat="1" ht="6.95" customHeight="1">
      <c r="AH410" s="88"/>
      <c r="AJ410" s="88"/>
      <c r="AL410" s="88"/>
    </row>
    <row r="411" spans="34:38" s="87" customFormat="1" ht="6.95" customHeight="1">
      <c r="AH411" s="88"/>
      <c r="AJ411" s="88"/>
      <c r="AL411" s="88"/>
    </row>
    <row r="412" spans="34:38" s="87" customFormat="1" ht="6.95" customHeight="1">
      <c r="AH412" s="88"/>
      <c r="AJ412" s="88"/>
      <c r="AL412" s="88"/>
    </row>
    <row r="413" spans="34:38" s="87" customFormat="1" ht="6.95" customHeight="1">
      <c r="AH413" s="88"/>
      <c r="AJ413" s="88"/>
      <c r="AL413" s="88"/>
    </row>
    <row r="414" spans="34:38" s="87" customFormat="1" ht="6.95" customHeight="1">
      <c r="AH414" s="88"/>
      <c r="AJ414" s="88"/>
      <c r="AL414" s="88"/>
    </row>
    <row r="415" spans="34:38" s="87" customFormat="1" ht="6.95" customHeight="1">
      <c r="AH415" s="88"/>
      <c r="AJ415" s="88"/>
      <c r="AL415" s="88"/>
    </row>
    <row r="416" spans="34:38" s="87" customFormat="1" ht="6.95" customHeight="1">
      <c r="AH416" s="88"/>
      <c r="AJ416" s="88"/>
      <c r="AL416" s="88"/>
    </row>
    <row r="417" spans="2:38" s="87" customFormat="1" ht="6.95" customHeight="1">
      <c r="AH417" s="88"/>
      <c r="AJ417" s="88"/>
      <c r="AL417" s="88"/>
    </row>
    <row r="418" spans="2:38" s="87" customFormat="1" ht="6.95" customHeight="1">
      <c r="AH418" s="88"/>
      <c r="AJ418" s="88"/>
      <c r="AL418" s="88"/>
    </row>
    <row r="419" spans="2:38" s="87" customFormat="1" ht="6.95" customHeight="1">
      <c r="AH419" s="88"/>
      <c r="AJ419" s="88"/>
      <c r="AL419" s="88"/>
    </row>
    <row r="420" spans="2:38" s="87" customFormat="1" ht="6.95" customHeight="1">
      <c r="AH420" s="88"/>
      <c r="AJ420" s="88"/>
      <c r="AL420" s="88"/>
    </row>
    <row r="421" spans="2:38" s="87" customFormat="1" ht="6.95" customHeight="1">
      <c r="AH421" s="88"/>
      <c r="AJ421" s="88"/>
      <c r="AL421" s="88"/>
    </row>
    <row r="422" spans="2:38" s="87" customFormat="1" ht="6.95" customHeight="1">
      <c r="AH422" s="88"/>
      <c r="AJ422" s="88"/>
      <c r="AL422" s="88"/>
    </row>
    <row r="423" spans="2:38" s="87" customFormat="1" ht="6.95" customHeight="1">
      <c r="AH423" s="88"/>
      <c r="AJ423" s="88"/>
      <c r="AL423" s="88"/>
    </row>
    <row r="424" spans="2:38" s="87" customFormat="1" ht="6.95" customHeight="1">
      <c r="AH424" s="88"/>
      <c r="AJ424" s="88"/>
      <c r="AL424" s="88"/>
    </row>
    <row r="425" spans="2:38" s="87" customFormat="1" ht="6.95" customHeight="1">
      <c r="AH425" s="88"/>
      <c r="AJ425" s="88"/>
      <c r="AL425" s="88"/>
    </row>
    <row r="426" spans="2:38" s="87" customFormat="1" ht="6.95" customHeight="1">
      <c r="AH426" s="88"/>
      <c r="AJ426" s="88"/>
      <c r="AL426" s="88"/>
    </row>
    <row r="427" spans="2:38" s="87" customFormat="1" ht="6.95" customHeight="1">
      <c r="AH427" s="88"/>
      <c r="AJ427" s="88"/>
      <c r="AL427" s="88"/>
    </row>
    <row r="428" spans="2:38" s="87" customFormat="1" ht="6.95" customHeight="1">
      <c r="AH428" s="88"/>
      <c r="AJ428" s="88"/>
      <c r="AL428" s="88"/>
    </row>
    <row r="429" spans="2:38" s="87" customFormat="1" ht="6.95" customHeight="1">
      <c r="AH429" s="88"/>
      <c r="AJ429" s="88"/>
      <c r="AL429" s="88"/>
    </row>
    <row r="430" spans="2:38" s="87" customFormat="1" ht="6.95" customHeight="1">
      <c r="AH430" s="88"/>
      <c r="AJ430" s="88"/>
      <c r="AL430" s="88"/>
    </row>
    <row r="431" spans="2:38" s="49" customFormat="1" ht="10.7" customHeight="1"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90"/>
      <c r="AJ431" s="90"/>
      <c r="AL431" s="90"/>
    </row>
    <row r="432" spans="2:38" s="49" customFormat="1" ht="10.7" customHeight="1"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90"/>
      <c r="AJ432" s="90"/>
      <c r="AL432" s="90"/>
    </row>
    <row r="433" spans="2:38" s="49" customFormat="1" ht="10.7" customHeight="1"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90"/>
      <c r="AJ433" s="90"/>
      <c r="AL433" s="90"/>
    </row>
    <row r="434" spans="2:38" s="49" customFormat="1" ht="10.7" customHeight="1"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90"/>
      <c r="AJ434" s="90"/>
      <c r="AL434" s="90"/>
    </row>
    <row r="435" spans="2:38" s="49" customFormat="1" ht="10.7" customHeight="1"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90"/>
      <c r="AJ435" s="90"/>
      <c r="AL435" s="90"/>
    </row>
    <row r="436" spans="2:38" s="49" customFormat="1" ht="10.7" customHeight="1"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90"/>
      <c r="AJ436" s="90"/>
      <c r="AL436" s="90"/>
    </row>
    <row r="437" spans="2:38" s="49" customFormat="1" ht="10.7" customHeight="1"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90"/>
      <c r="AJ437" s="90"/>
      <c r="AL437" s="90"/>
    </row>
    <row r="438" spans="2:38" s="49" customFormat="1" ht="10.7" customHeight="1"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90"/>
      <c r="AJ438" s="90"/>
      <c r="AL438" s="90"/>
    </row>
    <row r="439" spans="2:38" s="49" customFormat="1" ht="10.7" customHeight="1"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90"/>
      <c r="AJ439" s="90"/>
      <c r="AL439" s="90"/>
    </row>
    <row r="440" spans="2:38" s="49" customFormat="1" ht="10.7" customHeight="1"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90"/>
      <c r="AJ440" s="90"/>
      <c r="AL440" s="90"/>
    </row>
    <row r="441" spans="2:38" s="49" customFormat="1" ht="10.7" customHeight="1"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90"/>
      <c r="AJ441" s="90"/>
      <c r="AL441" s="90"/>
    </row>
    <row r="442" spans="2:38" s="49" customFormat="1" ht="10.7" customHeight="1"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90"/>
      <c r="AJ442" s="90"/>
      <c r="AL442" s="90"/>
    </row>
    <row r="443" spans="2:38" s="49" customFormat="1" ht="10.7" customHeight="1"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90"/>
      <c r="AJ443" s="90"/>
      <c r="AL443" s="90"/>
    </row>
    <row r="444" spans="2:38" s="49" customFormat="1" ht="10.7" customHeight="1"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90"/>
      <c r="AJ444" s="90"/>
      <c r="AL444" s="90"/>
    </row>
    <row r="445" spans="2:38" s="49" customFormat="1" ht="10.7" customHeight="1"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90"/>
      <c r="AJ445" s="90"/>
      <c r="AL445" s="90"/>
    </row>
    <row r="446" spans="2:38" s="49" customFormat="1" ht="10.7" customHeight="1"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90"/>
      <c r="AJ446" s="90"/>
      <c r="AL446" s="90"/>
    </row>
    <row r="447" spans="2:38" s="49" customFormat="1" ht="10.7" customHeight="1"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90"/>
      <c r="AJ447" s="90"/>
      <c r="AL447" s="90"/>
    </row>
    <row r="448" spans="2:38" s="49" customFormat="1" ht="10.7" customHeight="1"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90"/>
      <c r="AJ448" s="90"/>
      <c r="AL448" s="90"/>
    </row>
    <row r="449" spans="2:38" s="49" customFormat="1" ht="10.7" customHeight="1"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90"/>
      <c r="AJ449" s="90"/>
      <c r="AL449" s="90"/>
    </row>
    <row r="450" spans="2:38" s="49" customFormat="1" ht="10.7" customHeight="1"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90"/>
      <c r="AJ450" s="90"/>
      <c r="AL450" s="90"/>
    </row>
    <row r="451" spans="2:38" s="49" customFormat="1" ht="10.7" customHeight="1"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90"/>
      <c r="AJ451" s="90"/>
      <c r="AL451" s="90"/>
    </row>
    <row r="452" spans="2:38" s="49" customFormat="1" ht="10.7" customHeight="1"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90"/>
      <c r="AJ452" s="90"/>
      <c r="AL452" s="90"/>
    </row>
    <row r="453" spans="2:38" s="49" customFormat="1" ht="10.7" customHeight="1"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90"/>
      <c r="AJ453" s="90"/>
      <c r="AL453" s="90"/>
    </row>
    <row r="454" spans="2:38" s="49" customFormat="1" ht="10.7" customHeight="1"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90"/>
      <c r="AJ454" s="90"/>
      <c r="AL454" s="90"/>
    </row>
    <row r="455" spans="2:38" s="49" customFormat="1" ht="10.7" customHeight="1"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90"/>
      <c r="AJ455" s="90"/>
      <c r="AL455" s="90"/>
    </row>
    <row r="456" spans="2:38" s="49" customFormat="1" ht="10.7" customHeight="1"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90"/>
      <c r="AJ456" s="90"/>
      <c r="AL456" s="90"/>
    </row>
    <row r="457" spans="2:38" s="49" customFormat="1" ht="10.7" customHeight="1"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90"/>
      <c r="AJ457" s="90"/>
      <c r="AL457" s="90"/>
    </row>
    <row r="458" spans="2:38" s="49" customFormat="1" ht="10.7" customHeight="1"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90"/>
      <c r="AJ458" s="90"/>
      <c r="AL458" s="90"/>
    </row>
    <row r="459" spans="2:38" s="49" customFormat="1" ht="10.7" customHeight="1"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90"/>
      <c r="AJ459" s="90"/>
      <c r="AL459" s="90"/>
    </row>
    <row r="460" spans="2:38" s="49" customFormat="1" ht="10.7" customHeight="1"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90"/>
      <c r="AJ460" s="90"/>
      <c r="AL460" s="90"/>
    </row>
    <row r="461" spans="2:38" s="49" customFormat="1" ht="10.7" customHeight="1"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90"/>
      <c r="AJ461" s="90"/>
      <c r="AL461" s="90"/>
    </row>
    <row r="462" spans="2:38" s="49" customFormat="1" ht="10.7" customHeight="1"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90"/>
      <c r="AJ462" s="90"/>
      <c r="AL462" s="90"/>
    </row>
    <row r="463" spans="2:38" s="49" customFormat="1" ht="10.7" customHeight="1"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90"/>
      <c r="AJ463" s="90"/>
      <c r="AL463" s="90"/>
    </row>
    <row r="464" spans="2:38" s="49" customFormat="1" ht="10.7" customHeight="1"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90"/>
      <c r="AJ464" s="90"/>
      <c r="AL464" s="90"/>
    </row>
    <row r="465" spans="2:38" s="49" customFormat="1" ht="10.7" customHeight="1"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90"/>
      <c r="AJ465" s="90"/>
      <c r="AL465" s="90"/>
    </row>
    <row r="466" spans="2:38" s="49" customFormat="1" ht="10.7" customHeight="1"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90"/>
      <c r="AJ466" s="90"/>
      <c r="AL466" s="90"/>
    </row>
    <row r="467" spans="2:38" s="49" customFormat="1" ht="10.7" customHeight="1"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90"/>
      <c r="AJ467" s="90"/>
      <c r="AL467" s="90"/>
    </row>
    <row r="468" spans="2:38" s="49" customFormat="1" ht="10.7" customHeight="1"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90"/>
      <c r="AJ468" s="90"/>
      <c r="AL468" s="90"/>
    </row>
    <row r="469" spans="2:38" s="49" customFormat="1" ht="10.7" customHeight="1"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90"/>
      <c r="AJ469" s="90"/>
      <c r="AL469" s="90"/>
    </row>
    <row r="470" spans="2:38" s="49" customFormat="1" ht="10.7" customHeight="1"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90"/>
      <c r="AJ470" s="90"/>
      <c r="AL470" s="90"/>
    </row>
    <row r="471" spans="2:38" s="49" customFormat="1" ht="10.7" customHeight="1"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90"/>
      <c r="AJ471" s="90"/>
      <c r="AL471" s="90"/>
    </row>
    <row r="472" spans="2:38" s="49" customFormat="1" ht="10.7" customHeight="1"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90"/>
      <c r="AJ472" s="90"/>
      <c r="AL472" s="90"/>
    </row>
    <row r="473" spans="2:38" s="49" customFormat="1" ht="10.7" customHeight="1"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90"/>
      <c r="AJ473" s="90"/>
      <c r="AL473" s="90"/>
    </row>
    <row r="474" spans="2:38" s="49" customFormat="1" ht="10.7" customHeight="1"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90"/>
      <c r="AJ474" s="90"/>
      <c r="AL474" s="90"/>
    </row>
    <row r="475" spans="2:38" s="49" customFormat="1" ht="10.7" customHeight="1"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90"/>
      <c r="AJ475" s="90"/>
      <c r="AL475" s="90"/>
    </row>
    <row r="476" spans="2:38" s="49" customFormat="1" ht="10.7" customHeight="1"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90"/>
      <c r="AJ476" s="90"/>
      <c r="AL476" s="90"/>
    </row>
    <row r="477" spans="2:38" s="49" customFormat="1" ht="10.7" customHeight="1"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90"/>
      <c r="AJ477" s="90"/>
      <c r="AL477" s="90"/>
    </row>
    <row r="478" spans="2:38" s="49" customFormat="1" ht="10.7" customHeight="1"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90"/>
      <c r="AJ478" s="90"/>
      <c r="AL478" s="90"/>
    </row>
    <row r="479" spans="2:38" s="49" customFormat="1" ht="10.7" customHeight="1"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90"/>
      <c r="AJ479" s="90"/>
      <c r="AL479" s="90"/>
    </row>
    <row r="480" spans="2:38" s="49" customFormat="1" ht="10.7" customHeight="1"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90"/>
      <c r="AJ480" s="90"/>
      <c r="AL480" s="90"/>
    </row>
    <row r="481" spans="2:38" s="49" customFormat="1" ht="10.7" customHeight="1"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90"/>
      <c r="AJ481" s="90"/>
      <c r="AL481" s="90"/>
    </row>
    <row r="482" spans="2:38" s="49" customFormat="1" ht="10.7" customHeight="1"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90"/>
      <c r="AJ482" s="90"/>
      <c r="AL482" s="90"/>
    </row>
    <row r="483" spans="2:38" s="49" customFormat="1" ht="10.7" customHeight="1"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90"/>
      <c r="AJ483" s="90"/>
      <c r="AL483" s="90"/>
    </row>
    <row r="484" spans="2:38" s="49" customFormat="1" ht="10.7" customHeight="1"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90"/>
      <c r="AJ484" s="90"/>
      <c r="AL484" s="90"/>
    </row>
    <row r="485" spans="2:38" s="49" customFormat="1" ht="10.7" customHeight="1"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90"/>
      <c r="AJ485" s="90"/>
      <c r="AL485" s="90"/>
    </row>
    <row r="486" spans="2:38" s="49" customFormat="1" ht="10.7" customHeight="1"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90"/>
      <c r="AJ486" s="90"/>
      <c r="AL486" s="90"/>
    </row>
    <row r="487" spans="2:38" s="49" customFormat="1" ht="10.7" customHeight="1"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90"/>
      <c r="AJ487" s="90"/>
      <c r="AL487" s="90"/>
    </row>
    <row r="488" spans="2:38" s="49" customFormat="1" ht="10.7" customHeight="1"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90"/>
      <c r="AJ488" s="90"/>
      <c r="AL488" s="90"/>
    </row>
    <row r="489" spans="2:38" s="49" customFormat="1" ht="10.7" customHeight="1"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90"/>
      <c r="AJ489" s="90"/>
      <c r="AL489" s="90"/>
    </row>
    <row r="490" spans="2:38" s="49" customFormat="1" ht="10.7" customHeight="1"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90"/>
      <c r="AJ490" s="90"/>
      <c r="AL490" s="90"/>
    </row>
    <row r="491" spans="2:38" s="49" customFormat="1" ht="10.7" customHeight="1"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90"/>
      <c r="AJ491" s="90"/>
      <c r="AL491" s="90"/>
    </row>
    <row r="492" spans="2:38" s="49" customFormat="1" ht="10.7" customHeight="1"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90"/>
      <c r="AJ492" s="90"/>
      <c r="AL492" s="90"/>
    </row>
    <row r="493" spans="2:38" s="49" customFormat="1" ht="10.7" customHeight="1"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90"/>
      <c r="AJ493" s="90"/>
      <c r="AL493" s="90"/>
    </row>
    <row r="494" spans="2:38" s="49" customFormat="1" ht="10.7" customHeight="1"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90"/>
      <c r="AJ494" s="90"/>
      <c r="AL494" s="90"/>
    </row>
    <row r="495" spans="2:38" s="49" customFormat="1" ht="10.7" customHeight="1"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90"/>
      <c r="AJ495" s="90"/>
      <c r="AL495" s="90"/>
    </row>
    <row r="496" spans="2:38" s="49" customFormat="1" ht="10.7" customHeight="1"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90"/>
      <c r="AJ496" s="90"/>
      <c r="AL496" s="90"/>
    </row>
    <row r="497" spans="2:38" s="49" customFormat="1" ht="10.7" customHeight="1"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90"/>
      <c r="AJ497" s="90"/>
      <c r="AL497" s="90"/>
    </row>
    <row r="498" spans="2:38" s="49" customFormat="1" ht="10.7" customHeight="1"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90"/>
      <c r="AJ498" s="90"/>
      <c r="AL498" s="90"/>
    </row>
    <row r="499" spans="2:38" s="49" customFormat="1" ht="10.7" customHeight="1"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90"/>
      <c r="AJ499" s="90"/>
      <c r="AL499" s="90"/>
    </row>
    <row r="500" spans="2:38" s="49" customFormat="1" ht="10.7" customHeight="1"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90"/>
      <c r="AJ500" s="90"/>
      <c r="AL500" s="90"/>
    </row>
    <row r="501" spans="2:38" s="49" customFormat="1" ht="10.7" customHeight="1"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90"/>
      <c r="AJ501" s="90"/>
      <c r="AL501" s="90"/>
    </row>
    <row r="502" spans="2:38" s="49" customFormat="1" ht="10.7" customHeight="1"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90"/>
      <c r="AJ502" s="90"/>
      <c r="AL502" s="90"/>
    </row>
    <row r="503" spans="2:38" s="49" customFormat="1" ht="10.7" customHeight="1"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90"/>
      <c r="AJ503" s="90"/>
      <c r="AL503" s="90"/>
    </row>
    <row r="504" spans="2:38" s="49" customFormat="1" ht="10.7" customHeight="1"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90"/>
      <c r="AJ504" s="90"/>
      <c r="AL504" s="90"/>
    </row>
    <row r="505" spans="2:38" s="49" customFormat="1" ht="10.7" customHeight="1"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90"/>
      <c r="AJ505" s="90"/>
      <c r="AL505" s="90"/>
    </row>
    <row r="506" spans="2:38" s="49" customFormat="1" ht="10.7" customHeight="1"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90"/>
      <c r="AJ506" s="90"/>
      <c r="AL506" s="90"/>
    </row>
    <row r="507" spans="2:38" s="49" customFormat="1" ht="10.7" customHeight="1"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90"/>
      <c r="AJ507" s="90"/>
      <c r="AL507" s="90"/>
    </row>
    <row r="508" spans="2:38" s="49" customFormat="1" ht="10.7" customHeight="1"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90"/>
      <c r="AJ508" s="90"/>
      <c r="AL508" s="90"/>
    </row>
    <row r="509" spans="2:38" s="49" customFormat="1" ht="10.7" customHeight="1"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90"/>
      <c r="AJ509" s="90"/>
      <c r="AL509" s="90"/>
    </row>
    <row r="510" spans="2:38" s="49" customFormat="1" ht="10.7" customHeight="1"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90"/>
      <c r="AJ510" s="90"/>
      <c r="AL510" s="90"/>
    </row>
    <row r="511" spans="2:38" s="49" customFormat="1" ht="10.7" customHeight="1"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90"/>
      <c r="AJ511" s="90"/>
      <c r="AL511" s="90"/>
    </row>
    <row r="512" spans="2:38" s="49" customFormat="1" ht="10.7" customHeight="1"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90"/>
      <c r="AJ512" s="90"/>
      <c r="AL512" s="90"/>
    </row>
    <row r="513" spans="2:38" s="49" customFormat="1" ht="10.7" customHeight="1"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90"/>
      <c r="AJ513" s="90"/>
      <c r="AL513" s="90"/>
    </row>
    <row r="514" spans="2:38" s="49" customFormat="1" ht="10.7" customHeight="1"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90"/>
      <c r="AJ514" s="90"/>
      <c r="AL514" s="90"/>
    </row>
    <row r="515" spans="2:38" s="49" customFormat="1" ht="10.7" customHeight="1"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90"/>
      <c r="AJ515" s="90"/>
      <c r="AL515" s="90"/>
    </row>
    <row r="516" spans="2:38" s="49" customFormat="1" ht="10.7" customHeight="1"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90"/>
      <c r="AJ516" s="90"/>
      <c r="AL516" s="90"/>
    </row>
    <row r="517" spans="2:38" s="49" customFormat="1" ht="10.7" customHeight="1"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90"/>
      <c r="AJ517" s="90"/>
      <c r="AL517" s="90"/>
    </row>
    <row r="518" spans="2:38" s="49" customFormat="1" ht="10.7" customHeight="1"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90"/>
      <c r="AJ518" s="90"/>
      <c r="AL518" s="90"/>
    </row>
    <row r="519" spans="2:38" s="49" customFormat="1" ht="10.7" customHeight="1"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90"/>
      <c r="AJ519" s="90"/>
      <c r="AL519" s="90"/>
    </row>
    <row r="520" spans="2:38" s="49" customFormat="1" ht="10.7" customHeight="1"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90"/>
      <c r="AJ520" s="90"/>
      <c r="AL520" s="90"/>
    </row>
    <row r="521" spans="2:38" s="49" customFormat="1" ht="10.7" customHeight="1"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90"/>
      <c r="AJ521" s="90"/>
      <c r="AL521" s="90"/>
    </row>
    <row r="522" spans="2:38" s="49" customFormat="1" ht="10.7" customHeight="1"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90"/>
      <c r="AJ522" s="90"/>
      <c r="AL522" s="90"/>
    </row>
    <row r="523" spans="2:38" s="49" customFormat="1" ht="10.7" customHeight="1"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90"/>
      <c r="AJ523" s="90"/>
      <c r="AL523" s="90"/>
    </row>
    <row r="524" spans="2:38" s="49" customFormat="1" ht="10.7" customHeight="1"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90"/>
      <c r="AJ524" s="90"/>
      <c r="AL524" s="90"/>
    </row>
    <row r="525" spans="2:38" s="49" customFormat="1" ht="10.7" customHeight="1"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90"/>
      <c r="AJ525" s="90"/>
      <c r="AL525" s="90"/>
    </row>
    <row r="526" spans="2:38" s="49" customFormat="1" ht="10.7" customHeight="1"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90"/>
      <c r="AJ526" s="90"/>
      <c r="AL526" s="90"/>
    </row>
    <row r="527" spans="2:38" s="49" customFormat="1" ht="10.7" customHeight="1"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90"/>
      <c r="AJ527" s="90"/>
      <c r="AL527" s="90"/>
    </row>
    <row r="528" spans="2:38" s="49" customFormat="1" ht="10.7" customHeight="1"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90"/>
      <c r="AJ528" s="90"/>
      <c r="AL528" s="90"/>
    </row>
    <row r="529" spans="2:38" s="49" customFormat="1" ht="10.7" customHeight="1"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90"/>
      <c r="AJ529" s="90"/>
      <c r="AL529" s="90"/>
    </row>
    <row r="530" spans="2:38" s="49" customFormat="1" ht="10.7" customHeight="1"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90"/>
      <c r="AJ530" s="90"/>
      <c r="AL530" s="90"/>
    </row>
    <row r="531" spans="2:38" s="49" customFormat="1" ht="10.7" customHeight="1"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90"/>
      <c r="AJ531" s="90"/>
      <c r="AL531" s="90"/>
    </row>
    <row r="532" spans="2:38" s="49" customFormat="1" ht="10.7" customHeight="1"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90"/>
      <c r="AJ532" s="90"/>
      <c r="AL532" s="90"/>
    </row>
    <row r="533" spans="2:38" s="49" customFormat="1" ht="10.7" customHeight="1"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90"/>
      <c r="AJ533" s="90"/>
      <c r="AL533" s="90"/>
    </row>
    <row r="534" spans="2:38" s="49" customFormat="1" ht="10.7" customHeight="1"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90"/>
      <c r="AJ534" s="90"/>
      <c r="AL534" s="90"/>
    </row>
    <row r="535" spans="2:38" s="49" customFormat="1" ht="10.7" customHeight="1"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90"/>
      <c r="AJ535" s="90"/>
      <c r="AL535" s="90"/>
    </row>
    <row r="536" spans="2:38" s="49" customFormat="1" ht="10.7" customHeight="1"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90"/>
      <c r="AJ536" s="90"/>
      <c r="AL536" s="90"/>
    </row>
    <row r="537" spans="2:38" s="49" customFormat="1" ht="10.7" customHeight="1"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90"/>
      <c r="AJ537" s="90"/>
      <c r="AL537" s="90"/>
    </row>
    <row r="538" spans="2:38" s="49" customFormat="1" ht="10.7" customHeight="1"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90"/>
      <c r="AJ538" s="90"/>
      <c r="AL538" s="90"/>
    </row>
    <row r="539" spans="2:38" s="49" customFormat="1" ht="10.7" customHeight="1"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90"/>
      <c r="AJ539" s="90"/>
      <c r="AL539" s="90"/>
    </row>
    <row r="540" spans="2:38" s="49" customFormat="1" ht="10.7" customHeight="1"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90"/>
      <c r="AJ540" s="90"/>
      <c r="AL540" s="90"/>
    </row>
    <row r="541" spans="2:38" s="49" customFormat="1" ht="10.7" customHeight="1"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90"/>
      <c r="AJ541" s="90"/>
      <c r="AL541" s="90"/>
    </row>
    <row r="542" spans="2:38" s="49" customFormat="1" ht="10.7" customHeight="1"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90"/>
      <c r="AJ542" s="90"/>
      <c r="AL542" s="90"/>
    </row>
    <row r="543" spans="2:38" s="49" customFormat="1" ht="10.7" customHeight="1"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90"/>
      <c r="AJ543" s="90"/>
      <c r="AL543" s="90"/>
    </row>
    <row r="544" spans="2:38" s="49" customFormat="1" ht="10.7" customHeight="1"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90"/>
      <c r="AJ544" s="90"/>
      <c r="AL544" s="90"/>
    </row>
    <row r="545" spans="2:38" s="49" customFormat="1" ht="10.7" customHeight="1"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90"/>
      <c r="AJ545" s="90"/>
      <c r="AL545" s="90"/>
    </row>
    <row r="546" spans="2:38" s="49" customFormat="1" ht="10.7" customHeight="1"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90"/>
      <c r="AJ546" s="90"/>
      <c r="AL546" s="90"/>
    </row>
    <row r="547" spans="2:38" s="49" customFormat="1" ht="10.7" customHeight="1"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90"/>
      <c r="AJ547" s="90"/>
      <c r="AL547" s="90"/>
    </row>
    <row r="548" spans="2:38" s="49" customFormat="1" ht="10.7" customHeight="1"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90"/>
      <c r="AJ548" s="90"/>
      <c r="AL548" s="90"/>
    </row>
    <row r="549" spans="2:38" s="49" customFormat="1" ht="10.7" customHeight="1"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90"/>
      <c r="AJ549" s="90"/>
      <c r="AL549" s="90"/>
    </row>
    <row r="550" spans="2:38" s="49" customFormat="1" ht="10.7" customHeight="1"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90"/>
      <c r="AJ550" s="90"/>
      <c r="AL550" s="90"/>
    </row>
    <row r="551" spans="2:38" s="49" customFormat="1" ht="10.7" customHeight="1"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90"/>
      <c r="AJ551" s="90"/>
      <c r="AL551" s="90"/>
    </row>
    <row r="552" spans="2:38" s="49" customFormat="1" ht="10.7" customHeight="1"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90"/>
      <c r="AJ552" s="90"/>
      <c r="AL552" s="90"/>
    </row>
    <row r="553" spans="2:38" s="49" customFormat="1" ht="10.7" customHeight="1"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90"/>
      <c r="AJ553" s="90"/>
      <c r="AL553" s="90"/>
    </row>
    <row r="554" spans="2:38" s="49" customFormat="1" ht="10.7" customHeight="1"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90"/>
      <c r="AJ554" s="90"/>
      <c r="AL554" s="90"/>
    </row>
    <row r="555" spans="2:38" s="49" customFormat="1" ht="10.7" customHeight="1"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90"/>
      <c r="AJ555" s="90"/>
      <c r="AL555" s="90"/>
    </row>
    <row r="556" spans="2:38" s="49" customFormat="1" ht="10.7" customHeight="1"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90"/>
      <c r="AJ556" s="90"/>
      <c r="AL556" s="90"/>
    </row>
    <row r="557" spans="2:38" s="49" customFormat="1" ht="10.7" customHeight="1"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90"/>
      <c r="AJ557" s="90"/>
      <c r="AL557" s="90"/>
    </row>
    <row r="558" spans="2:38" s="49" customFormat="1" ht="10.7" customHeight="1"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90"/>
      <c r="AJ558" s="90"/>
      <c r="AL558" s="90"/>
    </row>
    <row r="559" spans="2:38" s="49" customFormat="1" ht="10.7" customHeight="1"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90"/>
      <c r="AJ559" s="90"/>
      <c r="AL559" s="90"/>
    </row>
    <row r="560" spans="2:38" s="49" customFormat="1" ht="10.7" customHeight="1"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90"/>
      <c r="AJ560" s="90"/>
      <c r="AL560" s="90"/>
    </row>
    <row r="561" spans="2:38" s="49" customFormat="1" ht="10.7" customHeight="1"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90"/>
      <c r="AJ561" s="90"/>
      <c r="AL561" s="90"/>
    </row>
    <row r="562" spans="2:38" s="49" customFormat="1" ht="10.7" customHeight="1"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90"/>
      <c r="AJ562" s="90"/>
      <c r="AL562" s="90"/>
    </row>
    <row r="563" spans="2:38" s="49" customFormat="1" ht="10.7" customHeight="1"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90"/>
      <c r="AJ563" s="90"/>
      <c r="AL563" s="90"/>
    </row>
    <row r="564" spans="2:38" s="49" customFormat="1" ht="10.7" customHeight="1"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90"/>
      <c r="AJ564" s="90"/>
      <c r="AL564" s="90"/>
    </row>
    <row r="565" spans="2:38" s="49" customFormat="1" ht="10.7" customHeight="1"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90"/>
      <c r="AJ565" s="90"/>
      <c r="AL565" s="90"/>
    </row>
    <row r="566" spans="2:38" s="49" customFormat="1" ht="10.7" customHeight="1"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90"/>
      <c r="AJ566" s="90"/>
      <c r="AL566" s="90"/>
    </row>
    <row r="567" spans="2:38" s="49" customFormat="1" ht="10.7" customHeight="1"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90"/>
      <c r="AJ567" s="90"/>
      <c r="AL567" s="90"/>
    </row>
    <row r="568" spans="2:38" s="49" customFormat="1" ht="10.7" customHeight="1"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90"/>
      <c r="AJ568" s="90"/>
      <c r="AL568" s="90"/>
    </row>
    <row r="569" spans="2:38" s="49" customFormat="1" ht="10.7" customHeight="1"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90"/>
      <c r="AJ569" s="90"/>
      <c r="AL569" s="90"/>
    </row>
    <row r="570" spans="2:38" s="49" customFormat="1" ht="10.7" customHeight="1"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90"/>
      <c r="AJ570" s="90"/>
      <c r="AL570" s="90"/>
    </row>
    <row r="571" spans="2:38" s="49" customFormat="1" ht="10.7" customHeight="1"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90"/>
      <c r="AJ571" s="90"/>
      <c r="AL571" s="90"/>
    </row>
    <row r="572" spans="2:38" s="49" customFormat="1" ht="10.7" customHeight="1"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90"/>
      <c r="AJ572" s="90"/>
      <c r="AL572" s="90"/>
    </row>
    <row r="573" spans="2:38" s="49" customFormat="1" ht="10.7" customHeight="1"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90"/>
      <c r="AJ573" s="90"/>
      <c r="AL573" s="90"/>
    </row>
    <row r="574" spans="2:38" s="49" customFormat="1" ht="10.7" customHeight="1"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90"/>
      <c r="AJ574" s="90"/>
      <c r="AL574" s="90"/>
    </row>
    <row r="575" spans="2:38" s="49" customFormat="1" ht="10.7" customHeight="1"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90"/>
      <c r="AJ575" s="90"/>
      <c r="AL575" s="90"/>
    </row>
    <row r="576" spans="2:38" s="49" customFormat="1" ht="10.7" customHeight="1"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90"/>
      <c r="AJ576" s="90"/>
      <c r="AL576" s="90"/>
    </row>
    <row r="577" spans="2:38" s="49" customFormat="1" ht="10.7" customHeight="1"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90"/>
      <c r="AJ577" s="90"/>
      <c r="AL577" s="90"/>
    </row>
    <row r="578" spans="2:38" s="49" customFormat="1" ht="10.7" customHeight="1"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90"/>
      <c r="AJ578" s="90"/>
      <c r="AL578" s="90"/>
    </row>
    <row r="579" spans="2:38" s="49" customFormat="1" ht="10.7" customHeight="1"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90"/>
      <c r="AJ579" s="90"/>
      <c r="AL579" s="90"/>
    </row>
    <row r="580" spans="2:38" s="49" customFormat="1" ht="10.7" customHeight="1"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90"/>
      <c r="AJ580" s="90"/>
      <c r="AL580" s="90"/>
    </row>
    <row r="581" spans="2:38" s="49" customFormat="1" ht="10.7" customHeight="1"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90"/>
      <c r="AJ581" s="90"/>
      <c r="AL581" s="90"/>
    </row>
    <row r="582" spans="2:38" s="49" customFormat="1" ht="10.7" customHeight="1"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90"/>
      <c r="AJ582" s="90"/>
      <c r="AL582" s="90"/>
    </row>
    <row r="583" spans="2:38" s="49" customFormat="1" ht="10.7" customHeight="1"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90"/>
      <c r="AJ583" s="90"/>
      <c r="AL583" s="90"/>
    </row>
    <row r="584" spans="2:38" s="49" customFormat="1" ht="10.7" customHeight="1"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90"/>
      <c r="AJ584" s="90"/>
      <c r="AL584" s="90"/>
    </row>
    <row r="585" spans="2:38" s="49" customFormat="1" ht="10.7" customHeight="1"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90"/>
      <c r="AJ585" s="90"/>
      <c r="AL585" s="90"/>
    </row>
    <row r="586" spans="2:38" s="49" customFormat="1" ht="10.7" customHeight="1"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90"/>
      <c r="AJ586" s="90"/>
      <c r="AL586" s="90"/>
    </row>
    <row r="587" spans="2:38" s="49" customFormat="1" ht="10.7" customHeight="1"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90"/>
      <c r="AJ587" s="90"/>
      <c r="AL587" s="90"/>
    </row>
    <row r="588" spans="2:38" s="49" customFormat="1" ht="10.7" customHeight="1"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90"/>
      <c r="AJ588" s="90"/>
      <c r="AL588" s="90"/>
    </row>
    <row r="589" spans="2:38" s="49" customFormat="1" ht="10.7" customHeight="1"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90"/>
      <c r="AJ589" s="90"/>
      <c r="AL589" s="90"/>
    </row>
    <row r="590" spans="2:38" s="49" customFormat="1" ht="10.7" customHeight="1"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90"/>
      <c r="AJ590" s="90"/>
      <c r="AL590" s="90"/>
    </row>
    <row r="591" spans="2:38" s="49" customFormat="1" ht="10.7" customHeight="1"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90"/>
      <c r="AJ591" s="90"/>
      <c r="AL591" s="90"/>
    </row>
    <row r="592" spans="2:38" s="49" customFormat="1" ht="10.7" customHeight="1"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90"/>
      <c r="AJ592" s="90"/>
      <c r="AL592" s="90"/>
    </row>
    <row r="593" spans="2:38" s="49" customFormat="1" ht="10.7" customHeight="1"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90"/>
      <c r="AJ593" s="90"/>
      <c r="AL593" s="90"/>
    </row>
    <row r="594" spans="2:38" s="49" customFormat="1" ht="10.7" customHeight="1"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90"/>
      <c r="AJ594" s="90"/>
      <c r="AL594" s="90"/>
    </row>
    <row r="595" spans="2:38" s="49" customFormat="1" ht="10.7" customHeight="1"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90"/>
      <c r="AJ595" s="90"/>
      <c r="AL595" s="90"/>
    </row>
    <row r="596" spans="2:38" s="49" customFormat="1" ht="10.7" customHeight="1"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90"/>
      <c r="AJ596" s="90"/>
      <c r="AL596" s="90"/>
    </row>
    <row r="597" spans="2:38" s="49" customFormat="1" ht="10.7" customHeight="1"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90"/>
      <c r="AJ597" s="90"/>
      <c r="AL597" s="90"/>
    </row>
    <row r="598" spans="2:38" s="49" customFormat="1" ht="10.7" customHeight="1"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90"/>
      <c r="AJ598" s="90"/>
      <c r="AL598" s="90"/>
    </row>
    <row r="599" spans="2:38" s="49" customFormat="1" ht="10.7" customHeight="1"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90"/>
      <c r="AJ599" s="90"/>
      <c r="AL599" s="90"/>
    </row>
    <row r="600" spans="2:38" s="49" customFormat="1" ht="10.7" customHeight="1"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90"/>
      <c r="AJ600" s="90"/>
      <c r="AL600" s="90"/>
    </row>
    <row r="601" spans="2:38" s="49" customFormat="1" ht="10.7" customHeight="1"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90"/>
      <c r="AJ601" s="90"/>
      <c r="AL601" s="90"/>
    </row>
    <row r="602" spans="2:38" s="49" customFormat="1" ht="10.7" customHeight="1"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90"/>
      <c r="AJ602" s="90"/>
      <c r="AL602" s="90"/>
    </row>
    <row r="603" spans="2:38" s="49" customFormat="1" ht="10.7" customHeight="1"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90"/>
      <c r="AJ603" s="90"/>
      <c r="AL603" s="90"/>
    </row>
    <row r="604" spans="2:38" s="49" customFormat="1" ht="10.7" customHeight="1"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90"/>
      <c r="AJ604" s="90"/>
      <c r="AL604" s="90"/>
    </row>
    <row r="605" spans="2:38" s="49" customFormat="1" ht="10.7" customHeight="1"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90"/>
      <c r="AJ605" s="90"/>
      <c r="AL605" s="90"/>
    </row>
    <row r="606" spans="2:38" s="49" customFormat="1" ht="10.7" customHeight="1"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90"/>
      <c r="AJ606" s="90"/>
      <c r="AL606" s="90"/>
    </row>
    <row r="607" spans="2:38" s="49" customFormat="1" ht="10.7" customHeight="1"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90"/>
      <c r="AJ607" s="90"/>
      <c r="AL607" s="90"/>
    </row>
    <row r="608" spans="2:38" s="49" customFormat="1" ht="10.7" customHeight="1"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90"/>
      <c r="AJ608" s="90"/>
      <c r="AL608" s="90"/>
    </row>
    <row r="609" spans="2:38" s="49" customFormat="1" ht="10.7" customHeight="1"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90"/>
      <c r="AJ609" s="90"/>
      <c r="AL609" s="90"/>
    </row>
    <row r="610" spans="2:38" s="49" customFormat="1" ht="10.7" customHeight="1"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90"/>
      <c r="AJ610" s="90"/>
      <c r="AL610" s="90"/>
    </row>
    <row r="611" spans="2:38" s="49" customFormat="1" ht="10.7" customHeight="1"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90"/>
      <c r="AJ611" s="90"/>
      <c r="AL611" s="90"/>
    </row>
    <row r="612" spans="2:38" s="49" customFormat="1" ht="10.7" customHeight="1"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90"/>
      <c r="AJ612" s="90"/>
      <c r="AL612" s="90"/>
    </row>
    <row r="613" spans="2:38" s="49" customFormat="1" ht="10.7" customHeight="1"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90"/>
      <c r="AJ613" s="90"/>
      <c r="AL613" s="90"/>
    </row>
    <row r="614" spans="2:38" s="49" customFormat="1" ht="10.7" customHeight="1"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90"/>
      <c r="AJ614" s="90"/>
      <c r="AL614" s="90"/>
    </row>
    <row r="615" spans="2:38" s="49" customFormat="1" ht="10.7" customHeight="1"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90"/>
      <c r="AJ615" s="90"/>
      <c r="AL615" s="90"/>
    </row>
    <row r="616" spans="2:38" s="49" customFormat="1" ht="10.7" customHeight="1"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90"/>
      <c r="AJ616" s="90"/>
      <c r="AL616" s="90"/>
    </row>
    <row r="617" spans="2:38" s="49" customFormat="1" ht="10.7" customHeight="1"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90"/>
      <c r="AJ617" s="90"/>
      <c r="AL617" s="90"/>
    </row>
    <row r="618" spans="2:38" s="49" customFormat="1" ht="10.7" customHeight="1"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90"/>
      <c r="AJ618" s="90"/>
      <c r="AL618" s="90"/>
    </row>
    <row r="619" spans="2:38" s="49" customFormat="1" ht="10.7" customHeight="1"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90"/>
      <c r="AJ619" s="90"/>
      <c r="AL619" s="90"/>
    </row>
    <row r="620" spans="2:38" s="49" customFormat="1" ht="10.7" customHeight="1"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90"/>
      <c r="AJ620" s="90"/>
      <c r="AL620" s="90"/>
    </row>
    <row r="621" spans="2:38" s="49" customFormat="1" ht="10.7" customHeight="1"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90"/>
      <c r="AJ621" s="90"/>
      <c r="AL621" s="90"/>
    </row>
    <row r="622" spans="2:38" s="49" customFormat="1" ht="10.7" customHeight="1"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90"/>
      <c r="AJ622" s="90"/>
      <c r="AL622" s="90"/>
    </row>
    <row r="623" spans="2:38" s="49" customFormat="1" ht="10.7" customHeight="1"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90"/>
      <c r="AJ623" s="90"/>
      <c r="AL623" s="90"/>
    </row>
    <row r="624" spans="2:38" s="49" customFormat="1" ht="10.7" customHeight="1"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90"/>
      <c r="AJ624" s="90"/>
      <c r="AL624" s="90"/>
    </row>
    <row r="625" spans="2:38" s="49" customFormat="1" ht="10.7" customHeight="1"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90"/>
      <c r="AJ625" s="90"/>
      <c r="AL625" s="90"/>
    </row>
    <row r="626" spans="2:38" s="49" customFormat="1" ht="10.7" customHeight="1"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90"/>
      <c r="AJ626" s="90"/>
      <c r="AL626" s="90"/>
    </row>
    <row r="627" spans="2:38" s="49" customFormat="1" ht="10.7" customHeight="1"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90"/>
      <c r="AJ627" s="90"/>
      <c r="AL627" s="90"/>
    </row>
    <row r="628" spans="2:38" s="49" customFormat="1" ht="10.7" customHeight="1"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90"/>
      <c r="AJ628" s="90"/>
      <c r="AL628" s="90"/>
    </row>
    <row r="629" spans="2:38" s="49" customFormat="1" ht="10.7" customHeight="1"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90"/>
      <c r="AJ629" s="90"/>
      <c r="AL629" s="90"/>
    </row>
    <row r="630" spans="2:38" s="49" customFormat="1" ht="10.7" customHeight="1"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90"/>
      <c r="AJ630" s="90"/>
      <c r="AL630" s="90"/>
    </row>
    <row r="631" spans="2:38" s="49" customFormat="1" ht="10.7" customHeight="1"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90"/>
      <c r="AJ631" s="90"/>
      <c r="AL631" s="90"/>
    </row>
    <row r="632" spans="2:38" s="49" customFormat="1" ht="10.7" customHeight="1"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90"/>
      <c r="AJ632" s="90"/>
      <c r="AL632" s="90"/>
    </row>
    <row r="633" spans="2:38" s="49" customFormat="1" ht="10.7" customHeight="1"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90"/>
      <c r="AJ633" s="90"/>
      <c r="AL633" s="90"/>
    </row>
    <row r="634" spans="2:38" s="49" customFormat="1" ht="10.7" customHeight="1"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90"/>
      <c r="AJ634" s="90"/>
      <c r="AL634" s="90"/>
    </row>
    <row r="635" spans="2:38" s="49" customFormat="1" ht="10.7" customHeight="1"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90"/>
      <c r="AJ635" s="90"/>
      <c r="AL635" s="90"/>
    </row>
    <row r="636" spans="2:38" s="49" customFormat="1" ht="10.7" customHeight="1"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90"/>
      <c r="AJ636" s="90"/>
      <c r="AL636" s="90"/>
    </row>
    <row r="637" spans="2:38" s="49" customFormat="1" ht="10.7" customHeight="1"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90"/>
      <c r="AJ637" s="90"/>
      <c r="AL637" s="90"/>
    </row>
    <row r="638" spans="2:38" s="49" customFormat="1" ht="10.7" customHeight="1"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90"/>
      <c r="AJ638" s="90"/>
      <c r="AL638" s="90"/>
    </row>
    <row r="639" spans="2:38" s="49" customFormat="1" ht="10.7" customHeight="1"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90"/>
      <c r="AJ639" s="90"/>
      <c r="AL639" s="90"/>
    </row>
    <row r="640" spans="2:38" s="49" customFormat="1" ht="10.7" customHeight="1"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90"/>
      <c r="AJ640" s="90"/>
      <c r="AL640" s="90"/>
    </row>
    <row r="641" spans="2:38" s="49" customFormat="1" ht="10.7" customHeight="1"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90"/>
      <c r="AJ641" s="90"/>
      <c r="AL641" s="90"/>
    </row>
    <row r="642" spans="2:38" s="49" customFormat="1" ht="10.7" customHeight="1"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90"/>
      <c r="AJ642" s="90"/>
      <c r="AL642" s="90"/>
    </row>
    <row r="643" spans="2:38" s="49" customFormat="1" ht="10.7" customHeight="1"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90"/>
      <c r="AJ643" s="90"/>
      <c r="AL643" s="90"/>
    </row>
    <row r="644" spans="2:38" s="49" customFormat="1" ht="10.7" customHeight="1"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90"/>
      <c r="AJ644" s="90"/>
      <c r="AL644" s="90"/>
    </row>
    <row r="645" spans="2:38" s="49" customFormat="1" ht="10.7" customHeight="1"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90"/>
      <c r="AJ645" s="90"/>
      <c r="AL645" s="90"/>
    </row>
    <row r="646" spans="2:38" s="49" customFormat="1" ht="10.7" customHeight="1"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90"/>
      <c r="AJ646" s="90"/>
      <c r="AL646" s="90"/>
    </row>
    <row r="647" spans="2:38" s="49" customFormat="1" ht="10.7" customHeight="1"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90"/>
      <c r="AJ647" s="90"/>
      <c r="AL647" s="90"/>
    </row>
    <row r="648" spans="2:38" s="49" customFormat="1" ht="10.7" customHeight="1"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90"/>
      <c r="AJ648" s="90"/>
      <c r="AL648" s="90"/>
    </row>
    <row r="649" spans="2:38" s="49" customFormat="1" ht="10.7" customHeight="1"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90"/>
      <c r="AJ649" s="90"/>
      <c r="AL649" s="90"/>
    </row>
    <row r="650" spans="2:38" s="49" customFormat="1" ht="10.7" customHeight="1"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90"/>
      <c r="AJ650" s="90"/>
      <c r="AL650" s="90"/>
    </row>
    <row r="651" spans="2:38" s="49" customFormat="1" ht="10.7" customHeight="1"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90"/>
      <c r="AJ651" s="90"/>
      <c r="AL651" s="90"/>
    </row>
    <row r="652" spans="2:38" s="49" customFormat="1" ht="10.7" customHeight="1"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90"/>
      <c r="AJ652" s="90"/>
      <c r="AL652" s="90"/>
    </row>
    <row r="653" spans="2:38" s="49" customFormat="1" ht="10.7" customHeight="1"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90"/>
      <c r="AJ653" s="90"/>
      <c r="AL653" s="90"/>
    </row>
    <row r="654" spans="2:38" s="49" customFormat="1" ht="10.7" customHeight="1"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90"/>
      <c r="AJ654" s="90"/>
      <c r="AL654" s="90"/>
    </row>
    <row r="655" spans="2:38" s="49" customFormat="1" ht="10.7" customHeight="1"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90"/>
      <c r="AJ655" s="90"/>
      <c r="AL655" s="90"/>
    </row>
    <row r="656" spans="2:38" s="49" customFormat="1" ht="10.7" customHeight="1"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90"/>
      <c r="AJ656" s="90"/>
      <c r="AL656" s="90"/>
    </row>
    <row r="657" spans="2:38" s="49" customFormat="1" ht="10.7" customHeight="1"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90"/>
      <c r="AJ657" s="90"/>
      <c r="AL657" s="90"/>
    </row>
    <row r="658" spans="2:38" s="49" customFormat="1" ht="10.7" customHeight="1"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90"/>
      <c r="AJ658" s="90"/>
      <c r="AL658" s="90"/>
    </row>
    <row r="659" spans="2:38" s="49" customFormat="1" ht="10.7" customHeight="1"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90"/>
      <c r="AJ659" s="90"/>
      <c r="AL659" s="90"/>
    </row>
    <row r="660" spans="2:38" s="49" customFormat="1" ht="10.7" customHeight="1"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90"/>
      <c r="AJ660" s="90"/>
      <c r="AL660" s="90"/>
    </row>
    <row r="661" spans="2:38" s="49" customFormat="1" ht="10.7" customHeight="1"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90"/>
      <c r="AJ661" s="90"/>
      <c r="AL661" s="90"/>
    </row>
    <row r="662" spans="2:38" s="49" customFormat="1" ht="10.7" customHeight="1"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90"/>
      <c r="AJ662" s="90"/>
      <c r="AL662" s="90"/>
    </row>
    <row r="663" spans="2:38" s="49" customFormat="1" ht="10.7" customHeight="1"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90"/>
      <c r="AJ663" s="90"/>
      <c r="AL663" s="90"/>
    </row>
    <row r="664" spans="2:38" s="49" customFormat="1" ht="10.7" customHeight="1"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90"/>
      <c r="AJ664" s="90"/>
      <c r="AL664" s="90"/>
    </row>
    <row r="665" spans="2:38" s="49" customFormat="1" ht="10.7" customHeight="1"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90"/>
      <c r="AJ665" s="90"/>
      <c r="AL665" s="90"/>
    </row>
    <row r="666" spans="2:38" s="49" customFormat="1" ht="10.7" customHeight="1"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90"/>
      <c r="AJ666" s="90"/>
      <c r="AL666" s="90"/>
    </row>
    <row r="667" spans="2:38" s="49" customFormat="1" ht="10.7" customHeight="1"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90"/>
      <c r="AJ667" s="90"/>
      <c r="AL667" s="90"/>
    </row>
    <row r="668" spans="2:38" s="49" customFormat="1" ht="10.7" customHeight="1"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90"/>
      <c r="AJ668" s="90"/>
      <c r="AL668" s="90"/>
    </row>
    <row r="669" spans="2:38" s="49" customFormat="1" ht="10.7" customHeight="1"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90"/>
      <c r="AJ669" s="90"/>
      <c r="AL669" s="90"/>
    </row>
    <row r="670" spans="2:38" s="49" customFormat="1" ht="10.7" customHeight="1"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90"/>
      <c r="AJ670" s="90"/>
      <c r="AL670" s="90"/>
    </row>
    <row r="671" spans="2:38" s="49" customFormat="1" ht="10.7" customHeight="1"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90"/>
      <c r="AJ671" s="90"/>
      <c r="AL671" s="90"/>
    </row>
    <row r="672" spans="2:38" s="49" customFormat="1" ht="10.7" customHeight="1"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90"/>
      <c r="AJ672" s="90"/>
      <c r="AL672" s="90"/>
    </row>
    <row r="673" spans="2:38" s="49" customFormat="1" ht="10.7" customHeight="1"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90"/>
      <c r="AJ673" s="90"/>
      <c r="AL673" s="90"/>
    </row>
    <row r="674" spans="2:38" s="49" customFormat="1" ht="10.7" customHeight="1"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90"/>
      <c r="AJ674" s="90"/>
      <c r="AL674" s="90"/>
    </row>
    <row r="675" spans="2:38" s="49" customFormat="1" ht="10.7" customHeight="1"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90"/>
      <c r="AJ675" s="90"/>
      <c r="AL675" s="90"/>
    </row>
    <row r="676" spans="2:38" s="49" customFormat="1" ht="10.7" customHeight="1"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90"/>
      <c r="AJ676" s="90"/>
      <c r="AL676" s="90"/>
    </row>
    <row r="677" spans="2:38" s="49" customFormat="1" ht="10.7" customHeight="1"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90"/>
      <c r="AJ677" s="90"/>
      <c r="AL677" s="90"/>
    </row>
    <row r="678" spans="2:38" s="49" customFormat="1" ht="10.7" customHeight="1"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90"/>
      <c r="AJ678" s="90"/>
      <c r="AL678" s="90"/>
    </row>
    <row r="679" spans="2:38" s="49" customFormat="1" ht="10.7" customHeight="1"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90"/>
      <c r="AJ679" s="90"/>
      <c r="AL679" s="90"/>
    </row>
    <row r="680" spans="2:38" s="49" customFormat="1" ht="10.7" customHeight="1"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90"/>
      <c r="AJ680" s="90"/>
      <c r="AL680" s="90"/>
    </row>
    <row r="681" spans="2:38" s="49" customFormat="1" ht="10.7" customHeight="1"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90"/>
      <c r="AJ681" s="90"/>
      <c r="AL681" s="90"/>
    </row>
    <row r="682" spans="2:38" s="49" customFormat="1" ht="10.7" customHeight="1"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90"/>
      <c r="AJ682" s="90"/>
      <c r="AL682" s="90"/>
    </row>
    <row r="683" spans="2:38" s="49" customFormat="1" ht="10.7" customHeight="1"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90"/>
      <c r="AJ683" s="90"/>
      <c r="AL683" s="90"/>
    </row>
    <row r="684" spans="2:38" s="49" customFormat="1" ht="10.7" customHeight="1"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90"/>
      <c r="AJ684" s="90"/>
      <c r="AL684" s="90"/>
    </row>
    <row r="685" spans="2:38" s="49" customFormat="1" ht="10.7" customHeight="1"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90"/>
      <c r="AJ685" s="90"/>
      <c r="AL685" s="90"/>
    </row>
    <row r="686" spans="2:38" s="49" customFormat="1" ht="10.7" customHeight="1"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90"/>
      <c r="AJ686" s="90"/>
      <c r="AL686" s="90"/>
    </row>
    <row r="687" spans="2:38" s="49" customFormat="1" ht="10.7" customHeight="1"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90"/>
      <c r="AJ687" s="90"/>
      <c r="AL687" s="90"/>
    </row>
    <row r="688" spans="2:38" s="49" customFormat="1" ht="10.7" customHeight="1"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90"/>
      <c r="AJ688" s="90"/>
      <c r="AL688" s="90"/>
    </row>
    <row r="689" spans="2:38" s="49" customFormat="1" ht="10.7" customHeight="1"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90"/>
      <c r="AJ689" s="90"/>
      <c r="AL689" s="90"/>
    </row>
    <row r="690" spans="2:38" s="49" customFormat="1" ht="10.7" customHeight="1"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90"/>
      <c r="AJ690" s="90"/>
      <c r="AL690" s="90"/>
    </row>
    <row r="691" spans="2:38" s="49" customFormat="1" ht="10.7" customHeight="1"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90"/>
      <c r="AJ691" s="90"/>
      <c r="AL691" s="90"/>
    </row>
    <row r="692" spans="2:38" s="49" customFormat="1" ht="10.7" customHeight="1"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90"/>
      <c r="AJ692" s="90"/>
      <c r="AL692" s="90"/>
    </row>
    <row r="693" spans="2:38" s="49" customFormat="1" ht="10.7" customHeight="1"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90"/>
      <c r="AJ693" s="90"/>
      <c r="AL693" s="90"/>
    </row>
    <row r="694" spans="2:38" s="49" customFormat="1" ht="10.7" customHeight="1"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90"/>
      <c r="AJ694" s="90"/>
      <c r="AL694" s="90"/>
    </row>
    <row r="695" spans="2:38" s="49" customFormat="1" ht="10.7" customHeight="1"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90"/>
      <c r="AJ695" s="90"/>
      <c r="AL695" s="90"/>
    </row>
    <row r="696" spans="2:38" s="49" customFormat="1" ht="10.7" customHeight="1"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90"/>
      <c r="AJ696" s="90"/>
      <c r="AL696" s="90"/>
    </row>
    <row r="697" spans="2:38" s="49" customFormat="1" ht="10.7" customHeight="1"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90"/>
      <c r="AJ697" s="90"/>
      <c r="AL697" s="90"/>
    </row>
    <row r="698" spans="2:38" s="49" customFormat="1" ht="10.7" customHeight="1"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90"/>
      <c r="AJ698" s="90"/>
      <c r="AL698" s="90"/>
    </row>
    <row r="699" spans="2:38" s="49" customFormat="1" ht="10.7" customHeight="1"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90"/>
      <c r="AJ699" s="90"/>
      <c r="AL699" s="90"/>
    </row>
    <row r="700" spans="2:38" s="49" customFormat="1" ht="10.7" customHeight="1"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90"/>
      <c r="AJ700" s="90"/>
      <c r="AL700" s="90"/>
    </row>
    <row r="701" spans="2:38" s="49" customFormat="1" ht="10.7" customHeight="1"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90"/>
      <c r="AJ701" s="90"/>
      <c r="AL701" s="90"/>
    </row>
    <row r="702" spans="2:38" s="49" customFormat="1" ht="10.7" customHeight="1"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90"/>
      <c r="AJ702" s="90"/>
      <c r="AL702" s="90"/>
    </row>
    <row r="703" spans="2:38" s="49" customFormat="1" ht="10.7" customHeight="1"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90"/>
      <c r="AJ703" s="90"/>
      <c r="AL703" s="90"/>
    </row>
    <row r="704" spans="2:38" s="49" customFormat="1" ht="10.7" customHeight="1"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90"/>
      <c r="AJ704" s="90"/>
      <c r="AL704" s="90"/>
    </row>
    <row r="705" spans="2:38" s="49" customFormat="1" ht="10.7" customHeight="1"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90"/>
      <c r="AJ705" s="90"/>
      <c r="AL705" s="90"/>
    </row>
    <row r="706" spans="2:38" s="49" customFormat="1" ht="10.7" customHeight="1"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90"/>
      <c r="AJ706" s="90"/>
      <c r="AL706" s="90"/>
    </row>
    <row r="707" spans="2:38" s="49" customFormat="1" ht="6.75" customHeight="1"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90"/>
      <c r="AJ707" s="90"/>
      <c r="AL707" s="90"/>
    </row>
    <row r="708" spans="2:38" s="49" customFormat="1" ht="6.75" customHeight="1"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90"/>
      <c r="AJ708" s="90"/>
      <c r="AL708" s="90"/>
    </row>
    <row r="709" spans="2:38" s="49" customFormat="1" ht="6.75" customHeight="1"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90"/>
      <c r="AJ709" s="90"/>
      <c r="AL709" s="90"/>
    </row>
    <row r="710" spans="2:38" s="49" customFormat="1" ht="6.75" customHeight="1"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90"/>
      <c r="AJ710" s="90"/>
      <c r="AL710" s="90"/>
    </row>
    <row r="711" spans="2:38" s="49" customFormat="1" ht="6.75" customHeight="1"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90"/>
      <c r="AJ711" s="90"/>
      <c r="AL711" s="90"/>
    </row>
    <row r="712" spans="2:38" s="49" customFormat="1" ht="6.75" customHeight="1"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90"/>
      <c r="AJ712" s="90"/>
      <c r="AL712" s="90"/>
    </row>
    <row r="713" spans="2:38" s="49" customFormat="1" ht="6.75" customHeight="1"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90"/>
      <c r="AJ713" s="90"/>
      <c r="AL713" s="90"/>
    </row>
    <row r="714" spans="2:38" s="49" customFormat="1" ht="6.75" customHeight="1"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90"/>
      <c r="AJ714" s="90"/>
      <c r="AL714" s="90"/>
    </row>
    <row r="715" spans="2:38" s="49" customFormat="1" ht="6.75" customHeight="1"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90"/>
      <c r="AJ715" s="90"/>
      <c r="AL715" s="90"/>
    </row>
    <row r="716" spans="2:38" s="49" customFormat="1" ht="6.75" customHeight="1"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90"/>
      <c r="AJ716" s="90"/>
      <c r="AL716" s="90"/>
    </row>
    <row r="717" spans="2:38" s="49" customFormat="1" ht="6.75" customHeight="1"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90"/>
      <c r="AJ717" s="90"/>
      <c r="AL717" s="90"/>
    </row>
    <row r="718" spans="2:38" s="49" customFormat="1" ht="6.75" customHeight="1"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90"/>
      <c r="AJ718" s="90"/>
      <c r="AL718" s="90"/>
    </row>
    <row r="719" spans="2:38" s="49" customFormat="1" ht="6.75" customHeight="1"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90"/>
      <c r="AJ719" s="90"/>
      <c r="AL719" s="90"/>
    </row>
    <row r="720" spans="2:38" s="49" customFormat="1" ht="6.75" customHeight="1"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90"/>
      <c r="AJ720" s="90"/>
      <c r="AL720" s="90"/>
    </row>
    <row r="721" spans="2:38" s="49" customFormat="1" ht="6.75" customHeight="1"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90"/>
      <c r="AJ721" s="90"/>
      <c r="AL721" s="90"/>
    </row>
    <row r="722" spans="2:38" s="49" customFormat="1" ht="6.75" customHeight="1"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90"/>
      <c r="AJ722" s="90"/>
      <c r="AL722" s="90"/>
    </row>
    <row r="723" spans="2:38" s="49" customFormat="1" ht="6.75" customHeight="1"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90"/>
      <c r="AJ723" s="90"/>
      <c r="AL723" s="90"/>
    </row>
    <row r="724" spans="2:38" s="49" customFormat="1" ht="6.75" customHeight="1"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90"/>
      <c r="AJ724" s="90"/>
      <c r="AL724" s="90"/>
    </row>
    <row r="725" spans="2:38" s="49" customFormat="1" ht="6.75" customHeight="1"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90"/>
      <c r="AJ725" s="90"/>
      <c r="AL725" s="90"/>
    </row>
    <row r="726" spans="2:38" s="49" customFormat="1" ht="6.75" customHeight="1"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90"/>
      <c r="AJ726" s="90"/>
      <c r="AL726" s="90"/>
    </row>
    <row r="727" spans="2:38" s="49" customFormat="1" ht="6.75" customHeight="1"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90"/>
      <c r="AJ727" s="90"/>
      <c r="AL727" s="90"/>
    </row>
    <row r="728" spans="2:38" s="49" customFormat="1" ht="6.75" customHeight="1"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90"/>
      <c r="AJ728" s="90"/>
      <c r="AL728" s="90"/>
    </row>
    <row r="729" spans="2:38" s="49" customFormat="1" ht="6.75" customHeight="1"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90"/>
      <c r="AJ729" s="90"/>
      <c r="AL729" s="90"/>
    </row>
    <row r="730" spans="2:38" s="49" customFormat="1" ht="6.75" customHeight="1"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90"/>
      <c r="AJ730" s="90"/>
      <c r="AL730" s="90"/>
    </row>
    <row r="731" spans="2:38" s="49" customFormat="1" ht="6.75" customHeight="1"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90"/>
      <c r="AJ731" s="90"/>
      <c r="AL731" s="90"/>
    </row>
    <row r="732" spans="2:38" s="49" customFormat="1" ht="6.75" customHeight="1"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90"/>
      <c r="AJ732" s="90"/>
      <c r="AL732" s="90"/>
    </row>
    <row r="733" spans="2:38" s="49" customFormat="1" ht="6.75" customHeight="1"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90"/>
      <c r="AJ733" s="90"/>
      <c r="AL733" s="90"/>
    </row>
    <row r="734" spans="2:38" s="49" customFormat="1" ht="6.75" customHeight="1"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90"/>
      <c r="AJ734" s="90"/>
      <c r="AL734" s="90"/>
    </row>
    <row r="735" spans="2:38" s="49" customFormat="1" ht="6.75" customHeight="1"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90"/>
      <c r="AJ735" s="90"/>
      <c r="AL735" s="90"/>
    </row>
    <row r="736" spans="2:38" s="49" customFormat="1" ht="6.75" customHeight="1"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90"/>
      <c r="AJ736" s="90"/>
      <c r="AL736" s="90"/>
    </row>
    <row r="737" spans="2:38" s="49" customFormat="1" ht="6.75" customHeight="1"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90"/>
      <c r="AJ737" s="90"/>
      <c r="AL737" s="90"/>
    </row>
    <row r="738" spans="2:38" s="49" customFormat="1" ht="6.75" customHeight="1"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90"/>
      <c r="AJ738" s="90"/>
      <c r="AL738" s="90"/>
    </row>
    <row r="739" spans="2:38" s="49" customFormat="1" ht="6.75" customHeight="1"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90"/>
      <c r="AJ739" s="90"/>
      <c r="AL739" s="90"/>
    </row>
    <row r="740" spans="2:38" s="49" customFormat="1" ht="6.75" customHeight="1"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90"/>
      <c r="AJ740" s="90"/>
      <c r="AL740" s="90"/>
    </row>
    <row r="741" spans="2:38" s="49" customFormat="1" ht="6.75" customHeight="1"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90"/>
      <c r="AJ741" s="90"/>
      <c r="AL741" s="90"/>
    </row>
    <row r="742" spans="2:38" s="49" customFormat="1" ht="6.75" customHeight="1"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90"/>
      <c r="AJ742" s="90"/>
      <c r="AL742" s="90"/>
    </row>
    <row r="743" spans="2:38" s="49" customFormat="1" ht="6.75" customHeight="1"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90"/>
      <c r="AJ743" s="90"/>
      <c r="AL743" s="90"/>
    </row>
    <row r="744" spans="2:38" s="49" customFormat="1" ht="6.75" customHeight="1"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90"/>
      <c r="AJ744" s="90"/>
      <c r="AL744" s="90"/>
    </row>
    <row r="745" spans="2:38" s="49" customFormat="1" ht="6.75" customHeight="1"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90"/>
      <c r="AJ745" s="90"/>
      <c r="AL745" s="90"/>
    </row>
    <row r="746" spans="2:38" s="49" customFormat="1" ht="6.75" customHeight="1"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90"/>
      <c r="AJ746" s="90"/>
      <c r="AL746" s="90"/>
    </row>
    <row r="747" spans="2:38" s="49" customFormat="1" ht="6.75" customHeight="1"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90"/>
      <c r="AJ747" s="90"/>
      <c r="AL747" s="90"/>
    </row>
    <row r="748" spans="2:38" s="49" customFormat="1" ht="6.75" customHeight="1"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90"/>
      <c r="AJ748" s="90"/>
      <c r="AL748" s="90"/>
    </row>
    <row r="749" spans="2:38" s="49" customFormat="1" ht="6.75" customHeight="1"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90"/>
      <c r="AJ749" s="90"/>
      <c r="AL749" s="90"/>
    </row>
    <row r="750" spans="2:38" s="49" customFormat="1" ht="6.75" customHeight="1"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90"/>
      <c r="AJ750" s="90"/>
      <c r="AL750" s="90"/>
    </row>
    <row r="751" spans="2:38" s="49" customFormat="1" ht="6.75" customHeight="1"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90"/>
      <c r="AJ751" s="90"/>
      <c r="AL751" s="90"/>
    </row>
    <row r="752" spans="2:38" s="49" customFormat="1" ht="6.75" customHeight="1"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90"/>
      <c r="AJ752" s="90"/>
      <c r="AL752" s="90"/>
    </row>
    <row r="753" spans="2:38" s="49" customFormat="1" ht="6.75" customHeight="1"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90"/>
      <c r="AJ753" s="90"/>
      <c r="AL753" s="90"/>
    </row>
    <row r="754" spans="2:38" s="49" customFormat="1" ht="6.75" customHeight="1"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90"/>
      <c r="AJ754" s="90"/>
      <c r="AL754" s="90"/>
    </row>
    <row r="755" spans="2:38" s="49" customFormat="1" ht="6.75" customHeight="1"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90"/>
      <c r="AJ755" s="90"/>
      <c r="AL755" s="90"/>
    </row>
    <row r="756" spans="2:38" s="49" customFormat="1" ht="6.75" customHeight="1"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90"/>
      <c r="AJ756" s="90"/>
      <c r="AL756" s="90"/>
    </row>
    <row r="757" spans="2:38" s="49" customFormat="1" ht="6.75" customHeight="1"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90"/>
      <c r="AJ757" s="90"/>
      <c r="AL757" s="90"/>
    </row>
    <row r="758" spans="2:38" s="49" customFormat="1" ht="6.75" customHeight="1"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90"/>
      <c r="AJ758" s="90"/>
      <c r="AL758" s="90"/>
    </row>
    <row r="759" spans="2:38" s="49" customFormat="1" ht="6.75" customHeight="1"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90"/>
      <c r="AJ759" s="90"/>
      <c r="AL759" s="90"/>
    </row>
    <row r="760" spans="2:38" s="49" customFormat="1" ht="6.75" customHeight="1"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90"/>
      <c r="AJ760" s="90"/>
      <c r="AL760" s="90"/>
    </row>
    <row r="761" spans="2:38" s="49" customFormat="1" ht="6.75" customHeight="1"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90"/>
      <c r="AJ761" s="90"/>
      <c r="AL761" s="90"/>
    </row>
    <row r="762" spans="2:38" s="49" customFormat="1" ht="6.75" customHeight="1"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90"/>
      <c r="AJ762" s="90"/>
      <c r="AL762" s="90"/>
    </row>
    <row r="763" spans="2:38" s="49" customFormat="1" ht="6.75" customHeight="1"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90"/>
      <c r="AJ763" s="90"/>
      <c r="AL763" s="90"/>
    </row>
    <row r="764" spans="2:38" s="49" customFormat="1" ht="6.75" customHeight="1"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90"/>
      <c r="AJ764" s="90"/>
      <c r="AL764" s="90"/>
    </row>
    <row r="765" spans="2:38" s="49" customFormat="1" ht="6.75" customHeight="1"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90"/>
      <c r="AJ765" s="90"/>
      <c r="AL765" s="90"/>
    </row>
    <row r="766" spans="2:38" s="49" customFormat="1" ht="6.75" customHeight="1"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90"/>
      <c r="AJ766" s="90"/>
      <c r="AL766" s="90"/>
    </row>
    <row r="767" spans="2:38" s="49" customFormat="1" ht="6.75" customHeight="1"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90"/>
      <c r="AJ767" s="90"/>
      <c r="AL767" s="90"/>
    </row>
    <row r="768" spans="2:38" s="49" customFormat="1" ht="6.75" customHeight="1"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90"/>
      <c r="AJ768" s="90"/>
      <c r="AL768" s="90"/>
    </row>
    <row r="769" spans="2:38" s="49" customFormat="1" ht="6.75" customHeight="1"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90"/>
      <c r="AJ769" s="90"/>
      <c r="AL769" s="90"/>
    </row>
    <row r="770" spans="2:38" s="49" customFormat="1" ht="6.75" customHeight="1"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90"/>
      <c r="AJ770" s="90"/>
      <c r="AL770" s="90"/>
    </row>
    <row r="771" spans="2:38" s="49" customFormat="1" ht="6.75" customHeight="1"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90"/>
      <c r="AJ771" s="90"/>
      <c r="AL771" s="90"/>
    </row>
    <row r="772" spans="2:38" s="49" customFormat="1" ht="6.75" customHeight="1"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90"/>
      <c r="AJ772" s="90"/>
      <c r="AL772" s="90"/>
    </row>
    <row r="773" spans="2:38" s="49" customFormat="1" ht="6.75" customHeight="1"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90"/>
      <c r="AJ773" s="90"/>
      <c r="AL773" s="90"/>
    </row>
    <row r="774" spans="2:38" s="49" customFormat="1" ht="6.75" customHeight="1"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90"/>
      <c r="AJ774" s="90"/>
      <c r="AL774" s="90"/>
    </row>
    <row r="775" spans="2:38" s="49" customFormat="1" ht="6.75" customHeight="1"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90"/>
      <c r="AJ775" s="90"/>
      <c r="AL775" s="90"/>
    </row>
    <row r="776" spans="2:38" s="49" customFormat="1" ht="6.75" customHeight="1"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90"/>
      <c r="AJ776" s="90"/>
      <c r="AL776" s="90"/>
    </row>
    <row r="777" spans="2:38" s="49" customFormat="1" ht="6.75" customHeight="1"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90"/>
      <c r="AJ777" s="90"/>
      <c r="AL777" s="90"/>
    </row>
    <row r="778" spans="2:38" s="49" customFormat="1" ht="6.75" customHeight="1"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90"/>
      <c r="AJ778" s="90"/>
      <c r="AL778" s="90"/>
    </row>
    <row r="779" spans="2:38" s="49" customFormat="1" ht="6.75" customHeight="1"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90"/>
      <c r="AJ779" s="90"/>
      <c r="AL779" s="90"/>
    </row>
    <row r="780" spans="2:38" s="49" customFormat="1" ht="6.75" customHeight="1"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90"/>
      <c r="AJ780" s="90"/>
      <c r="AL780" s="90"/>
    </row>
    <row r="781" spans="2:38" s="49" customFormat="1" ht="6.75" customHeight="1"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90"/>
      <c r="AJ781" s="90"/>
      <c r="AL781" s="90"/>
    </row>
    <row r="782" spans="2:38" s="49" customFormat="1" ht="6.75" customHeight="1"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90"/>
      <c r="AJ782" s="90"/>
      <c r="AL782" s="90"/>
    </row>
    <row r="783" spans="2:38" s="49" customFormat="1" ht="6.75" customHeight="1"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90"/>
      <c r="AJ783" s="90"/>
      <c r="AL783" s="90"/>
    </row>
    <row r="784" spans="2:38" s="49" customFormat="1" ht="6.75" customHeight="1"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90"/>
      <c r="AJ784" s="90"/>
      <c r="AL784" s="90"/>
    </row>
    <row r="785" spans="2:38" s="49" customFormat="1" ht="6.75" customHeight="1"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90"/>
      <c r="AJ785" s="90"/>
      <c r="AL785" s="90"/>
    </row>
    <row r="786" spans="2:38" s="49" customFormat="1" ht="6.75" customHeight="1"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90"/>
      <c r="AJ786" s="90"/>
      <c r="AL786" s="90"/>
    </row>
    <row r="787" spans="2:38" s="49" customFormat="1" ht="6.75" customHeight="1"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90"/>
      <c r="AJ787" s="90"/>
      <c r="AL787" s="90"/>
    </row>
    <row r="788" spans="2:38" s="49" customFormat="1" ht="6.75" customHeight="1"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90"/>
      <c r="AJ788" s="90"/>
      <c r="AL788" s="90"/>
    </row>
    <row r="789" spans="2:38" s="49" customFormat="1" ht="6.75" customHeight="1"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90"/>
      <c r="AJ789" s="90"/>
      <c r="AL789" s="90"/>
    </row>
    <row r="790" spans="2:38" s="49" customFormat="1" ht="6.75" customHeight="1"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90"/>
      <c r="AJ790" s="90"/>
      <c r="AL790" s="90"/>
    </row>
    <row r="791" spans="2:38" s="49" customFormat="1" ht="6.75" customHeight="1"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90"/>
      <c r="AJ791" s="90"/>
      <c r="AL791" s="90"/>
    </row>
    <row r="792" spans="2:38" s="49" customFormat="1" ht="6.75" customHeight="1"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90"/>
      <c r="AJ792" s="90"/>
      <c r="AL792" s="90"/>
    </row>
    <row r="793" spans="2:38" s="49" customFormat="1" ht="6.75" customHeight="1"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90"/>
      <c r="AJ793" s="90"/>
      <c r="AL793" s="90"/>
    </row>
    <row r="794" spans="2:38" s="49" customFormat="1" ht="6.75" customHeight="1"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90"/>
      <c r="AJ794" s="90"/>
      <c r="AL794" s="90"/>
    </row>
    <row r="795" spans="2:38" s="49" customFormat="1" ht="6.75" customHeight="1"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90"/>
      <c r="AJ795" s="90"/>
      <c r="AL795" s="90"/>
    </row>
    <row r="796" spans="2:38" s="49" customFormat="1" ht="6.75" customHeight="1"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90"/>
      <c r="AJ796" s="90"/>
      <c r="AL796" s="90"/>
    </row>
    <row r="797" spans="2:38" s="49" customFormat="1" ht="6.75" customHeight="1"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90"/>
      <c r="AJ797" s="90"/>
      <c r="AL797" s="90"/>
    </row>
    <row r="798" spans="2:38" s="49" customFormat="1" ht="6.75" customHeight="1"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90"/>
      <c r="AJ798" s="90"/>
      <c r="AL798" s="90"/>
    </row>
    <row r="799" spans="2:38" s="49" customFormat="1" ht="6.75" customHeight="1"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90"/>
      <c r="AJ799" s="90"/>
      <c r="AL799" s="90"/>
    </row>
    <row r="800" spans="2:38" s="49" customFormat="1" ht="6.75" customHeight="1"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90"/>
      <c r="AJ800" s="90"/>
      <c r="AL800" s="90"/>
    </row>
    <row r="801" spans="2:38" s="49" customFormat="1" ht="6.75" customHeight="1"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90"/>
      <c r="AJ801" s="90"/>
      <c r="AL801" s="90"/>
    </row>
    <row r="802" spans="2:38" s="49" customFormat="1" ht="6.75" customHeight="1"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90"/>
      <c r="AJ802" s="90"/>
      <c r="AL802" s="90"/>
    </row>
    <row r="803" spans="2:38" s="49" customFormat="1" ht="6.75" customHeight="1"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90"/>
      <c r="AJ803" s="90"/>
      <c r="AL803" s="90"/>
    </row>
    <row r="804" spans="2:38" s="49" customFormat="1" ht="6.75" customHeight="1"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90"/>
      <c r="AJ804" s="90"/>
      <c r="AL804" s="90"/>
    </row>
    <row r="805" spans="2:38" s="49" customFormat="1" ht="6.75" customHeight="1"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90"/>
      <c r="AJ805" s="90"/>
      <c r="AL805" s="90"/>
    </row>
    <row r="806" spans="2:38" s="49" customFormat="1" ht="6.75" customHeight="1"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90"/>
      <c r="AJ806" s="90"/>
      <c r="AL806" s="90"/>
    </row>
    <row r="807" spans="2:38" s="49" customFormat="1" ht="6.75" customHeight="1"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90"/>
      <c r="AJ807" s="90"/>
      <c r="AL807" s="90"/>
    </row>
    <row r="808" spans="2:38" s="49" customFormat="1" ht="6.75" customHeight="1"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90"/>
      <c r="AJ808" s="90"/>
      <c r="AL808" s="90"/>
    </row>
    <row r="809" spans="2:38" s="49" customFormat="1" ht="6.75" customHeight="1"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90"/>
      <c r="AJ809" s="90"/>
      <c r="AL809" s="90"/>
    </row>
    <row r="810" spans="2:38" s="49" customFormat="1" ht="6.75" customHeight="1"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90"/>
      <c r="AJ810" s="90"/>
      <c r="AL810" s="90"/>
    </row>
    <row r="811" spans="2:38" s="49" customFormat="1" ht="6.75" customHeight="1"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90"/>
      <c r="AJ811" s="90"/>
      <c r="AL811" s="90"/>
    </row>
    <row r="812" spans="2:38" s="49" customFormat="1" ht="6.75" customHeight="1"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90"/>
      <c r="AJ812" s="90"/>
      <c r="AL812" s="90"/>
    </row>
    <row r="813" spans="2:38" s="49" customFormat="1" ht="6.75" customHeight="1"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90"/>
      <c r="AJ813" s="90"/>
      <c r="AL813" s="90"/>
    </row>
    <row r="814" spans="2:38" s="49" customFormat="1" ht="6.75" customHeight="1"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90"/>
      <c r="AJ814" s="90"/>
      <c r="AL814" s="90"/>
    </row>
    <row r="815" spans="2:38" s="49" customFormat="1" ht="6.75" customHeight="1"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90"/>
      <c r="AJ815" s="90"/>
      <c r="AL815" s="90"/>
    </row>
    <row r="816" spans="2:38" s="49" customFormat="1" ht="6.75" customHeight="1"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90"/>
      <c r="AJ816" s="90"/>
      <c r="AL816" s="90"/>
    </row>
    <row r="817" spans="2:38" s="49" customFormat="1" ht="6.75" customHeight="1"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90"/>
      <c r="AJ817" s="90"/>
      <c r="AL817" s="90"/>
    </row>
    <row r="818" spans="2:38" s="49" customFormat="1" ht="6.75" customHeight="1"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90"/>
      <c r="AJ818" s="90"/>
      <c r="AL818" s="90"/>
    </row>
    <row r="819" spans="2:38" s="49" customFormat="1" ht="6.75" customHeight="1"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90"/>
      <c r="AJ819" s="90"/>
      <c r="AL819" s="90"/>
    </row>
    <row r="820" spans="2:38" s="49" customFormat="1" ht="6.75" customHeight="1"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90"/>
      <c r="AJ820" s="90"/>
      <c r="AL820" s="90"/>
    </row>
    <row r="821" spans="2:38" s="49" customFormat="1" ht="6.75" customHeight="1"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90"/>
      <c r="AJ821" s="90"/>
      <c r="AL821" s="90"/>
    </row>
    <row r="822" spans="2:38" s="49" customFormat="1" ht="6.75" customHeight="1"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90"/>
      <c r="AJ822" s="90"/>
      <c r="AL822" s="90"/>
    </row>
    <row r="823" spans="2:38" s="49" customFormat="1" ht="6.75" customHeight="1"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90"/>
      <c r="AJ823" s="90"/>
      <c r="AL823" s="90"/>
    </row>
    <row r="824" spans="2:38" s="49" customFormat="1" ht="6.75" customHeight="1"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90"/>
      <c r="AJ824" s="90"/>
      <c r="AL824" s="90"/>
    </row>
    <row r="825" spans="2:38" s="49" customFormat="1" ht="6.75" customHeight="1"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90"/>
      <c r="AJ825" s="90"/>
      <c r="AL825" s="90"/>
    </row>
    <row r="826" spans="2:38" s="49" customFormat="1" ht="6.75" customHeight="1"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90"/>
      <c r="AJ826" s="90"/>
      <c r="AL826" s="90"/>
    </row>
    <row r="827" spans="2:38" s="49" customFormat="1" ht="6.75" customHeight="1"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90"/>
      <c r="AJ827" s="90"/>
      <c r="AL827" s="90"/>
    </row>
    <row r="828" spans="2:38" s="49" customFormat="1" ht="6.75" customHeight="1"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90"/>
      <c r="AJ828" s="90"/>
      <c r="AL828" s="90"/>
    </row>
    <row r="829" spans="2:38" s="49" customFormat="1" ht="6.75" customHeight="1"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90"/>
      <c r="AJ829" s="90"/>
      <c r="AL829" s="90"/>
    </row>
    <row r="830" spans="2:38" s="49" customFormat="1" ht="6.75" customHeight="1"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90"/>
      <c r="AJ830" s="90"/>
      <c r="AL830" s="90"/>
    </row>
    <row r="831" spans="2:38" s="49" customFormat="1" ht="6.75" customHeight="1"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90"/>
      <c r="AJ831" s="90"/>
      <c r="AL831" s="90"/>
    </row>
    <row r="832" spans="2:38" s="49" customFormat="1" ht="6.75" customHeight="1"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90"/>
      <c r="AJ832" s="90"/>
      <c r="AL832" s="90"/>
    </row>
    <row r="833" spans="2:38" s="49" customFormat="1" ht="6.75" customHeight="1"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90"/>
      <c r="AJ833" s="90"/>
      <c r="AL833" s="90"/>
    </row>
    <row r="834" spans="2:38" s="49" customFormat="1" ht="6.75" customHeight="1"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90"/>
      <c r="AJ834" s="90"/>
      <c r="AL834" s="90"/>
    </row>
    <row r="835" spans="2:38" s="49" customFormat="1" ht="6.75" customHeight="1"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90"/>
      <c r="AJ835" s="90"/>
      <c r="AL835" s="90"/>
    </row>
    <row r="836" spans="2:38" s="49" customFormat="1" ht="6.75" customHeight="1"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90"/>
      <c r="AJ836" s="90"/>
      <c r="AL836" s="90"/>
    </row>
    <row r="837" spans="2:38" s="49" customFormat="1" ht="6.75" customHeight="1"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90"/>
      <c r="AJ837" s="90"/>
      <c r="AL837" s="90"/>
    </row>
    <row r="838" spans="2:38" s="49" customFormat="1" ht="6.75" customHeight="1"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90"/>
      <c r="AJ838" s="90"/>
      <c r="AL838" s="90"/>
    </row>
    <row r="839" spans="2:38" s="49" customFormat="1" ht="6.75" customHeight="1"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90"/>
      <c r="AJ839" s="90"/>
      <c r="AL839" s="90"/>
    </row>
    <row r="840" spans="2:38" s="49" customFormat="1" ht="6.75" customHeight="1"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90"/>
      <c r="AJ840" s="90"/>
      <c r="AL840" s="90"/>
    </row>
    <row r="841" spans="2:38" s="49" customFormat="1" ht="6.75" customHeight="1"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90"/>
      <c r="AJ841" s="90"/>
      <c r="AL841" s="90"/>
    </row>
    <row r="842" spans="2:38" s="49" customFormat="1" ht="6.75" customHeight="1"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90"/>
      <c r="AJ842" s="90"/>
      <c r="AL842" s="90"/>
    </row>
    <row r="843" spans="2:38" s="49" customFormat="1" ht="6.75" customHeight="1"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90"/>
      <c r="AJ843" s="90"/>
      <c r="AL843" s="90"/>
    </row>
    <row r="844" spans="2:38" s="49" customFormat="1" ht="6.75" customHeight="1"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90"/>
      <c r="AJ844" s="90"/>
      <c r="AL844" s="90"/>
    </row>
    <row r="845" spans="2:38" s="49" customFormat="1" ht="6.75" customHeight="1"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90"/>
      <c r="AJ845" s="90"/>
      <c r="AL845" s="90"/>
    </row>
    <row r="846" spans="2:38" s="49" customFormat="1" ht="6.75" customHeight="1"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90"/>
      <c r="AJ846" s="90"/>
      <c r="AL846" s="90"/>
    </row>
    <row r="847" spans="2:38" s="49" customFormat="1" ht="6.75" customHeight="1"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90"/>
      <c r="AJ847" s="90"/>
      <c r="AL847" s="90"/>
    </row>
    <row r="848" spans="2:38" s="49" customFormat="1" ht="6.75" customHeight="1"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90"/>
      <c r="AJ848" s="90"/>
      <c r="AL848" s="90"/>
    </row>
    <row r="849" spans="2:38" s="49" customFormat="1" ht="6.75" customHeight="1"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90"/>
      <c r="AJ849" s="90"/>
      <c r="AL849" s="90"/>
    </row>
    <row r="850" spans="2:38" s="49" customFormat="1" ht="6.75" customHeight="1"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90"/>
      <c r="AJ850" s="90"/>
      <c r="AL850" s="90"/>
    </row>
    <row r="851" spans="2:38" s="49" customFormat="1" ht="6.75" customHeight="1"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90"/>
      <c r="AJ851" s="90"/>
      <c r="AL851" s="90"/>
    </row>
    <row r="852" spans="2:38" s="49" customFormat="1" ht="6.75" customHeight="1"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90"/>
      <c r="AJ852" s="90"/>
      <c r="AL852" s="90"/>
    </row>
    <row r="853" spans="2:38" s="49" customFormat="1" ht="6.75" customHeight="1"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90"/>
      <c r="AJ853" s="90"/>
      <c r="AL853" s="90"/>
    </row>
    <row r="854" spans="2:38" s="49" customFormat="1" ht="6.75" customHeight="1"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90"/>
      <c r="AJ854" s="90"/>
      <c r="AL854" s="90"/>
    </row>
    <row r="855" spans="2:38" s="49" customFormat="1" ht="6.75" customHeight="1"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90"/>
      <c r="AJ855" s="90"/>
      <c r="AL855" s="90"/>
    </row>
    <row r="856" spans="2:38" s="49" customFormat="1" ht="6.75" customHeight="1"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90"/>
      <c r="AJ856" s="90"/>
      <c r="AL856" s="90"/>
    </row>
    <row r="857" spans="2:38" s="49" customFormat="1" ht="6.75" customHeight="1"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90"/>
      <c r="AJ857" s="90"/>
      <c r="AL857" s="90"/>
    </row>
    <row r="858" spans="2:38" s="49" customFormat="1" ht="6.75" customHeight="1"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90"/>
      <c r="AJ858" s="90"/>
      <c r="AL858" s="90"/>
    </row>
    <row r="859" spans="2:38" s="49" customFormat="1" ht="6.75" customHeight="1"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90"/>
      <c r="AJ859" s="90"/>
      <c r="AL859" s="90"/>
    </row>
    <row r="860" spans="2:38" s="49" customFormat="1" ht="6.75" customHeight="1"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90"/>
      <c r="AJ860" s="90"/>
      <c r="AL860" s="90"/>
    </row>
    <row r="861" spans="2:38" s="49" customFormat="1" ht="6.75" customHeight="1"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90"/>
      <c r="AJ861" s="90"/>
      <c r="AL861" s="90"/>
    </row>
    <row r="862" spans="2:38" s="49" customFormat="1" ht="6.75" customHeight="1"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90"/>
      <c r="AJ862" s="90"/>
      <c r="AL862" s="90"/>
    </row>
    <row r="863" spans="2:38" s="49" customFormat="1" ht="6.75" customHeight="1"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90"/>
      <c r="AJ863" s="90"/>
      <c r="AL863" s="90"/>
    </row>
    <row r="864" spans="2:38" s="49" customFormat="1" ht="6.75" customHeight="1"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90"/>
      <c r="AJ864" s="90"/>
      <c r="AL864" s="90"/>
    </row>
    <row r="865" spans="2:38" s="49" customFormat="1" ht="6.75" customHeight="1"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90"/>
      <c r="AJ865" s="90"/>
      <c r="AL865" s="90"/>
    </row>
    <row r="866" spans="2:38" s="49" customFormat="1" ht="6.75" customHeight="1"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90"/>
      <c r="AJ866" s="90"/>
      <c r="AL866" s="90"/>
    </row>
    <row r="867" spans="2:38" s="49" customFormat="1" ht="6.75" customHeight="1"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90"/>
      <c r="AJ867" s="90"/>
      <c r="AL867" s="90"/>
    </row>
    <row r="868" spans="2:38" s="49" customFormat="1" ht="6.75" customHeight="1"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90"/>
      <c r="AJ868" s="90"/>
      <c r="AL868" s="90"/>
    </row>
    <row r="869" spans="2:38" s="49" customFormat="1" ht="6.75" customHeight="1"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90"/>
      <c r="AJ869" s="90"/>
      <c r="AL869" s="90"/>
    </row>
    <row r="870" spans="2:38" s="49" customFormat="1" ht="6.75" customHeight="1"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90"/>
      <c r="AJ870" s="90"/>
      <c r="AL870" s="90"/>
    </row>
    <row r="871" spans="2:38" s="49" customFormat="1" ht="6.75" customHeight="1"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90"/>
      <c r="AJ871" s="90"/>
      <c r="AL871" s="90"/>
    </row>
    <row r="872" spans="2:38" s="49" customFormat="1" ht="6.75" customHeight="1"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90"/>
      <c r="AJ872" s="90"/>
      <c r="AL872" s="90"/>
    </row>
    <row r="873" spans="2:38" s="49" customFormat="1" ht="6.75" customHeight="1"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90"/>
      <c r="AJ873" s="90"/>
      <c r="AL873" s="90"/>
    </row>
    <row r="874" spans="2:38" s="49" customFormat="1" ht="6.75" customHeight="1"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90"/>
      <c r="AJ874" s="90"/>
      <c r="AL874" s="90"/>
    </row>
    <row r="875" spans="2:38" s="49" customFormat="1" ht="6.75" customHeight="1"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90"/>
      <c r="AJ875" s="90"/>
      <c r="AL875" s="90"/>
    </row>
    <row r="876" spans="2:38" s="49" customFormat="1" ht="6.75" customHeight="1"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90"/>
      <c r="AJ876" s="90"/>
      <c r="AL876" s="90"/>
    </row>
    <row r="877" spans="2:38" s="49" customFormat="1" ht="6.75" customHeight="1"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90"/>
      <c r="AJ877" s="90"/>
      <c r="AL877" s="90"/>
    </row>
    <row r="878" spans="2:38" s="49" customFormat="1" ht="6.75" customHeight="1"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90"/>
      <c r="AJ878" s="90"/>
      <c r="AL878" s="90"/>
    </row>
    <row r="879" spans="2:38" s="49" customFormat="1" ht="6.75" customHeight="1"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90"/>
      <c r="AJ879" s="90"/>
      <c r="AL879" s="90"/>
    </row>
    <row r="880" spans="2:38" s="49" customFormat="1" ht="6.75" customHeight="1"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90"/>
      <c r="AJ880" s="90"/>
      <c r="AL880" s="90"/>
    </row>
    <row r="881" spans="2:38" s="49" customFormat="1" ht="6.75" customHeight="1"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90"/>
      <c r="AJ881" s="90"/>
      <c r="AL881" s="90"/>
    </row>
    <row r="882" spans="2:38" s="49" customFormat="1" ht="6.75" customHeight="1"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90"/>
      <c r="AJ882" s="90"/>
      <c r="AL882" s="90"/>
    </row>
    <row r="883" spans="2:38" s="49" customFormat="1" ht="6.75" customHeight="1"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90"/>
      <c r="AJ883" s="90"/>
      <c r="AL883" s="90"/>
    </row>
    <row r="884" spans="2:38" s="49" customFormat="1" ht="6.75" customHeight="1"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90"/>
      <c r="AJ884" s="90"/>
      <c r="AL884" s="90"/>
    </row>
    <row r="885" spans="2:38" s="49" customFormat="1" ht="6.75" customHeight="1"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90"/>
      <c r="AJ885" s="90"/>
      <c r="AL885" s="90"/>
    </row>
    <row r="886" spans="2:38" s="49" customFormat="1" ht="6.75" customHeight="1"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90"/>
      <c r="AJ886" s="90"/>
      <c r="AL886" s="90"/>
    </row>
    <row r="887" spans="2:38" s="49" customFormat="1" ht="6.75" customHeight="1"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90"/>
      <c r="AJ887" s="90"/>
      <c r="AL887" s="90"/>
    </row>
    <row r="888" spans="2:38" s="49" customFormat="1" ht="6.75" customHeight="1"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90"/>
      <c r="AJ888" s="90"/>
      <c r="AL888" s="90"/>
    </row>
    <row r="889" spans="2:38" s="49" customFormat="1" ht="6.75" customHeight="1"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90"/>
      <c r="AJ889" s="90"/>
      <c r="AL889" s="90"/>
    </row>
    <row r="890" spans="2:38" s="49" customFormat="1" ht="6.75" customHeight="1"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90"/>
      <c r="AJ890" s="90"/>
      <c r="AL890" s="90"/>
    </row>
    <row r="891" spans="2:38" s="49" customFormat="1" ht="6.75" customHeight="1"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90"/>
      <c r="AJ891" s="90"/>
      <c r="AL891" s="90"/>
    </row>
    <row r="892" spans="2:38" s="49" customFormat="1" ht="6.75" customHeight="1"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90"/>
      <c r="AJ892" s="90"/>
      <c r="AL892" s="90"/>
    </row>
    <row r="893" spans="2:38" s="49" customFormat="1" ht="6.75" customHeight="1"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90"/>
      <c r="AJ893" s="90"/>
      <c r="AL893" s="90"/>
    </row>
    <row r="894" spans="2:38" s="49" customFormat="1" ht="6.75" customHeight="1"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90"/>
      <c r="AJ894" s="90"/>
      <c r="AL894" s="90"/>
    </row>
    <row r="895" spans="2:38" s="49" customFormat="1" ht="6.75" customHeight="1"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90"/>
      <c r="AJ895" s="90"/>
      <c r="AL895" s="90"/>
    </row>
    <row r="896" spans="2:38" s="49" customFormat="1" ht="6.75" customHeight="1"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90"/>
      <c r="AJ896" s="90"/>
      <c r="AL896" s="90"/>
    </row>
    <row r="897" spans="2:38" s="49" customFormat="1" ht="6.75" customHeight="1"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90"/>
      <c r="AJ897" s="90"/>
      <c r="AL897" s="90"/>
    </row>
    <row r="898" spans="2:38" s="49" customFormat="1" ht="6.75" customHeight="1"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90"/>
      <c r="AJ898" s="90"/>
      <c r="AL898" s="90"/>
    </row>
    <row r="899" spans="2:38" s="49" customFormat="1" ht="6.75" customHeight="1"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90"/>
      <c r="AJ899" s="90"/>
      <c r="AL899" s="90"/>
    </row>
    <row r="900" spans="2:38" s="49" customFormat="1" ht="6.75" customHeight="1"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90"/>
      <c r="AJ900" s="90"/>
      <c r="AL900" s="90"/>
    </row>
    <row r="901" spans="2:38" s="49" customFormat="1" ht="6.75" customHeight="1"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90"/>
      <c r="AJ901" s="90"/>
      <c r="AL901" s="90"/>
    </row>
    <row r="902" spans="2:38" s="49" customFormat="1" ht="6.75" customHeight="1"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90"/>
      <c r="AJ902" s="90"/>
      <c r="AL902" s="90"/>
    </row>
    <row r="903" spans="2:38" s="49" customFormat="1" ht="6.75" customHeight="1"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90"/>
      <c r="AJ903" s="90"/>
      <c r="AL903" s="90"/>
    </row>
    <row r="904" spans="2:38" s="49" customFormat="1" ht="6.75" customHeight="1"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90"/>
      <c r="AJ904" s="90"/>
      <c r="AL904" s="90"/>
    </row>
    <row r="905" spans="2:38" s="49" customFormat="1" ht="6.75" customHeight="1"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90"/>
      <c r="AJ905" s="90"/>
      <c r="AL905" s="90"/>
    </row>
    <row r="906" spans="2:38" s="49" customFormat="1" ht="6.75" customHeight="1"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90"/>
      <c r="AJ906" s="90"/>
      <c r="AL906" s="90"/>
    </row>
    <row r="907" spans="2:38" s="49" customFormat="1" ht="6.75" customHeight="1"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90"/>
      <c r="AJ907" s="90"/>
      <c r="AL907" s="90"/>
    </row>
    <row r="908" spans="2:38" s="49" customFormat="1" ht="6.75" customHeight="1"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90"/>
      <c r="AJ908" s="90"/>
      <c r="AL908" s="90"/>
    </row>
    <row r="909" spans="2:38" s="49" customFormat="1" ht="6.75" customHeight="1"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90"/>
      <c r="AJ909" s="90"/>
      <c r="AL909" s="90"/>
    </row>
    <row r="910" spans="2:38" s="49" customFormat="1" ht="6.75" customHeight="1"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90"/>
      <c r="AJ910" s="90"/>
      <c r="AL910" s="90"/>
    </row>
    <row r="911" spans="2:38" s="49" customFormat="1" ht="6.75" customHeight="1"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90"/>
      <c r="AJ911" s="90"/>
      <c r="AL911" s="90"/>
    </row>
    <row r="912" spans="2:38" s="49" customFormat="1" ht="6.75" customHeight="1"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90"/>
      <c r="AJ912" s="90"/>
      <c r="AL912" s="90"/>
    </row>
    <row r="913" spans="2:38" s="49" customFormat="1" ht="6.75" customHeight="1"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90"/>
      <c r="AJ913" s="90"/>
      <c r="AL913" s="90"/>
    </row>
    <row r="914" spans="2:38" s="49" customFormat="1" ht="6.75" customHeight="1"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90"/>
      <c r="AJ914" s="90"/>
      <c r="AL914" s="90"/>
    </row>
    <row r="915" spans="2:38" s="49" customFormat="1" ht="6.75" customHeight="1"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90"/>
      <c r="AJ915" s="90"/>
      <c r="AL915" s="90"/>
    </row>
    <row r="916" spans="2:38" s="49" customFormat="1" ht="6.75" customHeight="1"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90"/>
      <c r="AJ916" s="90"/>
      <c r="AL916" s="90"/>
    </row>
    <row r="917" spans="2:38" s="49" customFormat="1" ht="6.75" customHeight="1"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90"/>
      <c r="AJ917" s="90"/>
      <c r="AL917" s="90"/>
    </row>
    <row r="918" spans="2:38" s="49" customFormat="1" ht="6.75" customHeight="1"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90"/>
      <c r="AJ918" s="90"/>
      <c r="AL918" s="90"/>
    </row>
    <row r="919" spans="2:38" s="49" customFormat="1" ht="6.75" customHeight="1"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90"/>
      <c r="AJ919" s="90"/>
      <c r="AL919" s="90"/>
    </row>
    <row r="920" spans="2:38" s="49" customFormat="1" ht="6.75" customHeight="1"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90"/>
      <c r="AJ920" s="90"/>
      <c r="AL920" s="90"/>
    </row>
    <row r="921" spans="2:38" s="49" customFormat="1" ht="6.75" customHeight="1"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90"/>
      <c r="AJ921" s="90"/>
      <c r="AL921" s="90"/>
    </row>
    <row r="922" spans="2:38" s="49" customFormat="1" ht="6.75" customHeight="1"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90"/>
      <c r="AJ922" s="90"/>
      <c r="AL922" s="90"/>
    </row>
    <row r="923" spans="2:38" s="49" customFormat="1" ht="6.75" customHeight="1"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90"/>
      <c r="AJ923" s="90"/>
      <c r="AL923" s="90"/>
    </row>
    <row r="924" spans="2:38" s="49" customFormat="1" ht="6.75" customHeight="1"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90"/>
      <c r="AJ924" s="90"/>
      <c r="AL924" s="90"/>
    </row>
    <row r="925" spans="2:38" s="49" customFormat="1" ht="6.75" customHeight="1"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90"/>
      <c r="AJ925" s="90"/>
      <c r="AL925" s="90"/>
    </row>
    <row r="926" spans="2:38" s="49" customFormat="1" ht="6.75" customHeight="1"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90"/>
      <c r="AJ926" s="90"/>
      <c r="AL926" s="90"/>
    </row>
    <row r="927" spans="2:38" s="49" customFormat="1" ht="6.75" customHeight="1"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90"/>
      <c r="AJ927" s="90"/>
      <c r="AL927" s="90"/>
    </row>
    <row r="928" spans="2:38" s="49" customFormat="1" ht="6.75" customHeight="1"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90"/>
      <c r="AJ928" s="90"/>
      <c r="AL928" s="90"/>
    </row>
    <row r="929" spans="2:38" s="49" customFormat="1" ht="6.75" customHeight="1"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90"/>
      <c r="AJ929" s="90"/>
      <c r="AL929" s="90"/>
    </row>
    <row r="930" spans="2:38" s="49" customFormat="1" ht="6.75" customHeight="1"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90"/>
      <c r="AJ930" s="90"/>
      <c r="AL930" s="90"/>
    </row>
    <row r="931" spans="2:38" s="49" customFormat="1" ht="6.75" customHeight="1"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90"/>
      <c r="AJ931" s="90"/>
      <c r="AL931" s="90"/>
    </row>
    <row r="932" spans="2:38" s="49" customFormat="1" ht="6.75" customHeight="1"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90"/>
      <c r="AJ932" s="90"/>
      <c r="AL932" s="90"/>
    </row>
    <row r="933" spans="2:38" s="49" customFormat="1" ht="6.75" customHeight="1"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90"/>
      <c r="AJ933" s="90"/>
      <c r="AL933" s="90"/>
    </row>
    <row r="934" spans="2:38" s="49" customFormat="1" ht="6.75" customHeight="1"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90"/>
      <c r="AJ934" s="90"/>
      <c r="AL934" s="90"/>
    </row>
    <row r="935" spans="2:38" s="49" customFormat="1" ht="6.75" customHeight="1"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90"/>
      <c r="AJ935" s="90"/>
      <c r="AL935" s="90"/>
    </row>
    <row r="936" spans="2:38" s="49" customFormat="1" ht="6.75" customHeight="1"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90"/>
      <c r="AJ936" s="90"/>
      <c r="AL936" s="90"/>
    </row>
    <row r="937" spans="2:38" s="49" customFormat="1" ht="6.75" customHeight="1"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90"/>
      <c r="AJ937" s="90"/>
      <c r="AL937" s="90"/>
    </row>
    <row r="938" spans="2:38" s="49" customFormat="1" ht="6.75" customHeight="1"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90"/>
      <c r="AJ938" s="90"/>
      <c r="AL938" s="90"/>
    </row>
    <row r="939" spans="2:38" s="49" customFormat="1" ht="6.75" customHeight="1"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90"/>
      <c r="AJ939" s="90"/>
      <c r="AL939" s="90"/>
    </row>
    <row r="940" spans="2:38" s="49" customFormat="1" ht="6.75" customHeight="1"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90"/>
      <c r="AJ940" s="90"/>
      <c r="AL940" s="90"/>
    </row>
    <row r="941" spans="2:38" s="49" customFormat="1" ht="6.75" customHeight="1"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90"/>
      <c r="AJ941" s="90"/>
      <c r="AL941" s="90"/>
    </row>
    <row r="942" spans="2:38" s="49" customFormat="1" ht="6.75" customHeight="1"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90"/>
      <c r="AJ942" s="90"/>
      <c r="AL942" s="90"/>
    </row>
    <row r="943" spans="2:38" s="49" customFormat="1" ht="6.75" customHeight="1"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90"/>
      <c r="AJ943" s="90"/>
      <c r="AL943" s="90"/>
    </row>
    <row r="944" spans="2:38" s="49" customFormat="1" ht="6.75" customHeight="1"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90"/>
      <c r="AJ944" s="90"/>
      <c r="AL944" s="90"/>
    </row>
    <row r="945" spans="2:38" s="49" customFormat="1" ht="6.75" customHeight="1"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90"/>
      <c r="AJ945" s="90"/>
      <c r="AL945" s="90"/>
    </row>
    <row r="946" spans="2:38" s="49" customFormat="1" ht="6.75" customHeight="1"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90"/>
      <c r="AJ946" s="90"/>
      <c r="AL946" s="90"/>
    </row>
    <row r="947" spans="2:38" s="49" customFormat="1" ht="6.75" customHeight="1"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90"/>
      <c r="AJ947" s="90"/>
      <c r="AL947" s="90"/>
    </row>
    <row r="948" spans="2:38" s="49" customFormat="1" ht="6.75" customHeight="1"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90"/>
      <c r="AJ948" s="90"/>
      <c r="AL948" s="90"/>
    </row>
    <row r="949" spans="2:38" s="49" customFormat="1" ht="6.75" customHeight="1"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90"/>
      <c r="AJ949" s="90"/>
      <c r="AL949" s="90"/>
    </row>
    <row r="950" spans="2:38" s="49" customFormat="1" ht="6.75" customHeight="1"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90"/>
      <c r="AJ950" s="90"/>
      <c r="AL950" s="90"/>
    </row>
    <row r="951" spans="2:38" s="49" customFormat="1" ht="6.75" customHeight="1"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90"/>
      <c r="AJ951" s="90"/>
      <c r="AL951" s="90"/>
    </row>
    <row r="952" spans="2:38" s="49" customFormat="1" ht="6.75" customHeight="1"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90"/>
      <c r="AJ952" s="90"/>
      <c r="AL952" s="90"/>
    </row>
    <row r="953" spans="2:38" s="49" customFormat="1" ht="6.75" customHeight="1"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90"/>
      <c r="AJ953" s="90"/>
      <c r="AL953" s="90"/>
    </row>
    <row r="954" spans="2:38" s="49" customFormat="1" ht="6.75" customHeight="1"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90"/>
      <c r="AJ954" s="90"/>
      <c r="AL954" s="90"/>
    </row>
    <row r="955" spans="2:38" s="49" customFormat="1" ht="6.75" customHeight="1"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90"/>
      <c r="AJ955" s="90"/>
      <c r="AL955" s="90"/>
    </row>
    <row r="956" spans="2:38" s="49" customFormat="1" ht="6.75" customHeight="1"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90"/>
      <c r="AJ956" s="90"/>
      <c r="AL956" s="90"/>
    </row>
    <row r="957" spans="2:38" s="49" customFormat="1" ht="6.75" customHeight="1"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90"/>
      <c r="AJ957" s="90"/>
      <c r="AL957" s="90"/>
    </row>
    <row r="958" spans="2:38" s="49" customFormat="1" ht="6.75" customHeight="1"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90"/>
      <c r="AJ958" s="90"/>
      <c r="AL958" s="90"/>
    </row>
    <row r="959" spans="2:38" s="49" customFormat="1" ht="6.75" customHeight="1"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90"/>
      <c r="AJ959" s="90"/>
      <c r="AL959" s="90"/>
    </row>
    <row r="960" spans="2:38" s="49" customFormat="1" ht="6.75" customHeight="1"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90"/>
      <c r="AJ960" s="90"/>
      <c r="AL960" s="90"/>
    </row>
    <row r="961" spans="2:38" s="49" customFormat="1" ht="6.75" customHeight="1"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90"/>
      <c r="AJ961" s="90"/>
      <c r="AL961" s="90"/>
    </row>
    <row r="962" spans="2:38" s="49" customFormat="1" ht="6.75" customHeight="1"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90"/>
      <c r="AJ962" s="90"/>
      <c r="AL962" s="90"/>
    </row>
    <row r="963" spans="2:38" s="49" customFormat="1" ht="6.75" customHeight="1"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90"/>
      <c r="AJ963" s="90"/>
      <c r="AL963" s="90"/>
    </row>
    <row r="964" spans="2:38" s="49" customFormat="1" ht="6.75" customHeight="1"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90"/>
      <c r="AJ964" s="90"/>
      <c r="AL964" s="90"/>
    </row>
    <row r="965" spans="2:38" s="49" customFormat="1" ht="6.75" customHeight="1"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90"/>
      <c r="AJ965" s="90"/>
      <c r="AL965" s="90"/>
    </row>
    <row r="966" spans="2:38" s="49" customFormat="1" ht="6.75" customHeight="1"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90"/>
      <c r="AJ966" s="90"/>
      <c r="AL966" s="90"/>
    </row>
    <row r="967" spans="2:38" s="49" customFormat="1" ht="6.75" customHeight="1"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90"/>
      <c r="AJ967" s="90"/>
      <c r="AL967" s="90"/>
    </row>
    <row r="968" spans="2:38" s="49" customFormat="1" ht="6.75" customHeight="1"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90"/>
      <c r="AJ968" s="90"/>
      <c r="AL968" s="90"/>
    </row>
    <row r="969" spans="2:38" s="49" customFormat="1" ht="6.75" customHeight="1"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90"/>
      <c r="AJ969" s="90"/>
      <c r="AL969" s="90"/>
    </row>
    <row r="970" spans="2:38" s="49" customFormat="1" ht="6.75" customHeight="1"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90"/>
      <c r="AJ970" s="90"/>
      <c r="AL970" s="90"/>
    </row>
    <row r="971" spans="2:38" s="49" customFormat="1" ht="6.75" customHeight="1"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90"/>
      <c r="AJ971" s="90"/>
      <c r="AL971" s="90"/>
    </row>
    <row r="972" spans="2:38" s="49" customFormat="1" ht="6.75" customHeight="1"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90"/>
      <c r="AJ972" s="90"/>
      <c r="AL972" s="90"/>
    </row>
    <row r="973" spans="2:38" s="49" customFormat="1" ht="6.75" customHeight="1"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90"/>
      <c r="AJ973" s="90"/>
      <c r="AL973" s="90"/>
    </row>
    <row r="974" spans="2:38" s="49" customFormat="1" ht="6.75" customHeight="1"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90"/>
      <c r="AJ974" s="90"/>
      <c r="AL974" s="90"/>
    </row>
    <row r="975" spans="2:38" s="49" customFormat="1" ht="6.75" customHeight="1"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90"/>
      <c r="AJ975" s="90"/>
      <c r="AL975" s="90"/>
    </row>
    <row r="976" spans="2:38" s="49" customFormat="1" ht="6.75" customHeight="1"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90"/>
      <c r="AJ976" s="90"/>
      <c r="AL976" s="90"/>
    </row>
    <row r="977" spans="2:38" s="49" customFormat="1" ht="6.75" customHeight="1"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90"/>
      <c r="AJ977" s="90"/>
      <c r="AL977" s="90"/>
    </row>
    <row r="978" spans="2:38" s="49" customFormat="1" ht="6.75" customHeight="1"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90"/>
      <c r="AJ978" s="90"/>
      <c r="AL978" s="90"/>
    </row>
    <row r="979" spans="2:38" s="49" customFormat="1" ht="6.75" customHeight="1"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90"/>
      <c r="AJ979" s="90"/>
      <c r="AL979" s="90"/>
    </row>
    <row r="980" spans="2:38" s="49" customFormat="1" ht="6.75" customHeight="1"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90"/>
      <c r="AJ980" s="90"/>
      <c r="AL980" s="90"/>
    </row>
    <row r="981" spans="2:38" s="49" customFormat="1" ht="6.75" customHeight="1"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90"/>
      <c r="AJ981" s="90"/>
      <c r="AL981" s="90"/>
    </row>
    <row r="982" spans="2:38" s="49" customFormat="1" ht="6.75" customHeight="1"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90"/>
      <c r="AJ982" s="90"/>
      <c r="AL982" s="90"/>
    </row>
    <row r="983" spans="2:38" s="49" customFormat="1" ht="6.75" customHeight="1"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90"/>
      <c r="AJ983" s="90"/>
      <c r="AL983" s="90"/>
    </row>
    <row r="984" spans="2:38" s="49" customFormat="1" ht="6.75" customHeight="1"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90"/>
      <c r="AJ984" s="90"/>
      <c r="AL984" s="90"/>
    </row>
    <row r="985" spans="2:38" s="49" customFormat="1" ht="6.75" customHeight="1"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90"/>
      <c r="AJ985" s="90"/>
      <c r="AL985" s="90"/>
    </row>
    <row r="986" spans="2:38" s="49" customFormat="1" ht="6.75" customHeight="1"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90"/>
      <c r="AJ986" s="90"/>
      <c r="AL986" s="90"/>
    </row>
    <row r="987" spans="2:38" s="49" customFormat="1" ht="6.75" customHeight="1"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90"/>
      <c r="AJ987" s="90"/>
      <c r="AL987" s="90"/>
    </row>
    <row r="988" spans="2:38" s="49" customFormat="1" ht="6.75" customHeight="1"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90"/>
      <c r="AJ988" s="90"/>
      <c r="AL988" s="90"/>
    </row>
    <row r="989" spans="2:38" s="49" customFormat="1" ht="6.75" customHeight="1"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90"/>
      <c r="AJ989" s="90"/>
      <c r="AL989" s="90"/>
    </row>
    <row r="990" spans="2:38" s="49" customFormat="1" ht="6.75" customHeight="1"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90"/>
      <c r="AJ990" s="90"/>
      <c r="AL990" s="90"/>
    </row>
    <row r="991" spans="2:38" s="49" customFormat="1" ht="6.75" customHeight="1"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90"/>
      <c r="AJ991" s="90"/>
      <c r="AL991" s="90"/>
    </row>
    <row r="992" spans="2:38" s="49" customFormat="1" ht="6.75" customHeight="1"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90"/>
      <c r="AJ992" s="90"/>
      <c r="AL992" s="90"/>
    </row>
    <row r="993" spans="2:38" s="49" customFormat="1" ht="6.75" customHeight="1"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90"/>
      <c r="AJ993" s="90"/>
      <c r="AL993" s="90"/>
    </row>
    <row r="994" spans="2:38" s="49" customFormat="1" ht="6.75" customHeight="1"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90"/>
      <c r="AJ994" s="90"/>
      <c r="AL994" s="90"/>
    </row>
    <row r="995" spans="2:38" s="49" customFormat="1" ht="6.75" customHeight="1"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90"/>
      <c r="AJ995" s="90"/>
      <c r="AL995" s="90"/>
    </row>
    <row r="996" spans="2:38" s="49" customFormat="1" ht="6.75" customHeight="1"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90"/>
      <c r="AJ996" s="90"/>
      <c r="AL996" s="90"/>
    </row>
    <row r="997" spans="2:38" s="49" customFormat="1" ht="6.75" customHeight="1"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90"/>
      <c r="AJ997" s="90"/>
      <c r="AL997" s="90"/>
    </row>
    <row r="998" spans="2:38" s="49" customFormat="1" ht="6.75" customHeight="1"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90"/>
      <c r="AJ998" s="90"/>
      <c r="AL998" s="90"/>
    </row>
    <row r="999" spans="2:38" s="49" customFormat="1" ht="6.75" customHeight="1"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90"/>
      <c r="AJ999" s="90"/>
      <c r="AL999" s="90"/>
    </row>
    <row r="1000" spans="2:38" s="49" customFormat="1" ht="6.75" customHeight="1"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90"/>
      <c r="AJ1000" s="90"/>
      <c r="AL1000" s="90"/>
    </row>
    <row r="1001" spans="2:38" s="49" customFormat="1" ht="6.75" customHeight="1"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90"/>
      <c r="AJ1001" s="90"/>
      <c r="AL1001" s="90"/>
    </row>
    <row r="1002" spans="2:38" s="49" customFormat="1" ht="6.75" customHeight="1">
      <c r="B1002" s="89"/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90"/>
      <c r="AJ1002" s="90"/>
      <c r="AL1002" s="90"/>
    </row>
    <row r="1003" spans="2:38" s="49" customFormat="1" ht="6.75" customHeight="1"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90"/>
      <c r="AJ1003" s="90"/>
      <c r="AL1003" s="90"/>
    </row>
    <row r="1004" spans="2:38" s="49" customFormat="1" ht="6.75" customHeight="1">
      <c r="B1004" s="89"/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90"/>
      <c r="AJ1004" s="90"/>
      <c r="AL1004" s="90"/>
    </row>
    <row r="1005" spans="2:38" s="49" customFormat="1" ht="6.75" customHeight="1">
      <c r="B1005" s="89"/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90"/>
      <c r="AJ1005" s="90"/>
      <c r="AL1005" s="90"/>
    </row>
    <row r="1006" spans="2:38" s="49" customFormat="1" ht="6.75" customHeight="1">
      <c r="B1006" s="89"/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90"/>
      <c r="AJ1006" s="90"/>
      <c r="AL1006" s="90"/>
    </row>
    <row r="1007" spans="2:38" s="49" customFormat="1" ht="6.75" customHeight="1">
      <c r="B1007" s="89"/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90"/>
      <c r="AJ1007" s="90"/>
      <c r="AL1007" s="90"/>
    </row>
    <row r="1008" spans="2:38" s="49" customFormat="1" ht="6.75" customHeight="1"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90"/>
      <c r="AJ1008" s="90"/>
      <c r="AL1008" s="90"/>
    </row>
    <row r="1009" spans="2:38" s="49" customFormat="1" ht="6.75" customHeight="1">
      <c r="B1009" s="89"/>
      <c r="C1009" s="89"/>
      <c r="D1009" s="89"/>
      <c r="E1009" s="89"/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90"/>
      <c r="AJ1009" s="90"/>
      <c r="AL1009" s="90"/>
    </row>
    <row r="1010" spans="2:38" s="49" customFormat="1" ht="6.75" customHeight="1">
      <c r="B1010" s="89"/>
      <c r="C1010" s="89"/>
      <c r="D1010" s="89"/>
      <c r="E1010" s="89"/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90"/>
      <c r="AJ1010" s="90"/>
      <c r="AL1010" s="90"/>
    </row>
    <row r="1011" spans="2:38" s="49" customFormat="1" ht="6.75" customHeight="1">
      <c r="B1011" s="89"/>
      <c r="C1011" s="89"/>
      <c r="D1011" s="89"/>
      <c r="E1011" s="89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90"/>
      <c r="AJ1011" s="90"/>
      <c r="AL1011" s="90"/>
    </row>
    <row r="1012" spans="2:38" s="49" customFormat="1" ht="6.75" customHeight="1"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90"/>
      <c r="AJ1012" s="90"/>
      <c r="AL1012" s="90"/>
    </row>
    <row r="1013" spans="2:38" s="49" customFormat="1" ht="6.75" customHeight="1"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90"/>
      <c r="AJ1013" s="90"/>
      <c r="AL1013" s="90"/>
    </row>
    <row r="1014" spans="2:38" s="49" customFormat="1" ht="6.75" customHeight="1">
      <c r="B1014" s="89"/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90"/>
      <c r="AJ1014" s="90"/>
      <c r="AL1014" s="90"/>
    </row>
    <row r="1015" spans="2:38" s="49" customFormat="1" ht="6.75" customHeight="1">
      <c r="B1015" s="89"/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90"/>
      <c r="AJ1015" s="90"/>
      <c r="AL1015" s="90"/>
    </row>
    <row r="1016" spans="2:38" s="49" customFormat="1" ht="6.75" customHeight="1">
      <c r="B1016" s="89"/>
      <c r="C1016" s="89"/>
      <c r="D1016" s="89"/>
      <c r="E1016" s="89"/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90"/>
      <c r="AJ1016" s="90"/>
      <c r="AL1016" s="90"/>
    </row>
    <row r="1017" spans="2:38" s="49" customFormat="1" ht="6.75" customHeight="1">
      <c r="B1017" s="89"/>
      <c r="C1017" s="89"/>
      <c r="D1017" s="89"/>
      <c r="E1017" s="89"/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90"/>
      <c r="AJ1017" s="90"/>
      <c r="AL1017" s="90"/>
    </row>
    <row r="1018" spans="2:38" s="49" customFormat="1" ht="6.75" customHeight="1">
      <c r="B1018" s="89"/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90"/>
      <c r="AJ1018" s="90"/>
      <c r="AL1018" s="90"/>
    </row>
    <row r="1019" spans="2:38" s="49" customFormat="1" ht="6.75" customHeight="1">
      <c r="B1019" s="89"/>
      <c r="C1019" s="89"/>
      <c r="D1019" s="89"/>
      <c r="E1019" s="89"/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90"/>
      <c r="AJ1019" s="90"/>
      <c r="AL1019" s="90"/>
    </row>
    <row r="1020" spans="2:38" s="49" customFormat="1" ht="6.75" customHeight="1">
      <c r="B1020" s="89"/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90"/>
      <c r="AJ1020" s="90"/>
      <c r="AL1020" s="90"/>
    </row>
    <row r="1021" spans="2:38" s="49" customFormat="1" ht="6.75" customHeight="1">
      <c r="B1021" s="89"/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90"/>
      <c r="AJ1021" s="90"/>
      <c r="AL1021" s="90"/>
    </row>
    <row r="1022" spans="2:38" s="49" customFormat="1" ht="6.75" customHeight="1"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90"/>
      <c r="AJ1022" s="90"/>
      <c r="AL1022" s="90"/>
    </row>
    <row r="1023" spans="2:38" s="49" customFormat="1" ht="6.75" customHeight="1">
      <c r="B1023" s="89"/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90"/>
      <c r="AJ1023" s="90"/>
      <c r="AL1023" s="90"/>
    </row>
    <row r="1024" spans="2:38" s="49" customFormat="1" ht="6.75" customHeight="1"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90"/>
      <c r="AJ1024" s="90"/>
      <c r="AL1024" s="90"/>
    </row>
    <row r="1025" spans="2:38" s="49" customFormat="1" ht="6.75" customHeight="1">
      <c r="B1025" s="89"/>
      <c r="C1025" s="89"/>
      <c r="D1025" s="89"/>
      <c r="E1025" s="89"/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90"/>
      <c r="AJ1025" s="90"/>
      <c r="AL1025" s="90"/>
    </row>
    <row r="1026" spans="2:38" s="49" customFormat="1" ht="6.75" customHeight="1">
      <c r="B1026" s="89"/>
      <c r="C1026" s="89"/>
      <c r="D1026" s="89"/>
      <c r="E1026" s="89"/>
      <c r="F1026" s="89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90"/>
      <c r="AJ1026" s="90"/>
      <c r="AL1026" s="90"/>
    </row>
    <row r="1027" spans="2:38" s="49" customFormat="1" ht="6.75" customHeight="1">
      <c r="B1027" s="89"/>
      <c r="C1027" s="89"/>
      <c r="D1027" s="89"/>
      <c r="E1027" s="89"/>
      <c r="F1027" s="89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90"/>
      <c r="AJ1027" s="90"/>
      <c r="AL1027" s="90"/>
    </row>
    <row r="1028" spans="2:38" s="49" customFormat="1" ht="6.75" customHeight="1">
      <c r="B1028" s="89"/>
      <c r="C1028" s="89"/>
      <c r="D1028" s="89"/>
      <c r="E1028" s="89"/>
      <c r="F1028" s="89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90"/>
      <c r="AJ1028" s="90"/>
      <c r="AL1028" s="90"/>
    </row>
    <row r="1029" spans="2:38" s="49" customFormat="1" ht="6.75" customHeight="1">
      <c r="B1029" s="89"/>
      <c r="C1029" s="89"/>
      <c r="D1029" s="89"/>
      <c r="E1029" s="89"/>
      <c r="F1029" s="89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90"/>
      <c r="AJ1029" s="90"/>
      <c r="AL1029" s="90"/>
    </row>
    <row r="1030" spans="2:38" s="49" customFormat="1" ht="6.75" customHeight="1">
      <c r="B1030" s="89"/>
      <c r="C1030" s="89"/>
      <c r="D1030" s="89"/>
      <c r="E1030" s="89"/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  <c r="AA1030" s="89"/>
      <c r="AB1030" s="89"/>
      <c r="AC1030" s="89"/>
      <c r="AD1030" s="89"/>
      <c r="AE1030" s="89"/>
      <c r="AF1030" s="89"/>
      <c r="AG1030" s="89"/>
      <c r="AH1030" s="90"/>
      <c r="AJ1030" s="90"/>
      <c r="AL1030" s="90"/>
    </row>
    <row r="1031" spans="2:38" s="49" customFormat="1" ht="6.75" customHeight="1">
      <c r="B1031" s="89"/>
      <c r="C1031" s="89"/>
      <c r="D1031" s="89"/>
      <c r="E1031" s="89"/>
      <c r="F1031" s="89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  <c r="AA1031" s="89"/>
      <c r="AB1031" s="89"/>
      <c r="AC1031" s="89"/>
      <c r="AD1031" s="89"/>
      <c r="AE1031" s="89"/>
      <c r="AF1031" s="89"/>
      <c r="AG1031" s="89"/>
      <c r="AH1031" s="90"/>
      <c r="AJ1031" s="90"/>
      <c r="AL1031" s="90"/>
    </row>
    <row r="1032" spans="2:38" s="49" customFormat="1" ht="6.75" customHeight="1">
      <c r="B1032" s="89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  <c r="AA1032" s="89"/>
      <c r="AB1032" s="89"/>
      <c r="AC1032" s="89"/>
      <c r="AD1032" s="89"/>
      <c r="AE1032" s="89"/>
      <c r="AF1032" s="89"/>
      <c r="AG1032" s="89"/>
      <c r="AH1032" s="90"/>
      <c r="AJ1032" s="90"/>
      <c r="AL1032" s="90"/>
    </row>
    <row r="1033" spans="2:38" s="49" customFormat="1" ht="6.75" customHeight="1">
      <c r="B1033" s="89"/>
      <c r="C1033" s="89"/>
      <c r="D1033" s="89"/>
      <c r="E1033" s="89"/>
      <c r="F1033" s="89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  <c r="AA1033" s="89"/>
      <c r="AB1033" s="89"/>
      <c r="AC1033" s="89"/>
      <c r="AD1033" s="89"/>
      <c r="AE1033" s="89"/>
      <c r="AF1033" s="89"/>
      <c r="AG1033" s="89"/>
      <c r="AH1033" s="90"/>
      <c r="AJ1033" s="90"/>
      <c r="AL1033" s="90"/>
    </row>
    <row r="1034" spans="2:38" s="49" customFormat="1" ht="6.75" customHeight="1">
      <c r="B1034" s="89"/>
      <c r="C1034" s="89"/>
      <c r="D1034" s="89"/>
      <c r="E1034" s="89"/>
      <c r="F1034" s="89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  <c r="AA1034" s="89"/>
      <c r="AB1034" s="89"/>
      <c r="AC1034" s="89"/>
      <c r="AD1034" s="89"/>
      <c r="AE1034" s="89"/>
      <c r="AF1034" s="89"/>
      <c r="AG1034" s="89"/>
      <c r="AH1034" s="90"/>
      <c r="AJ1034" s="90"/>
      <c r="AL1034" s="90"/>
    </row>
    <row r="1035" spans="2:38" s="49" customFormat="1" ht="6.75" customHeight="1">
      <c r="B1035" s="89"/>
      <c r="C1035" s="89"/>
      <c r="D1035" s="89"/>
      <c r="E1035" s="89"/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  <c r="AA1035" s="89"/>
      <c r="AB1035" s="89"/>
      <c r="AC1035" s="89"/>
      <c r="AD1035" s="89"/>
      <c r="AE1035" s="89"/>
      <c r="AF1035" s="89"/>
      <c r="AG1035" s="89"/>
      <c r="AH1035" s="90"/>
      <c r="AJ1035" s="90"/>
      <c r="AL1035" s="90"/>
    </row>
    <row r="1036" spans="2:38" s="49" customFormat="1" ht="6.75" customHeight="1">
      <c r="B1036" s="89"/>
      <c r="C1036" s="89"/>
      <c r="D1036" s="89"/>
      <c r="E1036" s="89"/>
      <c r="F1036" s="89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  <c r="U1036" s="89"/>
      <c r="V1036" s="89"/>
      <c r="W1036" s="89"/>
      <c r="X1036" s="89"/>
      <c r="Y1036" s="89"/>
      <c r="Z1036" s="89"/>
      <c r="AA1036" s="89"/>
      <c r="AB1036" s="89"/>
      <c r="AC1036" s="89"/>
      <c r="AD1036" s="89"/>
      <c r="AE1036" s="89"/>
      <c r="AF1036" s="89"/>
      <c r="AG1036" s="89"/>
      <c r="AH1036" s="90"/>
      <c r="AJ1036" s="90"/>
      <c r="AL1036" s="90"/>
    </row>
    <row r="1037" spans="2:38" s="49" customFormat="1" ht="6.75" customHeight="1">
      <c r="B1037" s="89"/>
      <c r="C1037" s="89"/>
      <c r="D1037" s="89"/>
      <c r="E1037" s="89"/>
      <c r="F1037" s="89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  <c r="U1037" s="89"/>
      <c r="V1037" s="89"/>
      <c r="W1037" s="89"/>
      <c r="X1037" s="89"/>
      <c r="Y1037" s="89"/>
      <c r="Z1037" s="89"/>
      <c r="AA1037" s="89"/>
      <c r="AB1037" s="89"/>
      <c r="AC1037" s="89"/>
      <c r="AD1037" s="89"/>
      <c r="AE1037" s="89"/>
      <c r="AF1037" s="89"/>
      <c r="AG1037" s="89"/>
      <c r="AH1037" s="90"/>
      <c r="AJ1037" s="90"/>
      <c r="AL1037" s="90"/>
    </row>
    <row r="1038" spans="2:38" s="49" customFormat="1" ht="6.75" customHeight="1">
      <c r="B1038" s="89"/>
      <c r="C1038" s="89"/>
      <c r="D1038" s="89"/>
      <c r="E1038" s="89"/>
      <c r="F1038" s="89"/>
      <c r="G1038" s="89"/>
      <c r="H1038" s="89"/>
      <c r="I1038" s="89"/>
      <c r="J1038" s="89"/>
      <c r="K1038" s="89"/>
      <c r="L1038" s="89"/>
      <c r="M1038" s="89"/>
      <c r="N1038" s="89"/>
      <c r="O1038" s="89"/>
      <c r="P1038" s="89"/>
      <c r="Q1038" s="89"/>
      <c r="R1038" s="89"/>
      <c r="S1038" s="89"/>
      <c r="T1038" s="89"/>
      <c r="U1038" s="89"/>
      <c r="V1038" s="89"/>
      <c r="W1038" s="89"/>
      <c r="X1038" s="89"/>
      <c r="Y1038" s="89"/>
      <c r="Z1038" s="89"/>
      <c r="AA1038" s="89"/>
      <c r="AB1038" s="89"/>
      <c r="AC1038" s="89"/>
      <c r="AD1038" s="89"/>
      <c r="AE1038" s="89"/>
      <c r="AF1038" s="89"/>
      <c r="AG1038" s="89"/>
      <c r="AH1038" s="90"/>
      <c r="AJ1038" s="90"/>
      <c r="AL1038" s="90"/>
    </row>
    <row r="1039" spans="2:38" s="49" customFormat="1" ht="6.75" customHeight="1">
      <c r="B1039" s="89"/>
      <c r="C1039" s="89"/>
      <c r="D1039" s="89"/>
      <c r="E1039" s="89"/>
      <c r="F1039" s="89"/>
      <c r="G1039" s="89"/>
      <c r="H1039" s="89"/>
      <c r="I1039" s="89"/>
      <c r="J1039" s="89"/>
      <c r="K1039" s="89"/>
      <c r="L1039" s="89"/>
      <c r="M1039" s="89"/>
      <c r="N1039" s="89"/>
      <c r="O1039" s="89"/>
      <c r="P1039" s="89"/>
      <c r="Q1039" s="89"/>
      <c r="R1039" s="89"/>
      <c r="S1039" s="89"/>
      <c r="T1039" s="89"/>
      <c r="U1039" s="89"/>
      <c r="V1039" s="89"/>
      <c r="W1039" s="89"/>
      <c r="X1039" s="89"/>
      <c r="Y1039" s="89"/>
      <c r="Z1039" s="89"/>
      <c r="AA1039" s="89"/>
      <c r="AB1039" s="89"/>
      <c r="AC1039" s="89"/>
      <c r="AD1039" s="89"/>
      <c r="AE1039" s="89"/>
      <c r="AF1039" s="89"/>
      <c r="AG1039" s="89"/>
      <c r="AH1039" s="90"/>
      <c r="AJ1039" s="90"/>
      <c r="AL1039" s="90"/>
    </row>
    <row r="1040" spans="2:38" s="49" customFormat="1" ht="6.75" customHeight="1">
      <c r="B1040" s="89"/>
      <c r="C1040" s="89"/>
      <c r="D1040" s="89"/>
      <c r="E1040" s="89"/>
      <c r="F1040" s="89"/>
      <c r="G1040" s="89"/>
      <c r="H1040" s="89"/>
      <c r="I1040" s="89"/>
      <c r="J1040" s="89"/>
      <c r="K1040" s="89"/>
      <c r="L1040" s="89"/>
      <c r="M1040" s="89"/>
      <c r="N1040" s="89"/>
      <c r="O1040" s="89"/>
      <c r="P1040" s="89"/>
      <c r="Q1040" s="89"/>
      <c r="R1040" s="89"/>
      <c r="S1040" s="89"/>
      <c r="T1040" s="89"/>
      <c r="U1040" s="89"/>
      <c r="V1040" s="89"/>
      <c r="W1040" s="89"/>
      <c r="X1040" s="89"/>
      <c r="Y1040" s="89"/>
      <c r="Z1040" s="89"/>
      <c r="AA1040" s="89"/>
      <c r="AB1040" s="89"/>
      <c r="AC1040" s="89"/>
      <c r="AD1040" s="89"/>
      <c r="AE1040" s="89"/>
      <c r="AF1040" s="89"/>
      <c r="AG1040" s="89"/>
      <c r="AH1040" s="90"/>
      <c r="AJ1040" s="90"/>
      <c r="AL1040" s="90"/>
    </row>
    <row r="1041" spans="2:38" s="49" customFormat="1" ht="6.75" customHeight="1">
      <c r="B1041" s="89"/>
      <c r="C1041" s="89"/>
      <c r="D1041" s="89"/>
      <c r="E1041" s="89"/>
      <c r="F1041" s="89"/>
      <c r="G1041" s="89"/>
      <c r="H1041" s="89"/>
      <c r="I1041" s="89"/>
      <c r="J1041" s="89"/>
      <c r="K1041" s="89"/>
      <c r="L1041" s="89"/>
      <c r="M1041" s="89"/>
      <c r="N1041" s="89"/>
      <c r="O1041" s="89"/>
      <c r="P1041" s="89"/>
      <c r="Q1041" s="89"/>
      <c r="R1041" s="89"/>
      <c r="S1041" s="89"/>
      <c r="T1041" s="89"/>
      <c r="U1041" s="89"/>
      <c r="V1041" s="89"/>
      <c r="W1041" s="89"/>
      <c r="X1041" s="89"/>
      <c r="Y1041" s="89"/>
      <c r="Z1041" s="89"/>
      <c r="AA1041" s="89"/>
      <c r="AB1041" s="89"/>
      <c r="AC1041" s="89"/>
      <c r="AD1041" s="89"/>
      <c r="AE1041" s="89"/>
      <c r="AF1041" s="89"/>
      <c r="AG1041" s="89"/>
      <c r="AH1041" s="90"/>
      <c r="AJ1041" s="90"/>
      <c r="AL1041" s="90"/>
    </row>
    <row r="1042" spans="2:38" s="49" customFormat="1" ht="6.75" customHeight="1">
      <c r="B1042" s="89"/>
      <c r="C1042" s="89"/>
      <c r="D1042" s="89"/>
      <c r="E1042" s="89"/>
      <c r="F1042" s="89"/>
      <c r="G1042" s="89"/>
      <c r="H1042" s="89"/>
      <c r="I1042" s="89"/>
      <c r="J1042" s="89"/>
      <c r="K1042" s="89"/>
      <c r="L1042" s="89"/>
      <c r="M1042" s="89"/>
      <c r="N1042" s="89"/>
      <c r="O1042" s="89"/>
      <c r="P1042" s="89"/>
      <c r="Q1042" s="89"/>
      <c r="R1042" s="89"/>
      <c r="S1042" s="89"/>
      <c r="T1042" s="89"/>
      <c r="U1042" s="89"/>
      <c r="V1042" s="89"/>
      <c r="W1042" s="89"/>
      <c r="X1042" s="89"/>
      <c r="Y1042" s="89"/>
      <c r="Z1042" s="89"/>
      <c r="AA1042" s="89"/>
      <c r="AB1042" s="89"/>
      <c r="AC1042" s="89"/>
      <c r="AD1042" s="89"/>
      <c r="AE1042" s="89"/>
      <c r="AF1042" s="89"/>
      <c r="AG1042" s="89"/>
      <c r="AH1042" s="90"/>
      <c r="AJ1042" s="90"/>
      <c r="AL1042" s="90"/>
    </row>
    <row r="1043" spans="2:38" s="49" customFormat="1" ht="6.75" customHeight="1">
      <c r="B1043" s="89"/>
      <c r="C1043" s="89"/>
      <c r="D1043" s="89"/>
      <c r="E1043" s="89"/>
      <c r="F1043" s="89"/>
      <c r="G1043" s="89"/>
      <c r="H1043" s="89"/>
      <c r="I1043" s="89"/>
      <c r="J1043" s="89"/>
      <c r="K1043" s="89"/>
      <c r="L1043" s="89"/>
      <c r="M1043" s="89"/>
      <c r="N1043" s="89"/>
      <c r="O1043" s="89"/>
      <c r="P1043" s="89"/>
      <c r="Q1043" s="89"/>
      <c r="R1043" s="89"/>
      <c r="S1043" s="89"/>
      <c r="T1043" s="89"/>
      <c r="U1043" s="89"/>
      <c r="V1043" s="89"/>
      <c r="W1043" s="89"/>
      <c r="X1043" s="89"/>
      <c r="Y1043" s="89"/>
      <c r="Z1043" s="89"/>
      <c r="AA1043" s="89"/>
      <c r="AB1043" s="89"/>
      <c r="AC1043" s="89"/>
      <c r="AD1043" s="89"/>
      <c r="AE1043" s="89"/>
      <c r="AF1043" s="89"/>
      <c r="AG1043" s="89"/>
      <c r="AH1043" s="90"/>
      <c r="AJ1043" s="90"/>
      <c r="AL1043" s="90"/>
    </row>
    <row r="1044" spans="2:38" s="49" customFormat="1" ht="6.75" customHeight="1">
      <c r="B1044" s="89"/>
      <c r="C1044" s="89"/>
      <c r="D1044" s="89"/>
      <c r="E1044" s="89"/>
      <c r="F1044" s="89"/>
      <c r="G1044" s="89"/>
      <c r="H1044" s="89"/>
      <c r="I1044" s="89"/>
      <c r="J1044" s="89"/>
      <c r="K1044" s="89"/>
      <c r="L1044" s="89"/>
      <c r="M1044" s="89"/>
      <c r="N1044" s="89"/>
      <c r="O1044" s="89"/>
      <c r="P1044" s="89"/>
      <c r="Q1044" s="89"/>
      <c r="R1044" s="89"/>
      <c r="S1044" s="89"/>
      <c r="T1044" s="89"/>
      <c r="U1044" s="89"/>
      <c r="V1044" s="89"/>
      <c r="W1044" s="89"/>
      <c r="X1044" s="89"/>
      <c r="Y1044" s="89"/>
      <c r="Z1044" s="89"/>
      <c r="AA1044" s="89"/>
      <c r="AB1044" s="89"/>
      <c r="AC1044" s="89"/>
      <c r="AD1044" s="89"/>
      <c r="AE1044" s="89"/>
      <c r="AF1044" s="89"/>
      <c r="AG1044" s="89"/>
      <c r="AH1044" s="90"/>
      <c r="AJ1044" s="90"/>
      <c r="AL1044" s="90"/>
    </row>
    <row r="1045" spans="2:38" s="49" customFormat="1" ht="6.75" customHeight="1">
      <c r="B1045" s="89"/>
      <c r="C1045" s="89"/>
      <c r="D1045" s="89"/>
      <c r="E1045" s="89"/>
      <c r="F1045" s="89"/>
      <c r="G1045" s="89"/>
      <c r="H1045" s="89"/>
      <c r="I1045" s="89"/>
      <c r="J1045" s="89"/>
      <c r="K1045" s="89"/>
      <c r="L1045" s="89"/>
      <c r="M1045" s="89"/>
      <c r="N1045" s="89"/>
      <c r="O1045" s="89"/>
      <c r="P1045" s="89"/>
      <c r="Q1045" s="89"/>
      <c r="R1045" s="89"/>
      <c r="S1045" s="89"/>
      <c r="T1045" s="89"/>
      <c r="U1045" s="89"/>
      <c r="V1045" s="89"/>
      <c r="W1045" s="89"/>
      <c r="X1045" s="89"/>
      <c r="Y1045" s="89"/>
      <c r="Z1045" s="89"/>
      <c r="AA1045" s="89"/>
      <c r="AB1045" s="89"/>
      <c r="AC1045" s="89"/>
      <c r="AD1045" s="89"/>
      <c r="AE1045" s="89"/>
      <c r="AF1045" s="89"/>
      <c r="AG1045" s="89"/>
      <c r="AH1045" s="90"/>
      <c r="AJ1045" s="90"/>
      <c r="AL1045" s="90"/>
    </row>
    <row r="1046" spans="2:38" s="49" customFormat="1" ht="6.75" customHeight="1">
      <c r="B1046" s="89"/>
      <c r="C1046" s="89"/>
      <c r="D1046" s="89"/>
      <c r="E1046" s="89"/>
      <c r="F1046" s="89"/>
      <c r="G1046" s="89"/>
      <c r="H1046" s="89"/>
      <c r="I1046" s="89"/>
      <c r="J1046" s="89"/>
      <c r="K1046" s="89"/>
      <c r="L1046" s="89"/>
      <c r="M1046" s="89"/>
      <c r="N1046" s="89"/>
      <c r="O1046" s="89"/>
      <c r="P1046" s="89"/>
      <c r="Q1046" s="89"/>
      <c r="R1046" s="89"/>
      <c r="S1046" s="89"/>
      <c r="T1046" s="89"/>
      <c r="U1046" s="89"/>
      <c r="V1046" s="89"/>
      <c r="W1046" s="89"/>
      <c r="X1046" s="89"/>
      <c r="Y1046" s="89"/>
      <c r="Z1046" s="89"/>
      <c r="AA1046" s="89"/>
      <c r="AB1046" s="89"/>
      <c r="AC1046" s="89"/>
      <c r="AD1046" s="89"/>
      <c r="AE1046" s="89"/>
      <c r="AF1046" s="89"/>
      <c r="AG1046" s="89"/>
      <c r="AH1046" s="90"/>
      <c r="AJ1046" s="90"/>
      <c r="AL1046" s="90"/>
    </row>
    <row r="1047" spans="2:38" s="49" customFormat="1" ht="6.75" customHeight="1">
      <c r="B1047" s="89"/>
      <c r="C1047" s="89"/>
      <c r="D1047" s="89"/>
      <c r="E1047" s="89"/>
      <c r="F1047" s="89"/>
      <c r="G1047" s="89"/>
      <c r="H1047" s="89"/>
      <c r="I1047" s="89"/>
      <c r="J1047" s="89"/>
      <c r="K1047" s="89"/>
      <c r="L1047" s="89"/>
      <c r="M1047" s="89"/>
      <c r="N1047" s="89"/>
      <c r="O1047" s="89"/>
      <c r="P1047" s="89"/>
      <c r="Q1047" s="89"/>
      <c r="R1047" s="89"/>
      <c r="S1047" s="89"/>
      <c r="T1047" s="89"/>
      <c r="U1047" s="89"/>
      <c r="V1047" s="89"/>
      <c r="W1047" s="89"/>
      <c r="X1047" s="89"/>
      <c r="Y1047" s="89"/>
      <c r="Z1047" s="89"/>
      <c r="AA1047" s="89"/>
      <c r="AB1047" s="89"/>
      <c r="AC1047" s="89"/>
      <c r="AD1047" s="89"/>
      <c r="AE1047" s="89"/>
      <c r="AF1047" s="89"/>
      <c r="AG1047" s="89"/>
      <c r="AH1047" s="90"/>
      <c r="AJ1047" s="90"/>
      <c r="AL1047" s="90"/>
    </row>
    <row r="1048" spans="2:38" s="49" customFormat="1" ht="6.75" customHeight="1">
      <c r="B1048" s="89"/>
      <c r="C1048" s="89"/>
      <c r="D1048" s="89"/>
      <c r="E1048" s="89"/>
      <c r="F1048" s="89"/>
      <c r="G1048" s="89"/>
      <c r="H1048" s="89"/>
      <c r="I1048" s="89"/>
      <c r="J1048" s="89"/>
      <c r="K1048" s="89"/>
      <c r="L1048" s="89"/>
      <c r="M1048" s="89"/>
      <c r="N1048" s="89"/>
      <c r="O1048" s="89"/>
      <c r="P1048" s="89"/>
      <c r="Q1048" s="89"/>
      <c r="R1048" s="89"/>
      <c r="S1048" s="89"/>
      <c r="T1048" s="89"/>
      <c r="U1048" s="89"/>
      <c r="V1048" s="89"/>
      <c r="W1048" s="89"/>
      <c r="X1048" s="89"/>
      <c r="Y1048" s="89"/>
      <c r="Z1048" s="89"/>
      <c r="AA1048" s="89"/>
      <c r="AB1048" s="89"/>
      <c r="AC1048" s="89"/>
      <c r="AD1048" s="89"/>
      <c r="AE1048" s="89"/>
      <c r="AF1048" s="89"/>
      <c r="AG1048" s="89"/>
      <c r="AH1048" s="90"/>
      <c r="AJ1048" s="90"/>
      <c r="AL1048" s="90"/>
    </row>
    <row r="1049" spans="2:38" s="49" customFormat="1" ht="6.75" customHeight="1">
      <c r="B1049" s="89"/>
      <c r="C1049" s="89"/>
      <c r="D1049" s="89"/>
      <c r="E1049" s="89"/>
      <c r="F1049" s="89"/>
      <c r="G1049" s="89"/>
      <c r="H1049" s="89"/>
      <c r="I1049" s="89"/>
      <c r="J1049" s="89"/>
      <c r="K1049" s="89"/>
      <c r="L1049" s="89"/>
      <c r="M1049" s="89"/>
      <c r="N1049" s="89"/>
      <c r="O1049" s="89"/>
      <c r="P1049" s="89"/>
      <c r="Q1049" s="89"/>
      <c r="R1049" s="89"/>
      <c r="S1049" s="89"/>
      <c r="T1049" s="89"/>
      <c r="U1049" s="89"/>
      <c r="V1049" s="89"/>
      <c r="W1049" s="89"/>
      <c r="X1049" s="89"/>
      <c r="Y1049" s="89"/>
      <c r="Z1049" s="89"/>
      <c r="AA1049" s="89"/>
      <c r="AB1049" s="89"/>
      <c r="AC1049" s="89"/>
      <c r="AD1049" s="89"/>
      <c r="AE1049" s="89"/>
      <c r="AF1049" s="89"/>
      <c r="AG1049" s="89"/>
      <c r="AH1049" s="90"/>
      <c r="AJ1049" s="90"/>
      <c r="AL1049" s="90"/>
    </row>
    <row r="1050" spans="2:38" s="49" customFormat="1" ht="6.75" customHeight="1">
      <c r="B1050" s="89"/>
      <c r="C1050" s="89"/>
      <c r="D1050" s="89"/>
      <c r="E1050" s="89"/>
      <c r="F1050" s="89"/>
      <c r="G1050" s="89"/>
      <c r="H1050" s="89"/>
      <c r="I1050" s="89"/>
      <c r="J1050" s="89"/>
      <c r="K1050" s="89"/>
      <c r="L1050" s="89"/>
      <c r="M1050" s="89"/>
      <c r="N1050" s="89"/>
      <c r="O1050" s="89"/>
      <c r="P1050" s="89"/>
      <c r="Q1050" s="89"/>
      <c r="R1050" s="89"/>
      <c r="S1050" s="89"/>
      <c r="T1050" s="89"/>
      <c r="U1050" s="89"/>
      <c r="V1050" s="89"/>
      <c r="W1050" s="89"/>
      <c r="X1050" s="89"/>
      <c r="Y1050" s="89"/>
      <c r="Z1050" s="89"/>
      <c r="AA1050" s="89"/>
      <c r="AB1050" s="89"/>
      <c r="AC1050" s="89"/>
      <c r="AD1050" s="89"/>
      <c r="AE1050" s="89"/>
      <c r="AF1050" s="89"/>
      <c r="AG1050" s="89"/>
      <c r="AH1050" s="90"/>
      <c r="AJ1050" s="90"/>
      <c r="AL1050" s="90"/>
    </row>
    <row r="1051" spans="2:38" s="49" customFormat="1" ht="6.75" customHeight="1">
      <c r="B1051" s="89"/>
      <c r="C1051" s="89"/>
      <c r="D1051" s="89"/>
      <c r="E1051" s="89"/>
      <c r="F1051" s="89"/>
      <c r="G1051" s="89"/>
      <c r="H1051" s="89"/>
      <c r="I1051" s="89"/>
      <c r="J1051" s="89"/>
      <c r="K1051" s="89"/>
      <c r="L1051" s="89"/>
      <c r="M1051" s="89"/>
      <c r="N1051" s="89"/>
      <c r="O1051" s="89"/>
      <c r="P1051" s="89"/>
      <c r="Q1051" s="89"/>
      <c r="R1051" s="89"/>
      <c r="S1051" s="89"/>
      <c r="T1051" s="89"/>
      <c r="U1051" s="89"/>
      <c r="V1051" s="89"/>
      <c r="W1051" s="89"/>
      <c r="X1051" s="89"/>
      <c r="Y1051" s="89"/>
      <c r="Z1051" s="89"/>
      <c r="AA1051" s="89"/>
      <c r="AB1051" s="89"/>
      <c r="AC1051" s="89"/>
      <c r="AD1051" s="89"/>
      <c r="AE1051" s="89"/>
      <c r="AF1051" s="89"/>
      <c r="AG1051" s="89"/>
      <c r="AH1051" s="90"/>
      <c r="AJ1051" s="90"/>
      <c r="AL1051" s="90"/>
    </row>
    <row r="1052" spans="2:38" s="49" customFormat="1" ht="6.75" customHeight="1">
      <c r="B1052" s="89"/>
      <c r="C1052" s="89"/>
      <c r="D1052" s="89"/>
      <c r="E1052" s="89"/>
      <c r="F1052" s="89"/>
      <c r="G1052" s="89"/>
      <c r="H1052" s="89"/>
      <c r="I1052" s="89"/>
      <c r="J1052" s="89"/>
      <c r="K1052" s="89"/>
      <c r="L1052" s="89"/>
      <c r="M1052" s="89"/>
      <c r="N1052" s="89"/>
      <c r="O1052" s="89"/>
      <c r="P1052" s="89"/>
      <c r="Q1052" s="89"/>
      <c r="R1052" s="89"/>
      <c r="S1052" s="89"/>
      <c r="T1052" s="89"/>
      <c r="U1052" s="89"/>
      <c r="V1052" s="89"/>
      <c r="W1052" s="89"/>
      <c r="X1052" s="89"/>
      <c r="Y1052" s="89"/>
      <c r="Z1052" s="89"/>
      <c r="AA1052" s="89"/>
      <c r="AB1052" s="89"/>
      <c r="AC1052" s="89"/>
      <c r="AD1052" s="89"/>
      <c r="AE1052" s="89"/>
      <c r="AF1052" s="89"/>
      <c r="AG1052" s="89"/>
      <c r="AH1052" s="90"/>
      <c r="AJ1052" s="90"/>
      <c r="AL1052" s="90"/>
    </row>
    <row r="1053" spans="2:38" s="49" customFormat="1" ht="6.75" customHeight="1">
      <c r="B1053" s="89"/>
      <c r="C1053" s="89"/>
      <c r="D1053" s="89"/>
      <c r="E1053" s="89"/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  <c r="S1053" s="89"/>
      <c r="T1053" s="89"/>
      <c r="U1053" s="89"/>
      <c r="V1053" s="89"/>
      <c r="W1053" s="89"/>
      <c r="X1053" s="89"/>
      <c r="Y1053" s="89"/>
      <c r="Z1053" s="89"/>
      <c r="AA1053" s="89"/>
      <c r="AB1053" s="89"/>
      <c r="AC1053" s="89"/>
      <c r="AD1053" s="89"/>
      <c r="AE1053" s="89"/>
      <c r="AF1053" s="89"/>
      <c r="AG1053" s="89"/>
      <c r="AH1053" s="90"/>
      <c r="AJ1053" s="90"/>
      <c r="AL1053" s="90"/>
    </row>
    <row r="1054" spans="2:38" s="49" customFormat="1" ht="6.75" customHeight="1">
      <c r="B1054" s="89"/>
      <c r="C1054" s="89"/>
      <c r="D1054" s="89"/>
      <c r="E1054" s="89"/>
      <c r="F1054" s="89"/>
      <c r="G1054" s="89"/>
      <c r="H1054" s="89"/>
      <c r="I1054" s="89"/>
      <c r="J1054" s="89"/>
      <c r="K1054" s="89"/>
      <c r="L1054" s="89"/>
      <c r="M1054" s="89"/>
      <c r="N1054" s="89"/>
      <c r="O1054" s="89"/>
      <c r="P1054" s="89"/>
      <c r="Q1054" s="89"/>
      <c r="R1054" s="89"/>
      <c r="S1054" s="89"/>
      <c r="T1054" s="89"/>
      <c r="U1054" s="89"/>
      <c r="V1054" s="89"/>
      <c r="W1054" s="89"/>
      <c r="X1054" s="89"/>
      <c r="Y1054" s="89"/>
      <c r="Z1054" s="89"/>
      <c r="AA1054" s="89"/>
      <c r="AB1054" s="89"/>
      <c r="AC1054" s="89"/>
      <c r="AD1054" s="89"/>
      <c r="AE1054" s="89"/>
      <c r="AF1054" s="89"/>
      <c r="AG1054" s="89"/>
      <c r="AH1054" s="90"/>
      <c r="AJ1054" s="90"/>
      <c r="AL1054" s="90"/>
    </row>
    <row r="1055" spans="2:38" s="49" customFormat="1" ht="6.75" customHeight="1">
      <c r="B1055" s="89"/>
      <c r="C1055" s="89"/>
      <c r="D1055" s="89"/>
      <c r="E1055" s="89"/>
      <c r="F1055" s="89"/>
      <c r="G1055" s="89"/>
      <c r="H1055" s="89"/>
      <c r="I1055" s="89"/>
      <c r="J1055" s="89"/>
      <c r="K1055" s="89"/>
      <c r="L1055" s="89"/>
      <c r="M1055" s="89"/>
      <c r="N1055" s="89"/>
      <c r="O1055" s="89"/>
      <c r="P1055" s="89"/>
      <c r="Q1055" s="89"/>
      <c r="R1055" s="89"/>
      <c r="S1055" s="89"/>
      <c r="T1055" s="89"/>
      <c r="U1055" s="89"/>
      <c r="V1055" s="89"/>
      <c r="W1055" s="89"/>
      <c r="X1055" s="89"/>
      <c r="Y1055" s="89"/>
      <c r="Z1055" s="89"/>
      <c r="AA1055" s="89"/>
      <c r="AB1055" s="89"/>
      <c r="AC1055" s="89"/>
      <c r="AD1055" s="89"/>
      <c r="AE1055" s="89"/>
      <c r="AF1055" s="89"/>
      <c r="AG1055" s="89"/>
      <c r="AH1055" s="90"/>
      <c r="AJ1055" s="90"/>
      <c r="AL1055" s="90"/>
    </row>
    <row r="1056" spans="2:38" s="49" customFormat="1" ht="6.75" customHeight="1">
      <c r="B1056" s="89"/>
      <c r="C1056" s="89"/>
      <c r="D1056" s="89"/>
      <c r="E1056" s="89"/>
      <c r="F1056" s="89"/>
      <c r="G1056" s="89"/>
      <c r="H1056" s="89"/>
      <c r="I1056" s="89"/>
      <c r="J1056" s="89"/>
      <c r="K1056" s="89"/>
      <c r="L1056" s="89"/>
      <c r="M1056" s="89"/>
      <c r="N1056" s="89"/>
      <c r="O1056" s="89"/>
      <c r="P1056" s="89"/>
      <c r="Q1056" s="89"/>
      <c r="R1056" s="89"/>
      <c r="S1056" s="89"/>
      <c r="T1056" s="89"/>
      <c r="U1056" s="89"/>
      <c r="V1056" s="89"/>
      <c r="W1056" s="89"/>
      <c r="X1056" s="89"/>
      <c r="Y1056" s="89"/>
      <c r="Z1056" s="89"/>
      <c r="AA1056" s="89"/>
      <c r="AB1056" s="89"/>
      <c r="AC1056" s="89"/>
      <c r="AD1056" s="89"/>
      <c r="AE1056" s="89"/>
      <c r="AF1056" s="89"/>
      <c r="AG1056" s="89"/>
      <c r="AH1056" s="90"/>
      <c r="AJ1056" s="90"/>
      <c r="AL1056" s="90"/>
    </row>
    <row r="1057" spans="2:38" s="49" customFormat="1" ht="6.75" customHeight="1">
      <c r="B1057" s="89"/>
      <c r="C1057" s="89"/>
      <c r="D1057" s="89"/>
      <c r="E1057" s="89"/>
      <c r="F1057" s="89"/>
      <c r="G1057" s="89"/>
      <c r="H1057" s="89"/>
      <c r="I1057" s="89"/>
      <c r="J1057" s="89"/>
      <c r="K1057" s="89"/>
      <c r="L1057" s="89"/>
      <c r="M1057" s="89"/>
      <c r="N1057" s="89"/>
      <c r="O1057" s="89"/>
      <c r="P1057" s="89"/>
      <c r="Q1057" s="89"/>
      <c r="R1057" s="89"/>
      <c r="S1057" s="89"/>
      <c r="T1057" s="89"/>
      <c r="U1057" s="89"/>
      <c r="V1057" s="89"/>
      <c r="W1057" s="89"/>
      <c r="X1057" s="89"/>
      <c r="Y1057" s="89"/>
      <c r="Z1057" s="89"/>
      <c r="AA1057" s="89"/>
      <c r="AB1057" s="89"/>
      <c r="AC1057" s="89"/>
      <c r="AD1057" s="89"/>
      <c r="AE1057" s="89"/>
      <c r="AF1057" s="89"/>
      <c r="AG1057" s="89"/>
      <c r="AH1057" s="90"/>
      <c r="AJ1057" s="90"/>
      <c r="AL1057" s="90"/>
    </row>
    <row r="1058" spans="2:38" s="49" customFormat="1" ht="6.75" customHeight="1">
      <c r="B1058" s="89"/>
      <c r="C1058" s="89"/>
      <c r="D1058" s="89"/>
      <c r="E1058" s="89"/>
      <c r="F1058" s="89"/>
      <c r="G1058" s="89"/>
      <c r="H1058" s="89"/>
      <c r="I1058" s="89"/>
      <c r="J1058" s="89"/>
      <c r="K1058" s="89"/>
      <c r="L1058" s="89"/>
      <c r="M1058" s="89"/>
      <c r="N1058" s="89"/>
      <c r="O1058" s="89"/>
      <c r="P1058" s="89"/>
      <c r="Q1058" s="89"/>
      <c r="R1058" s="89"/>
      <c r="S1058" s="89"/>
      <c r="T1058" s="89"/>
      <c r="U1058" s="89"/>
      <c r="V1058" s="89"/>
      <c r="W1058" s="89"/>
      <c r="X1058" s="89"/>
      <c r="Y1058" s="89"/>
      <c r="Z1058" s="89"/>
      <c r="AA1058" s="89"/>
      <c r="AB1058" s="89"/>
      <c r="AC1058" s="89"/>
      <c r="AD1058" s="89"/>
      <c r="AE1058" s="89"/>
      <c r="AF1058" s="89"/>
      <c r="AG1058" s="89"/>
      <c r="AH1058" s="90"/>
      <c r="AJ1058" s="90"/>
      <c r="AL1058" s="90"/>
    </row>
    <row r="1059" spans="2:38" s="49" customFormat="1" ht="6.75" customHeight="1">
      <c r="B1059" s="89"/>
      <c r="C1059" s="89"/>
      <c r="D1059" s="89"/>
      <c r="E1059" s="89"/>
      <c r="F1059" s="89"/>
      <c r="G1059" s="89"/>
      <c r="H1059" s="89"/>
      <c r="I1059" s="89"/>
      <c r="J1059" s="89"/>
      <c r="K1059" s="89"/>
      <c r="L1059" s="89"/>
      <c r="M1059" s="89"/>
      <c r="N1059" s="89"/>
      <c r="O1059" s="89"/>
      <c r="P1059" s="89"/>
      <c r="Q1059" s="89"/>
      <c r="R1059" s="89"/>
      <c r="S1059" s="89"/>
      <c r="T1059" s="89"/>
      <c r="U1059" s="89"/>
      <c r="V1059" s="89"/>
      <c r="W1059" s="89"/>
      <c r="X1059" s="89"/>
      <c r="Y1059" s="89"/>
      <c r="Z1059" s="89"/>
      <c r="AA1059" s="89"/>
      <c r="AB1059" s="89"/>
      <c r="AC1059" s="89"/>
      <c r="AD1059" s="89"/>
      <c r="AE1059" s="89"/>
      <c r="AF1059" s="89"/>
      <c r="AG1059" s="89"/>
      <c r="AH1059" s="90"/>
      <c r="AJ1059" s="90"/>
      <c r="AL1059" s="90"/>
    </row>
    <row r="1060" spans="2:38" s="49" customFormat="1" ht="6.75" customHeight="1">
      <c r="B1060" s="89"/>
      <c r="C1060" s="89"/>
      <c r="D1060" s="89"/>
      <c r="E1060" s="89"/>
      <c r="F1060" s="89"/>
      <c r="G1060" s="89"/>
      <c r="H1060" s="89"/>
      <c r="I1060" s="89"/>
      <c r="J1060" s="89"/>
      <c r="K1060" s="89"/>
      <c r="L1060" s="89"/>
      <c r="M1060" s="89"/>
      <c r="N1060" s="89"/>
      <c r="O1060" s="89"/>
      <c r="P1060" s="89"/>
      <c r="Q1060" s="89"/>
      <c r="R1060" s="89"/>
      <c r="S1060" s="89"/>
      <c r="T1060" s="89"/>
      <c r="U1060" s="89"/>
      <c r="V1060" s="89"/>
      <c r="W1060" s="89"/>
      <c r="X1060" s="89"/>
      <c r="Y1060" s="89"/>
      <c r="Z1060" s="89"/>
      <c r="AA1060" s="89"/>
      <c r="AB1060" s="89"/>
      <c r="AC1060" s="89"/>
      <c r="AD1060" s="89"/>
      <c r="AE1060" s="89"/>
      <c r="AF1060" s="89"/>
      <c r="AG1060" s="89"/>
      <c r="AH1060" s="90"/>
      <c r="AJ1060" s="90"/>
      <c r="AL1060" s="90"/>
    </row>
    <row r="1061" spans="2:38" s="49" customFormat="1" ht="6.75" customHeight="1">
      <c r="B1061" s="89"/>
      <c r="C1061" s="89"/>
      <c r="D1061" s="89"/>
      <c r="E1061" s="89"/>
      <c r="F1061" s="89"/>
      <c r="G1061" s="89"/>
      <c r="H1061" s="89"/>
      <c r="I1061" s="89"/>
      <c r="J1061" s="89"/>
      <c r="K1061" s="89"/>
      <c r="L1061" s="89"/>
      <c r="M1061" s="89"/>
      <c r="N1061" s="89"/>
      <c r="O1061" s="89"/>
      <c r="P1061" s="89"/>
      <c r="Q1061" s="89"/>
      <c r="R1061" s="89"/>
      <c r="S1061" s="89"/>
      <c r="T1061" s="89"/>
      <c r="U1061" s="89"/>
      <c r="V1061" s="89"/>
      <c r="W1061" s="89"/>
      <c r="X1061" s="89"/>
      <c r="Y1061" s="89"/>
      <c r="Z1061" s="89"/>
      <c r="AA1061" s="89"/>
      <c r="AB1061" s="89"/>
      <c r="AC1061" s="89"/>
      <c r="AD1061" s="89"/>
      <c r="AE1061" s="89"/>
      <c r="AF1061" s="89"/>
      <c r="AG1061" s="89"/>
      <c r="AH1061" s="90"/>
      <c r="AJ1061" s="90"/>
      <c r="AL1061" s="90"/>
    </row>
    <row r="1062" spans="2:38" s="49" customFormat="1" ht="6.75" customHeight="1">
      <c r="B1062" s="89"/>
      <c r="C1062" s="89"/>
      <c r="D1062" s="89"/>
      <c r="E1062" s="89"/>
      <c r="F1062" s="89"/>
      <c r="G1062" s="89"/>
      <c r="H1062" s="89"/>
      <c r="I1062" s="89"/>
      <c r="J1062" s="89"/>
      <c r="K1062" s="89"/>
      <c r="L1062" s="89"/>
      <c r="M1062" s="89"/>
      <c r="N1062" s="89"/>
      <c r="O1062" s="89"/>
      <c r="P1062" s="89"/>
      <c r="Q1062" s="89"/>
      <c r="R1062" s="89"/>
      <c r="S1062" s="89"/>
      <c r="T1062" s="89"/>
      <c r="U1062" s="89"/>
      <c r="V1062" s="89"/>
      <c r="W1062" s="89"/>
      <c r="X1062" s="89"/>
      <c r="Y1062" s="89"/>
      <c r="Z1062" s="89"/>
      <c r="AA1062" s="89"/>
      <c r="AB1062" s="89"/>
      <c r="AC1062" s="89"/>
      <c r="AD1062" s="89"/>
      <c r="AE1062" s="89"/>
      <c r="AF1062" s="89"/>
      <c r="AG1062" s="89"/>
      <c r="AH1062" s="90"/>
      <c r="AJ1062" s="90"/>
      <c r="AL1062" s="90"/>
    </row>
    <row r="1063" spans="2:38" s="49" customFormat="1" ht="6.75" customHeight="1">
      <c r="B1063" s="89"/>
      <c r="C1063" s="89"/>
      <c r="D1063" s="89"/>
      <c r="E1063" s="89"/>
      <c r="F1063" s="89"/>
      <c r="G1063" s="89"/>
      <c r="H1063" s="89"/>
      <c r="I1063" s="89"/>
      <c r="J1063" s="89"/>
      <c r="K1063" s="89"/>
      <c r="L1063" s="89"/>
      <c r="M1063" s="89"/>
      <c r="N1063" s="89"/>
      <c r="O1063" s="89"/>
      <c r="P1063" s="89"/>
      <c r="Q1063" s="89"/>
      <c r="R1063" s="89"/>
      <c r="S1063" s="89"/>
      <c r="T1063" s="89"/>
      <c r="U1063" s="89"/>
      <c r="V1063" s="89"/>
      <c r="W1063" s="89"/>
      <c r="X1063" s="89"/>
      <c r="Y1063" s="89"/>
      <c r="Z1063" s="89"/>
      <c r="AA1063" s="89"/>
      <c r="AB1063" s="89"/>
      <c r="AC1063" s="89"/>
      <c r="AD1063" s="89"/>
      <c r="AE1063" s="89"/>
      <c r="AF1063" s="89"/>
      <c r="AG1063" s="89"/>
      <c r="AH1063" s="90"/>
      <c r="AJ1063" s="90"/>
      <c r="AL1063" s="90"/>
    </row>
    <row r="1064" spans="2:38" s="49" customFormat="1" ht="6.75" customHeight="1">
      <c r="B1064" s="89"/>
      <c r="C1064" s="89"/>
      <c r="D1064" s="89"/>
      <c r="E1064" s="89"/>
      <c r="F1064" s="89"/>
      <c r="G1064" s="89"/>
      <c r="H1064" s="89"/>
      <c r="I1064" s="89"/>
      <c r="J1064" s="89"/>
      <c r="K1064" s="89"/>
      <c r="L1064" s="89"/>
      <c r="M1064" s="89"/>
      <c r="N1064" s="89"/>
      <c r="O1064" s="89"/>
      <c r="P1064" s="89"/>
      <c r="Q1064" s="89"/>
      <c r="R1064" s="89"/>
      <c r="S1064" s="89"/>
      <c r="T1064" s="89"/>
      <c r="U1064" s="89"/>
      <c r="V1064" s="89"/>
      <c r="W1064" s="89"/>
      <c r="X1064" s="89"/>
      <c r="Y1064" s="89"/>
      <c r="Z1064" s="89"/>
      <c r="AA1064" s="89"/>
      <c r="AB1064" s="89"/>
      <c r="AC1064" s="89"/>
      <c r="AD1064" s="89"/>
      <c r="AE1064" s="89"/>
      <c r="AF1064" s="89"/>
      <c r="AG1064" s="89"/>
      <c r="AH1064" s="90"/>
      <c r="AJ1064" s="90"/>
      <c r="AL1064" s="90"/>
    </row>
    <row r="1065" spans="2:38" s="49" customFormat="1" ht="6.75" customHeight="1">
      <c r="B1065" s="89"/>
      <c r="C1065" s="89"/>
      <c r="D1065" s="89"/>
      <c r="E1065" s="89"/>
      <c r="F1065" s="89"/>
      <c r="G1065" s="89"/>
      <c r="H1065" s="89"/>
      <c r="I1065" s="89"/>
      <c r="J1065" s="89"/>
      <c r="K1065" s="89"/>
      <c r="L1065" s="89"/>
      <c r="M1065" s="89"/>
      <c r="N1065" s="89"/>
      <c r="O1065" s="89"/>
      <c r="P1065" s="89"/>
      <c r="Q1065" s="89"/>
      <c r="R1065" s="89"/>
      <c r="S1065" s="89"/>
      <c r="T1065" s="89"/>
      <c r="U1065" s="89"/>
      <c r="V1065" s="89"/>
      <c r="W1065" s="89"/>
      <c r="X1065" s="89"/>
      <c r="Y1065" s="89"/>
      <c r="Z1065" s="89"/>
      <c r="AA1065" s="89"/>
      <c r="AB1065" s="89"/>
      <c r="AC1065" s="89"/>
      <c r="AD1065" s="89"/>
      <c r="AE1065" s="89"/>
      <c r="AF1065" s="89"/>
      <c r="AG1065" s="89"/>
      <c r="AH1065" s="90"/>
      <c r="AJ1065" s="90"/>
      <c r="AL1065" s="90"/>
    </row>
    <row r="1066" spans="2:38" s="49" customFormat="1" ht="6.75" customHeight="1">
      <c r="B1066" s="89"/>
      <c r="C1066" s="89"/>
      <c r="D1066" s="89"/>
      <c r="E1066" s="89"/>
      <c r="F1066" s="89"/>
      <c r="G1066" s="89"/>
      <c r="H1066" s="89"/>
      <c r="I1066" s="89"/>
      <c r="J1066" s="89"/>
      <c r="K1066" s="89"/>
      <c r="L1066" s="89"/>
      <c r="M1066" s="89"/>
      <c r="N1066" s="89"/>
      <c r="O1066" s="89"/>
      <c r="P1066" s="89"/>
      <c r="Q1066" s="89"/>
      <c r="R1066" s="89"/>
      <c r="S1066" s="89"/>
      <c r="T1066" s="89"/>
      <c r="U1066" s="89"/>
      <c r="V1066" s="89"/>
      <c r="W1066" s="89"/>
      <c r="X1066" s="89"/>
      <c r="Y1066" s="89"/>
      <c r="Z1066" s="89"/>
      <c r="AA1066" s="89"/>
      <c r="AB1066" s="89"/>
      <c r="AC1066" s="89"/>
      <c r="AD1066" s="89"/>
      <c r="AE1066" s="89"/>
      <c r="AF1066" s="89"/>
      <c r="AG1066" s="89"/>
      <c r="AH1066" s="90"/>
      <c r="AJ1066" s="90"/>
      <c r="AL1066" s="90"/>
    </row>
    <row r="1067" spans="2:38" s="49" customFormat="1" ht="6.75" customHeight="1">
      <c r="B1067" s="89"/>
      <c r="C1067" s="89"/>
      <c r="D1067" s="89"/>
      <c r="E1067" s="89"/>
      <c r="F1067" s="89"/>
      <c r="G1067" s="89"/>
      <c r="H1067" s="89"/>
      <c r="I1067" s="89"/>
      <c r="J1067" s="89"/>
      <c r="K1067" s="89"/>
      <c r="L1067" s="89"/>
      <c r="M1067" s="89"/>
      <c r="N1067" s="89"/>
      <c r="O1067" s="89"/>
      <c r="P1067" s="89"/>
      <c r="Q1067" s="89"/>
      <c r="R1067" s="89"/>
      <c r="S1067" s="89"/>
      <c r="T1067" s="89"/>
      <c r="U1067" s="89"/>
      <c r="V1067" s="89"/>
      <c r="W1067" s="89"/>
      <c r="X1067" s="89"/>
      <c r="Y1067" s="89"/>
      <c r="Z1067" s="89"/>
      <c r="AA1067" s="89"/>
      <c r="AB1067" s="89"/>
      <c r="AC1067" s="89"/>
      <c r="AD1067" s="89"/>
      <c r="AE1067" s="89"/>
      <c r="AF1067" s="89"/>
      <c r="AG1067" s="89"/>
      <c r="AH1067" s="90"/>
      <c r="AJ1067" s="90"/>
      <c r="AL1067" s="90"/>
    </row>
    <row r="1068" spans="2:38" s="49" customFormat="1" ht="6.75" customHeight="1">
      <c r="B1068" s="89"/>
      <c r="C1068" s="89"/>
      <c r="D1068" s="89"/>
      <c r="E1068" s="89"/>
      <c r="F1068" s="89"/>
      <c r="G1068" s="89"/>
      <c r="H1068" s="89"/>
      <c r="I1068" s="89"/>
      <c r="J1068" s="89"/>
      <c r="K1068" s="89"/>
      <c r="L1068" s="89"/>
      <c r="M1068" s="89"/>
      <c r="N1068" s="89"/>
      <c r="O1068" s="89"/>
      <c r="P1068" s="89"/>
      <c r="Q1068" s="89"/>
      <c r="R1068" s="89"/>
      <c r="S1068" s="89"/>
      <c r="T1068" s="89"/>
      <c r="U1068" s="89"/>
      <c r="V1068" s="89"/>
      <c r="W1068" s="89"/>
      <c r="X1068" s="89"/>
      <c r="Y1068" s="89"/>
      <c r="Z1068" s="89"/>
      <c r="AA1068" s="89"/>
      <c r="AB1068" s="89"/>
      <c r="AC1068" s="89"/>
      <c r="AD1068" s="89"/>
      <c r="AE1068" s="89"/>
      <c r="AF1068" s="89"/>
      <c r="AG1068" s="89"/>
      <c r="AH1068" s="90"/>
      <c r="AJ1068" s="90"/>
      <c r="AL1068" s="90"/>
    </row>
    <row r="1069" spans="2:38" s="49" customFormat="1" ht="6.75" customHeight="1">
      <c r="B1069" s="89"/>
      <c r="C1069" s="89"/>
      <c r="D1069" s="89"/>
      <c r="E1069" s="89"/>
      <c r="F1069" s="89"/>
      <c r="G1069" s="89"/>
      <c r="H1069" s="89"/>
      <c r="I1069" s="89"/>
      <c r="J1069" s="89"/>
      <c r="K1069" s="89"/>
      <c r="L1069" s="89"/>
      <c r="M1069" s="89"/>
      <c r="N1069" s="89"/>
      <c r="O1069" s="89"/>
      <c r="P1069" s="89"/>
      <c r="Q1069" s="89"/>
      <c r="R1069" s="89"/>
      <c r="S1069" s="89"/>
      <c r="T1069" s="89"/>
      <c r="U1069" s="89"/>
      <c r="V1069" s="89"/>
      <c r="W1069" s="89"/>
      <c r="X1069" s="89"/>
      <c r="Y1069" s="89"/>
      <c r="Z1069" s="89"/>
      <c r="AA1069" s="89"/>
      <c r="AB1069" s="89"/>
      <c r="AC1069" s="89"/>
      <c r="AD1069" s="89"/>
      <c r="AE1069" s="89"/>
      <c r="AF1069" s="89"/>
      <c r="AG1069" s="89"/>
      <c r="AH1069" s="90"/>
      <c r="AJ1069" s="90"/>
      <c r="AL1069" s="90"/>
    </row>
    <row r="1070" spans="2:38" s="49" customFormat="1" ht="6.75" customHeight="1">
      <c r="B1070" s="89"/>
      <c r="C1070" s="89"/>
      <c r="D1070" s="89"/>
      <c r="E1070" s="89"/>
      <c r="F1070" s="89"/>
      <c r="G1070" s="89"/>
      <c r="H1070" s="89"/>
      <c r="I1070" s="89"/>
      <c r="J1070" s="89"/>
      <c r="K1070" s="89"/>
      <c r="L1070" s="89"/>
      <c r="M1070" s="89"/>
      <c r="N1070" s="89"/>
      <c r="O1070" s="89"/>
      <c r="P1070" s="89"/>
      <c r="Q1070" s="89"/>
      <c r="R1070" s="89"/>
      <c r="S1070" s="89"/>
      <c r="T1070" s="89"/>
      <c r="U1070" s="89"/>
      <c r="V1070" s="89"/>
      <c r="W1070" s="89"/>
      <c r="X1070" s="89"/>
      <c r="Y1070" s="89"/>
      <c r="Z1070" s="89"/>
      <c r="AA1070" s="89"/>
      <c r="AB1070" s="89"/>
      <c r="AC1070" s="89"/>
      <c r="AD1070" s="89"/>
      <c r="AE1070" s="89"/>
      <c r="AF1070" s="89"/>
      <c r="AG1070" s="89"/>
      <c r="AH1070" s="90"/>
      <c r="AJ1070" s="90"/>
      <c r="AL1070" s="90"/>
    </row>
    <row r="1071" spans="2:38" s="49" customFormat="1" ht="6.75" customHeight="1">
      <c r="B1071" s="89"/>
      <c r="C1071" s="89"/>
      <c r="D1071" s="89"/>
      <c r="E1071" s="89"/>
      <c r="F1071" s="89"/>
      <c r="G1071" s="89"/>
      <c r="H1071" s="89"/>
      <c r="I1071" s="89"/>
      <c r="J1071" s="89"/>
      <c r="K1071" s="89"/>
      <c r="L1071" s="89"/>
      <c r="M1071" s="89"/>
      <c r="N1071" s="89"/>
      <c r="O1071" s="89"/>
      <c r="P1071" s="89"/>
      <c r="Q1071" s="89"/>
      <c r="R1071" s="89"/>
      <c r="S1071" s="89"/>
      <c r="T1071" s="89"/>
      <c r="U1071" s="89"/>
      <c r="V1071" s="89"/>
      <c r="W1071" s="89"/>
      <c r="X1071" s="89"/>
      <c r="Y1071" s="89"/>
      <c r="Z1071" s="89"/>
      <c r="AA1071" s="89"/>
      <c r="AB1071" s="89"/>
      <c r="AC1071" s="89"/>
      <c r="AD1071" s="89"/>
      <c r="AE1071" s="89"/>
      <c r="AF1071" s="89"/>
      <c r="AG1071" s="89"/>
      <c r="AH1071" s="90"/>
      <c r="AJ1071" s="90"/>
      <c r="AL1071" s="90"/>
    </row>
    <row r="1072" spans="2:38" s="49" customFormat="1" ht="6.75" customHeight="1">
      <c r="B1072" s="89"/>
      <c r="C1072" s="89"/>
      <c r="D1072" s="89"/>
      <c r="E1072" s="89"/>
      <c r="F1072" s="89"/>
      <c r="G1072" s="89"/>
      <c r="H1072" s="89"/>
      <c r="I1072" s="89"/>
      <c r="J1072" s="89"/>
      <c r="K1072" s="89"/>
      <c r="L1072" s="89"/>
      <c r="M1072" s="89"/>
      <c r="N1072" s="89"/>
      <c r="O1072" s="89"/>
      <c r="P1072" s="89"/>
      <c r="Q1072" s="89"/>
      <c r="R1072" s="89"/>
      <c r="S1072" s="89"/>
      <c r="T1072" s="89"/>
      <c r="U1072" s="89"/>
      <c r="V1072" s="89"/>
      <c r="W1072" s="89"/>
      <c r="X1072" s="89"/>
      <c r="Y1072" s="89"/>
      <c r="Z1072" s="89"/>
      <c r="AA1072" s="89"/>
      <c r="AB1072" s="89"/>
      <c r="AC1072" s="89"/>
      <c r="AD1072" s="89"/>
      <c r="AE1072" s="89"/>
      <c r="AF1072" s="89"/>
      <c r="AG1072" s="89"/>
      <c r="AH1072" s="90"/>
      <c r="AJ1072" s="90"/>
      <c r="AL1072" s="90"/>
    </row>
    <row r="1073" spans="2:38" s="49" customFormat="1" ht="6.75" customHeight="1">
      <c r="B1073" s="89"/>
      <c r="C1073" s="89"/>
      <c r="D1073" s="89"/>
      <c r="E1073" s="89"/>
      <c r="F1073" s="89"/>
      <c r="G1073" s="89"/>
      <c r="H1073" s="89"/>
      <c r="I1073" s="89"/>
      <c r="J1073" s="89"/>
      <c r="K1073" s="89"/>
      <c r="L1073" s="89"/>
      <c r="M1073" s="89"/>
      <c r="N1073" s="89"/>
      <c r="O1073" s="89"/>
      <c r="P1073" s="89"/>
      <c r="Q1073" s="89"/>
      <c r="R1073" s="89"/>
      <c r="S1073" s="89"/>
      <c r="T1073" s="89"/>
      <c r="U1073" s="89"/>
      <c r="V1073" s="89"/>
      <c r="W1073" s="89"/>
      <c r="X1073" s="89"/>
      <c r="Y1073" s="89"/>
      <c r="Z1073" s="89"/>
      <c r="AA1073" s="89"/>
      <c r="AB1073" s="89"/>
      <c r="AC1073" s="89"/>
      <c r="AD1073" s="89"/>
      <c r="AE1073" s="89"/>
      <c r="AF1073" s="89"/>
      <c r="AG1073" s="89"/>
      <c r="AH1073" s="90"/>
      <c r="AJ1073" s="90"/>
      <c r="AL1073" s="90"/>
    </row>
    <row r="1074" spans="2:38" s="49" customFormat="1" ht="6.75" customHeight="1">
      <c r="B1074" s="89"/>
      <c r="C1074" s="89"/>
      <c r="D1074" s="89"/>
      <c r="E1074" s="89"/>
      <c r="F1074" s="89"/>
      <c r="G1074" s="89"/>
      <c r="H1074" s="89"/>
      <c r="I1074" s="89"/>
      <c r="J1074" s="89"/>
      <c r="K1074" s="89"/>
      <c r="L1074" s="89"/>
      <c r="M1074" s="89"/>
      <c r="N1074" s="89"/>
      <c r="O1074" s="89"/>
      <c r="P1074" s="89"/>
      <c r="Q1074" s="89"/>
      <c r="R1074" s="89"/>
      <c r="S1074" s="89"/>
      <c r="T1074" s="89"/>
      <c r="U1074" s="89"/>
      <c r="V1074" s="89"/>
      <c r="W1074" s="89"/>
      <c r="X1074" s="89"/>
      <c r="Y1074" s="89"/>
      <c r="Z1074" s="89"/>
      <c r="AA1074" s="89"/>
      <c r="AB1074" s="89"/>
      <c r="AC1074" s="89"/>
      <c r="AD1074" s="89"/>
      <c r="AE1074" s="89"/>
      <c r="AF1074" s="89"/>
      <c r="AG1074" s="89"/>
      <c r="AH1074" s="90"/>
      <c r="AJ1074" s="90"/>
      <c r="AL1074" s="90"/>
    </row>
    <row r="1075" spans="2:38" s="49" customFormat="1" ht="6.75" customHeight="1">
      <c r="B1075" s="89"/>
      <c r="C1075" s="89"/>
      <c r="D1075" s="89"/>
      <c r="E1075" s="89"/>
      <c r="F1075" s="89"/>
      <c r="G1075" s="89"/>
      <c r="H1075" s="89"/>
      <c r="I1075" s="89"/>
      <c r="J1075" s="89"/>
      <c r="K1075" s="89"/>
      <c r="L1075" s="89"/>
      <c r="M1075" s="89"/>
      <c r="N1075" s="89"/>
      <c r="O1075" s="89"/>
      <c r="P1075" s="89"/>
      <c r="Q1075" s="89"/>
      <c r="R1075" s="89"/>
      <c r="S1075" s="89"/>
      <c r="T1075" s="89"/>
      <c r="U1075" s="89"/>
      <c r="V1075" s="89"/>
      <c r="W1075" s="89"/>
      <c r="X1075" s="89"/>
      <c r="Y1075" s="89"/>
      <c r="Z1075" s="89"/>
      <c r="AA1075" s="89"/>
      <c r="AB1075" s="89"/>
      <c r="AC1075" s="89"/>
      <c r="AD1075" s="89"/>
      <c r="AE1075" s="89"/>
      <c r="AF1075" s="89"/>
      <c r="AG1075" s="89"/>
      <c r="AH1075" s="90"/>
      <c r="AJ1075" s="90"/>
      <c r="AL1075" s="90"/>
    </row>
    <row r="1076" spans="2:38" s="49" customFormat="1" ht="6.75" customHeight="1">
      <c r="B1076" s="89"/>
      <c r="C1076" s="89"/>
      <c r="D1076" s="89"/>
      <c r="E1076" s="89"/>
      <c r="F1076" s="89"/>
      <c r="G1076" s="89"/>
      <c r="H1076" s="89"/>
      <c r="I1076" s="89"/>
      <c r="J1076" s="89"/>
      <c r="K1076" s="89"/>
      <c r="L1076" s="89"/>
      <c r="M1076" s="89"/>
      <c r="N1076" s="89"/>
      <c r="O1076" s="89"/>
      <c r="P1076" s="89"/>
      <c r="Q1076" s="89"/>
      <c r="R1076" s="89"/>
      <c r="S1076" s="89"/>
      <c r="T1076" s="89"/>
      <c r="U1076" s="89"/>
      <c r="V1076" s="89"/>
      <c r="W1076" s="89"/>
      <c r="X1076" s="89"/>
      <c r="Y1076" s="89"/>
      <c r="Z1076" s="89"/>
      <c r="AA1076" s="89"/>
      <c r="AB1076" s="89"/>
      <c r="AC1076" s="89"/>
      <c r="AD1076" s="89"/>
      <c r="AE1076" s="89"/>
      <c r="AF1076" s="89"/>
      <c r="AG1076" s="89"/>
      <c r="AH1076" s="90"/>
      <c r="AJ1076" s="90"/>
      <c r="AL1076" s="90"/>
    </row>
    <row r="1077" spans="2:38" s="49" customFormat="1" ht="6.75" customHeight="1">
      <c r="B1077" s="89"/>
      <c r="C1077" s="89"/>
      <c r="D1077" s="89"/>
      <c r="E1077" s="89"/>
      <c r="F1077" s="89"/>
      <c r="G1077" s="89"/>
      <c r="H1077" s="89"/>
      <c r="I1077" s="89"/>
      <c r="J1077" s="89"/>
      <c r="K1077" s="89"/>
      <c r="L1077" s="89"/>
      <c r="M1077" s="89"/>
      <c r="N1077" s="89"/>
      <c r="O1077" s="89"/>
      <c r="P1077" s="89"/>
      <c r="Q1077" s="89"/>
      <c r="R1077" s="89"/>
      <c r="S1077" s="89"/>
      <c r="T1077" s="89"/>
      <c r="U1077" s="89"/>
      <c r="V1077" s="89"/>
      <c r="W1077" s="89"/>
      <c r="X1077" s="89"/>
      <c r="Y1077" s="89"/>
      <c r="Z1077" s="89"/>
      <c r="AA1077" s="89"/>
      <c r="AB1077" s="89"/>
      <c r="AC1077" s="89"/>
      <c r="AD1077" s="89"/>
      <c r="AE1077" s="89"/>
      <c r="AF1077" s="89"/>
      <c r="AG1077" s="89"/>
      <c r="AH1077" s="90"/>
      <c r="AJ1077" s="90"/>
      <c r="AL1077" s="90"/>
    </row>
    <row r="1078" spans="2:38" s="49" customFormat="1" ht="6.75" customHeight="1">
      <c r="B1078" s="89"/>
      <c r="C1078" s="89"/>
      <c r="D1078" s="89"/>
      <c r="E1078" s="89"/>
      <c r="F1078" s="89"/>
      <c r="G1078" s="89"/>
      <c r="H1078" s="89"/>
      <c r="I1078" s="89"/>
      <c r="J1078" s="89"/>
      <c r="K1078" s="89"/>
      <c r="L1078" s="89"/>
      <c r="M1078" s="89"/>
      <c r="N1078" s="89"/>
      <c r="O1078" s="89"/>
      <c r="P1078" s="89"/>
      <c r="Q1078" s="89"/>
      <c r="R1078" s="89"/>
      <c r="S1078" s="89"/>
      <c r="T1078" s="89"/>
      <c r="U1078" s="89"/>
      <c r="V1078" s="89"/>
      <c r="W1078" s="89"/>
      <c r="X1078" s="89"/>
      <c r="Y1078" s="89"/>
      <c r="Z1078" s="89"/>
      <c r="AA1078" s="89"/>
      <c r="AB1078" s="89"/>
      <c r="AC1078" s="89"/>
      <c r="AD1078" s="89"/>
      <c r="AE1078" s="89"/>
      <c r="AF1078" s="89"/>
      <c r="AG1078" s="89"/>
      <c r="AH1078" s="90"/>
      <c r="AJ1078" s="90"/>
      <c r="AL1078" s="90"/>
    </row>
    <row r="1079" spans="2:38" s="49" customFormat="1" ht="6.75" customHeight="1">
      <c r="B1079" s="89"/>
      <c r="C1079" s="89"/>
      <c r="D1079" s="89"/>
      <c r="E1079" s="89"/>
      <c r="F1079" s="89"/>
      <c r="G1079" s="89"/>
      <c r="H1079" s="89"/>
      <c r="I1079" s="89"/>
      <c r="J1079" s="89"/>
      <c r="K1079" s="89"/>
      <c r="L1079" s="89"/>
      <c r="M1079" s="89"/>
      <c r="N1079" s="89"/>
      <c r="O1079" s="89"/>
      <c r="P1079" s="89"/>
      <c r="Q1079" s="89"/>
      <c r="R1079" s="89"/>
      <c r="S1079" s="89"/>
      <c r="T1079" s="89"/>
      <c r="U1079" s="89"/>
      <c r="V1079" s="89"/>
      <c r="W1079" s="89"/>
      <c r="X1079" s="89"/>
      <c r="Y1079" s="89"/>
      <c r="Z1079" s="89"/>
      <c r="AA1079" s="89"/>
      <c r="AB1079" s="89"/>
      <c r="AC1079" s="89"/>
      <c r="AD1079" s="89"/>
      <c r="AE1079" s="89"/>
      <c r="AF1079" s="89"/>
      <c r="AG1079" s="89"/>
      <c r="AH1079" s="90"/>
      <c r="AJ1079" s="90"/>
      <c r="AL1079" s="90"/>
    </row>
    <row r="1080" spans="2:38" s="49" customFormat="1" ht="6.75" customHeight="1">
      <c r="B1080" s="89"/>
      <c r="C1080" s="89"/>
      <c r="D1080" s="89"/>
      <c r="E1080" s="89"/>
      <c r="F1080" s="89"/>
      <c r="G1080" s="89"/>
      <c r="H1080" s="89"/>
      <c r="I1080" s="89"/>
      <c r="J1080" s="89"/>
      <c r="K1080" s="89"/>
      <c r="L1080" s="89"/>
      <c r="M1080" s="89"/>
      <c r="N1080" s="89"/>
      <c r="O1080" s="89"/>
      <c r="P1080" s="89"/>
      <c r="Q1080" s="89"/>
      <c r="R1080" s="89"/>
      <c r="S1080" s="89"/>
      <c r="T1080" s="89"/>
      <c r="U1080" s="89"/>
      <c r="V1080" s="89"/>
      <c r="W1080" s="89"/>
      <c r="X1080" s="89"/>
      <c r="Y1080" s="89"/>
      <c r="Z1080" s="89"/>
      <c r="AA1080" s="89"/>
      <c r="AB1080" s="89"/>
      <c r="AC1080" s="89"/>
      <c r="AD1080" s="89"/>
      <c r="AE1080" s="89"/>
      <c r="AF1080" s="89"/>
      <c r="AG1080" s="89"/>
      <c r="AH1080" s="90"/>
      <c r="AJ1080" s="90"/>
      <c r="AL1080" s="90"/>
    </row>
    <row r="1081" spans="2:38" s="49" customFormat="1" ht="6.75" customHeight="1">
      <c r="B1081" s="89"/>
      <c r="C1081" s="89"/>
      <c r="D1081" s="89"/>
      <c r="E1081" s="89"/>
      <c r="F1081" s="89"/>
      <c r="G1081" s="89"/>
      <c r="H1081" s="89"/>
      <c r="I1081" s="89"/>
      <c r="J1081" s="89"/>
      <c r="K1081" s="89"/>
      <c r="L1081" s="89"/>
      <c r="M1081" s="89"/>
      <c r="N1081" s="89"/>
      <c r="O1081" s="89"/>
      <c r="P1081" s="89"/>
      <c r="Q1081" s="89"/>
      <c r="R1081" s="89"/>
      <c r="S1081" s="89"/>
      <c r="T1081" s="89"/>
      <c r="U1081" s="89"/>
      <c r="V1081" s="89"/>
      <c r="W1081" s="89"/>
      <c r="X1081" s="89"/>
      <c r="Y1081" s="89"/>
      <c r="Z1081" s="89"/>
      <c r="AA1081" s="89"/>
      <c r="AB1081" s="89"/>
      <c r="AC1081" s="89"/>
      <c r="AD1081" s="89"/>
      <c r="AE1081" s="89"/>
      <c r="AF1081" s="89"/>
      <c r="AG1081" s="89"/>
      <c r="AH1081" s="90"/>
      <c r="AJ1081" s="90"/>
      <c r="AL1081" s="90"/>
    </row>
    <row r="1082" spans="2:38" s="49" customFormat="1" ht="6.75" customHeight="1">
      <c r="B1082" s="89"/>
      <c r="C1082" s="89"/>
      <c r="D1082" s="89"/>
      <c r="E1082" s="89"/>
      <c r="F1082" s="89"/>
      <c r="G1082" s="89"/>
      <c r="H1082" s="89"/>
      <c r="I1082" s="89"/>
      <c r="J1082" s="89"/>
      <c r="K1082" s="89"/>
      <c r="L1082" s="89"/>
      <c r="M1082" s="89"/>
      <c r="N1082" s="89"/>
      <c r="O1082" s="89"/>
      <c r="P1082" s="89"/>
      <c r="Q1082" s="89"/>
      <c r="R1082" s="89"/>
      <c r="S1082" s="89"/>
      <c r="T1082" s="89"/>
      <c r="U1082" s="89"/>
      <c r="V1082" s="89"/>
      <c r="W1082" s="89"/>
      <c r="X1082" s="89"/>
      <c r="Y1082" s="89"/>
      <c r="Z1082" s="89"/>
      <c r="AA1082" s="89"/>
      <c r="AB1082" s="89"/>
      <c r="AC1082" s="89"/>
      <c r="AD1082" s="89"/>
      <c r="AE1082" s="89"/>
      <c r="AF1082" s="89"/>
      <c r="AG1082" s="89"/>
      <c r="AH1082" s="90"/>
      <c r="AJ1082" s="90"/>
      <c r="AL1082" s="90"/>
    </row>
    <row r="1083" spans="2:38" s="49" customFormat="1" ht="6.75" customHeight="1">
      <c r="B1083" s="89"/>
      <c r="C1083" s="89"/>
      <c r="D1083" s="89"/>
      <c r="E1083" s="89"/>
      <c r="F1083" s="89"/>
      <c r="G1083" s="89"/>
      <c r="H1083" s="89"/>
      <c r="I1083" s="89"/>
      <c r="J1083" s="89"/>
      <c r="K1083" s="89"/>
      <c r="L1083" s="89"/>
      <c r="M1083" s="89"/>
      <c r="N1083" s="89"/>
      <c r="O1083" s="89"/>
      <c r="P1083" s="89"/>
      <c r="Q1083" s="89"/>
      <c r="R1083" s="89"/>
      <c r="S1083" s="89"/>
      <c r="T1083" s="89"/>
      <c r="U1083" s="89"/>
      <c r="V1083" s="89"/>
      <c r="W1083" s="89"/>
      <c r="X1083" s="89"/>
      <c r="Y1083" s="89"/>
      <c r="Z1083" s="89"/>
      <c r="AA1083" s="89"/>
      <c r="AB1083" s="89"/>
      <c r="AC1083" s="89"/>
      <c r="AD1083" s="89"/>
      <c r="AE1083" s="89"/>
      <c r="AF1083" s="89"/>
      <c r="AG1083" s="89"/>
      <c r="AH1083" s="90"/>
      <c r="AJ1083" s="90"/>
      <c r="AL1083" s="90"/>
    </row>
    <row r="1084" spans="2:38" s="49" customFormat="1" ht="6.75" customHeight="1">
      <c r="B1084" s="89"/>
      <c r="C1084" s="89"/>
      <c r="D1084" s="89"/>
      <c r="E1084" s="89"/>
      <c r="F1084" s="89"/>
      <c r="G1084" s="89"/>
      <c r="H1084" s="89"/>
      <c r="I1084" s="89"/>
      <c r="J1084" s="89"/>
      <c r="K1084" s="89"/>
      <c r="L1084" s="89"/>
      <c r="M1084" s="89"/>
      <c r="N1084" s="89"/>
      <c r="O1084" s="89"/>
      <c r="P1084" s="89"/>
      <c r="Q1084" s="89"/>
      <c r="R1084" s="89"/>
      <c r="S1084" s="89"/>
      <c r="T1084" s="89"/>
      <c r="U1084" s="89"/>
      <c r="V1084" s="89"/>
      <c r="W1084" s="89"/>
      <c r="X1084" s="89"/>
      <c r="Y1084" s="89"/>
      <c r="Z1084" s="89"/>
      <c r="AA1084" s="89"/>
      <c r="AB1084" s="89"/>
      <c r="AC1084" s="89"/>
      <c r="AD1084" s="89"/>
      <c r="AE1084" s="89"/>
      <c r="AF1084" s="89"/>
      <c r="AG1084" s="89"/>
      <c r="AH1084" s="90"/>
      <c r="AJ1084" s="90"/>
      <c r="AL1084" s="90"/>
    </row>
    <row r="1085" spans="2:38" s="49" customFormat="1" ht="6.75" customHeight="1">
      <c r="B1085" s="89"/>
      <c r="C1085" s="89"/>
      <c r="D1085" s="89"/>
      <c r="E1085" s="89"/>
      <c r="F1085" s="89"/>
      <c r="G1085" s="89"/>
      <c r="H1085" s="89"/>
      <c r="I1085" s="89"/>
      <c r="J1085" s="89"/>
      <c r="K1085" s="89"/>
      <c r="L1085" s="89"/>
      <c r="M1085" s="89"/>
      <c r="N1085" s="89"/>
      <c r="O1085" s="89"/>
      <c r="P1085" s="89"/>
      <c r="Q1085" s="89"/>
      <c r="R1085" s="89"/>
      <c r="S1085" s="89"/>
      <c r="T1085" s="89"/>
      <c r="U1085" s="89"/>
      <c r="V1085" s="89"/>
      <c r="W1085" s="89"/>
      <c r="X1085" s="89"/>
      <c r="Y1085" s="89"/>
      <c r="Z1085" s="89"/>
      <c r="AA1085" s="89"/>
      <c r="AB1085" s="89"/>
      <c r="AC1085" s="89"/>
      <c r="AD1085" s="89"/>
      <c r="AE1085" s="89"/>
      <c r="AF1085" s="89"/>
      <c r="AG1085" s="89"/>
      <c r="AH1085" s="90"/>
      <c r="AJ1085" s="90"/>
      <c r="AL1085" s="90"/>
    </row>
    <row r="1086" spans="2:38" s="49" customFormat="1" ht="6.75" customHeight="1">
      <c r="B1086" s="89"/>
      <c r="C1086" s="89"/>
      <c r="D1086" s="89"/>
      <c r="E1086" s="89"/>
      <c r="F1086" s="89"/>
      <c r="G1086" s="89"/>
      <c r="H1086" s="89"/>
      <c r="I1086" s="89"/>
      <c r="J1086" s="89"/>
      <c r="K1086" s="89"/>
      <c r="L1086" s="89"/>
      <c r="M1086" s="89"/>
      <c r="N1086" s="89"/>
      <c r="O1086" s="89"/>
      <c r="P1086" s="89"/>
      <c r="Q1086" s="89"/>
      <c r="R1086" s="89"/>
      <c r="S1086" s="89"/>
      <c r="T1086" s="89"/>
      <c r="U1086" s="89"/>
      <c r="V1086" s="89"/>
      <c r="W1086" s="89"/>
      <c r="X1086" s="89"/>
      <c r="Y1086" s="89"/>
      <c r="Z1086" s="89"/>
      <c r="AA1086" s="89"/>
      <c r="AB1086" s="89"/>
      <c r="AC1086" s="89"/>
      <c r="AD1086" s="89"/>
      <c r="AE1086" s="89"/>
      <c r="AF1086" s="89"/>
      <c r="AG1086" s="89"/>
      <c r="AH1086" s="90"/>
      <c r="AJ1086" s="90"/>
      <c r="AL1086" s="90"/>
    </row>
    <row r="1087" spans="2:38" s="49" customFormat="1" ht="6.75" customHeight="1">
      <c r="B1087" s="89"/>
      <c r="C1087" s="89"/>
      <c r="D1087" s="89"/>
      <c r="E1087" s="89"/>
      <c r="F1087" s="89"/>
      <c r="G1087" s="89"/>
      <c r="H1087" s="89"/>
      <c r="I1087" s="89"/>
      <c r="J1087" s="89"/>
      <c r="K1087" s="89"/>
      <c r="L1087" s="89"/>
      <c r="M1087" s="89"/>
      <c r="N1087" s="89"/>
      <c r="O1087" s="89"/>
      <c r="P1087" s="89"/>
      <c r="Q1087" s="89"/>
      <c r="R1087" s="89"/>
      <c r="S1087" s="89"/>
      <c r="T1087" s="89"/>
      <c r="U1087" s="89"/>
      <c r="V1087" s="89"/>
      <c r="W1087" s="89"/>
      <c r="X1087" s="89"/>
      <c r="Y1087" s="89"/>
      <c r="Z1087" s="89"/>
      <c r="AA1087" s="89"/>
      <c r="AB1087" s="89"/>
      <c r="AC1087" s="89"/>
      <c r="AD1087" s="89"/>
      <c r="AE1087" s="89"/>
      <c r="AF1087" s="89"/>
      <c r="AG1087" s="89"/>
      <c r="AH1087" s="90"/>
      <c r="AJ1087" s="90"/>
      <c r="AL1087" s="90"/>
    </row>
    <row r="1088" spans="2:38" s="49" customFormat="1" ht="6.75" customHeight="1">
      <c r="B1088" s="89"/>
      <c r="C1088" s="89"/>
      <c r="D1088" s="89"/>
      <c r="E1088" s="89"/>
      <c r="F1088" s="89"/>
      <c r="G1088" s="89"/>
      <c r="H1088" s="89"/>
      <c r="I1088" s="89"/>
      <c r="J1088" s="89"/>
      <c r="K1088" s="89"/>
      <c r="L1088" s="89"/>
      <c r="M1088" s="89"/>
      <c r="N1088" s="89"/>
      <c r="O1088" s="89"/>
      <c r="P1088" s="89"/>
      <c r="Q1088" s="89"/>
      <c r="R1088" s="89"/>
      <c r="S1088" s="89"/>
      <c r="T1088" s="89"/>
      <c r="U1088" s="89"/>
      <c r="V1088" s="89"/>
      <c r="W1088" s="89"/>
      <c r="X1088" s="89"/>
      <c r="Y1088" s="89"/>
      <c r="Z1088" s="89"/>
      <c r="AA1088" s="89"/>
      <c r="AB1088" s="89"/>
      <c r="AC1088" s="89"/>
      <c r="AD1088" s="89"/>
      <c r="AE1088" s="89"/>
      <c r="AF1088" s="89"/>
      <c r="AG1088" s="89"/>
      <c r="AH1088" s="90"/>
      <c r="AJ1088" s="90"/>
      <c r="AL1088" s="90"/>
    </row>
  </sheetData>
  <conditionalFormatting sqref="AH27:AM31 AH33:AM51 AH53:AM70 AH21:AM21 AH23:AM23 AH16:AM17">
    <cfRule type="cellIs" dxfId="55" priority="31" operator="equal">
      <formula>0</formula>
    </cfRule>
  </conditionalFormatting>
  <conditionalFormatting sqref="AI18:AK18 AM18">
    <cfRule type="cellIs" dxfId="54" priority="29" operator="equal">
      <formula>0</formula>
    </cfRule>
  </conditionalFormatting>
  <conditionalFormatting sqref="AI19:AK19 AM19">
    <cfRule type="cellIs" dxfId="53" priority="28" operator="equal">
      <formula>0</formula>
    </cfRule>
  </conditionalFormatting>
  <conditionalFormatting sqref="AI20 AK20 AM20">
    <cfRule type="cellIs" dxfId="52" priority="26" operator="equal">
      <formula>0</formula>
    </cfRule>
  </conditionalFormatting>
  <conditionalFormatting sqref="AI24:AK24 AM24">
    <cfRule type="cellIs" dxfId="51" priority="24" operator="equal">
      <formula>0</formula>
    </cfRule>
  </conditionalFormatting>
  <conditionalFormatting sqref="AI25:AK25 AM25">
    <cfRule type="cellIs" dxfId="50" priority="23" operator="equal">
      <formula>0</formula>
    </cfRule>
  </conditionalFormatting>
  <conditionalFormatting sqref="AI26 AK26 AM26">
    <cfRule type="cellIs" dxfId="49" priority="22" operator="equal">
      <formula>0</formula>
    </cfRule>
  </conditionalFormatting>
  <conditionalFormatting sqref="AM22">
    <cfRule type="cellIs" dxfId="48" priority="21" operator="equal">
      <formula>0</formula>
    </cfRule>
  </conditionalFormatting>
  <conditionalFormatting sqref="AJ20">
    <cfRule type="cellIs" dxfId="47" priority="19" operator="equal">
      <formula>0</formula>
    </cfRule>
  </conditionalFormatting>
  <conditionalFormatting sqref="AJ26">
    <cfRule type="cellIs" dxfId="46" priority="17" operator="equal">
      <formula>0</formula>
    </cfRule>
  </conditionalFormatting>
  <conditionalFormatting sqref="AH22:AL22">
    <cfRule type="cellIs" dxfId="45" priority="13" operator="equal">
      <formula>0</formula>
    </cfRule>
  </conditionalFormatting>
  <conditionalFormatting sqref="AH18">
    <cfRule type="cellIs" dxfId="44" priority="12" operator="equal">
      <formula>0</formula>
    </cfRule>
  </conditionalFormatting>
  <conditionalFormatting sqref="AH19">
    <cfRule type="cellIs" dxfId="43" priority="11" operator="equal">
      <formula>0</formula>
    </cfRule>
  </conditionalFormatting>
  <conditionalFormatting sqref="AH20">
    <cfRule type="cellIs" dxfId="42" priority="10" operator="equal">
      <formula>0</formula>
    </cfRule>
  </conditionalFormatting>
  <conditionalFormatting sqref="AL18">
    <cfRule type="cellIs" dxfId="41" priority="9" operator="equal">
      <formula>0</formula>
    </cfRule>
  </conditionalFormatting>
  <conditionalFormatting sqref="AL19">
    <cfRule type="cellIs" dxfId="40" priority="8" operator="equal">
      <formula>0</formula>
    </cfRule>
  </conditionalFormatting>
  <conditionalFormatting sqref="AL20">
    <cfRule type="cellIs" dxfId="39" priority="7" operator="equal">
      <formula>0</formula>
    </cfRule>
  </conditionalFormatting>
  <conditionalFormatting sqref="AH24">
    <cfRule type="cellIs" dxfId="38" priority="6" operator="equal">
      <formula>0</formula>
    </cfRule>
  </conditionalFormatting>
  <conditionalFormatting sqref="AH25">
    <cfRule type="cellIs" dxfId="37" priority="5" operator="equal">
      <formula>0</formula>
    </cfRule>
  </conditionalFormatting>
  <conditionalFormatting sqref="AH26">
    <cfRule type="cellIs" dxfId="36" priority="4" operator="equal">
      <formula>0</formula>
    </cfRule>
  </conditionalFormatting>
  <conditionalFormatting sqref="AL24">
    <cfRule type="cellIs" dxfId="35" priority="3" operator="equal">
      <formula>0</formula>
    </cfRule>
  </conditionalFormatting>
  <conditionalFormatting sqref="AL25">
    <cfRule type="cellIs" dxfId="34" priority="2" operator="equal">
      <formula>0</formula>
    </cfRule>
  </conditionalFormatting>
  <conditionalFormatting sqref="AL26">
    <cfRule type="cellIs" dxfId="33" priority="1" operator="equal">
      <formula>0</formula>
    </cfRule>
  </conditionalFormatting>
  <printOptions horizontalCentered="1"/>
  <pageMargins left="0.59055118110236227" right="0" top="0" bottom="0" header="0" footer="0"/>
  <pageSetup scale="9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AT448"/>
  <sheetViews>
    <sheetView showGridLines="0" tabSelected="1" zoomScale="115" zoomScaleNormal="115" zoomScaleSheetLayoutView="115" workbookViewId="0">
      <selection activeCell="Z17" sqref="Z17"/>
    </sheetView>
  </sheetViews>
  <sheetFormatPr baseColWidth="10" defaultColWidth="11.42578125" defaultRowHeight="15"/>
  <cols>
    <col min="1" max="1" width="0.85546875" style="407" customWidth="1"/>
    <col min="2" max="17" width="3.5703125" style="407" customWidth="1"/>
    <col min="18" max="23" width="12.7109375" style="407" customWidth="1"/>
    <col min="24" max="24" width="0.85546875" style="407" customWidth="1"/>
    <col min="25" max="25" width="10.7109375" style="407" customWidth="1"/>
    <col min="26" max="30" width="9.5703125" style="407" customWidth="1"/>
    <col min="31" max="46" width="2.7109375" style="407" customWidth="1"/>
    <col min="47" max="111" width="2.7109375" style="408" customWidth="1"/>
    <col min="112" max="16384" width="11.42578125" style="408"/>
  </cols>
  <sheetData>
    <row r="1" spans="1:25" s="98" customFormat="1" ht="11.1" customHeight="1"/>
    <row r="2" spans="1:25" s="98" customFormat="1" ht="11.1" customHeight="1"/>
    <row r="3" spans="1:25" s="98" customFormat="1" ht="11.1" customHeight="1"/>
    <row r="4" spans="1:25" s="98" customFormat="1" ht="11.1" customHeight="1"/>
    <row r="5" spans="1:25" s="98" customFormat="1" ht="11.1" customHeight="1"/>
    <row r="6" spans="1:25" s="98" customFormat="1" ht="11.1" customHeight="1"/>
    <row r="7" spans="1:25" s="98" customFormat="1" ht="11.1" customHeight="1"/>
    <row r="8" spans="1:25" s="98" customFormat="1" ht="11.1" customHeight="1"/>
    <row r="9" spans="1:25" s="98" customFormat="1" ht="11.1" customHeight="1"/>
    <row r="10" spans="1:25" s="99" customFormat="1" ht="3.95" customHeight="1">
      <c r="G10" s="100"/>
      <c r="H10" s="100"/>
      <c r="I10" s="101"/>
      <c r="J10" s="101"/>
      <c r="K10" s="101"/>
      <c r="L10" s="101"/>
      <c r="M10" s="101"/>
      <c r="N10" s="101"/>
      <c r="O10" s="101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s="62" customFormat="1" ht="11.1" customHeight="1">
      <c r="A11" s="112" t="str">
        <f>EP_01!A10</f>
        <v>ESTADOS PRESUPUESTARIOS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321"/>
      <c r="U11" s="114"/>
      <c r="V11" s="114"/>
      <c r="W11" s="114"/>
      <c r="X11" s="114"/>
      <c r="Y11" s="322" t="s">
        <v>2</v>
      </c>
    </row>
    <row r="12" spans="1:25" s="62" customFormat="1" ht="11.1" customHeight="1">
      <c r="A12" s="112" t="s">
        <v>319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321"/>
      <c r="U12" s="114"/>
      <c r="V12" s="114"/>
      <c r="W12" s="114"/>
      <c r="X12" s="114"/>
      <c r="Y12" s="322" t="s">
        <v>2</v>
      </c>
    </row>
    <row r="13" spans="1:25" s="62" customFormat="1" ht="11.1" customHeight="1">
      <c r="A13" s="114" t="s">
        <v>175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321"/>
      <c r="U13" s="114"/>
      <c r="V13" s="114"/>
      <c r="W13" s="114"/>
      <c r="X13" s="114"/>
      <c r="Y13" s="322" t="s">
        <v>2</v>
      </c>
    </row>
    <row r="14" spans="1:25" s="62" customFormat="1" ht="11.1" customHeight="1">
      <c r="A14" s="115" t="s">
        <v>290</v>
      </c>
      <c r="B14" s="115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321"/>
      <c r="U14" s="114"/>
      <c r="V14" s="114"/>
      <c r="W14" s="114"/>
      <c r="X14" s="114"/>
      <c r="Y14" s="322" t="s">
        <v>2</v>
      </c>
    </row>
    <row r="15" spans="1:25" s="65" customFormat="1" ht="3.95" customHeight="1">
      <c r="A15" s="323"/>
      <c r="B15" s="323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5"/>
      <c r="U15" s="324"/>
      <c r="V15" s="324"/>
      <c r="W15" s="324"/>
      <c r="X15" s="324"/>
      <c r="Y15" s="326"/>
    </row>
    <row r="16" spans="1:25" s="380" customFormat="1" ht="11.1" customHeight="1">
      <c r="A16" s="327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272"/>
      <c r="R16" s="272" t="s">
        <v>172</v>
      </c>
      <c r="S16" s="272" t="s">
        <v>33</v>
      </c>
      <c r="T16" s="272" t="s">
        <v>172</v>
      </c>
      <c r="U16" s="272" t="s">
        <v>172</v>
      </c>
      <c r="V16" s="272" t="s">
        <v>172</v>
      </c>
      <c r="W16" s="273"/>
      <c r="X16" s="273"/>
      <c r="Y16" s="379"/>
    </row>
    <row r="17" spans="1:46" s="380" customFormat="1" ht="11.1" customHeight="1">
      <c r="A17" s="327"/>
      <c r="B17" s="330" t="s">
        <v>198</v>
      </c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2"/>
      <c r="S17" s="373" t="s">
        <v>39</v>
      </c>
      <c r="T17" s="272"/>
      <c r="U17" s="272"/>
      <c r="V17" s="272"/>
      <c r="W17" s="273" t="s">
        <v>43</v>
      </c>
      <c r="X17" s="273"/>
      <c r="Y17" s="379"/>
    </row>
    <row r="18" spans="1:46" s="380" customFormat="1" ht="11.1" customHeight="1">
      <c r="A18" s="327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272"/>
      <c r="R18" s="272" t="s">
        <v>38</v>
      </c>
      <c r="S18" s="272" t="s">
        <v>34</v>
      </c>
      <c r="T18" s="272" t="s">
        <v>35</v>
      </c>
      <c r="U18" s="272" t="s">
        <v>36</v>
      </c>
      <c r="V18" s="272" t="s">
        <v>40</v>
      </c>
      <c r="W18" s="273"/>
      <c r="X18" s="273"/>
      <c r="Y18" s="379"/>
    </row>
    <row r="19" spans="1:46" s="359" customFormat="1" ht="6.95" customHeight="1">
      <c r="A19" s="381"/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2"/>
      <c r="R19" s="383"/>
      <c r="S19" s="383"/>
      <c r="T19" s="383"/>
      <c r="U19" s="383"/>
      <c r="V19" s="383"/>
      <c r="W19" s="383"/>
      <c r="X19" s="384"/>
      <c r="Y19" s="331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</row>
    <row r="20" spans="1:46" s="359" customFormat="1" ht="6.95" customHeight="1">
      <c r="A20" s="381"/>
      <c r="B20" s="385" t="s">
        <v>128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2"/>
      <c r="R20" s="225">
        <f>SUM(R22+R27+R38+R44+R49+R56)</f>
        <v>0</v>
      </c>
      <c r="S20" s="225">
        <f>SUM(S22+S27+S38+S44+S49+S56)</f>
        <v>0</v>
      </c>
      <c r="T20" s="225">
        <f>SUM(R20+S20)</f>
        <v>0</v>
      </c>
      <c r="U20" s="225">
        <f>SUM(U22+U27+U38+U44+U49+U56)</f>
        <v>0</v>
      </c>
      <c r="V20" s="225">
        <f>SUM(V22+V27+V38+V44+V49+V56)</f>
        <v>0</v>
      </c>
      <c r="W20" s="225">
        <f>SUM(T20-U20)</f>
        <v>0</v>
      </c>
      <c r="X20" s="384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</row>
    <row r="21" spans="1:46" s="359" customFormat="1" ht="6.95" customHeight="1">
      <c r="A21" s="381"/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2"/>
      <c r="R21" s="383"/>
      <c r="S21" s="383"/>
      <c r="T21" s="383"/>
      <c r="U21" s="383"/>
      <c r="V21" s="383"/>
      <c r="W21" s="383"/>
      <c r="X21" s="384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</row>
    <row r="22" spans="1:46" s="359" customFormat="1" ht="6.95" customHeight="1">
      <c r="A22" s="381"/>
      <c r="B22" s="381"/>
      <c r="C22" s="367" t="s">
        <v>287</v>
      </c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226">
        <f>SUM(R24+R25)</f>
        <v>0</v>
      </c>
      <c r="S22" s="226">
        <f>SUM(S24+S25)</f>
        <v>0</v>
      </c>
      <c r="T22" s="225">
        <f>SUM(R22+S22)</f>
        <v>0</v>
      </c>
      <c r="U22" s="226">
        <f>SUM(U24+U25)</f>
        <v>0</v>
      </c>
      <c r="V22" s="226">
        <f>SUM(V24+V25)</f>
        <v>0</v>
      </c>
      <c r="W22" s="225">
        <f>SUM(T22-U22)</f>
        <v>0</v>
      </c>
      <c r="X22" s="384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</row>
    <row r="23" spans="1:46" s="359" customFormat="1" ht="6.95" customHeight="1">
      <c r="A23" s="381"/>
      <c r="B23" s="381"/>
      <c r="C23" s="308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4"/>
      <c r="S23" s="384"/>
      <c r="T23" s="386"/>
      <c r="U23" s="384"/>
      <c r="V23" s="384"/>
      <c r="W23" s="386"/>
      <c r="X23" s="384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</row>
    <row r="24" spans="1:46" s="359" customFormat="1" ht="6.95" customHeight="1">
      <c r="A24" s="381"/>
      <c r="B24" s="381"/>
      <c r="C24" s="308"/>
      <c r="D24" s="308" t="s">
        <v>129</v>
      </c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7"/>
      <c r="S24" s="387"/>
      <c r="T24" s="227">
        <f>SUM(R24+S24)</f>
        <v>0</v>
      </c>
      <c r="U24" s="387"/>
      <c r="V24" s="387"/>
      <c r="W24" s="227">
        <f>SUM(T24-U24)</f>
        <v>0</v>
      </c>
      <c r="X24" s="384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</row>
    <row r="25" spans="1:46" s="359" customFormat="1" ht="6.95" customHeight="1">
      <c r="A25" s="381"/>
      <c r="B25" s="381"/>
      <c r="C25" s="308"/>
      <c r="D25" s="308" t="s">
        <v>130</v>
      </c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7"/>
      <c r="S25" s="387"/>
      <c r="T25" s="227">
        <f>SUM(R25+S25)</f>
        <v>0</v>
      </c>
      <c r="U25" s="387"/>
      <c r="V25" s="387"/>
      <c r="W25" s="227">
        <f>SUM(T25-U25)</f>
        <v>0</v>
      </c>
      <c r="X25" s="384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</row>
    <row r="26" spans="1:46" s="359" customFormat="1" ht="6.95" customHeight="1">
      <c r="A26" s="381"/>
      <c r="B26" s="381"/>
      <c r="C26" s="308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4"/>
      <c r="S26" s="384"/>
      <c r="T26" s="386"/>
      <c r="U26" s="384"/>
      <c r="V26" s="384"/>
      <c r="W26" s="386"/>
      <c r="X26" s="384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</row>
    <row r="27" spans="1:46" s="359" customFormat="1" ht="6.95" customHeight="1">
      <c r="A27" s="381"/>
      <c r="B27" s="381"/>
      <c r="C27" s="367" t="s">
        <v>131</v>
      </c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226">
        <f>SUM(R29+R30+R31+R32+R33+R34+R35+R36)</f>
        <v>0</v>
      </c>
      <c r="S27" s="226">
        <f>SUM(S29+S30+S31+S32+S33+S34+S35+S36)</f>
        <v>0</v>
      </c>
      <c r="T27" s="225">
        <f>SUM(R27+S27)</f>
        <v>0</v>
      </c>
      <c r="U27" s="226">
        <f>SUM(U29+U30+U31+U32+U33+U34+U35+U36)</f>
        <v>0</v>
      </c>
      <c r="V27" s="226">
        <f>SUM(V29+V30+V31+V32+V33+V34+V35+V36)</f>
        <v>0</v>
      </c>
      <c r="W27" s="225">
        <f>SUM(T27-U27)</f>
        <v>0</v>
      </c>
      <c r="X27" s="384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</row>
    <row r="28" spans="1:46" s="359" customFormat="1" ht="6.95" customHeight="1">
      <c r="A28" s="381"/>
      <c r="B28" s="381"/>
      <c r="C28" s="308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4"/>
      <c r="S28" s="384"/>
      <c r="T28" s="386"/>
      <c r="U28" s="384"/>
      <c r="V28" s="384"/>
      <c r="W28" s="386"/>
      <c r="X28" s="384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</row>
    <row r="29" spans="1:46" s="359" customFormat="1" ht="6.95" customHeight="1">
      <c r="A29" s="381"/>
      <c r="B29" s="381"/>
      <c r="C29" s="308"/>
      <c r="D29" s="308" t="s">
        <v>132</v>
      </c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7"/>
      <c r="S29" s="387"/>
      <c r="T29" s="227">
        <f t="shared" ref="T29:T36" si="0">SUM(R29+S29)</f>
        <v>0</v>
      </c>
      <c r="U29" s="387"/>
      <c r="V29" s="387"/>
      <c r="W29" s="227">
        <f t="shared" ref="W29:W36" si="1">SUM(T29-U29)</f>
        <v>0</v>
      </c>
      <c r="X29" s="384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358"/>
    </row>
    <row r="30" spans="1:46" s="359" customFormat="1" ht="6.95" customHeight="1">
      <c r="A30" s="381"/>
      <c r="B30" s="381"/>
      <c r="C30" s="381"/>
      <c r="D30" s="308" t="s">
        <v>133</v>
      </c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2"/>
      <c r="R30" s="387"/>
      <c r="S30" s="387"/>
      <c r="T30" s="227">
        <f t="shared" si="0"/>
        <v>0</v>
      </c>
      <c r="U30" s="387"/>
      <c r="V30" s="387"/>
      <c r="W30" s="227">
        <f t="shared" si="1"/>
        <v>0</v>
      </c>
      <c r="X30" s="384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</row>
    <row r="31" spans="1:46" s="359" customFormat="1" ht="6.95" customHeight="1">
      <c r="A31" s="381"/>
      <c r="B31" s="381"/>
      <c r="C31" s="308"/>
      <c r="D31" s="308" t="s">
        <v>180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2"/>
      <c r="R31" s="387"/>
      <c r="S31" s="387"/>
      <c r="T31" s="227">
        <f t="shared" si="0"/>
        <v>0</v>
      </c>
      <c r="U31" s="387"/>
      <c r="V31" s="387"/>
      <c r="W31" s="227">
        <f t="shared" si="1"/>
        <v>0</v>
      </c>
      <c r="X31" s="384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</row>
    <row r="32" spans="1:46" s="359" customFormat="1" ht="6.95" customHeight="1">
      <c r="A32" s="381"/>
      <c r="B32" s="381"/>
      <c r="C32" s="308"/>
      <c r="D32" s="308" t="s">
        <v>181</v>
      </c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2"/>
      <c r="R32" s="387"/>
      <c r="S32" s="387"/>
      <c r="T32" s="227">
        <f t="shared" si="0"/>
        <v>0</v>
      </c>
      <c r="U32" s="387"/>
      <c r="V32" s="387"/>
      <c r="W32" s="227">
        <f t="shared" si="1"/>
        <v>0</v>
      </c>
      <c r="X32" s="384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</row>
    <row r="33" spans="1:46" s="359" customFormat="1" ht="6.95" customHeight="1">
      <c r="A33" s="381"/>
      <c r="B33" s="381"/>
      <c r="C33" s="308"/>
      <c r="D33" s="308" t="s">
        <v>182</v>
      </c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7"/>
      <c r="S33" s="387"/>
      <c r="T33" s="227">
        <f t="shared" si="0"/>
        <v>0</v>
      </c>
      <c r="U33" s="387"/>
      <c r="V33" s="387"/>
      <c r="W33" s="227">
        <f t="shared" si="1"/>
        <v>0</v>
      </c>
      <c r="X33" s="384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</row>
    <row r="34" spans="1:46" s="359" customFormat="1" ht="6.95" customHeight="1">
      <c r="A34" s="381"/>
      <c r="B34" s="381"/>
      <c r="C34" s="308"/>
      <c r="D34" s="308" t="s">
        <v>194</v>
      </c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7"/>
      <c r="S34" s="387"/>
      <c r="T34" s="227">
        <f t="shared" si="0"/>
        <v>0</v>
      </c>
      <c r="U34" s="387"/>
      <c r="V34" s="387"/>
      <c r="W34" s="227">
        <f t="shared" si="1"/>
        <v>0</v>
      </c>
      <c r="X34" s="384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</row>
    <row r="35" spans="1:46" s="359" customFormat="1" ht="6.95" customHeight="1">
      <c r="A35" s="381"/>
      <c r="B35" s="381"/>
      <c r="C35" s="308"/>
      <c r="D35" s="308" t="s">
        <v>134</v>
      </c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7"/>
      <c r="S35" s="387"/>
      <c r="T35" s="227">
        <f t="shared" si="0"/>
        <v>0</v>
      </c>
      <c r="U35" s="387"/>
      <c r="V35" s="387"/>
      <c r="W35" s="227">
        <f t="shared" si="1"/>
        <v>0</v>
      </c>
      <c r="X35" s="384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</row>
    <row r="36" spans="1:46" s="359" customFormat="1" ht="6.95" customHeight="1">
      <c r="A36" s="381"/>
      <c r="B36" s="381"/>
      <c r="C36" s="308"/>
      <c r="D36" s="308" t="s">
        <v>135</v>
      </c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7"/>
      <c r="S36" s="387"/>
      <c r="T36" s="227">
        <f t="shared" si="0"/>
        <v>0</v>
      </c>
      <c r="U36" s="387"/>
      <c r="V36" s="387"/>
      <c r="W36" s="227">
        <f t="shared" si="1"/>
        <v>0</v>
      </c>
      <c r="X36" s="384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</row>
    <row r="37" spans="1:46" s="359" customFormat="1" ht="6.95" customHeight="1">
      <c r="A37" s="381"/>
      <c r="B37" s="381"/>
      <c r="C37" s="308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4"/>
      <c r="S37" s="384"/>
      <c r="T37" s="386"/>
      <c r="U37" s="384"/>
      <c r="V37" s="384"/>
      <c r="W37" s="386"/>
      <c r="X37" s="384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</row>
    <row r="38" spans="1:46" s="359" customFormat="1" ht="6.95" customHeight="1">
      <c r="A38" s="381"/>
      <c r="B38" s="381"/>
      <c r="C38" s="367" t="s">
        <v>136</v>
      </c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226">
        <f>SUM(R40+R41+R42)</f>
        <v>0</v>
      </c>
      <c r="S38" s="226">
        <f>SUM(S40+S41+S42)</f>
        <v>0</v>
      </c>
      <c r="T38" s="225">
        <f>SUM(R38+S38)</f>
        <v>0</v>
      </c>
      <c r="U38" s="226">
        <f>SUM(U40+U41+U42)</f>
        <v>0</v>
      </c>
      <c r="V38" s="226">
        <f>SUM(V40+V41+V42)</f>
        <v>0</v>
      </c>
      <c r="W38" s="225">
        <f>SUM(T38-U38)</f>
        <v>0</v>
      </c>
      <c r="X38" s="384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</row>
    <row r="39" spans="1:46" s="359" customFormat="1" ht="6.95" customHeight="1">
      <c r="A39" s="381"/>
      <c r="B39" s="381"/>
      <c r="C39" s="308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4"/>
      <c r="S39" s="384"/>
      <c r="T39" s="386"/>
      <c r="U39" s="384"/>
      <c r="V39" s="384"/>
      <c r="W39" s="386"/>
      <c r="X39" s="384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</row>
    <row r="40" spans="1:46" s="359" customFormat="1" ht="6.95" customHeight="1">
      <c r="A40" s="381"/>
      <c r="B40" s="381"/>
      <c r="C40" s="308"/>
      <c r="D40" s="308" t="s">
        <v>183</v>
      </c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2"/>
      <c r="R40" s="387"/>
      <c r="S40" s="387"/>
      <c r="T40" s="227">
        <f>SUM(R40+S40)</f>
        <v>0</v>
      </c>
      <c r="U40" s="387"/>
      <c r="V40" s="387"/>
      <c r="W40" s="227">
        <f>SUM(T40-U40)</f>
        <v>0</v>
      </c>
      <c r="X40" s="384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8"/>
    </row>
    <row r="41" spans="1:46" s="359" customFormat="1" ht="6.95" customHeight="1">
      <c r="A41" s="381"/>
      <c r="B41" s="381"/>
      <c r="C41" s="308"/>
      <c r="D41" s="308" t="s">
        <v>189</v>
      </c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2"/>
      <c r="R41" s="387"/>
      <c r="S41" s="387"/>
      <c r="T41" s="227">
        <f>SUM(R41+S41)</f>
        <v>0</v>
      </c>
      <c r="U41" s="387"/>
      <c r="V41" s="387"/>
      <c r="W41" s="227">
        <f>SUM(T41-U41)</f>
        <v>0</v>
      </c>
      <c r="X41" s="384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</row>
    <row r="42" spans="1:46" s="359" customFormat="1" ht="6.95" customHeight="1">
      <c r="A42" s="381"/>
      <c r="B42" s="381"/>
      <c r="C42" s="308"/>
      <c r="D42" s="308" t="s">
        <v>184</v>
      </c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2"/>
      <c r="R42" s="387"/>
      <c r="S42" s="387"/>
      <c r="T42" s="227">
        <f>SUM(R42+S42)</f>
        <v>0</v>
      </c>
      <c r="U42" s="387"/>
      <c r="V42" s="387"/>
      <c r="W42" s="227">
        <f>SUM(T42-U42)</f>
        <v>0</v>
      </c>
      <c r="X42" s="384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</row>
    <row r="43" spans="1:46" s="359" customFormat="1" ht="6.95" customHeight="1">
      <c r="A43" s="381"/>
      <c r="B43" s="381"/>
      <c r="C43" s="308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4"/>
      <c r="S43" s="384"/>
      <c r="T43" s="386"/>
      <c r="U43" s="384"/>
      <c r="V43" s="384"/>
      <c r="W43" s="386"/>
      <c r="X43" s="384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8"/>
      <c r="AS43" s="358"/>
      <c r="AT43" s="358"/>
    </row>
    <row r="44" spans="1:46" s="359" customFormat="1" ht="6.95" customHeight="1">
      <c r="A44" s="381"/>
      <c r="B44" s="381"/>
      <c r="C44" s="367" t="s">
        <v>137</v>
      </c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226">
        <f>SUM(R46+R47)</f>
        <v>0</v>
      </c>
      <c r="S44" s="226">
        <f>SUM(S46+S47)</f>
        <v>0</v>
      </c>
      <c r="T44" s="225">
        <f>SUM(R44+S44)</f>
        <v>0</v>
      </c>
      <c r="U44" s="226">
        <f>SUM(U46+U47)</f>
        <v>0</v>
      </c>
      <c r="V44" s="226">
        <f>SUM(V46+V47)</f>
        <v>0</v>
      </c>
      <c r="W44" s="225">
        <f>SUM(T44-U44)</f>
        <v>0</v>
      </c>
      <c r="X44" s="384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8"/>
      <c r="AQ44" s="358"/>
      <c r="AR44" s="358"/>
      <c r="AS44" s="358"/>
      <c r="AT44" s="358"/>
    </row>
    <row r="45" spans="1:46" s="359" customFormat="1" ht="6.95" customHeight="1">
      <c r="A45" s="381"/>
      <c r="B45" s="381"/>
      <c r="C45" s="308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4"/>
      <c r="S45" s="384"/>
      <c r="T45" s="386"/>
      <c r="U45" s="384"/>
      <c r="V45" s="384"/>
      <c r="W45" s="386"/>
      <c r="X45" s="384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8"/>
      <c r="AN45" s="358"/>
      <c r="AO45" s="358"/>
      <c r="AP45" s="358"/>
      <c r="AQ45" s="358"/>
      <c r="AR45" s="358"/>
      <c r="AS45" s="358"/>
      <c r="AT45" s="358"/>
    </row>
    <row r="46" spans="1:46" s="359" customFormat="1" ht="6.95" customHeight="1">
      <c r="A46" s="381"/>
      <c r="B46" s="381"/>
      <c r="C46" s="308"/>
      <c r="D46" s="308" t="s">
        <v>185</v>
      </c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7"/>
      <c r="S46" s="387"/>
      <c r="T46" s="227">
        <f>SUM(R46+S46)</f>
        <v>0</v>
      </c>
      <c r="U46" s="387"/>
      <c r="V46" s="387"/>
      <c r="W46" s="227">
        <f>SUM(T46-U46)</f>
        <v>0</v>
      </c>
      <c r="X46" s="384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  <c r="AT46" s="358"/>
    </row>
    <row r="47" spans="1:46" s="359" customFormat="1" ht="6.95" customHeight="1">
      <c r="A47" s="381"/>
      <c r="B47" s="381"/>
      <c r="C47" s="308"/>
      <c r="D47" s="308" t="s">
        <v>138</v>
      </c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7"/>
      <c r="S47" s="387"/>
      <c r="T47" s="227">
        <f>SUM(R47+S47)</f>
        <v>0</v>
      </c>
      <c r="U47" s="387"/>
      <c r="V47" s="387"/>
      <c r="W47" s="227">
        <f>SUM(T47-U47)</f>
        <v>0</v>
      </c>
      <c r="X47" s="384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  <c r="AJ47" s="358"/>
      <c r="AK47" s="358"/>
      <c r="AL47" s="358"/>
      <c r="AM47" s="358"/>
      <c r="AN47" s="358"/>
      <c r="AO47" s="358"/>
      <c r="AP47" s="358"/>
      <c r="AQ47" s="358"/>
      <c r="AR47" s="358"/>
      <c r="AS47" s="358"/>
      <c r="AT47" s="358"/>
    </row>
    <row r="48" spans="1:46" s="359" customFormat="1" ht="6.95" customHeight="1">
      <c r="A48" s="381"/>
      <c r="B48" s="381"/>
      <c r="C48" s="308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4"/>
      <c r="S48" s="384"/>
      <c r="T48" s="386"/>
      <c r="U48" s="384"/>
      <c r="V48" s="384"/>
      <c r="W48" s="386"/>
      <c r="X48" s="384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8"/>
      <c r="AT48" s="358"/>
    </row>
    <row r="49" spans="1:46" s="359" customFormat="1" ht="6.95" customHeight="1">
      <c r="A49" s="381"/>
      <c r="B49" s="381"/>
      <c r="C49" s="367" t="s">
        <v>139</v>
      </c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226">
        <f>SUM(R51+R52+R53+R54)</f>
        <v>0</v>
      </c>
      <c r="S49" s="226">
        <f>SUM(S51+S52+S53+S54)</f>
        <v>0</v>
      </c>
      <c r="T49" s="225">
        <f>SUM(R49+S49)</f>
        <v>0</v>
      </c>
      <c r="U49" s="226">
        <f>SUM(U51+U52+U53+U54)</f>
        <v>0</v>
      </c>
      <c r="V49" s="226">
        <f>SUM(V51+V52+V53+V54)</f>
        <v>0</v>
      </c>
      <c r="W49" s="225">
        <f>SUM(T49-U49)</f>
        <v>0</v>
      </c>
      <c r="X49" s="384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8"/>
      <c r="AJ49" s="358"/>
      <c r="AK49" s="358"/>
      <c r="AL49" s="358"/>
      <c r="AM49" s="358"/>
      <c r="AN49" s="358"/>
      <c r="AO49" s="358"/>
      <c r="AP49" s="358"/>
      <c r="AQ49" s="358"/>
      <c r="AR49" s="358"/>
      <c r="AS49" s="358"/>
      <c r="AT49" s="358"/>
    </row>
    <row r="50" spans="1:46" s="359" customFormat="1" ht="6.95" customHeight="1">
      <c r="A50" s="381"/>
      <c r="B50" s="381"/>
      <c r="C50" s="308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4"/>
      <c r="S50" s="384"/>
      <c r="T50" s="386"/>
      <c r="U50" s="384"/>
      <c r="V50" s="384"/>
      <c r="W50" s="386"/>
      <c r="X50" s="384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  <c r="AK50" s="358"/>
      <c r="AL50" s="358"/>
      <c r="AM50" s="358"/>
      <c r="AN50" s="358"/>
      <c r="AO50" s="358"/>
      <c r="AP50" s="358"/>
      <c r="AQ50" s="358"/>
      <c r="AR50" s="358"/>
      <c r="AS50" s="358"/>
      <c r="AT50" s="358"/>
    </row>
    <row r="51" spans="1:46" s="359" customFormat="1" ht="6.95" customHeight="1">
      <c r="A51" s="381"/>
      <c r="B51" s="381"/>
      <c r="C51" s="308"/>
      <c r="D51" s="308" t="s">
        <v>12</v>
      </c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7"/>
      <c r="S51" s="387"/>
      <c r="T51" s="227">
        <f t="shared" ref="T51:T56" si="2">SUM(R51+S51)</f>
        <v>0</v>
      </c>
      <c r="U51" s="387"/>
      <c r="V51" s="387"/>
      <c r="W51" s="227">
        <f t="shared" ref="W51:W56" si="3">SUM(T51-U51)</f>
        <v>0</v>
      </c>
      <c r="X51" s="384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J51" s="358"/>
      <c r="AK51" s="358"/>
      <c r="AL51" s="358"/>
      <c r="AM51" s="358"/>
      <c r="AN51" s="358"/>
      <c r="AO51" s="358"/>
      <c r="AP51" s="358"/>
      <c r="AQ51" s="358"/>
      <c r="AR51" s="358"/>
      <c r="AS51" s="358"/>
      <c r="AT51" s="358"/>
    </row>
    <row r="52" spans="1:46" s="359" customFormat="1" ht="6.95" customHeight="1">
      <c r="A52" s="381"/>
      <c r="B52" s="381"/>
      <c r="C52" s="308"/>
      <c r="D52" s="308" t="s">
        <v>186</v>
      </c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7"/>
      <c r="S52" s="387"/>
      <c r="T52" s="227">
        <f t="shared" si="2"/>
        <v>0</v>
      </c>
      <c r="U52" s="387"/>
      <c r="V52" s="387"/>
      <c r="W52" s="227">
        <f t="shared" si="3"/>
        <v>0</v>
      </c>
      <c r="X52" s="384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358"/>
      <c r="AO52" s="358"/>
      <c r="AP52" s="358"/>
      <c r="AQ52" s="358"/>
      <c r="AR52" s="358"/>
      <c r="AS52" s="358"/>
      <c r="AT52" s="358"/>
    </row>
    <row r="53" spans="1:46" s="359" customFormat="1" ht="6.95" customHeight="1">
      <c r="A53" s="381"/>
      <c r="B53" s="381"/>
      <c r="C53" s="308"/>
      <c r="D53" s="308" t="s">
        <v>187</v>
      </c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2"/>
      <c r="R53" s="387"/>
      <c r="S53" s="387"/>
      <c r="T53" s="227">
        <f t="shared" si="2"/>
        <v>0</v>
      </c>
      <c r="U53" s="387"/>
      <c r="V53" s="387"/>
      <c r="W53" s="227">
        <f t="shared" si="3"/>
        <v>0</v>
      </c>
      <c r="X53" s="384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358"/>
      <c r="AO53" s="358"/>
      <c r="AP53" s="358"/>
      <c r="AQ53" s="358"/>
      <c r="AR53" s="358"/>
      <c r="AS53" s="358"/>
      <c r="AT53" s="358"/>
    </row>
    <row r="54" spans="1:46" s="359" customFormat="1" ht="6.95" customHeight="1">
      <c r="A54" s="381"/>
      <c r="B54" s="381"/>
      <c r="C54" s="308"/>
      <c r="D54" s="308" t="s">
        <v>188</v>
      </c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2"/>
      <c r="R54" s="387"/>
      <c r="S54" s="387"/>
      <c r="T54" s="227">
        <f t="shared" si="2"/>
        <v>0</v>
      </c>
      <c r="U54" s="387"/>
      <c r="V54" s="387"/>
      <c r="W54" s="227">
        <f t="shared" si="3"/>
        <v>0</v>
      </c>
      <c r="X54" s="384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8"/>
      <c r="AJ54" s="358"/>
      <c r="AK54" s="358"/>
      <c r="AL54" s="358"/>
      <c r="AM54" s="358"/>
      <c r="AN54" s="358"/>
      <c r="AO54" s="358"/>
      <c r="AP54" s="358"/>
      <c r="AQ54" s="358"/>
      <c r="AR54" s="358"/>
      <c r="AS54" s="358"/>
      <c r="AT54" s="358"/>
    </row>
    <row r="55" spans="1:46" s="359" customFormat="1" ht="6.95" customHeight="1">
      <c r="A55" s="381"/>
      <c r="B55" s="381"/>
      <c r="C55" s="308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4"/>
      <c r="S55" s="384"/>
      <c r="T55" s="386">
        <f t="shared" si="2"/>
        <v>0</v>
      </c>
      <c r="U55" s="384"/>
      <c r="V55" s="384"/>
      <c r="W55" s="386">
        <f t="shared" si="3"/>
        <v>0</v>
      </c>
      <c r="X55" s="384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8"/>
      <c r="AJ55" s="358"/>
      <c r="AK55" s="358"/>
      <c r="AL55" s="358"/>
      <c r="AM55" s="358"/>
      <c r="AN55" s="358"/>
      <c r="AO55" s="358"/>
      <c r="AP55" s="358"/>
      <c r="AQ55" s="358"/>
      <c r="AR55" s="358"/>
      <c r="AS55" s="358"/>
      <c r="AT55" s="358"/>
    </row>
    <row r="56" spans="1:46" s="359" customFormat="1" ht="6.95" customHeight="1">
      <c r="A56" s="381"/>
      <c r="B56" s="381"/>
      <c r="C56" s="367" t="s">
        <v>140</v>
      </c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226">
        <f>SUM(R58)</f>
        <v>0</v>
      </c>
      <c r="S56" s="226">
        <f>SUM(S58)</f>
        <v>0</v>
      </c>
      <c r="T56" s="225">
        <f t="shared" si="2"/>
        <v>0</v>
      </c>
      <c r="U56" s="226">
        <f>SUM(U58)</f>
        <v>0</v>
      </c>
      <c r="V56" s="226">
        <f>SUM(V58)</f>
        <v>0</v>
      </c>
      <c r="W56" s="225">
        <f t="shared" si="3"/>
        <v>0</v>
      </c>
      <c r="X56" s="384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8"/>
      <c r="AL56" s="358"/>
      <c r="AM56" s="358"/>
      <c r="AN56" s="358"/>
      <c r="AO56" s="358"/>
      <c r="AP56" s="358"/>
      <c r="AQ56" s="358"/>
      <c r="AR56" s="358"/>
      <c r="AS56" s="358"/>
      <c r="AT56" s="358"/>
    </row>
    <row r="57" spans="1:46" s="359" customFormat="1" ht="6.95" customHeight="1">
      <c r="A57" s="381"/>
      <c r="B57" s="381"/>
      <c r="C57" s="308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4"/>
      <c r="S57" s="384"/>
      <c r="T57" s="386"/>
      <c r="U57" s="384"/>
      <c r="V57" s="384"/>
      <c r="W57" s="386"/>
      <c r="X57" s="384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58"/>
      <c r="AL57" s="358"/>
      <c r="AM57" s="358"/>
      <c r="AN57" s="358"/>
      <c r="AO57" s="358"/>
      <c r="AP57" s="358"/>
      <c r="AQ57" s="358"/>
      <c r="AR57" s="358"/>
      <c r="AS57" s="358"/>
      <c r="AT57" s="358"/>
    </row>
    <row r="58" spans="1:46" s="359" customFormat="1" ht="6.95" customHeight="1">
      <c r="A58" s="381"/>
      <c r="B58" s="381"/>
      <c r="C58" s="308"/>
      <c r="D58" s="308" t="s">
        <v>141</v>
      </c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7"/>
      <c r="S58" s="387"/>
      <c r="T58" s="227">
        <f>SUM(R58+S58)</f>
        <v>0</v>
      </c>
      <c r="U58" s="387"/>
      <c r="V58" s="387"/>
      <c r="W58" s="227">
        <f>SUM(T58-U58)</f>
        <v>0</v>
      </c>
      <c r="X58" s="384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358"/>
      <c r="AO58" s="358"/>
      <c r="AP58" s="358"/>
      <c r="AQ58" s="358"/>
      <c r="AR58" s="358"/>
      <c r="AS58" s="358"/>
      <c r="AT58" s="358"/>
    </row>
    <row r="59" spans="1:46" s="359" customFormat="1" ht="6.95" customHeight="1">
      <c r="A59" s="381"/>
      <c r="B59" s="381"/>
      <c r="C59" s="308"/>
      <c r="D59" s="308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4"/>
      <c r="S59" s="384"/>
      <c r="T59" s="386"/>
      <c r="U59" s="384"/>
      <c r="V59" s="384"/>
      <c r="W59" s="386"/>
      <c r="X59" s="384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8"/>
      <c r="AN59" s="358"/>
      <c r="AO59" s="358"/>
      <c r="AP59" s="358"/>
      <c r="AQ59" s="358"/>
      <c r="AR59" s="358"/>
      <c r="AS59" s="358"/>
      <c r="AT59" s="358"/>
    </row>
    <row r="60" spans="1:46" s="359" customFormat="1" ht="6.95" customHeight="1">
      <c r="A60" s="381"/>
      <c r="B60" s="385" t="s">
        <v>142</v>
      </c>
      <c r="C60" s="308"/>
      <c r="D60" s="308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8"/>
      <c r="S60" s="388"/>
      <c r="T60" s="225">
        <f>SUM(R60+S60)</f>
        <v>0</v>
      </c>
      <c r="U60" s="388"/>
      <c r="V60" s="388"/>
      <c r="W60" s="225">
        <f>SUM(T60-U60)</f>
        <v>0</v>
      </c>
      <c r="X60" s="384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  <c r="AJ60" s="358"/>
      <c r="AK60" s="358"/>
      <c r="AL60" s="358"/>
      <c r="AM60" s="358"/>
      <c r="AN60" s="358"/>
      <c r="AO60" s="358"/>
      <c r="AP60" s="358"/>
      <c r="AQ60" s="358"/>
      <c r="AR60" s="358"/>
      <c r="AS60" s="358"/>
      <c r="AT60" s="358"/>
    </row>
    <row r="61" spans="1:46" s="359" customFormat="1" ht="6.95" customHeight="1">
      <c r="A61" s="381"/>
      <c r="B61" s="385"/>
      <c r="C61" s="308"/>
      <c r="D61" s="308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4"/>
      <c r="S61" s="384"/>
      <c r="T61" s="386"/>
      <c r="U61" s="384"/>
      <c r="V61" s="384"/>
      <c r="W61" s="386"/>
      <c r="X61" s="384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358"/>
      <c r="AO61" s="358"/>
      <c r="AP61" s="358"/>
      <c r="AQ61" s="358"/>
      <c r="AR61" s="358"/>
      <c r="AS61" s="358"/>
      <c r="AT61" s="358"/>
    </row>
    <row r="62" spans="1:46" s="359" customFormat="1" ht="6.95" customHeight="1">
      <c r="A62" s="381"/>
      <c r="B62" s="385" t="s">
        <v>143</v>
      </c>
      <c r="C62" s="308"/>
      <c r="D62" s="308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8"/>
      <c r="S62" s="388"/>
      <c r="T62" s="225">
        <f>SUM(R62+S62)</f>
        <v>0</v>
      </c>
      <c r="U62" s="388"/>
      <c r="V62" s="388"/>
      <c r="W62" s="225">
        <f>SUM(T62-U62)</f>
        <v>0</v>
      </c>
      <c r="X62" s="384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358"/>
      <c r="AO62" s="358"/>
      <c r="AP62" s="358"/>
      <c r="AQ62" s="358"/>
      <c r="AR62" s="358"/>
      <c r="AS62" s="358"/>
      <c r="AT62" s="358"/>
    </row>
    <row r="63" spans="1:46" s="359" customFormat="1" ht="6.95" customHeight="1">
      <c r="A63" s="381"/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2"/>
      <c r="R63" s="383"/>
      <c r="S63" s="383"/>
      <c r="T63" s="383"/>
      <c r="U63" s="383"/>
      <c r="V63" s="383"/>
      <c r="W63" s="383"/>
      <c r="X63" s="384"/>
      <c r="Y63" s="358"/>
      <c r="Z63" s="358"/>
      <c r="AA63" s="358"/>
      <c r="AB63" s="358"/>
      <c r="AC63" s="358"/>
      <c r="AD63" s="358"/>
      <c r="AE63" s="358"/>
      <c r="AF63" s="358"/>
      <c r="AG63" s="358"/>
      <c r="AH63" s="358"/>
      <c r="AI63" s="358"/>
      <c r="AJ63" s="358"/>
      <c r="AK63" s="358"/>
      <c r="AL63" s="358"/>
      <c r="AM63" s="358"/>
      <c r="AN63" s="358"/>
      <c r="AO63" s="358"/>
      <c r="AP63" s="358"/>
      <c r="AQ63" s="358"/>
      <c r="AR63" s="358"/>
      <c r="AS63" s="358"/>
      <c r="AT63" s="358"/>
    </row>
    <row r="64" spans="1:46" s="359" customFormat="1" ht="6.95" customHeight="1">
      <c r="A64" s="381"/>
      <c r="B64" s="385" t="s">
        <v>144</v>
      </c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2"/>
      <c r="R64" s="388"/>
      <c r="S64" s="388"/>
      <c r="T64" s="225">
        <f>SUM(R64+S64)</f>
        <v>0</v>
      </c>
      <c r="U64" s="388"/>
      <c r="V64" s="388"/>
      <c r="W64" s="225">
        <f>SUM(T64-U64)</f>
        <v>0</v>
      </c>
      <c r="X64" s="384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58"/>
      <c r="AS64" s="358"/>
      <c r="AT64" s="358"/>
    </row>
    <row r="65" spans="1:46" s="359" customFormat="1" ht="6.95" customHeight="1">
      <c r="A65" s="381"/>
      <c r="B65" s="381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2"/>
      <c r="R65" s="383"/>
      <c r="S65" s="383"/>
      <c r="T65" s="383"/>
      <c r="U65" s="383"/>
      <c r="V65" s="383"/>
      <c r="W65" s="383"/>
      <c r="X65" s="384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8"/>
      <c r="AL65" s="358"/>
      <c r="AM65" s="358"/>
      <c r="AN65" s="358"/>
      <c r="AO65" s="358"/>
      <c r="AP65" s="358"/>
      <c r="AQ65" s="358"/>
      <c r="AR65" s="358"/>
      <c r="AS65" s="358"/>
      <c r="AT65" s="358"/>
    </row>
    <row r="66" spans="1:46" s="359" customFormat="1" ht="6.95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2"/>
      <c r="R66" s="383"/>
      <c r="S66" s="383"/>
      <c r="T66" s="383"/>
      <c r="U66" s="383"/>
      <c r="V66" s="383"/>
      <c r="W66" s="383"/>
      <c r="X66" s="384"/>
      <c r="Y66" s="358"/>
      <c r="Z66" s="358"/>
      <c r="AA66" s="358"/>
      <c r="AB66" s="358"/>
      <c r="AC66" s="358"/>
      <c r="AD66" s="358"/>
      <c r="AE66" s="358"/>
      <c r="AF66" s="358"/>
      <c r="AG66" s="358"/>
      <c r="AH66" s="358"/>
      <c r="AI66" s="358"/>
      <c r="AJ66" s="358"/>
      <c r="AK66" s="358"/>
      <c r="AL66" s="358"/>
      <c r="AM66" s="358"/>
      <c r="AN66" s="358"/>
      <c r="AO66" s="358"/>
      <c r="AP66" s="358"/>
      <c r="AQ66" s="358"/>
      <c r="AR66" s="358"/>
      <c r="AS66" s="358"/>
      <c r="AT66" s="358"/>
    </row>
    <row r="67" spans="1:46" s="359" customFormat="1" ht="6.95" customHeight="1" thickBot="1">
      <c r="A67" s="381"/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2"/>
      <c r="R67" s="383"/>
      <c r="S67" s="383"/>
      <c r="T67" s="383"/>
      <c r="U67" s="383"/>
      <c r="V67" s="383"/>
      <c r="W67" s="383"/>
      <c r="X67" s="384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8"/>
      <c r="AJ67" s="358"/>
      <c r="AK67" s="358"/>
      <c r="AL67" s="358"/>
      <c r="AM67" s="358"/>
      <c r="AN67" s="358"/>
      <c r="AO67" s="358"/>
      <c r="AP67" s="358"/>
      <c r="AQ67" s="358"/>
      <c r="AR67" s="358"/>
      <c r="AS67" s="358"/>
      <c r="AT67" s="358"/>
    </row>
    <row r="68" spans="1:46" s="359" customFormat="1" ht="6.95" customHeight="1" thickTop="1">
      <c r="A68" s="389"/>
      <c r="B68" s="390" t="s">
        <v>197</v>
      </c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228">
        <f>SUM(R20+R60+R62+R64)</f>
        <v>0</v>
      </c>
      <c r="S68" s="228">
        <f>SUM(S20+S60+S62+S64)</f>
        <v>0</v>
      </c>
      <c r="T68" s="228">
        <f>SUM(R68+S68)</f>
        <v>0</v>
      </c>
      <c r="U68" s="228">
        <f>SUM(U20+U60+U62+U64)</f>
        <v>0</v>
      </c>
      <c r="V68" s="228">
        <f>SUM(V20+V60+V62+V64)</f>
        <v>0</v>
      </c>
      <c r="W68" s="228">
        <f>SUM(T68-U68)</f>
        <v>0</v>
      </c>
      <c r="X68" s="392"/>
      <c r="Y68" s="358"/>
      <c r="Z68" s="358"/>
      <c r="AA68" s="358"/>
      <c r="AB68" s="358"/>
      <c r="AC68" s="358"/>
      <c r="AD68" s="358"/>
      <c r="AE68" s="358"/>
      <c r="AF68" s="358"/>
      <c r="AG68" s="358"/>
      <c r="AH68" s="358"/>
      <c r="AI68" s="358"/>
      <c r="AJ68" s="358"/>
      <c r="AK68" s="358"/>
      <c r="AL68" s="358"/>
      <c r="AM68" s="358"/>
      <c r="AN68" s="358"/>
      <c r="AO68" s="358"/>
      <c r="AP68" s="358"/>
      <c r="AQ68" s="358"/>
      <c r="AR68" s="358"/>
      <c r="AS68" s="358"/>
      <c r="AT68" s="358"/>
    </row>
    <row r="69" spans="1:46" s="359" customFormat="1" ht="6.95" customHeight="1">
      <c r="A69" s="381"/>
      <c r="B69" s="393"/>
      <c r="C69" s="394"/>
      <c r="D69" s="394"/>
      <c r="E69" s="394"/>
      <c r="F69" s="394"/>
      <c r="G69" s="394"/>
      <c r="H69" s="394"/>
      <c r="I69" s="394"/>
      <c r="J69" s="394"/>
      <c r="K69" s="394"/>
      <c r="L69" s="394"/>
      <c r="M69" s="394"/>
      <c r="N69" s="394"/>
      <c r="O69" s="394"/>
      <c r="P69" s="394"/>
      <c r="Q69" s="394"/>
      <c r="R69" s="395"/>
      <c r="S69" s="395"/>
      <c r="T69" s="395"/>
      <c r="U69" s="395"/>
      <c r="V69" s="395"/>
      <c r="W69" s="395"/>
      <c r="X69" s="396"/>
      <c r="Y69" s="358"/>
      <c r="Z69" s="358"/>
      <c r="AA69" s="358"/>
      <c r="AB69" s="358"/>
      <c r="AC69" s="358"/>
      <c r="AD69" s="358"/>
      <c r="AE69" s="358"/>
      <c r="AF69" s="358"/>
      <c r="AG69" s="358"/>
      <c r="AH69" s="358"/>
      <c r="AI69" s="358"/>
      <c r="AJ69" s="358"/>
      <c r="AK69" s="358"/>
      <c r="AL69" s="358"/>
      <c r="AM69" s="358"/>
      <c r="AN69" s="358"/>
      <c r="AO69" s="358"/>
      <c r="AP69" s="358"/>
      <c r="AQ69" s="358"/>
      <c r="AR69" s="358"/>
      <c r="AS69" s="358"/>
      <c r="AT69" s="358"/>
    </row>
    <row r="70" spans="1:46" s="359" customFormat="1" ht="6.95" customHeight="1">
      <c r="A70" s="381"/>
      <c r="B70" s="381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2"/>
      <c r="R70" s="397"/>
      <c r="S70" s="397"/>
      <c r="T70" s="398"/>
      <c r="U70" s="397"/>
      <c r="V70" s="397"/>
      <c r="W70" s="397"/>
      <c r="X70" s="399"/>
      <c r="Y70" s="358"/>
      <c r="Z70" s="358"/>
      <c r="AA70" s="358"/>
      <c r="AB70" s="358"/>
      <c r="AC70" s="358"/>
      <c r="AD70" s="358"/>
      <c r="AE70" s="358"/>
      <c r="AF70" s="358"/>
      <c r="AG70" s="358"/>
      <c r="AH70" s="358"/>
      <c r="AI70" s="358"/>
      <c r="AJ70" s="358"/>
      <c r="AK70" s="358"/>
      <c r="AL70" s="358"/>
      <c r="AM70" s="358"/>
      <c r="AN70" s="358"/>
      <c r="AO70" s="358"/>
      <c r="AP70" s="358"/>
      <c r="AQ70" s="358"/>
      <c r="AR70" s="358"/>
      <c r="AS70" s="358"/>
      <c r="AT70" s="358"/>
    </row>
    <row r="71" spans="1:46" s="359" customFormat="1" ht="16.5">
      <c r="A71" s="410" t="s">
        <v>318</v>
      </c>
      <c r="B71" s="394"/>
      <c r="C71" s="394"/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  <c r="P71" s="394"/>
      <c r="Q71" s="394"/>
      <c r="R71" s="400"/>
      <c r="S71" s="400"/>
      <c r="T71" s="401"/>
      <c r="U71" s="400"/>
      <c r="V71" s="400"/>
      <c r="W71" s="400"/>
      <c r="X71" s="402"/>
      <c r="Y71" s="358"/>
      <c r="Z71" s="358"/>
      <c r="AA71" s="358"/>
      <c r="AB71" s="358"/>
      <c r="AC71" s="358"/>
      <c r="AD71" s="358"/>
      <c r="AE71" s="358"/>
      <c r="AF71" s="358"/>
      <c r="AG71" s="358"/>
      <c r="AH71" s="358"/>
      <c r="AI71" s="358"/>
      <c r="AJ71" s="358"/>
      <c r="AK71" s="358"/>
      <c r="AL71" s="358"/>
      <c r="AM71" s="358"/>
      <c r="AN71" s="358"/>
      <c r="AO71" s="358"/>
      <c r="AP71" s="358"/>
      <c r="AQ71" s="358"/>
      <c r="AR71" s="358"/>
      <c r="AS71" s="358"/>
      <c r="AT71" s="358"/>
    </row>
    <row r="72" spans="1:46" s="359" customFormat="1" ht="6.95" customHeight="1">
      <c r="A72" s="292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403"/>
      <c r="R72" s="396"/>
      <c r="S72" s="396"/>
      <c r="T72" s="396"/>
      <c r="U72" s="396"/>
      <c r="V72" s="396"/>
      <c r="W72" s="396"/>
      <c r="X72" s="404"/>
      <c r="Y72" s="331"/>
      <c r="Z72" s="358"/>
      <c r="AA72" s="358"/>
      <c r="AB72" s="358"/>
      <c r="AC72" s="358"/>
      <c r="AD72" s="358"/>
      <c r="AE72" s="358"/>
      <c r="AF72" s="358"/>
      <c r="AG72" s="358"/>
      <c r="AH72" s="358"/>
      <c r="AI72" s="358"/>
      <c r="AJ72" s="358"/>
      <c r="AK72" s="358"/>
      <c r="AL72" s="358"/>
      <c r="AM72" s="358"/>
      <c r="AN72" s="358"/>
      <c r="AO72" s="358"/>
      <c r="AP72" s="358"/>
      <c r="AQ72" s="358"/>
      <c r="AR72" s="358"/>
      <c r="AS72" s="358"/>
      <c r="AT72" s="358"/>
    </row>
    <row r="73" spans="1:46" s="359" customFormat="1" ht="6.95" customHeight="1">
      <c r="A73" s="405" t="s">
        <v>176</v>
      </c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  <c r="W73" s="48" t="s">
        <v>320</v>
      </c>
      <c r="X73" s="406"/>
      <c r="Y73" s="331"/>
      <c r="Z73" s="358"/>
      <c r="AA73" s="358"/>
      <c r="AB73" s="358"/>
      <c r="AC73" s="358"/>
      <c r="AD73" s="358"/>
      <c r="AE73" s="358"/>
      <c r="AF73" s="358"/>
      <c r="AG73" s="358"/>
      <c r="AH73" s="358"/>
      <c r="AI73" s="358"/>
      <c r="AJ73" s="358"/>
      <c r="AK73" s="358"/>
      <c r="AL73" s="358"/>
      <c r="AM73" s="358"/>
      <c r="AN73" s="358"/>
      <c r="AO73" s="358"/>
      <c r="AP73" s="358"/>
      <c r="AQ73" s="358"/>
      <c r="AR73" s="358"/>
      <c r="AS73" s="358"/>
      <c r="AT73" s="358"/>
    </row>
    <row r="74" spans="1:46" s="359" customFormat="1" ht="6.95" customHeight="1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  <c r="AJ74" s="358"/>
      <c r="AK74" s="358"/>
      <c r="AL74" s="358"/>
      <c r="AM74" s="358"/>
      <c r="AN74" s="358"/>
      <c r="AO74" s="358"/>
      <c r="AP74" s="358"/>
      <c r="AQ74" s="358"/>
      <c r="AR74" s="358"/>
      <c r="AS74" s="358"/>
      <c r="AT74" s="358"/>
    </row>
    <row r="75" spans="1:46" s="359" customFormat="1" ht="6.95" customHeight="1">
      <c r="A75" s="358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58"/>
      <c r="AL75" s="358"/>
      <c r="AM75" s="358"/>
      <c r="AN75" s="358"/>
      <c r="AO75" s="358"/>
      <c r="AP75" s="358"/>
      <c r="AQ75" s="358"/>
      <c r="AR75" s="358"/>
      <c r="AS75" s="358"/>
      <c r="AT75" s="358"/>
    </row>
    <row r="76" spans="1:46" s="359" customFormat="1" ht="6.95" customHeight="1">
      <c r="A76" s="358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8"/>
      <c r="AD76" s="358"/>
      <c r="AE76" s="358"/>
      <c r="AF76" s="358"/>
      <c r="AG76" s="358"/>
      <c r="AH76" s="358"/>
      <c r="AI76" s="358"/>
      <c r="AJ76" s="358"/>
      <c r="AK76" s="358"/>
      <c r="AL76" s="358"/>
      <c r="AM76" s="358"/>
      <c r="AN76" s="358"/>
      <c r="AO76" s="358"/>
      <c r="AP76" s="358"/>
      <c r="AQ76" s="358"/>
      <c r="AR76" s="358"/>
      <c r="AS76" s="358"/>
      <c r="AT76" s="358"/>
    </row>
    <row r="77" spans="1:46" s="359" customFormat="1" ht="6.95" customHeight="1">
      <c r="A77" s="358"/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  <c r="AF77" s="358"/>
      <c r="AG77" s="358"/>
      <c r="AH77" s="358"/>
      <c r="AI77" s="358"/>
      <c r="AJ77" s="358"/>
      <c r="AK77" s="358"/>
      <c r="AL77" s="358"/>
      <c r="AM77" s="358"/>
      <c r="AN77" s="358"/>
      <c r="AO77" s="358"/>
      <c r="AP77" s="358"/>
      <c r="AQ77" s="358"/>
      <c r="AR77" s="358"/>
      <c r="AS77" s="358"/>
      <c r="AT77" s="358"/>
    </row>
    <row r="78" spans="1:46" s="359" customFormat="1" ht="6.95" customHeight="1">
      <c r="A78" s="358"/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  <c r="AF78" s="358"/>
      <c r="AG78" s="358"/>
      <c r="AH78" s="358"/>
      <c r="AI78" s="358"/>
      <c r="AJ78" s="358"/>
      <c r="AK78" s="358"/>
      <c r="AL78" s="358"/>
      <c r="AM78" s="358"/>
      <c r="AN78" s="358"/>
      <c r="AO78" s="358"/>
      <c r="AP78" s="358"/>
      <c r="AQ78" s="358"/>
      <c r="AR78" s="358"/>
      <c r="AS78" s="358"/>
      <c r="AT78" s="358"/>
    </row>
    <row r="79" spans="1:46" s="359" customFormat="1" ht="6.95" customHeight="1">
      <c r="A79" s="358"/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8"/>
      <c r="AB79" s="358"/>
      <c r="AC79" s="358"/>
      <c r="AD79" s="358"/>
      <c r="AE79" s="358"/>
      <c r="AF79" s="358"/>
      <c r="AG79" s="358"/>
      <c r="AH79" s="358"/>
      <c r="AI79" s="358"/>
      <c r="AJ79" s="358"/>
      <c r="AK79" s="358"/>
      <c r="AL79" s="358"/>
      <c r="AM79" s="358"/>
      <c r="AN79" s="358"/>
      <c r="AO79" s="358"/>
      <c r="AP79" s="358"/>
      <c r="AQ79" s="358"/>
      <c r="AR79" s="358"/>
      <c r="AS79" s="358"/>
      <c r="AT79" s="358"/>
    </row>
    <row r="80" spans="1:46" s="359" customFormat="1" ht="6.95" customHeight="1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  <c r="AA80" s="358"/>
      <c r="AB80" s="358"/>
      <c r="AC80" s="358"/>
      <c r="AD80" s="358"/>
      <c r="AE80" s="358"/>
      <c r="AF80" s="358"/>
      <c r="AG80" s="358"/>
      <c r="AH80" s="358"/>
      <c r="AI80" s="358"/>
      <c r="AJ80" s="358"/>
      <c r="AK80" s="358"/>
      <c r="AL80" s="358"/>
      <c r="AM80" s="358"/>
      <c r="AN80" s="358"/>
      <c r="AO80" s="358"/>
      <c r="AP80" s="358"/>
      <c r="AQ80" s="358"/>
      <c r="AR80" s="358"/>
      <c r="AS80" s="358"/>
      <c r="AT80" s="358"/>
    </row>
    <row r="81" spans="1:46" s="359" customFormat="1" ht="6.95" customHeight="1">
      <c r="A81" s="358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  <c r="AA81" s="358"/>
      <c r="AB81" s="358"/>
      <c r="AC81" s="358"/>
      <c r="AD81" s="358"/>
      <c r="AE81" s="358"/>
      <c r="AF81" s="358"/>
      <c r="AG81" s="358"/>
      <c r="AH81" s="358"/>
      <c r="AI81" s="358"/>
      <c r="AJ81" s="358"/>
      <c r="AK81" s="358"/>
      <c r="AL81" s="358"/>
      <c r="AM81" s="358"/>
      <c r="AN81" s="358"/>
      <c r="AO81" s="358"/>
      <c r="AP81" s="358"/>
      <c r="AQ81" s="358"/>
      <c r="AR81" s="358"/>
      <c r="AS81" s="358"/>
      <c r="AT81" s="358"/>
    </row>
    <row r="82" spans="1:46" s="359" customFormat="1" ht="10.5" customHeight="1">
      <c r="A82" s="358"/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358"/>
      <c r="AB82" s="358"/>
      <c r="AC82" s="358"/>
      <c r="AD82" s="358"/>
      <c r="AE82" s="358"/>
      <c r="AF82" s="358"/>
      <c r="AG82" s="358"/>
      <c r="AH82" s="358"/>
      <c r="AI82" s="358"/>
      <c r="AJ82" s="358"/>
      <c r="AK82" s="358"/>
      <c r="AL82" s="358"/>
      <c r="AM82" s="358"/>
      <c r="AN82" s="358"/>
      <c r="AO82" s="358"/>
      <c r="AP82" s="358"/>
      <c r="AQ82" s="358"/>
      <c r="AR82" s="358"/>
      <c r="AS82" s="358"/>
      <c r="AT82" s="358"/>
    </row>
    <row r="83" spans="1:46" s="359" customFormat="1" ht="13.5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8"/>
      <c r="AB83" s="358"/>
      <c r="AC83" s="358"/>
      <c r="AD83" s="358"/>
      <c r="AE83" s="358"/>
      <c r="AF83" s="358"/>
      <c r="AG83" s="358"/>
      <c r="AH83" s="358"/>
      <c r="AI83" s="358"/>
      <c r="AJ83" s="358"/>
      <c r="AK83" s="358"/>
      <c r="AL83" s="358"/>
      <c r="AM83" s="358"/>
      <c r="AN83" s="358"/>
      <c r="AO83" s="358"/>
      <c r="AP83" s="358"/>
      <c r="AQ83" s="358"/>
      <c r="AR83" s="358"/>
      <c r="AS83" s="358"/>
      <c r="AT83" s="358"/>
    </row>
    <row r="84" spans="1:46" s="359" customFormat="1" ht="13.5">
      <c r="A84" s="358"/>
      <c r="B84" s="358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358"/>
      <c r="AL84" s="358"/>
      <c r="AM84" s="358"/>
      <c r="AN84" s="358"/>
      <c r="AO84" s="358"/>
      <c r="AP84" s="358"/>
      <c r="AQ84" s="358"/>
      <c r="AR84" s="358"/>
      <c r="AS84" s="358"/>
      <c r="AT84" s="358"/>
    </row>
    <row r="85" spans="1:46" s="359" customFormat="1" ht="13.5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  <c r="AJ85" s="358"/>
      <c r="AK85" s="358"/>
      <c r="AL85" s="358"/>
      <c r="AM85" s="358"/>
      <c r="AN85" s="358"/>
      <c r="AO85" s="358"/>
      <c r="AP85" s="358"/>
      <c r="AQ85" s="358"/>
      <c r="AR85" s="358"/>
      <c r="AS85" s="358"/>
      <c r="AT85" s="358"/>
    </row>
    <row r="86" spans="1:46" s="359" customFormat="1" ht="13.5">
      <c r="A86" s="358"/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  <c r="AA86" s="358"/>
      <c r="AB86" s="358"/>
      <c r="AC86" s="358"/>
      <c r="AD86" s="358"/>
      <c r="AE86" s="358"/>
      <c r="AF86" s="358"/>
      <c r="AG86" s="358"/>
      <c r="AH86" s="358"/>
      <c r="AI86" s="358"/>
      <c r="AJ86" s="358"/>
      <c r="AK86" s="358"/>
      <c r="AL86" s="358"/>
      <c r="AM86" s="358"/>
      <c r="AN86" s="358"/>
      <c r="AO86" s="358"/>
      <c r="AP86" s="358"/>
      <c r="AQ86" s="358"/>
      <c r="AR86" s="358"/>
      <c r="AS86" s="358"/>
      <c r="AT86" s="358"/>
    </row>
    <row r="87" spans="1:46" s="359" customFormat="1" ht="13.5">
      <c r="A87" s="358"/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  <c r="AA87" s="358"/>
      <c r="AB87" s="358"/>
      <c r="AC87" s="358"/>
      <c r="AD87" s="358"/>
      <c r="AE87" s="358"/>
      <c r="AF87" s="358"/>
      <c r="AG87" s="358"/>
      <c r="AH87" s="358"/>
      <c r="AI87" s="358"/>
      <c r="AJ87" s="358"/>
      <c r="AK87" s="358"/>
      <c r="AL87" s="358"/>
      <c r="AM87" s="358"/>
      <c r="AN87" s="358"/>
      <c r="AO87" s="358"/>
      <c r="AP87" s="358"/>
      <c r="AQ87" s="358"/>
      <c r="AR87" s="358"/>
      <c r="AS87" s="358"/>
      <c r="AT87" s="358"/>
    </row>
    <row r="88" spans="1:46" s="359" customFormat="1" ht="13.5">
      <c r="A88" s="358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  <c r="AA88" s="358"/>
      <c r="AB88" s="358"/>
      <c r="AC88" s="358"/>
      <c r="AD88" s="358"/>
      <c r="AE88" s="358"/>
      <c r="AF88" s="358"/>
      <c r="AG88" s="358"/>
      <c r="AH88" s="358"/>
      <c r="AI88" s="358"/>
      <c r="AJ88" s="358"/>
      <c r="AK88" s="358"/>
      <c r="AL88" s="358"/>
      <c r="AM88" s="358"/>
      <c r="AN88" s="358"/>
      <c r="AO88" s="358"/>
      <c r="AP88" s="358"/>
      <c r="AQ88" s="358"/>
      <c r="AR88" s="358"/>
      <c r="AS88" s="358"/>
      <c r="AT88" s="358"/>
    </row>
    <row r="89" spans="1:46" s="359" customFormat="1" ht="13.5">
      <c r="A89" s="358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8"/>
      <c r="AJ89" s="358"/>
      <c r="AK89" s="358"/>
      <c r="AL89" s="358"/>
      <c r="AM89" s="358"/>
      <c r="AN89" s="358"/>
      <c r="AO89" s="358"/>
      <c r="AP89" s="358"/>
      <c r="AQ89" s="358"/>
      <c r="AR89" s="358"/>
      <c r="AS89" s="358"/>
      <c r="AT89" s="358"/>
    </row>
    <row r="90" spans="1:46" s="359" customFormat="1" ht="13.5">
      <c r="A90" s="358"/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  <c r="AF90" s="358"/>
      <c r="AG90" s="358"/>
      <c r="AH90" s="358"/>
      <c r="AI90" s="358"/>
      <c r="AJ90" s="358"/>
      <c r="AK90" s="358"/>
      <c r="AL90" s="358"/>
      <c r="AM90" s="358"/>
      <c r="AN90" s="358"/>
      <c r="AO90" s="358"/>
      <c r="AP90" s="358"/>
      <c r="AQ90" s="358"/>
      <c r="AR90" s="358"/>
      <c r="AS90" s="358"/>
      <c r="AT90" s="358"/>
    </row>
    <row r="91" spans="1:46" s="359" customFormat="1" ht="13.5">
      <c r="A91" s="358"/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  <c r="AG91" s="358"/>
      <c r="AH91" s="358"/>
      <c r="AI91" s="358"/>
      <c r="AJ91" s="358"/>
      <c r="AK91" s="358"/>
      <c r="AL91" s="358"/>
      <c r="AM91" s="358"/>
      <c r="AN91" s="358"/>
      <c r="AO91" s="358"/>
      <c r="AP91" s="358"/>
      <c r="AQ91" s="358"/>
      <c r="AR91" s="358"/>
      <c r="AS91" s="358"/>
      <c r="AT91" s="358"/>
    </row>
    <row r="92" spans="1:46" s="359" customFormat="1" ht="13.5">
      <c r="A92" s="358"/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  <c r="AF92" s="358"/>
      <c r="AG92" s="358"/>
      <c r="AH92" s="358"/>
      <c r="AI92" s="358"/>
      <c r="AJ92" s="358"/>
      <c r="AK92" s="358"/>
      <c r="AL92" s="358"/>
      <c r="AM92" s="358"/>
      <c r="AN92" s="358"/>
      <c r="AO92" s="358"/>
      <c r="AP92" s="358"/>
      <c r="AQ92" s="358"/>
      <c r="AR92" s="358"/>
      <c r="AS92" s="358"/>
      <c r="AT92" s="358"/>
    </row>
    <row r="93" spans="1:46" s="359" customFormat="1" ht="13.5">
      <c r="A93" s="358"/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358"/>
      <c r="AC93" s="358"/>
      <c r="AD93" s="358"/>
      <c r="AE93" s="358"/>
      <c r="AF93" s="358"/>
      <c r="AG93" s="358"/>
      <c r="AH93" s="358"/>
      <c r="AI93" s="358"/>
      <c r="AJ93" s="358"/>
      <c r="AK93" s="358"/>
      <c r="AL93" s="358"/>
      <c r="AM93" s="358"/>
      <c r="AN93" s="358"/>
      <c r="AO93" s="358"/>
      <c r="AP93" s="358"/>
      <c r="AQ93" s="358"/>
      <c r="AR93" s="358"/>
      <c r="AS93" s="358"/>
      <c r="AT93" s="358"/>
    </row>
    <row r="94" spans="1:46" s="359" customFormat="1" ht="13.5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  <c r="AA94" s="358"/>
      <c r="AB94" s="358"/>
      <c r="AC94" s="358"/>
      <c r="AD94" s="358"/>
      <c r="AE94" s="358"/>
      <c r="AF94" s="358"/>
      <c r="AG94" s="358"/>
      <c r="AH94" s="358"/>
      <c r="AI94" s="358"/>
      <c r="AJ94" s="358"/>
      <c r="AK94" s="358"/>
      <c r="AL94" s="358"/>
      <c r="AM94" s="358"/>
      <c r="AN94" s="358"/>
      <c r="AO94" s="358"/>
      <c r="AP94" s="358"/>
      <c r="AQ94" s="358"/>
      <c r="AR94" s="358"/>
      <c r="AS94" s="358"/>
      <c r="AT94" s="358"/>
    </row>
    <row r="95" spans="1:46" s="359" customFormat="1" ht="13.5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8"/>
      <c r="AB95" s="358"/>
      <c r="AC95" s="358"/>
      <c r="AD95" s="358"/>
      <c r="AE95" s="358"/>
      <c r="AF95" s="358"/>
      <c r="AG95" s="358"/>
      <c r="AH95" s="358"/>
      <c r="AI95" s="358"/>
      <c r="AJ95" s="358"/>
      <c r="AK95" s="358"/>
      <c r="AL95" s="358"/>
      <c r="AM95" s="358"/>
      <c r="AN95" s="358"/>
      <c r="AO95" s="358"/>
      <c r="AP95" s="358"/>
      <c r="AQ95" s="358"/>
      <c r="AR95" s="358"/>
      <c r="AS95" s="358"/>
      <c r="AT95" s="358"/>
    </row>
    <row r="96" spans="1:46" s="359" customFormat="1" ht="13.5">
      <c r="A96" s="358"/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  <c r="AF96" s="358"/>
      <c r="AG96" s="358"/>
      <c r="AH96" s="358"/>
      <c r="AI96" s="358"/>
      <c r="AJ96" s="358"/>
      <c r="AK96" s="358"/>
      <c r="AL96" s="358"/>
      <c r="AM96" s="358"/>
      <c r="AN96" s="358"/>
      <c r="AO96" s="358"/>
      <c r="AP96" s="358"/>
      <c r="AQ96" s="358"/>
      <c r="AR96" s="358"/>
      <c r="AS96" s="358"/>
      <c r="AT96" s="358"/>
    </row>
    <row r="97" spans="1:46" s="359" customFormat="1" ht="13.5">
      <c r="A97" s="358"/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  <c r="AA97" s="358"/>
      <c r="AB97" s="358"/>
      <c r="AC97" s="358"/>
      <c r="AD97" s="358"/>
      <c r="AE97" s="358"/>
      <c r="AF97" s="358"/>
      <c r="AG97" s="358"/>
      <c r="AH97" s="358"/>
      <c r="AI97" s="358"/>
      <c r="AJ97" s="358"/>
      <c r="AK97" s="358"/>
      <c r="AL97" s="358"/>
      <c r="AM97" s="358"/>
      <c r="AN97" s="358"/>
      <c r="AO97" s="358"/>
      <c r="AP97" s="358"/>
      <c r="AQ97" s="358"/>
      <c r="AR97" s="358"/>
      <c r="AS97" s="358"/>
      <c r="AT97" s="358"/>
    </row>
    <row r="98" spans="1:46" s="359" customFormat="1" ht="13.5">
      <c r="A98" s="358"/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  <c r="AA98" s="358"/>
      <c r="AB98" s="358"/>
      <c r="AC98" s="358"/>
      <c r="AD98" s="358"/>
      <c r="AE98" s="358"/>
      <c r="AF98" s="358"/>
      <c r="AG98" s="358"/>
      <c r="AH98" s="358"/>
      <c r="AI98" s="358"/>
      <c r="AJ98" s="358"/>
      <c r="AK98" s="358"/>
      <c r="AL98" s="358"/>
      <c r="AM98" s="358"/>
      <c r="AN98" s="358"/>
      <c r="AO98" s="358"/>
      <c r="AP98" s="358"/>
      <c r="AQ98" s="358"/>
      <c r="AR98" s="358"/>
      <c r="AS98" s="358"/>
      <c r="AT98" s="358"/>
    </row>
    <row r="99" spans="1:46" s="359" customFormat="1" ht="13.5">
      <c r="A99" s="358"/>
      <c r="B99" s="358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  <c r="AA99" s="358"/>
      <c r="AB99" s="358"/>
      <c r="AC99" s="358"/>
      <c r="AD99" s="358"/>
      <c r="AE99" s="358"/>
      <c r="AF99" s="358"/>
      <c r="AG99" s="358"/>
      <c r="AH99" s="358"/>
      <c r="AI99" s="358"/>
      <c r="AJ99" s="358"/>
      <c r="AK99" s="358"/>
      <c r="AL99" s="358"/>
      <c r="AM99" s="358"/>
      <c r="AN99" s="358"/>
      <c r="AO99" s="358"/>
      <c r="AP99" s="358"/>
      <c r="AQ99" s="358"/>
      <c r="AR99" s="358"/>
      <c r="AS99" s="358"/>
      <c r="AT99" s="358"/>
    </row>
    <row r="100" spans="1:46" s="359" customFormat="1" ht="13.5">
      <c r="A100" s="358"/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  <c r="AA100" s="358"/>
      <c r="AB100" s="358"/>
      <c r="AC100" s="358"/>
      <c r="AD100" s="358"/>
      <c r="AE100" s="358"/>
      <c r="AF100" s="358"/>
      <c r="AG100" s="358"/>
      <c r="AH100" s="358"/>
      <c r="AI100" s="358"/>
      <c r="AJ100" s="358"/>
      <c r="AK100" s="358"/>
      <c r="AL100" s="358"/>
      <c r="AM100" s="358"/>
      <c r="AN100" s="358"/>
      <c r="AO100" s="358"/>
      <c r="AP100" s="358"/>
      <c r="AQ100" s="358"/>
      <c r="AR100" s="358"/>
      <c r="AS100" s="358"/>
      <c r="AT100" s="358"/>
    </row>
    <row r="101" spans="1:46" s="359" customFormat="1" ht="13.5">
      <c r="A101" s="358"/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  <c r="AA101" s="358"/>
      <c r="AB101" s="358"/>
      <c r="AC101" s="358"/>
      <c r="AD101" s="358"/>
      <c r="AE101" s="358"/>
      <c r="AF101" s="358"/>
      <c r="AG101" s="358"/>
      <c r="AH101" s="358"/>
      <c r="AI101" s="358"/>
      <c r="AJ101" s="358"/>
      <c r="AK101" s="358"/>
      <c r="AL101" s="358"/>
      <c r="AM101" s="358"/>
      <c r="AN101" s="358"/>
      <c r="AO101" s="358"/>
      <c r="AP101" s="358"/>
      <c r="AQ101" s="358"/>
      <c r="AR101" s="358"/>
      <c r="AS101" s="358"/>
      <c r="AT101" s="358"/>
    </row>
    <row r="102" spans="1:46" s="359" customFormat="1" ht="13.5">
      <c r="A102" s="358"/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  <c r="AF102" s="358"/>
      <c r="AG102" s="358"/>
      <c r="AH102" s="358"/>
      <c r="AI102" s="358"/>
      <c r="AJ102" s="358"/>
      <c r="AK102" s="358"/>
      <c r="AL102" s="358"/>
      <c r="AM102" s="358"/>
      <c r="AN102" s="358"/>
      <c r="AO102" s="358"/>
      <c r="AP102" s="358"/>
      <c r="AQ102" s="358"/>
      <c r="AR102" s="358"/>
      <c r="AS102" s="358"/>
      <c r="AT102" s="358"/>
    </row>
    <row r="103" spans="1:46" s="359" customFormat="1" ht="13.5">
      <c r="A103" s="358"/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  <c r="AA103" s="358"/>
      <c r="AB103" s="358"/>
      <c r="AC103" s="358"/>
      <c r="AD103" s="358"/>
      <c r="AE103" s="358"/>
      <c r="AF103" s="358"/>
      <c r="AG103" s="358"/>
      <c r="AH103" s="358"/>
      <c r="AI103" s="358"/>
      <c r="AJ103" s="358"/>
      <c r="AK103" s="358"/>
      <c r="AL103" s="358"/>
      <c r="AM103" s="358"/>
      <c r="AN103" s="358"/>
      <c r="AO103" s="358"/>
      <c r="AP103" s="358"/>
      <c r="AQ103" s="358"/>
      <c r="AR103" s="358"/>
      <c r="AS103" s="358"/>
      <c r="AT103" s="358"/>
    </row>
    <row r="104" spans="1:46" s="359" customFormat="1" ht="13.5">
      <c r="A104" s="358"/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  <c r="AA104" s="358"/>
      <c r="AB104" s="358"/>
      <c r="AC104" s="358"/>
      <c r="AD104" s="358"/>
      <c r="AE104" s="358"/>
      <c r="AF104" s="358"/>
      <c r="AG104" s="358"/>
      <c r="AH104" s="358"/>
      <c r="AI104" s="358"/>
      <c r="AJ104" s="358"/>
      <c r="AK104" s="358"/>
      <c r="AL104" s="358"/>
      <c r="AM104" s="358"/>
      <c r="AN104" s="358"/>
      <c r="AO104" s="358"/>
      <c r="AP104" s="358"/>
      <c r="AQ104" s="358"/>
      <c r="AR104" s="358"/>
      <c r="AS104" s="358"/>
      <c r="AT104" s="358"/>
    </row>
    <row r="105" spans="1:46" s="359" customFormat="1" ht="13.5">
      <c r="A105" s="358"/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8"/>
      <c r="AD105" s="358"/>
      <c r="AE105" s="358"/>
      <c r="AF105" s="358"/>
      <c r="AG105" s="358"/>
      <c r="AH105" s="358"/>
      <c r="AI105" s="358"/>
      <c r="AJ105" s="358"/>
      <c r="AK105" s="358"/>
      <c r="AL105" s="358"/>
      <c r="AM105" s="358"/>
      <c r="AN105" s="358"/>
      <c r="AO105" s="358"/>
      <c r="AP105" s="358"/>
      <c r="AQ105" s="358"/>
      <c r="AR105" s="358"/>
      <c r="AS105" s="358"/>
      <c r="AT105" s="358"/>
    </row>
    <row r="106" spans="1:46" s="359" customFormat="1" ht="13.5">
      <c r="A106" s="358"/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  <c r="AA106" s="358"/>
      <c r="AB106" s="358"/>
      <c r="AC106" s="358"/>
      <c r="AD106" s="358"/>
      <c r="AE106" s="358"/>
      <c r="AF106" s="358"/>
      <c r="AG106" s="358"/>
      <c r="AH106" s="358"/>
      <c r="AI106" s="358"/>
      <c r="AJ106" s="358"/>
      <c r="AK106" s="358"/>
      <c r="AL106" s="358"/>
      <c r="AM106" s="358"/>
      <c r="AN106" s="358"/>
      <c r="AO106" s="358"/>
      <c r="AP106" s="358"/>
      <c r="AQ106" s="358"/>
      <c r="AR106" s="358"/>
      <c r="AS106" s="358"/>
      <c r="AT106" s="358"/>
    </row>
    <row r="107" spans="1:46" s="359" customFormat="1" ht="13.5">
      <c r="A107" s="358"/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  <c r="AA107" s="358"/>
      <c r="AB107" s="358"/>
      <c r="AC107" s="358"/>
      <c r="AD107" s="358"/>
      <c r="AE107" s="358"/>
      <c r="AF107" s="358"/>
      <c r="AG107" s="358"/>
      <c r="AH107" s="358"/>
      <c r="AI107" s="358"/>
      <c r="AJ107" s="358"/>
      <c r="AK107" s="358"/>
      <c r="AL107" s="358"/>
      <c r="AM107" s="358"/>
      <c r="AN107" s="358"/>
      <c r="AO107" s="358"/>
      <c r="AP107" s="358"/>
      <c r="AQ107" s="358"/>
      <c r="AR107" s="358"/>
      <c r="AS107" s="358"/>
      <c r="AT107" s="358"/>
    </row>
    <row r="108" spans="1:46" s="359" customFormat="1" ht="13.5">
      <c r="A108" s="358"/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8"/>
      <c r="AC108" s="358"/>
      <c r="AD108" s="358"/>
      <c r="AE108" s="358"/>
      <c r="AF108" s="358"/>
      <c r="AG108" s="358"/>
      <c r="AH108" s="358"/>
      <c r="AI108" s="358"/>
      <c r="AJ108" s="358"/>
      <c r="AK108" s="358"/>
      <c r="AL108" s="358"/>
      <c r="AM108" s="358"/>
      <c r="AN108" s="358"/>
      <c r="AO108" s="358"/>
      <c r="AP108" s="358"/>
      <c r="AQ108" s="358"/>
      <c r="AR108" s="358"/>
      <c r="AS108" s="358"/>
      <c r="AT108" s="358"/>
    </row>
    <row r="109" spans="1:46" s="359" customFormat="1" ht="13.5">
      <c r="A109" s="358"/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  <c r="AA109" s="358"/>
      <c r="AB109" s="358"/>
      <c r="AC109" s="358"/>
      <c r="AD109" s="358"/>
      <c r="AE109" s="358"/>
      <c r="AF109" s="358"/>
      <c r="AG109" s="358"/>
      <c r="AH109" s="358"/>
      <c r="AI109" s="358"/>
      <c r="AJ109" s="358"/>
      <c r="AK109" s="358"/>
      <c r="AL109" s="358"/>
      <c r="AM109" s="358"/>
      <c r="AN109" s="358"/>
      <c r="AO109" s="358"/>
      <c r="AP109" s="358"/>
      <c r="AQ109" s="358"/>
      <c r="AR109" s="358"/>
      <c r="AS109" s="358"/>
      <c r="AT109" s="358"/>
    </row>
    <row r="110" spans="1:46" s="359" customFormat="1" ht="13.5">
      <c r="A110" s="358"/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  <c r="AA110" s="358"/>
      <c r="AB110" s="358"/>
      <c r="AC110" s="358"/>
      <c r="AD110" s="358"/>
      <c r="AE110" s="358"/>
      <c r="AF110" s="358"/>
      <c r="AG110" s="358"/>
      <c r="AH110" s="358"/>
      <c r="AI110" s="358"/>
      <c r="AJ110" s="358"/>
      <c r="AK110" s="358"/>
      <c r="AL110" s="358"/>
      <c r="AM110" s="358"/>
      <c r="AN110" s="358"/>
      <c r="AO110" s="358"/>
      <c r="AP110" s="358"/>
      <c r="AQ110" s="358"/>
      <c r="AR110" s="358"/>
      <c r="AS110" s="358"/>
      <c r="AT110" s="358"/>
    </row>
    <row r="111" spans="1:46" s="359" customFormat="1" ht="13.5">
      <c r="A111" s="358"/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  <c r="AA111" s="358"/>
      <c r="AB111" s="358"/>
      <c r="AC111" s="358"/>
      <c r="AD111" s="358"/>
      <c r="AE111" s="358"/>
      <c r="AF111" s="358"/>
      <c r="AG111" s="358"/>
      <c r="AH111" s="358"/>
      <c r="AI111" s="358"/>
      <c r="AJ111" s="358"/>
      <c r="AK111" s="358"/>
      <c r="AL111" s="358"/>
      <c r="AM111" s="358"/>
      <c r="AN111" s="358"/>
      <c r="AO111" s="358"/>
      <c r="AP111" s="358"/>
      <c r="AQ111" s="358"/>
      <c r="AR111" s="358"/>
      <c r="AS111" s="358"/>
      <c r="AT111" s="358"/>
    </row>
    <row r="112" spans="1:46" s="359" customFormat="1" ht="13.5">
      <c r="A112" s="358"/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  <c r="AA112" s="358"/>
      <c r="AB112" s="358"/>
      <c r="AC112" s="358"/>
      <c r="AD112" s="358"/>
      <c r="AE112" s="358"/>
      <c r="AF112" s="358"/>
      <c r="AG112" s="358"/>
      <c r="AH112" s="358"/>
      <c r="AI112" s="358"/>
      <c r="AJ112" s="358"/>
      <c r="AK112" s="358"/>
      <c r="AL112" s="358"/>
      <c r="AM112" s="358"/>
      <c r="AN112" s="358"/>
      <c r="AO112" s="358"/>
      <c r="AP112" s="358"/>
      <c r="AQ112" s="358"/>
      <c r="AR112" s="358"/>
      <c r="AS112" s="358"/>
      <c r="AT112" s="358"/>
    </row>
    <row r="113" spans="1:46" s="359" customFormat="1" ht="13.5">
      <c r="A113" s="358"/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  <c r="AA113" s="358"/>
      <c r="AB113" s="358"/>
      <c r="AC113" s="358"/>
      <c r="AD113" s="358"/>
      <c r="AE113" s="358"/>
      <c r="AF113" s="358"/>
      <c r="AG113" s="358"/>
      <c r="AH113" s="358"/>
      <c r="AI113" s="358"/>
      <c r="AJ113" s="358"/>
      <c r="AK113" s="358"/>
      <c r="AL113" s="358"/>
      <c r="AM113" s="358"/>
      <c r="AN113" s="358"/>
      <c r="AO113" s="358"/>
      <c r="AP113" s="358"/>
      <c r="AQ113" s="358"/>
      <c r="AR113" s="358"/>
      <c r="AS113" s="358"/>
      <c r="AT113" s="358"/>
    </row>
    <row r="114" spans="1:46" s="359" customFormat="1" ht="13.5">
      <c r="A114" s="358"/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8"/>
      <c r="AB114" s="358"/>
      <c r="AC114" s="358"/>
      <c r="AD114" s="358"/>
      <c r="AE114" s="358"/>
      <c r="AF114" s="358"/>
      <c r="AG114" s="358"/>
      <c r="AH114" s="358"/>
      <c r="AI114" s="358"/>
      <c r="AJ114" s="358"/>
      <c r="AK114" s="358"/>
      <c r="AL114" s="358"/>
      <c r="AM114" s="358"/>
      <c r="AN114" s="358"/>
      <c r="AO114" s="358"/>
      <c r="AP114" s="358"/>
      <c r="AQ114" s="358"/>
      <c r="AR114" s="358"/>
      <c r="AS114" s="358"/>
      <c r="AT114" s="358"/>
    </row>
    <row r="115" spans="1:46" s="359" customFormat="1" ht="13.5">
      <c r="A115" s="358"/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8"/>
      <c r="AC115" s="358"/>
      <c r="AD115" s="358"/>
      <c r="AE115" s="358"/>
      <c r="AF115" s="358"/>
      <c r="AG115" s="358"/>
      <c r="AH115" s="358"/>
      <c r="AI115" s="358"/>
      <c r="AJ115" s="358"/>
      <c r="AK115" s="358"/>
      <c r="AL115" s="358"/>
      <c r="AM115" s="358"/>
      <c r="AN115" s="358"/>
      <c r="AO115" s="358"/>
      <c r="AP115" s="358"/>
      <c r="AQ115" s="358"/>
      <c r="AR115" s="358"/>
      <c r="AS115" s="358"/>
      <c r="AT115" s="358"/>
    </row>
    <row r="116" spans="1:46" s="359" customFormat="1" ht="13.5">
      <c r="A116" s="358"/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  <c r="AA116" s="358"/>
      <c r="AB116" s="358"/>
      <c r="AC116" s="358"/>
      <c r="AD116" s="358"/>
      <c r="AE116" s="358"/>
      <c r="AF116" s="358"/>
      <c r="AG116" s="358"/>
      <c r="AH116" s="358"/>
      <c r="AI116" s="358"/>
      <c r="AJ116" s="358"/>
      <c r="AK116" s="358"/>
      <c r="AL116" s="358"/>
      <c r="AM116" s="358"/>
      <c r="AN116" s="358"/>
      <c r="AO116" s="358"/>
      <c r="AP116" s="358"/>
      <c r="AQ116" s="358"/>
      <c r="AR116" s="358"/>
      <c r="AS116" s="358"/>
      <c r="AT116" s="358"/>
    </row>
    <row r="117" spans="1:46" s="359" customFormat="1" ht="13.5">
      <c r="A117" s="358"/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  <c r="AA117" s="358"/>
      <c r="AB117" s="358"/>
      <c r="AC117" s="358"/>
      <c r="AD117" s="358"/>
      <c r="AE117" s="358"/>
      <c r="AF117" s="358"/>
      <c r="AG117" s="358"/>
      <c r="AH117" s="358"/>
      <c r="AI117" s="358"/>
      <c r="AJ117" s="358"/>
      <c r="AK117" s="358"/>
      <c r="AL117" s="358"/>
      <c r="AM117" s="358"/>
      <c r="AN117" s="358"/>
      <c r="AO117" s="358"/>
      <c r="AP117" s="358"/>
      <c r="AQ117" s="358"/>
      <c r="AR117" s="358"/>
      <c r="AS117" s="358"/>
      <c r="AT117" s="358"/>
    </row>
    <row r="118" spans="1:46" s="359" customFormat="1" ht="13.5">
      <c r="A118" s="358"/>
      <c r="B118" s="358"/>
      <c r="C118" s="358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  <c r="AA118" s="358"/>
      <c r="AB118" s="358"/>
      <c r="AC118" s="358"/>
      <c r="AD118" s="358"/>
      <c r="AE118" s="358"/>
      <c r="AF118" s="358"/>
      <c r="AG118" s="358"/>
      <c r="AH118" s="358"/>
      <c r="AI118" s="358"/>
      <c r="AJ118" s="358"/>
      <c r="AK118" s="358"/>
      <c r="AL118" s="358"/>
      <c r="AM118" s="358"/>
      <c r="AN118" s="358"/>
      <c r="AO118" s="358"/>
      <c r="AP118" s="358"/>
      <c r="AQ118" s="358"/>
      <c r="AR118" s="358"/>
      <c r="AS118" s="358"/>
      <c r="AT118" s="358"/>
    </row>
    <row r="119" spans="1:46" s="359" customFormat="1" ht="13.5">
      <c r="A119" s="358"/>
      <c r="B119" s="358"/>
      <c r="C119" s="358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  <c r="AA119" s="358"/>
      <c r="AB119" s="358"/>
      <c r="AC119" s="358"/>
      <c r="AD119" s="358"/>
      <c r="AE119" s="358"/>
      <c r="AF119" s="358"/>
      <c r="AG119" s="358"/>
      <c r="AH119" s="358"/>
      <c r="AI119" s="358"/>
      <c r="AJ119" s="358"/>
      <c r="AK119" s="358"/>
      <c r="AL119" s="358"/>
      <c r="AM119" s="358"/>
      <c r="AN119" s="358"/>
      <c r="AO119" s="358"/>
      <c r="AP119" s="358"/>
      <c r="AQ119" s="358"/>
      <c r="AR119" s="358"/>
      <c r="AS119" s="358"/>
      <c r="AT119" s="358"/>
    </row>
    <row r="120" spans="1:46" s="359" customFormat="1" ht="13.5">
      <c r="A120" s="358"/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  <c r="AA120" s="358"/>
      <c r="AB120" s="358"/>
      <c r="AC120" s="358"/>
      <c r="AD120" s="358"/>
      <c r="AE120" s="358"/>
      <c r="AF120" s="358"/>
      <c r="AG120" s="358"/>
      <c r="AH120" s="358"/>
      <c r="AI120" s="358"/>
      <c r="AJ120" s="358"/>
      <c r="AK120" s="358"/>
      <c r="AL120" s="358"/>
      <c r="AM120" s="358"/>
      <c r="AN120" s="358"/>
      <c r="AO120" s="358"/>
      <c r="AP120" s="358"/>
      <c r="AQ120" s="358"/>
      <c r="AR120" s="358"/>
      <c r="AS120" s="358"/>
      <c r="AT120" s="358"/>
    </row>
    <row r="121" spans="1:46" s="359" customFormat="1" ht="13.5">
      <c r="A121" s="358"/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  <c r="AA121" s="358"/>
      <c r="AB121" s="358"/>
      <c r="AC121" s="358"/>
      <c r="AD121" s="358"/>
      <c r="AE121" s="358"/>
      <c r="AF121" s="358"/>
      <c r="AG121" s="358"/>
      <c r="AH121" s="358"/>
      <c r="AI121" s="358"/>
      <c r="AJ121" s="358"/>
      <c r="AK121" s="358"/>
      <c r="AL121" s="358"/>
      <c r="AM121" s="358"/>
      <c r="AN121" s="358"/>
      <c r="AO121" s="358"/>
      <c r="AP121" s="358"/>
      <c r="AQ121" s="358"/>
      <c r="AR121" s="358"/>
      <c r="AS121" s="358"/>
      <c r="AT121" s="358"/>
    </row>
    <row r="122" spans="1:46" s="359" customFormat="1" ht="13.5">
      <c r="A122" s="358"/>
      <c r="B122" s="358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  <c r="AA122" s="358"/>
      <c r="AB122" s="358"/>
      <c r="AC122" s="358"/>
      <c r="AD122" s="358"/>
      <c r="AE122" s="358"/>
      <c r="AF122" s="358"/>
      <c r="AG122" s="358"/>
      <c r="AH122" s="358"/>
      <c r="AI122" s="358"/>
      <c r="AJ122" s="358"/>
      <c r="AK122" s="358"/>
      <c r="AL122" s="358"/>
      <c r="AM122" s="358"/>
      <c r="AN122" s="358"/>
      <c r="AO122" s="358"/>
      <c r="AP122" s="358"/>
      <c r="AQ122" s="358"/>
      <c r="AR122" s="358"/>
      <c r="AS122" s="358"/>
      <c r="AT122" s="358"/>
    </row>
    <row r="123" spans="1:46" s="359" customFormat="1" ht="13.5">
      <c r="A123" s="358"/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8"/>
      <c r="AJ123" s="358"/>
      <c r="AK123" s="358"/>
      <c r="AL123" s="358"/>
      <c r="AM123" s="358"/>
      <c r="AN123" s="358"/>
      <c r="AO123" s="358"/>
      <c r="AP123" s="358"/>
      <c r="AQ123" s="358"/>
      <c r="AR123" s="358"/>
      <c r="AS123" s="358"/>
      <c r="AT123" s="358"/>
    </row>
    <row r="124" spans="1:46" s="359" customFormat="1" ht="13.5">
      <c r="A124" s="358"/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  <c r="AA124" s="358"/>
      <c r="AB124" s="358"/>
      <c r="AC124" s="358"/>
      <c r="AD124" s="358"/>
      <c r="AE124" s="358"/>
      <c r="AF124" s="358"/>
      <c r="AG124" s="358"/>
      <c r="AH124" s="358"/>
      <c r="AI124" s="358"/>
      <c r="AJ124" s="358"/>
      <c r="AK124" s="358"/>
      <c r="AL124" s="358"/>
      <c r="AM124" s="358"/>
      <c r="AN124" s="358"/>
      <c r="AO124" s="358"/>
      <c r="AP124" s="358"/>
      <c r="AQ124" s="358"/>
      <c r="AR124" s="358"/>
      <c r="AS124" s="358"/>
      <c r="AT124" s="358"/>
    </row>
    <row r="125" spans="1:46" s="359" customFormat="1" ht="13.5">
      <c r="A125" s="358"/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  <c r="AA125" s="358"/>
      <c r="AB125" s="358"/>
      <c r="AC125" s="358"/>
      <c r="AD125" s="358"/>
      <c r="AE125" s="358"/>
      <c r="AF125" s="358"/>
      <c r="AG125" s="358"/>
      <c r="AH125" s="358"/>
      <c r="AI125" s="358"/>
      <c r="AJ125" s="358"/>
      <c r="AK125" s="358"/>
      <c r="AL125" s="358"/>
      <c r="AM125" s="358"/>
      <c r="AN125" s="358"/>
      <c r="AO125" s="358"/>
      <c r="AP125" s="358"/>
      <c r="AQ125" s="358"/>
      <c r="AR125" s="358"/>
      <c r="AS125" s="358"/>
      <c r="AT125" s="358"/>
    </row>
    <row r="126" spans="1:46" s="359" customFormat="1" ht="13.5">
      <c r="A126" s="358"/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  <c r="AA126" s="358"/>
      <c r="AB126" s="358"/>
      <c r="AC126" s="358"/>
      <c r="AD126" s="358"/>
      <c r="AE126" s="358"/>
      <c r="AF126" s="358"/>
      <c r="AG126" s="358"/>
      <c r="AH126" s="358"/>
      <c r="AI126" s="358"/>
      <c r="AJ126" s="358"/>
      <c r="AK126" s="358"/>
      <c r="AL126" s="358"/>
      <c r="AM126" s="358"/>
      <c r="AN126" s="358"/>
      <c r="AO126" s="358"/>
      <c r="AP126" s="358"/>
      <c r="AQ126" s="358"/>
      <c r="AR126" s="358"/>
      <c r="AS126" s="358"/>
      <c r="AT126" s="358"/>
    </row>
    <row r="127" spans="1:46" s="359" customFormat="1" ht="13.5">
      <c r="A127" s="358"/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  <c r="AA127" s="358"/>
      <c r="AB127" s="358"/>
      <c r="AC127" s="358"/>
      <c r="AD127" s="358"/>
      <c r="AE127" s="358"/>
      <c r="AF127" s="358"/>
      <c r="AG127" s="358"/>
      <c r="AH127" s="358"/>
      <c r="AI127" s="358"/>
      <c r="AJ127" s="358"/>
      <c r="AK127" s="358"/>
      <c r="AL127" s="358"/>
      <c r="AM127" s="358"/>
      <c r="AN127" s="358"/>
      <c r="AO127" s="358"/>
      <c r="AP127" s="358"/>
      <c r="AQ127" s="358"/>
      <c r="AR127" s="358"/>
      <c r="AS127" s="358"/>
      <c r="AT127" s="358"/>
    </row>
    <row r="128" spans="1:46" s="359" customFormat="1" ht="13.5">
      <c r="A128" s="358"/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  <c r="AA128" s="358"/>
      <c r="AB128" s="358"/>
      <c r="AC128" s="358"/>
      <c r="AD128" s="358"/>
      <c r="AE128" s="358"/>
      <c r="AF128" s="358"/>
      <c r="AG128" s="358"/>
      <c r="AH128" s="358"/>
      <c r="AI128" s="358"/>
      <c r="AJ128" s="358"/>
      <c r="AK128" s="358"/>
      <c r="AL128" s="358"/>
      <c r="AM128" s="358"/>
      <c r="AN128" s="358"/>
      <c r="AO128" s="358"/>
      <c r="AP128" s="358"/>
      <c r="AQ128" s="358"/>
      <c r="AR128" s="358"/>
      <c r="AS128" s="358"/>
      <c r="AT128" s="358"/>
    </row>
    <row r="129" spans="1:46" s="359" customFormat="1" ht="13.5">
      <c r="A129" s="358"/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  <c r="AA129" s="358"/>
      <c r="AB129" s="358"/>
      <c r="AC129" s="358"/>
      <c r="AD129" s="358"/>
      <c r="AE129" s="358"/>
      <c r="AF129" s="358"/>
      <c r="AG129" s="358"/>
      <c r="AH129" s="358"/>
      <c r="AI129" s="358"/>
      <c r="AJ129" s="358"/>
      <c r="AK129" s="358"/>
      <c r="AL129" s="358"/>
      <c r="AM129" s="358"/>
      <c r="AN129" s="358"/>
      <c r="AO129" s="358"/>
      <c r="AP129" s="358"/>
      <c r="AQ129" s="358"/>
      <c r="AR129" s="358"/>
      <c r="AS129" s="358"/>
      <c r="AT129" s="358"/>
    </row>
    <row r="130" spans="1:46" s="359" customFormat="1" ht="13.5">
      <c r="A130" s="358"/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  <c r="AA130" s="358"/>
      <c r="AB130" s="358"/>
      <c r="AC130" s="358"/>
      <c r="AD130" s="358"/>
      <c r="AE130" s="358"/>
      <c r="AF130" s="358"/>
      <c r="AG130" s="358"/>
      <c r="AH130" s="358"/>
      <c r="AI130" s="358"/>
      <c r="AJ130" s="358"/>
      <c r="AK130" s="358"/>
      <c r="AL130" s="358"/>
      <c r="AM130" s="358"/>
      <c r="AN130" s="358"/>
      <c r="AO130" s="358"/>
      <c r="AP130" s="358"/>
      <c r="AQ130" s="358"/>
      <c r="AR130" s="358"/>
      <c r="AS130" s="358"/>
      <c r="AT130" s="358"/>
    </row>
    <row r="131" spans="1:46" s="359" customFormat="1" ht="13.5">
      <c r="A131" s="358"/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  <c r="AA131" s="358"/>
      <c r="AB131" s="358"/>
      <c r="AC131" s="358"/>
      <c r="AD131" s="358"/>
      <c r="AE131" s="358"/>
      <c r="AF131" s="358"/>
      <c r="AG131" s="358"/>
      <c r="AH131" s="358"/>
      <c r="AI131" s="358"/>
      <c r="AJ131" s="358"/>
      <c r="AK131" s="358"/>
      <c r="AL131" s="358"/>
      <c r="AM131" s="358"/>
      <c r="AN131" s="358"/>
      <c r="AO131" s="358"/>
      <c r="AP131" s="358"/>
      <c r="AQ131" s="358"/>
      <c r="AR131" s="358"/>
      <c r="AS131" s="358"/>
      <c r="AT131" s="358"/>
    </row>
    <row r="132" spans="1:46" s="359" customFormat="1" ht="13.5">
      <c r="A132" s="358"/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I132" s="358"/>
      <c r="AJ132" s="358"/>
      <c r="AK132" s="358"/>
      <c r="AL132" s="358"/>
      <c r="AM132" s="358"/>
      <c r="AN132" s="358"/>
      <c r="AO132" s="358"/>
      <c r="AP132" s="358"/>
      <c r="AQ132" s="358"/>
      <c r="AR132" s="358"/>
      <c r="AS132" s="358"/>
      <c r="AT132" s="358"/>
    </row>
    <row r="133" spans="1:46" s="359" customFormat="1" ht="13.5">
      <c r="A133" s="358"/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8"/>
      <c r="AJ133" s="358"/>
      <c r="AK133" s="358"/>
      <c r="AL133" s="358"/>
      <c r="AM133" s="358"/>
      <c r="AN133" s="358"/>
      <c r="AO133" s="358"/>
      <c r="AP133" s="358"/>
      <c r="AQ133" s="358"/>
      <c r="AR133" s="358"/>
      <c r="AS133" s="358"/>
      <c r="AT133" s="358"/>
    </row>
    <row r="134" spans="1:46" s="359" customFormat="1" ht="13.5">
      <c r="A134" s="358"/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  <c r="AA134" s="358"/>
      <c r="AB134" s="358"/>
      <c r="AC134" s="358"/>
      <c r="AD134" s="358"/>
      <c r="AE134" s="358"/>
      <c r="AF134" s="358"/>
      <c r="AG134" s="358"/>
      <c r="AH134" s="358"/>
      <c r="AI134" s="358"/>
      <c r="AJ134" s="358"/>
      <c r="AK134" s="358"/>
      <c r="AL134" s="358"/>
      <c r="AM134" s="358"/>
      <c r="AN134" s="358"/>
      <c r="AO134" s="358"/>
      <c r="AP134" s="358"/>
      <c r="AQ134" s="358"/>
      <c r="AR134" s="358"/>
      <c r="AS134" s="358"/>
      <c r="AT134" s="358"/>
    </row>
    <row r="135" spans="1:46" s="359" customFormat="1" ht="13.5">
      <c r="A135" s="358"/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  <c r="AA135" s="358"/>
      <c r="AB135" s="358"/>
      <c r="AC135" s="358"/>
      <c r="AD135" s="358"/>
      <c r="AE135" s="358"/>
      <c r="AF135" s="358"/>
      <c r="AG135" s="358"/>
      <c r="AH135" s="358"/>
      <c r="AI135" s="358"/>
      <c r="AJ135" s="358"/>
      <c r="AK135" s="358"/>
      <c r="AL135" s="358"/>
      <c r="AM135" s="358"/>
      <c r="AN135" s="358"/>
      <c r="AO135" s="358"/>
      <c r="AP135" s="358"/>
      <c r="AQ135" s="358"/>
      <c r="AR135" s="358"/>
      <c r="AS135" s="358"/>
      <c r="AT135" s="358"/>
    </row>
    <row r="136" spans="1:46" s="359" customFormat="1" ht="13.5">
      <c r="A136" s="358"/>
      <c r="B136" s="358"/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  <c r="R136" s="358"/>
      <c r="S136" s="358"/>
      <c r="T136" s="358"/>
      <c r="U136" s="358"/>
      <c r="V136" s="358"/>
      <c r="W136" s="358"/>
      <c r="X136" s="358"/>
      <c r="Y136" s="358"/>
      <c r="Z136" s="358"/>
      <c r="AA136" s="358"/>
      <c r="AB136" s="358"/>
      <c r="AC136" s="358"/>
      <c r="AD136" s="358"/>
      <c r="AE136" s="358"/>
      <c r="AF136" s="358"/>
      <c r="AG136" s="358"/>
      <c r="AH136" s="358"/>
      <c r="AI136" s="358"/>
      <c r="AJ136" s="358"/>
      <c r="AK136" s="358"/>
      <c r="AL136" s="358"/>
      <c r="AM136" s="358"/>
      <c r="AN136" s="358"/>
      <c r="AO136" s="358"/>
      <c r="AP136" s="358"/>
      <c r="AQ136" s="358"/>
      <c r="AR136" s="358"/>
      <c r="AS136" s="358"/>
      <c r="AT136" s="358"/>
    </row>
    <row r="137" spans="1:46" s="359" customFormat="1" ht="13.5">
      <c r="A137" s="358"/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  <c r="AA137" s="358"/>
      <c r="AB137" s="358"/>
      <c r="AC137" s="358"/>
      <c r="AD137" s="358"/>
      <c r="AE137" s="358"/>
      <c r="AF137" s="358"/>
      <c r="AG137" s="358"/>
      <c r="AH137" s="358"/>
      <c r="AI137" s="358"/>
      <c r="AJ137" s="358"/>
      <c r="AK137" s="358"/>
      <c r="AL137" s="358"/>
      <c r="AM137" s="358"/>
      <c r="AN137" s="358"/>
      <c r="AO137" s="358"/>
      <c r="AP137" s="358"/>
      <c r="AQ137" s="358"/>
      <c r="AR137" s="358"/>
      <c r="AS137" s="358"/>
      <c r="AT137" s="358"/>
    </row>
    <row r="138" spans="1:46" s="359" customFormat="1" ht="13.5">
      <c r="A138" s="358"/>
      <c r="B138" s="358"/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  <c r="AA138" s="358"/>
      <c r="AB138" s="358"/>
      <c r="AC138" s="358"/>
      <c r="AD138" s="358"/>
      <c r="AE138" s="358"/>
      <c r="AF138" s="358"/>
      <c r="AG138" s="358"/>
      <c r="AH138" s="358"/>
      <c r="AI138" s="358"/>
      <c r="AJ138" s="358"/>
      <c r="AK138" s="358"/>
      <c r="AL138" s="358"/>
      <c r="AM138" s="358"/>
      <c r="AN138" s="358"/>
      <c r="AO138" s="358"/>
      <c r="AP138" s="358"/>
      <c r="AQ138" s="358"/>
      <c r="AR138" s="358"/>
      <c r="AS138" s="358"/>
      <c r="AT138" s="358"/>
    </row>
    <row r="139" spans="1:46" s="359" customFormat="1" ht="13.5">
      <c r="A139" s="358"/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  <c r="AA139" s="358"/>
      <c r="AB139" s="358"/>
      <c r="AC139" s="358"/>
      <c r="AD139" s="358"/>
      <c r="AE139" s="358"/>
      <c r="AF139" s="358"/>
      <c r="AG139" s="358"/>
      <c r="AH139" s="358"/>
      <c r="AI139" s="358"/>
      <c r="AJ139" s="358"/>
      <c r="AK139" s="358"/>
      <c r="AL139" s="358"/>
      <c r="AM139" s="358"/>
      <c r="AN139" s="358"/>
      <c r="AO139" s="358"/>
      <c r="AP139" s="358"/>
      <c r="AQ139" s="358"/>
      <c r="AR139" s="358"/>
      <c r="AS139" s="358"/>
      <c r="AT139" s="358"/>
    </row>
    <row r="140" spans="1:46" s="359" customFormat="1" ht="13.5">
      <c r="A140" s="358"/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  <c r="AA140" s="358"/>
      <c r="AB140" s="358"/>
      <c r="AC140" s="358"/>
      <c r="AD140" s="358"/>
      <c r="AE140" s="358"/>
      <c r="AF140" s="358"/>
      <c r="AG140" s="358"/>
      <c r="AH140" s="358"/>
      <c r="AI140" s="358"/>
      <c r="AJ140" s="358"/>
      <c r="AK140" s="358"/>
      <c r="AL140" s="358"/>
      <c r="AM140" s="358"/>
      <c r="AN140" s="358"/>
      <c r="AO140" s="358"/>
      <c r="AP140" s="358"/>
      <c r="AQ140" s="358"/>
      <c r="AR140" s="358"/>
      <c r="AS140" s="358"/>
      <c r="AT140" s="358"/>
    </row>
    <row r="141" spans="1:46" s="359" customFormat="1" ht="13.5">
      <c r="A141" s="358"/>
      <c r="B141" s="358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  <c r="AA141" s="358"/>
      <c r="AB141" s="358"/>
      <c r="AC141" s="358"/>
      <c r="AD141" s="358"/>
      <c r="AE141" s="358"/>
      <c r="AF141" s="358"/>
      <c r="AG141" s="358"/>
      <c r="AH141" s="358"/>
      <c r="AI141" s="358"/>
      <c r="AJ141" s="358"/>
      <c r="AK141" s="358"/>
      <c r="AL141" s="358"/>
      <c r="AM141" s="358"/>
      <c r="AN141" s="358"/>
      <c r="AO141" s="358"/>
      <c r="AP141" s="358"/>
      <c r="AQ141" s="358"/>
      <c r="AR141" s="358"/>
      <c r="AS141" s="358"/>
      <c r="AT141" s="358"/>
    </row>
    <row r="142" spans="1:46" s="359" customFormat="1" ht="13.5">
      <c r="A142" s="358"/>
      <c r="B142" s="358"/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  <c r="AA142" s="358"/>
      <c r="AB142" s="358"/>
      <c r="AC142" s="358"/>
      <c r="AD142" s="358"/>
      <c r="AE142" s="358"/>
      <c r="AF142" s="358"/>
      <c r="AG142" s="358"/>
      <c r="AH142" s="358"/>
      <c r="AI142" s="358"/>
      <c r="AJ142" s="358"/>
      <c r="AK142" s="358"/>
      <c r="AL142" s="358"/>
      <c r="AM142" s="358"/>
      <c r="AN142" s="358"/>
      <c r="AO142" s="358"/>
      <c r="AP142" s="358"/>
      <c r="AQ142" s="358"/>
      <c r="AR142" s="358"/>
      <c r="AS142" s="358"/>
      <c r="AT142" s="358"/>
    </row>
    <row r="143" spans="1:46" s="359" customFormat="1" ht="13.5">
      <c r="A143" s="358"/>
      <c r="B143" s="358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  <c r="AA143" s="358"/>
      <c r="AB143" s="358"/>
      <c r="AC143" s="358"/>
      <c r="AD143" s="358"/>
      <c r="AE143" s="358"/>
      <c r="AF143" s="358"/>
      <c r="AG143" s="358"/>
      <c r="AH143" s="358"/>
      <c r="AI143" s="358"/>
      <c r="AJ143" s="358"/>
      <c r="AK143" s="358"/>
      <c r="AL143" s="358"/>
      <c r="AM143" s="358"/>
      <c r="AN143" s="358"/>
      <c r="AO143" s="358"/>
      <c r="AP143" s="358"/>
      <c r="AQ143" s="358"/>
      <c r="AR143" s="358"/>
      <c r="AS143" s="358"/>
      <c r="AT143" s="358"/>
    </row>
    <row r="144" spans="1:46" s="359" customFormat="1" ht="13.5">
      <c r="A144" s="358"/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  <c r="AA144" s="358"/>
      <c r="AB144" s="358"/>
      <c r="AC144" s="358"/>
      <c r="AD144" s="358"/>
      <c r="AE144" s="358"/>
      <c r="AF144" s="358"/>
      <c r="AG144" s="358"/>
      <c r="AH144" s="358"/>
      <c r="AI144" s="358"/>
      <c r="AJ144" s="358"/>
      <c r="AK144" s="358"/>
      <c r="AL144" s="358"/>
      <c r="AM144" s="358"/>
      <c r="AN144" s="358"/>
      <c r="AO144" s="358"/>
      <c r="AP144" s="358"/>
      <c r="AQ144" s="358"/>
      <c r="AR144" s="358"/>
      <c r="AS144" s="358"/>
      <c r="AT144" s="358"/>
    </row>
    <row r="145" spans="1:46" s="359" customFormat="1" ht="13.5">
      <c r="A145" s="358"/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  <c r="AA145" s="358"/>
      <c r="AB145" s="358"/>
      <c r="AC145" s="358"/>
      <c r="AD145" s="358"/>
      <c r="AE145" s="358"/>
      <c r="AF145" s="358"/>
      <c r="AG145" s="358"/>
      <c r="AH145" s="358"/>
      <c r="AI145" s="358"/>
      <c r="AJ145" s="358"/>
      <c r="AK145" s="358"/>
      <c r="AL145" s="358"/>
      <c r="AM145" s="358"/>
      <c r="AN145" s="358"/>
      <c r="AO145" s="358"/>
      <c r="AP145" s="358"/>
      <c r="AQ145" s="358"/>
      <c r="AR145" s="358"/>
      <c r="AS145" s="358"/>
      <c r="AT145" s="358"/>
    </row>
    <row r="146" spans="1:46" s="359" customFormat="1" ht="13.5">
      <c r="A146" s="358"/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  <c r="AA146" s="358"/>
      <c r="AB146" s="358"/>
      <c r="AC146" s="358"/>
      <c r="AD146" s="358"/>
      <c r="AE146" s="358"/>
      <c r="AF146" s="358"/>
      <c r="AG146" s="358"/>
      <c r="AH146" s="358"/>
      <c r="AI146" s="358"/>
      <c r="AJ146" s="358"/>
      <c r="AK146" s="358"/>
      <c r="AL146" s="358"/>
      <c r="AM146" s="358"/>
      <c r="AN146" s="358"/>
      <c r="AO146" s="358"/>
      <c r="AP146" s="358"/>
      <c r="AQ146" s="358"/>
      <c r="AR146" s="358"/>
      <c r="AS146" s="358"/>
      <c r="AT146" s="358"/>
    </row>
    <row r="147" spans="1:46" s="359" customFormat="1" ht="13.5">
      <c r="A147" s="358"/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  <c r="AA147" s="358"/>
      <c r="AB147" s="358"/>
      <c r="AC147" s="358"/>
      <c r="AD147" s="358"/>
      <c r="AE147" s="358"/>
      <c r="AF147" s="358"/>
      <c r="AG147" s="358"/>
      <c r="AH147" s="358"/>
      <c r="AI147" s="358"/>
      <c r="AJ147" s="358"/>
      <c r="AK147" s="358"/>
      <c r="AL147" s="358"/>
      <c r="AM147" s="358"/>
      <c r="AN147" s="358"/>
      <c r="AO147" s="358"/>
      <c r="AP147" s="358"/>
      <c r="AQ147" s="358"/>
      <c r="AR147" s="358"/>
      <c r="AS147" s="358"/>
      <c r="AT147" s="358"/>
    </row>
    <row r="148" spans="1:46" s="359" customFormat="1" ht="13.5">
      <c r="A148" s="358"/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  <c r="AA148" s="358"/>
      <c r="AB148" s="358"/>
      <c r="AC148" s="358"/>
      <c r="AD148" s="358"/>
      <c r="AE148" s="358"/>
      <c r="AF148" s="358"/>
      <c r="AG148" s="358"/>
      <c r="AH148" s="358"/>
      <c r="AI148" s="358"/>
      <c r="AJ148" s="358"/>
      <c r="AK148" s="358"/>
      <c r="AL148" s="358"/>
      <c r="AM148" s="358"/>
      <c r="AN148" s="358"/>
      <c r="AO148" s="358"/>
      <c r="AP148" s="358"/>
      <c r="AQ148" s="358"/>
      <c r="AR148" s="358"/>
      <c r="AS148" s="358"/>
      <c r="AT148" s="358"/>
    </row>
    <row r="149" spans="1:46" s="359" customFormat="1" ht="13.5">
      <c r="A149" s="358"/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  <c r="AA149" s="358"/>
      <c r="AB149" s="358"/>
      <c r="AC149" s="358"/>
      <c r="AD149" s="358"/>
      <c r="AE149" s="358"/>
      <c r="AF149" s="358"/>
      <c r="AG149" s="358"/>
      <c r="AH149" s="358"/>
      <c r="AI149" s="358"/>
      <c r="AJ149" s="358"/>
      <c r="AK149" s="358"/>
      <c r="AL149" s="358"/>
      <c r="AM149" s="358"/>
      <c r="AN149" s="358"/>
      <c r="AO149" s="358"/>
      <c r="AP149" s="358"/>
      <c r="AQ149" s="358"/>
      <c r="AR149" s="358"/>
      <c r="AS149" s="358"/>
      <c r="AT149" s="358"/>
    </row>
    <row r="150" spans="1:46" s="359" customFormat="1" ht="13.5">
      <c r="A150" s="358"/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  <c r="AA150" s="358"/>
      <c r="AB150" s="358"/>
      <c r="AC150" s="358"/>
      <c r="AD150" s="358"/>
      <c r="AE150" s="358"/>
      <c r="AF150" s="358"/>
      <c r="AG150" s="358"/>
      <c r="AH150" s="358"/>
      <c r="AI150" s="358"/>
      <c r="AJ150" s="358"/>
      <c r="AK150" s="358"/>
      <c r="AL150" s="358"/>
      <c r="AM150" s="358"/>
      <c r="AN150" s="358"/>
      <c r="AO150" s="358"/>
      <c r="AP150" s="358"/>
      <c r="AQ150" s="358"/>
      <c r="AR150" s="358"/>
      <c r="AS150" s="358"/>
      <c r="AT150" s="358"/>
    </row>
    <row r="151" spans="1:46" s="359" customFormat="1" ht="13.5">
      <c r="A151" s="358"/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  <c r="AA151" s="358"/>
      <c r="AB151" s="358"/>
      <c r="AC151" s="358"/>
      <c r="AD151" s="358"/>
      <c r="AE151" s="358"/>
      <c r="AF151" s="358"/>
      <c r="AG151" s="358"/>
      <c r="AH151" s="358"/>
      <c r="AI151" s="358"/>
      <c r="AJ151" s="358"/>
      <c r="AK151" s="358"/>
      <c r="AL151" s="358"/>
      <c r="AM151" s="358"/>
      <c r="AN151" s="358"/>
      <c r="AO151" s="358"/>
      <c r="AP151" s="358"/>
      <c r="AQ151" s="358"/>
      <c r="AR151" s="358"/>
      <c r="AS151" s="358"/>
      <c r="AT151" s="358"/>
    </row>
    <row r="152" spans="1:46" s="359" customFormat="1" ht="13.5">
      <c r="A152" s="358"/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  <c r="AA152" s="358"/>
      <c r="AB152" s="358"/>
      <c r="AC152" s="358"/>
      <c r="AD152" s="358"/>
      <c r="AE152" s="358"/>
      <c r="AF152" s="358"/>
      <c r="AG152" s="358"/>
      <c r="AH152" s="358"/>
      <c r="AI152" s="358"/>
      <c r="AJ152" s="358"/>
      <c r="AK152" s="358"/>
      <c r="AL152" s="358"/>
      <c r="AM152" s="358"/>
      <c r="AN152" s="358"/>
      <c r="AO152" s="358"/>
      <c r="AP152" s="358"/>
      <c r="AQ152" s="358"/>
      <c r="AR152" s="358"/>
      <c r="AS152" s="358"/>
      <c r="AT152" s="358"/>
    </row>
    <row r="153" spans="1:46" s="359" customFormat="1" ht="13.5">
      <c r="A153" s="358"/>
      <c r="B153" s="358"/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  <c r="AA153" s="358"/>
      <c r="AB153" s="358"/>
      <c r="AC153" s="358"/>
      <c r="AD153" s="358"/>
      <c r="AE153" s="358"/>
      <c r="AF153" s="358"/>
      <c r="AG153" s="358"/>
      <c r="AH153" s="358"/>
      <c r="AI153" s="358"/>
      <c r="AJ153" s="358"/>
      <c r="AK153" s="358"/>
      <c r="AL153" s="358"/>
      <c r="AM153" s="358"/>
      <c r="AN153" s="358"/>
      <c r="AO153" s="358"/>
      <c r="AP153" s="358"/>
      <c r="AQ153" s="358"/>
      <c r="AR153" s="358"/>
      <c r="AS153" s="358"/>
      <c r="AT153" s="358"/>
    </row>
    <row r="154" spans="1:46" s="359" customFormat="1" ht="13.5">
      <c r="A154" s="358"/>
      <c r="B154" s="358"/>
      <c r="C154" s="358"/>
      <c r="D154" s="358"/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  <c r="AA154" s="358"/>
      <c r="AB154" s="358"/>
      <c r="AC154" s="358"/>
      <c r="AD154" s="358"/>
      <c r="AE154" s="358"/>
      <c r="AF154" s="358"/>
      <c r="AG154" s="358"/>
      <c r="AH154" s="358"/>
      <c r="AI154" s="358"/>
      <c r="AJ154" s="358"/>
      <c r="AK154" s="358"/>
      <c r="AL154" s="358"/>
      <c r="AM154" s="358"/>
      <c r="AN154" s="358"/>
      <c r="AO154" s="358"/>
      <c r="AP154" s="358"/>
      <c r="AQ154" s="358"/>
      <c r="AR154" s="358"/>
      <c r="AS154" s="358"/>
      <c r="AT154" s="358"/>
    </row>
    <row r="155" spans="1:46" s="359" customFormat="1" ht="13.5">
      <c r="A155" s="358"/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  <c r="AA155" s="358"/>
      <c r="AB155" s="358"/>
      <c r="AC155" s="358"/>
      <c r="AD155" s="358"/>
      <c r="AE155" s="358"/>
      <c r="AF155" s="358"/>
      <c r="AG155" s="358"/>
      <c r="AH155" s="358"/>
      <c r="AI155" s="358"/>
      <c r="AJ155" s="358"/>
      <c r="AK155" s="358"/>
      <c r="AL155" s="358"/>
      <c r="AM155" s="358"/>
      <c r="AN155" s="358"/>
      <c r="AO155" s="358"/>
      <c r="AP155" s="358"/>
      <c r="AQ155" s="358"/>
      <c r="AR155" s="358"/>
      <c r="AS155" s="358"/>
      <c r="AT155" s="358"/>
    </row>
    <row r="156" spans="1:46" s="359" customFormat="1" ht="13.5">
      <c r="A156" s="358"/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  <c r="AA156" s="358"/>
      <c r="AB156" s="358"/>
      <c r="AC156" s="358"/>
      <c r="AD156" s="358"/>
      <c r="AE156" s="358"/>
      <c r="AF156" s="358"/>
      <c r="AG156" s="358"/>
      <c r="AH156" s="358"/>
      <c r="AI156" s="358"/>
      <c r="AJ156" s="358"/>
      <c r="AK156" s="358"/>
      <c r="AL156" s="358"/>
      <c r="AM156" s="358"/>
      <c r="AN156" s="358"/>
      <c r="AO156" s="358"/>
      <c r="AP156" s="358"/>
      <c r="AQ156" s="358"/>
      <c r="AR156" s="358"/>
      <c r="AS156" s="358"/>
      <c r="AT156" s="358"/>
    </row>
    <row r="157" spans="1:46" s="359" customFormat="1" ht="13.5">
      <c r="A157" s="358"/>
      <c r="B157" s="358"/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  <c r="AA157" s="358"/>
      <c r="AB157" s="358"/>
      <c r="AC157" s="358"/>
      <c r="AD157" s="358"/>
      <c r="AE157" s="358"/>
      <c r="AF157" s="358"/>
      <c r="AG157" s="358"/>
      <c r="AH157" s="358"/>
      <c r="AI157" s="358"/>
      <c r="AJ157" s="358"/>
      <c r="AK157" s="358"/>
      <c r="AL157" s="358"/>
      <c r="AM157" s="358"/>
      <c r="AN157" s="358"/>
      <c r="AO157" s="358"/>
      <c r="AP157" s="358"/>
      <c r="AQ157" s="358"/>
      <c r="AR157" s="358"/>
      <c r="AS157" s="358"/>
      <c r="AT157" s="358"/>
    </row>
    <row r="158" spans="1:46" s="359" customFormat="1" ht="13.5">
      <c r="A158" s="358"/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  <c r="AA158" s="358"/>
      <c r="AB158" s="358"/>
      <c r="AC158" s="358"/>
      <c r="AD158" s="358"/>
      <c r="AE158" s="358"/>
      <c r="AF158" s="358"/>
      <c r="AG158" s="358"/>
      <c r="AH158" s="358"/>
      <c r="AI158" s="358"/>
      <c r="AJ158" s="358"/>
      <c r="AK158" s="358"/>
      <c r="AL158" s="358"/>
      <c r="AM158" s="358"/>
      <c r="AN158" s="358"/>
      <c r="AO158" s="358"/>
      <c r="AP158" s="358"/>
      <c r="AQ158" s="358"/>
      <c r="AR158" s="358"/>
      <c r="AS158" s="358"/>
      <c r="AT158" s="358"/>
    </row>
    <row r="159" spans="1:46" s="359" customFormat="1" ht="13.5">
      <c r="A159" s="358"/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8"/>
      <c r="X159" s="358"/>
      <c r="Y159" s="358"/>
      <c r="Z159" s="358"/>
      <c r="AA159" s="358"/>
      <c r="AB159" s="358"/>
      <c r="AC159" s="358"/>
      <c r="AD159" s="358"/>
      <c r="AE159" s="358"/>
      <c r="AF159" s="358"/>
      <c r="AG159" s="358"/>
      <c r="AH159" s="358"/>
      <c r="AI159" s="358"/>
      <c r="AJ159" s="358"/>
      <c r="AK159" s="358"/>
      <c r="AL159" s="358"/>
      <c r="AM159" s="358"/>
      <c r="AN159" s="358"/>
      <c r="AO159" s="358"/>
      <c r="AP159" s="358"/>
      <c r="AQ159" s="358"/>
      <c r="AR159" s="358"/>
      <c r="AS159" s="358"/>
      <c r="AT159" s="358"/>
    </row>
    <row r="160" spans="1:46" s="359" customFormat="1" ht="13.5">
      <c r="A160" s="358"/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  <c r="AA160" s="358"/>
      <c r="AB160" s="358"/>
      <c r="AC160" s="358"/>
      <c r="AD160" s="358"/>
      <c r="AE160" s="358"/>
      <c r="AF160" s="358"/>
      <c r="AG160" s="358"/>
      <c r="AH160" s="358"/>
      <c r="AI160" s="358"/>
      <c r="AJ160" s="358"/>
      <c r="AK160" s="358"/>
      <c r="AL160" s="358"/>
      <c r="AM160" s="358"/>
      <c r="AN160" s="358"/>
      <c r="AO160" s="358"/>
      <c r="AP160" s="358"/>
      <c r="AQ160" s="358"/>
      <c r="AR160" s="358"/>
      <c r="AS160" s="358"/>
      <c r="AT160" s="358"/>
    </row>
    <row r="161" spans="1:46" s="359" customFormat="1" ht="13.5">
      <c r="A161" s="358"/>
      <c r="B161" s="358"/>
      <c r="C161" s="358"/>
      <c r="D161" s="358"/>
      <c r="E161" s="358"/>
      <c r="F161" s="358"/>
      <c r="G161" s="358"/>
      <c r="H161" s="358"/>
      <c r="I161" s="358"/>
      <c r="J161" s="35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  <c r="AA161" s="358"/>
      <c r="AB161" s="358"/>
      <c r="AC161" s="358"/>
      <c r="AD161" s="358"/>
      <c r="AE161" s="358"/>
      <c r="AF161" s="358"/>
      <c r="AG161" s="358"/>
      <c r="AH161" s="358"/>
      <c r="AI161" s="358"/>
      <c r="AJ161" s="358"/>
      <c r="AK161" s="358"/>
      <c r="AL161" s="358"/>
      <c r="AM161" s="358"/>
      <c r="AN161" s="358"/>
      <c r="AO161" s="358"/>
      <c r="AP161" s="358"/>
      <c r="AQ161" s="358"/>
      <c r="AR161" s="358"/>
      <c r="AS161" s="358"/>
      <c r="AT161" s="358"/>
    </row>
    <row r="162" spans="1:46" s="359" customFormat="1" ht="13.5">
      <c r="A162" s="358"/>
      <c r="B162" s="358"/>
      <c r="C162" s="358"/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  <c r="AA162" s="358"/>
      <c r="AB162" s="358"/>
      <c r="AC162" s="358"/>
      <c r="AD162" s="358"/>
      <c r="AE162" s="358"/>
      <c r="AF162" s="358"/>
      <c r="AG162" s="358"/>
      <c r="AH162" s="358"/>
      <c r="AI162" s="358"/>
      <c r="AJ162" s="358"/>
      <c r="AK162" s="358"/>
      <c r="AL162" s="358"/>
      <c r="AM162" s="358"/>
      <c r="AN162" s="358"/>
      <c r="AO162" s="358"/>
      <c r="AP162" s="358"/>
      <c r="AQ162" s="358"/>
      <c r="AR162" s="358"/>
      <c r="AS162" s="358"/>
      <c r="AT162" s="358"/>
    </row>
    <row r="163" spans="1:46" s="359" customFormat="1" ht="13.5">
      <c r="A163" s="358"/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  <c r="AA163" s="358"/>
      <c r="AB163" s="358"/>
      <c r="AC163" s="358"/>
      <c r="AD163" s="358"/>
      <c r="AE163" s="358"/>
      <c r="AF163" s="358"/>
      <c r="AG163" s="358"/>
      <c r="AH163" s="358"/>
      <c r="AI163" s="358"/>
      <c r="AJ163" s="358"/>
      <c r="AK163" s="358"/>
      <c r="AL163" s="358"/>
      <c r="AM163" s="358"/>
      <c r="AN163" s="358"/>
      <c r="AO163" s="358"/>
      <c r="AP163" s="358"/>
      <c r="AQ163" s="358"/>
      <c r="AR163" s="358"/>
      <c r="AS163" s="358"/>
      <c r="AT163" s="358"/>
    </row>
    <row r="164" spans="1:46" s="359" customFormat="1" ht="13.5">
      <c r="A164" s="358"/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  <c r="AA164" s="358"/>
      <c r="AB164" s="358"/>
      <c r="AC164" s="358"/>
      <c r="AD164" s="358"/>
      <c r="AE164" s="358"/>
      <c r="AF164" s="358"/>
      <c r="AG164" s="358"/>
      <c r="AH164" s="358"/>
      <c r="AI164" s="358"/>
      <c r="AJ164" s="358"/>
      <c r="AK164" s="358"/>
      <c r="AL164" s="358"/>
      <c r="AM164" s="358"/>
      <c r="AN164" s="358"/>
      <c r="AO164" s="358"/>
      <c r="AP164" s="358"/>
      <c r="AQ164" s="358"/>
      <c r="AR164" s="358"/>
      <c r="AS164" s="358"/>
      <c r="AT164" s="358"/>
    </row>
    <row r="165" spans="1:46" s="359" customFormat="1" ht="13.5">
      <c r="A165" s="358"/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  <c r="AA165" s="358"/>
      <c r="AB165" s="358"/>
      <c r="AC165" s="358"/>
      <c r="AD165" s="358"/>
      <c r="AE165" s="358"/>
      <c r="AF165" s="358"/>
      <c r="AG165" s="358"/>
      <c r="AH165" s="358"/>
      <c r="AI165" s="358"/>
      <c r="AJ165" s="358"/>
      <c r="AK165" s="358"/>
      <c r="AL165" s="358"/>
      <c r="AM165" s="358"/>
      <c r="AN165" s="358"/>
      <c r="AO165" s="358"/>
      <c r="AP165" s="358"/>
      <c r="AQ165" s="358"/>
      <c r="AR165" s="358"/>
      <c r="AS165" s="358"/>
      <c r="AT165" s="358"/>
    </row>
    <row r="166" spans="1:46" s="359" customFormat="1" ht="13.5">
      <c r="A166" s="358"/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  <c r="AA166" s="358"/>
      <c r="AB166" s="358"/>
      <c r="AC166" s="358"/>
      <c r="AD166" s="358"/>
      <c r="AE166" s="358"/>
      <c r="AF166" s="358"/>
      <c r="AG166" s="358"/>
      <c r="AH166" s="358"/>
      <c r="AI166" s="358"/>
      <c r="AJ166" s="358"/>
      <c r="AK166" s="358"/>
      <c r="AL166" s="358"/>
      <c r="AM166" s="358"/>
      <c r="AN166" s="358"/>
      <c r="AO166" s="358"/>
      <c r="AP166" s="358"/>
      <c r="AQ166" s="358"/>
      <c r="AR166" s="358"/>
      <c r="AS166" s="358"/>
      <c r="AT166" s="358"/>
    </row>
    <row r="167" spans="1:46" s="359" customFormat="1" ht="13.5">
      <c r="A167" s="358"/>
      <c r="B167" s="358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8"/>
      <c r="N167" s="358"/>
      <c r="O167" s="358"/>
      <c r="P167" s="358"/>
      <c r="Q167" s="358"/>
      <c r="R167" s="358"/>
      <c r="S167" s="358"/>
      <c r="T167" s="358"/>
      <c r="U167" s="358"/>
      <c r="V167" s="358"/>
      <c r="W167" s="358"/>
      <c r="X167" s="358"/>
      <c r="Y167" s="358"/>
      <c r="Z167" s="358"/>
      <c r="AA167" s="358"/>
      <c r="AB167" s="358"/>
      <c r="AC167" s="358"/>
      <c r="AD167" s="358"/>
      <c r="AE167" s="358"/>
      <c r="AF167" s="358"/>
      <c r="AG167" s="358"/>
      <c r="AH167" s="358"/>
      <c r="AI167" s="358"/>
      <c r="AJ167" s="358"/>
      <c r="AK167" s="358"/>
      <c r="AL167" s="358"/>
      <c r="AM167" s="358"/>
      <c r="AN167" s="358"/>
      <c r="AO167" s="358"/>
      <c r="AP167" s="358"/>
      <c r="AQ167" s="358"/>
      <c r="AR167" s="358"/>
      <c r="AS167" s="358"/>
      <c r="AT167" s="358"/>
    </row>
    <row r="168" spans="1:46" s="359" customFormat="1" ht="13.5">
      <c r="A168" s="358"/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  <c r="AA168" s="358"/>
      <c r="AB168" s="358"/>
      <c r="AC168" s="358"/>
      <c r="AD168" s="358"/>
      <c r="AE168" s="358"/>
      <c r="AF168" s="358"/>
      <c r="AG168" s="358"/>
      <c r="AH168" s="358"/>
      <c r="AI168" s="358"/>
      <c r="AJ168" s="358"/>
      <c r="AK168" s="358"/>
      <c r="AL168" s="358"/>
      <c r="AM168" s="358"/>
      <c r="AN168" s="358"/>
      <c r="AO168" s="358"/>
      <c r="AP168" s="358"/>
      <c r="AQ168" s="358"/>
      <c r="AR168" s="358"/>
      <c r="AS168" s="358"/>
      <c r="AT168" s="358"/>
    </row>
    <row r="169" spans="1:46" s="359" customFormat="1" ht="13.5">
      <c r="A169" s="358"/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  <c r="AA169" s="358"/>
      <c r="AB169" s="358"/>
      <c r="AC169" s="358"/>
      <c r="AD169" s="358"/>
      <c r="AE169" s="358"/>
      <c r="AF169" s="358"/>
      <c r="AG169" s="358"/>
      <c r="AH169" s="358"/>
      <c r="AI169" s="358"/>
      <c r="AJ169" s="358"/>
      <c r="AK169" s="358"/>
      <c r="AL169" s="358"/>
      <c r="AM169" s="358"/>
      <c r="AN169" s="358"/>
      <c r="AO169" s="358"/>
      <c r="AP169" s="358"/>
      <c r="AQ169" s="358"/>
      <c r="AR169" s="358"/>
      <c r="AS169" s="358"/>
      <c r="AT169" s="358"/>
    </row>
    <row r="170" spans="1:46" s="359" customFormat="1" ht="13.5">
      <c r="A170" s="358"/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  <c r="AA170" s="358"/>
      <c r="AB170" s="358"/>
      <c r="AC170" s="358"/>
      <c r="AD170" s="358"/>
      <c r="AE170" s="358"/>
      <c r="AF170" s="358"/>
      <c r="AG170" s="358"/>
      <c r="AH170" s="358"/>
      <c r="AI170" s="358"/>
      <c r="AJ170" s="358"/>
      <c r="AK170" s="358"/>
      <c r="AL170" s="358"/>
      <c r="AM170" s="358"/>
      <c r="AN170" s="358"/>
      <c r="AO170" s="358"/>
      <c r="AP170" s="358"/>
      <c r="AQ170" s="358"/>
      <c r="AR170" s="358"/>
      <c r="AS170" s="358"/>
      <c r="AT170" s="358"/>
    </row>
    <row r="171" spans="1:46" s="359" customFormat="1" ht="13.5">
      <c r="A171" s="358"/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  <c r="AA171" s="358"/>
      <c r="AB171" s="358"/>
      <c r="AC171" s="358"/>
      <c r="AD171" s="358"/>
      <c r="AE171" s="358"/>
      <c r="AF171" s="358"/>
      <c r="AG171" s="358"/>
      <c r="AH171" s="358"/>
      <c r="AI171" s="358"/>
      <c r="AJ171" s="358"/>
      <c r="AK171" s="358"/>
      <c r="AL171" s="358"/>
      <c r="AM171" s="358"/>
      <c r="AN171" s="358"/>
      <c r="AO171" s="358"/>
      <c r="AP171" s="358"/>
      <c r="AQ171" s="358"/>
      <c r="AR171" s="358"/>
      <c r="AS171" s="358"/>
      <c r="AT171" s="358"/>
    </row>
    <row r="172" spans="1:46" s="359" customFormat="1" ht="13.5">
      <c r="A172" s="358"/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8"/>
      <c r="AC172" s="358"/>
      <c r="AD172" s="358"/>
      <c r="AE172" s="358"/>
      <c r="AF172" s="358"/>
      <c r="AG172" s="358"/>
      <c r="AH172" s="358"/>
      <c r="AI172" s="358"/>
      <c r="AJ172" s="358"/>
      <c r="AK172" s="358"/>
      <c r="AL172" s="358"/>
      <c r="AM172" s="358"/>
      <c r="AN172" s="358"/>
      <c r="AO172" s="358"/>
      <c r="AP172" s="358"/>
      <c r="AQ172" s="358"/>
      <c r="AR172" s="358"/>
      <c r="AS172" s="358"/>
      <c r="AT172" s="358"/>
    </row>
    <row r="173" spans="1:46" s="359" customFormat="1" ht="13.5">
      <c r="A173" s="358"/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8"/>
      <c r="AG173" s="358"/>
      <c r="AH173" s="358"/>
      <c r="AI173" s="358"/>
      <c r="AJ173" s="358"/>
      <c r="AK173" s="358"/>
      <c r="AL173" s="358"/>
      <c r="AM173" s="358"/>
      <c r="AN173" s="358"/>
      <c r="AO173" s="358"/>
      <c r="AP173" s="358"/>
      <c r="AQ173" s="358"/>
      <c r="AR173" s="358"/>
      <c r="AS173" s="358"/>
      <c r="AT173" s="358"/>
    </row>
    <row r="174" spans="1:46" s="359" customFormat="1" ht="13.5">
      <c r="A174" s="358"/>
      <c r="B174" s="358"/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8"/>
      <c r="AC174" s="358"/>
      <c r="AD174" s="358"/>
      <c r="AE174" s="358"/>
      <c r="AF174" s="358"/>
      <c r="AG174" s="358"/>
      <c r="AH174" s="358"/>
      <c r="AI174" s="358"/>
      <c r="AJ174" s="358"/>
      <c r="AK174" s="358"/>
      <c r="AL174" s="358"/>
      <c r="AM174" s="358"/>
      <c r="AN174" s="358"/>
      <c r="AO174" s="358"/>
      <c r="AP174" s="358"/>
      <c r="AQ174" s="358"/>
      <c r="AR174" s="358"/>
      <c r="AS174" s="358"/>
      <c r="AT174" s="358"/>
    </row>
    <row r="175" spans="1:46" s="359" customFormat="1" ht="13.5">
      <c r="A175" s="358"/>
      <c r="B175" s="358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8"/>
      <c r="AC175" s="358"/>
      <c r="AD175" s="358"/>
      <c r="AE175" s="358"/>
      <c r="AF175" s="358"/>
      <c r="AG175" s="358"/>
      <c r="AH175" s="358"/>
      <c r="AI175" s="358"/>
      <c r="AJ175" s="358"/>
      <c r="AK175" s="358"/>
      <c r="AL175" s="358"/>
      <c r="AM175" s="358"/>
      <c r="AN175" s="358"/>
      <c r="AO175" s="358"/>
      <c r="AP175" s="358"/>
      <c r="AQ175" s="358"/>
      <c r="AR175" s="358"/>
      <c r="AS175" s="358"/>
      <c r="AT175" s="358"/>
    </row>
    <row r="176" spans="1:46" s="359" customFormat="1" ht="13.5">
      <c r="A176" s="358"/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  <c r="AA176" s="358"/>
      <c r="AB176" s="358"/>
      <c r="AC176" s="358"/>
      <c r="AD176" s="358"/>
      <c r="AE176" s="358"/>
      <c r="AF176" s="358"/>
      <c r="AG176" s="358"/>
      <c r="AH176" s="358"/>
      <c r="AI176" s="358"/>
      <c r="AJ176" s="358"/>
      <c r="AK176" s="358"/>
      <c r="AL176" s="358"/>
      <c r="AM176" s="358"/>
      <c r="AN176" s="358"/>
      <c r="AO176" s="358"/>
      <c r="AP176" s="358"/>
      <c r="AQ176" s="358"/>
      <c r="AR176" s="358"/>
      <c r="AS176" s="358"/>
      <c r="AT176" s="358"/>
    </row>
    <row r="177" spans="1:46" s="359" customFormat="1" ht="13.5">
      <c r="A177" s="358"/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  <c r="AA177" s="358"/>
      <c r="AB177" s="358"/>
      <c r="AC177" s="358"/>
      <c r="AD177" s="358"/>
      <c r="AE177" s="358"/>
      <c r="AF177" s="358"/>
      <c r="AG177" s="358"/>
      <c r="AH177" s="358"/>
      <c r="AI177" s="358"/>
      <c r="AJ177" s="358"/>
      <c r="AK177" s="358"/>
      <c r="AL177" s="358"/>
      <c r="AM177" s="358"/>
      <c r="AN177" s="358"/>
      <c r="AO177" s="358"/>
      <c r="AP177" s="358"/>
      <c r="AQ177" s="358"/>
      <c r="AR177" s="358"/>
      <c r="AS177" s="358"/>
      <c r="AT177" s="358"/>
    </row>
    <row r="178" spans="1:46" s="359" customFormat="1" ht="13.5">
      <c r="A178" s="358"/>
      <c r="B178" s="358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  <c r="AA178" s="358"/>
      <c r="AB178" s="358"/>
      <c r="AC178" s="358"/>
      <c r="AD178" s="358"/>
      <c r="AE178" s="358"/>
      <c r="AF178" s="358"/>
      <c r="AG178" s="358"/>
      <c r="AH178" s="358"/>
      <c r="AI178" s="358"/>
      <c r="AJ178" s="358"/>
      <c r="AK178" s="358"/>
      <c r="AL178" s="358"/>
      <c r="AM178" s="358"/>
      <c r="AN178" s="358"/>
      <c r="AO178" s="358"/>
      <c r="AP178" s="358"/>
      <c r="AQ178" s="358"/>
      <c r="AR178" s="358"/>
      <c r="AS178" s="358"/>
      <c r="AT178" s="358"/>
    </row>
    <row r="179" spans="1:46" s="359" customFormat="1" ht="13.5">
      <c r="A179" s="358"/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  <c r="AA179" s="358"/>
      <c r="AB179" s="358"/>
      <c r="AC179" s="358"/>
      <c r="AD179" s="358"/>
      <c r="AE179" s="358"/>
      <c r="AF179" s="358"/>
      <c r="AG179" s="358"/>
      <c r="AH179" s="358"/>
      <c r="AI179" s="358"/>
      <c r="AJ179" s="358"/>
      <c r="AK179" s="358"/>
      <c r="AL179" s="358"/>
      <c r="AM179" s="358"/>
      <c r="AN179" s="358"/>
      <c r="AO179" s="358"/>
      <c r="AP179" s="358"/>
      <c r="AQ179" s="358"/>
      <c r="AR179" s="358"/>
      <c r="AS179" s="358"/>
      <c r="AT179" s="358"/>
    </row>
    <row r="180" spans="1:46" s="359" customFormat="1" ht="13.5">
      <c r="A180" s="358"/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  <c r="AA180" s="358"/>
      <c r="AB180" s="358"/>
      <c r="AC180" s="358"/>
      <c r="AD180" s="358"/>
      <c r="AE180" s="358"/>
      <c r="AF180" s="358"/>
      <c r="AG180" s="358"/>
      <c r="AH180" s="358"/>
      <c r="AI180" s="358"/>
      <c r="AJ180" s="358"/>
      <c r="AK180" s="358"/>
      <c r="AL180" s="358"/>
      <c r="AM180" s="358"/>
      <c r="AN180" s="358"/>
      <c r="AO180" s="358"/>
      <c r="AP180" s="358"/>
      <c r="AQ180" s="358"/>
      <c r="AR180" s="358"/>
      <c r="AS180" s="358"/>
      <c r="AT180" s="358"/>
    </row>
    <row r="181" spans="1:46" s="359" customFormat="1" ht="13.5">
      <c r="A181" s="358"/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  <c r="AA181" s="358"/>
      <c r="AB181" s="358"/>
      <c r="AC181" s="358"/>
      <c r="AD181" s="358"/>
      <c r="AE181" s="358"/>
      <c r="AF181" s="358"/>
      <c r="AG181" s="358"/>
      <c r="AH181" s="358"/>
      <c r="AI181" s="358"/>
      <c r="AJ181" s="358"/>
      <c r="AK181" s="358"/>
      <c r="AL181" s="358"/>
      <c r="AM181" s="358"/>
      <c r="AN181" s="358"/>
      <c r="AO181" s="358"/>
      <c r="AP181" s="358"/>
      <c r="AQ181" s="358"/>
      <c r="AR181" s="358"/>
      <c r="AS181" s="358"/>
      <c r="AT181" s="358"/>
    </row>
    <row r="182" spans="1:46" s="359" customFormat="1" ht="13.5">
      <c r="A182" s="358"/>
      <c r="B182" s="358"/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  <c r="AA182" s="358"/>
      <c r="AB182" s="358"/>
      <c r="AC182" s="358"/>
      <c r="AD182" s="358"/>
      <c r="AE182" s="358"/>
      <c r="AF182" s="358"/>
      <c r="AG182" s="358"/>
      <c r="AH182" s="358"/>
      <c r="AI182" s="358"/>
      <c r="AJ182" s="358"/>
      <c r="AK182" s="358"/>
      <c r="AL182" s="358"/>
      <c r="AM182" s="358"/>
      <c r="AN182" s="358"/>
      <c r="AO182" s="358"/>
      <c r="AP182" s="358"/>
      <c r="AQ182" s="358"/>
      <c r="AR182" s="358"/>
      <c r="AS182" s="358"/>
      <c r="AT182" s="358"/>
    </row>
    <row r="183" spans="1:46" s="359" customFormat="1" ht="13.5">
      <c r="A183" s="358"/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8"/>
      <c r="Z183" s="358"/>
      <c r="AA183" s="358"/>
      <c r="AB183" s="358"/>
      <c r="AC183" s="358"/>
      <c r="AD183" s="358"/>
      <c r="AE183" s="358"/>
      <c r="AF183" s="358"/>
      <c r="AG183" s="358"/>
      <c r="AH183" s="358"/>
      <c r="AI183" s="358"/>
      <c r="AJ183" s="358"/>
      <c r="AK183" s="358"/>
      <c r="AL183" s="358"/>
      <c r="AM183" s="358"/>
      <c r="AN183" s="358"/>
      <c r="AO183" s="358"/>
      <c r="AP183" s="358"/>
      <c r="AQ183" s="358"/>
      <c r="AR183" s="358"/>
      <c r="AS183" s="358"/>
      <c r="AT183" s="358"/>
    </row>
    <row r="184" spans="1:46" s="359" customFormat="1" ht="13.5">
      <c r="A184" s="358"/>
      <c r="B184" s="358"/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  <c r="AA184" s="358"/>
      <c r="AB184" s="358"/>
      <c r="AC184" s="358"/>
      <c r="AD184" s="358"/>
      <c r="AE184" s="358"/>
      <c r="AF184" s="358"/>
      <c r="AG184" s="358"/>
      <c r="AH184" s="358"/>
      <c r="AI184" s="358"/>
      <c r="AJ184" s="358"/>
      <c r="AK184" s="358"/>
      <c r="AL184" s="358"/>
      <c r="AM184" s="358"/>
      <c r="AN184" s="358"/>
      <c r="AO184" s="358"/>
      <c r="AP184" s="358"/>
      <c r="AQ184" s="358"/>
      <c r="AR184" s="358"/>
      <c r="AS184" s="358"/>
      <c r="AT184" s="358"/>
    </row>
    <row r="185" spans="1:46" s="359" customFormat="1" ht="13.5">
      <c r="A185" s="358"/>
      <c r="B185" s="358"/>
      <c r="C185" s="358"/>
      <c r="D185" s="358"/>
      <c r="E185" s="358"/>
      <c r="F185" s="358"/>
      <c r="G185" s="358"/>
      <c r="H185" s="358"/>
      <c r="I185" s="358"/>
      <c r="J185" s="358"/>
      <c r="K185" s="358"/>
      <c r="L185" s="358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  <c r="AA185" s="358"/>
      <c r="AB185" s="358"/>
      <c r="AC185" s="358"/>
      <c r="AD185" s="358"/>
      <c r="AE185" s="358"/>
      <c r="AF185" s="358"/>
      <c r="AG185" s="358"/>
      <c r="AH185" s="358"/>
      <c r="AI185" s="358"/>
      <c r="AJ185" s="358"/>
      <c r="AK185" s="358"/>
      <c r="AL185" s="358"/>
      <c r="AM185" s="358"/>
      <c r="AN185" s="358"/>
      <c r="AO185" s="358"/>
      <c r="AP185" s="358"/>
      <c r="AQ185" s="358"/>
      <c r="AR185" s="358"/>
      <c r="AS185" s="358"/>
      <c r="AT185" s="358"/>
    </row>
    <row r="186" spans="1:46" s="359" customFormat="1" ht="13.5">
      <c r="A186" s="358"/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  <c r="AA186" s="358"/>
      <c r="AB186" s="358"/>
      <c r="AC186" s="358"/>
      <c r="AD186" s="358"/>
      <c r="AE186" s="358"/>
      <c r="AF186" s="358"/>
      <c r="AG186" s="358"/>
      <c r="AH186" s="358"/>
      <c r="AI186" s="358"/>
      <c r="AJ186" s="358"/>
      <c r="AK186" s="358"/>
      <c r="AL186" s="358"/>
      <c r="AM186" s="358"/>
      <c r="AN186" s="358"/>
      <c r="AO186" s="358"/>
      <c r="AP186" s="358"/>
      <c r="AQ186" s="358"/>
      <c r="AR186" s="358"/>
      <c r="AS186" s="358"/>
      <c r="AT186" s="358"/>
    </row>
    <row r="187" spans="1:46" s="359" customFormat="1" ht="13.5">
      <c r="A187" s="358"/>
      <c r="B187" s="358"/>
      <c r="C187" s="358"/>
      <c r="D187" s="358"/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  <c r="AA187" s="358"/>
      <c r="AB187" s="358"/>
      <c r="AC187" s="358"/>
      <c r="AD187" s="358"/>
      <c r="AE187" s="358"/>
      <c r="AF187" s="358"/>
      <c r="AG187" s="358"/>
      <c r="AH187" s="358"/>
      <c r="AI187" s="358"/>
      <c r="AJ187" s="358"/>
      <c r="AK187" s="358"/>
      <c r="AL187" s="358"/>
      <c r="AM187" s="358"/>
      <c r="AN187" s="358"/>
      <c r="AO187" s="358"/>
      <c r="AP187" s="358"/>
      <c r="AQ187" s="358"/>
      <c r="AR187" s="358"/>
      <c r="AS187" s="358"/>
      <c r="AT187" s="358"/>
    </row>
    <row r="188" spans="1:46" s="359" customFormat="1" ht="13.5">
      <c r="A188" s="358"/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  <c r="AB188" s="358"/>
      <c r="AC188" s="358"/>
      <c r="AD188" s="358"/>
      <c r="AE188" s="358"/>
      <c r="AF188" s="358"/>
      <c r="AG188" s="358"/>
      <c r="AH188" s="358"/>
      <c r="AI188" s="358"/>
      <c r="AJ188" s="358"/>
      <c r="AK188" s="358"/>
      <c r="AL188" s="358"/>
      <c r="AM188" s="358"/>
      <c r="AN188" s="358"/>
      <c r="AO188" s="358"/>
      <c r="AP188" s="358"/>
      <c r="AQ188" s="358"/>
      <c r="AR188" s="358"/>
      <c r="AS188" s="358"/>
      <c r="AT188" s="358"/>
    </row>
    <row r="189" spans="1:46" s="359" customFormat="1" ht="13.5">
      <c r="A189" s="358"/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  <c r="AA189" s="358"/>
      <c r="AB189" s="358"/>
      <c r="AC189" s="358"/>
      <c r="AD189" s="358"/>
      <c r="AE189" s="358"/>
      <c r="AF189" s="358"/>
      <c r="AG189" s="358"/>
      <c r="AH189" s="358"/>
      <c r="AI189" s="358"/>
      <c r="AJ189" s="358"/>
      <c r="AK189" s="358"/>
      <c r="AL189" s="358"/>
      <c r="AM189" s="358"/>
      <c r="AN189" s="358"/>
      <c r="AO189" s="358"/>
      <c r="AP189" s="358"/>
      <c r="AQ189" s="358"/>
      <c r="AR189" s="358"/>
      <c r="AS189" s="358"/>
      <c r="AT189" s="358"/>
    </row>
    <row r="190" spans="1:46" s="359" customFormat="1" ht="13.5">
      <c r="A190" s="358"/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  <c r="AA190" s="358"/>
      <c r="AB190" s="358"/>
      <c r="AC190" s="358"/>
      <c r="AD190" s="358"/>
      <c r="AE190" s="358"/>
      <c r="AF190" s="358"/>
      <c r="AG190" s="358"/>
      <c r="AH190" s="358"/>
      <c r="AI190" s="358"/>
      <c r="AJ190" s="358"/>
      <c r="AK190" s="358"/>
      <c r="AL190" s="358"/>
      <c r="AM190" s="358"/>
      <c r="AN190" s="358"/>
      <c r="AO190" s="358"/>
      <c r="AP190" s="358"/>
      <c r="AQ190" s="358"/>
      <c r="AR190" s="358"/>
      <c r="AS190" s="358"/>
      <c r="AT190" s="358"/>
    </row>
    <row r="191" spans="1:46" s="359" customFormat="1" ht="13.5">
      <c r="A191" s="358"/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  <c r="AA191" s="358"/>
      <c r="AB191" s="358"/>
      <c r="AC191" s="358"/>
      <c r="AD191" s="358"/>
      <c r="AE191" s="358"/>
      <c r="AF191" s="358"/>
      <c r="AG191" s="358"/>
      <c r="AH191" s="358"/>
      <c r="AI191" s="358"/>
      <c r="AJ191" s="358"/>
      <c r="AK191" s="358"/>
      <c r="AL191" s="358"/>
      <c r="AM191" s="358"/>
      <c r="AN191" s="358"/>
      <c r="AO191" s="358"/>
      <c r="AP191" s="358"/>
      <c r="AQ191" s="358"/>
      <c r="AR191" s="358"/>
      <c r="AS191" s="358"/>
      <c r="AT191" s="358"/>
    </row>
    <row r="192" spans="1:46" s="359" customFormat="1" ht="13.5">
      <c r="A192" s="358"/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  <c r="AA192" s="358"/>
      <c r="AB192" s="358"/>
      <c r="AC192" s="358"/>
      <c r="AD192" s="358"/>
      <c r="AE192" s="358"/>
      <c r="AF192" s="358"/>
      <c r="AG192" s="358"/>
      <c r="AH192" s="358"/>
      <c r="AI192" s="358"/>
      <c r="AJ192" s="358"/>
      <c r="AK192" s="358"/>
      <c r="AL192" s="358"/>
      <c r="AM192" s="358"/>
      <c r="AN192" s="358"/>
      <c r="AO192" s="358"/>
      <c r="AP192" s="358"/>
      <c r="AQ192" s="358"/>
      <c r="AR192" s="358"/>
      <c r="AS192" s="358"/>
      <c r="AT192" s="358"/>
    </row>
    <row r="193" spans="1:46" s="359" customFormat="1" ht="13.5">
      <c r="A193" s="358"/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  <c r="AA193" s="358"/>
      <c r="AB193" s="358"/>
      <c r="AC193" s="358"/>
      <c r="AD193" s="358"/>
      <c r="AE193" s="358"/>
      <c r="AF193" s="358"/>
      <c r="AG193" s="358"/>
      <c r="AH193" s="358"/>
      <c r="AI193" s="358"/>
      <c r="AJ193" s="358"/>
      <c r="AK193" s="358"/>
      <c r="AL193" s="358"/>
      <c r="AM193" s="358"/>
      <c r="AN193" s="358"/>
      <c r="AO193" s="358"/>
      <c r="AP193" s="358"/>
      <c r="AQ193" s="358"/>
      <c r="AR193" s="358"/>
      <c r="AS193" s="358"/>
      <c r="AT193" s="358"/>
    </row>
    <row r="194" spans="1:46" s="359" customFormat="1" ht="13.5">
      <c r="A194" s="358"/>
      <c r="B194" s="358"/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  <c r="AA194" s="358"/>
      <c r="AB194" s="358"/>
      <c r="AC194" s="358"/>
      <c r="AD194" s="358"/>
      <c r="AE194" s="358"/>
      <c r="AF194" s="358"/>
      <c r="AG194" s="358"/>
      <c r="AH194" s="358"/>
      <c r="AI194" s="358"/>
      <c r="AJ194" s="358"/>
      <c r="AK194" s="358"/>
      <c r="AL194" s="358"/>
      <c r="AM194" s="358"/>
      <c r="AN194" s="358"/>
      <c r="AO194" s="358"/>
      <c r="AP194" s="358"/>
      <c r="AQ194" s="358"/>
      <c r="AR194" s="358"/>
      <c r="AS194" s="358"/>
      <c r="AT194" s="358"/>
    </row>
    <row r="195" spans="1:46" s="359" customFormat="1" ht="13.5">
      <c r="A195" s="358"/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  <c r="AA195" s="358"/>
      <c r="AB195" s="358"/>
      <c r="AC195" s="358"/>
      <c r="AD195" s="358"/>
      <c r="AE195" s="358"/>
      <c r="AF195" s="358"/>
      <c r="AG195" s="358"/>
      <c r="AH195" s="358"/>
      <c r="AI195" s="358"/>
      <c r="AJ195" s="358"/>
      <c r="AK195" s="358"/>
      <c r="AL195" s="358"/>
      <c r="AM195" s="358"/>
      <c r="AN195" s="358"/>
      <c r="AO195" s="358"/>
      <c r="AP195" s="358"/>
      <c r="AQ195" s="358"/>
      <c r="AR195" s="358"/>
      <c r="AS195" s="358"/>
      <c r="AT195" s="358"/>
    </row>
    <row r="196" spans="1:46" s="359" customFormat="1" ht="13.5">
      <c r="A196" s="358"/>
      <c r="B196" s="358"/>
      <c r="C196" s="358"/>
      <c r="D196" s="358"/>
      <c r="E196" s="358"/>
      <c r="F196" s="358"/>
      <c r="G196" s="358"/>
      <c r="H196" s="358"/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  <c r="AA196" s="358"/>
      <c r="AB196" s="358"/>
      <c r="AC196" s="358"/>
      <c r="AD196" s="358"/>
      <c r="AE196" s="358"/>
      <c r="AF196" s="358"/>
      <c r="AG196" s="358"/>
      <c r="AH196" s="358"/>
      <c r="AI196" s="358"/>
      <c r="AJ196" s="358"/>
      <c r="AK196" s="358"/>
      <c r="AL196" s="358"/>
      <c r="AM196" s="358"/>
      <c r="AN196" s="358"/>
      <c r="AO196" s="358"/>
      <c r="AP196" s="358"/>
      <c r="AQ196" s="358"/>
      <c r="AR196" s="358"/>
      <c r="AS196" s="358"/>
      <c r="AT196" s="358"/>
    </row>
    <row r="197" spans="1:46" s="359" customFormat="1" ht="13.5">
      <c r="A197" s="358"/>
      <c r="B197" s="358"/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  <c r="AA197" s="358"/>
      <c r="AB197" s="358"/>
      <c r="AC197" s="358"/>
      <c r="AD197" s="358"/>
      <c r="AE197" s="358"/>
      <c r="AF197" s="358"/>
      <c r="AG197" s="358"/>
      <c r="AH197" s="358"/>
      <c r="AI197" s="358"/>
      <c r="AJ197" s="358"/>
      <c r="AK197" s="358"/>
      <c r="AL197" s="358"/>
      <c r="AM197" s="358"/>
      <c r="AN197" s="358"/>
      <c r="AO197" s="358"/>
      <c r="AP197" s="358"/>
      <c r="AQ197" s="358"/>
      <c r="AR197" s="358"/>
      <c r="AS197" s="358"/>
      <c r="AT197" s="358"/>
    </row>
    <row r="198" spans="1:46" s="359" customFormat="1" ht="13.5">
      <c r="A198" s="358"/>
      <c r="B198" s="358"/>
      <c r="C198" s="358"/>
      <c r="D198" s="358"/>
      <c r="E198" s="358"/>
      <c r="F198" s="358"/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  <c r="AA198" s="358"/>
      <c r="AB198" s="358"/>
      <c r="AC198" s="358"/>
      <c r="AD198" s="358"/>
      <c r="AE198" s="358"/>
      <c r="AF198" s="358"/>
      <c r="AG198" s="358"/>
      <c r="AH198" s="358"/>
      <c r="AI198" s="358"/>
      <c r="AJ198" s="358"/>
      <c r="AK198" s="358"/>
      <c r="AL198" s="358"/>
      <c r="AM198" s="358"/>
      <c r="AN198" s="358"/>
      <c r="AO198" s="358"/>
      <c r="AP198" s="358"/>
      <c r="AQ198" s="358"/>
      <c r="AR198" s="358"/>
      <c r="AS198" s="358"/>
      <c r="AT198" s="358"/>
    </row>
    <row r="199" spans="1:46" s="359" customFormat="1" ht="13.5">
      <c r="A199" s="358"/>
      <c r="B199" s="358"/>
      <c r="C199" s="358"/>
      <c r="D199" s="358"/>
      <c r="E199" s="358"/>
      <c r="F199" s="358"/>
      <c r="G199" s="358"/>
      <c r="H199" s="358"/>
      <c r="I199" s="358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  <c r="AA199" s="358"/>
      <c r="AB199" s="358"/>
      <c r="AC199" s="358"/>
      <c r="AD199" s="358"/>
      <c r="AE199" s="358"/>
      <c r="AF199" s="358"/>
      <c r="AG199" s="358"/>
      <c r="AH199" s="358"/>
      <c r="AI199" s="358"/>
      <c r="AJ199" s="358"/>
      <c r="AK199" s="358"/>
      <c r="AL199" s="358"/>
      <c r="AM199" s="358"/>
      <c r="AN199" s="358"/>
      <c r="AO199" s="358"/>
      <c r="AP199" s="358"/>
      <c r="AQ199" s="358"/>
      <c r="AR199" s="358"/>
      <c r="AS199" s="358"/>
      <c r="AT199" s="358"/>
    </row>
    <row r="200" spans="1:46" s="359" customFormat="1" ht="13.5">
      <c r="A200" s="358"/>
      <c r="B200" s="358"/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  <c r="AA200" s="358"/>
      <c r="AB200" s="358"/>
      <c r="AC200" s="358"/>
      <c r="AD200" s="358"/>
      <c r="AE200" s="358"/>
      <c r="AF200" s="358"/>
      <c r="AG200" s="358"/>
      <c r="AH200" s="358"/>
      <c r="AI200" s="358"/>
      <c r="AJ200" s="358"/>
      <c r="AK200" s="358"/>
      <c r="AL200" s="358"/>
      <c r="AM200" s="358"/>
      <c r="AN200" s="358"/>
      <c r="AO200" s="358"/>
      <c r="AP200" s="358"/>
      <c r="AQ200" s="358"/>
      <c r="AR200" s="358"/>
      <c r="AS200" s="358"/>
      <c r="AT200" s="358"/>
    </row>
    <row r="201" spans="1:46" s="359" customFormat="1" ht="13.5">
      <c r="A201" s="358"/>
      <c r="B201" s="358"/>
      <c r="C201" s="358"/>
      <c r="D201" s="358"/>
      <c r="E201" s="358"/>
      <c r="F201" s="358"/>
      <c r="G201" s="358"/>
      <c r="H201" s="358"/>
      <c r="I201" s="358"/>
      <c r="J201" s="358"/>
      <c r="K201" s="358"/>
      <c r="L201" s="358"/>
      <c r="M201" s="358"/>
      <c r="N201" s="358"/>
      <c r="O201" s="358"/>
      <c r="P201" s="358"/>
      <c r="Q201" s="358"/>
      <c r="R201" s="358"/>
      <c r="S201" s="358"/>
      <c r="T201" s="358"/>
      <c r="U201" s="358"/>
      <c r="V201" s="358"/>
      <c r="W201" s="358"/>
      <c r="X201" s="358"/>
      <c r="Y201" s="358"/>
      <c r="Z201" s="358"/>
      <c r="AA201" s="358"/>
      <c r="AB201" s="358"/>
      <c r="AC201" s="358"/>
      <c r="AD201" s="358"/>
      <c r="AE201" s="358"/>
      <c r="AF201" s="358"/>
      <c r="AG201" s="358"/>
      <c r="AH201" s="358"/>
      <c r="AI201" s="358"/>
      <c r="AJ201" s="358"/>
      <c r="AK201" s="358"/>
      <c r="AL201" s="358"/>
      <c r="AM201" s="358"/>
      <c r="AN201" s="358"/>
      <c r="AO201" s="358"/>
      <c r="AP201" s="358"/>
      <c r="AQ201" s="358"/>
      <c r="AR201" s="358"/>
      <c r="AS201" s="358"/>
      <c r="AT201" s="358"/>
    </row>
    <row r="202" spans="1:46" s="359" customFormat="1" ht="13.5">
      <c r="A202" s="358"/>
      <c r="B202" s="358"/>
      <c r="C202" s="358"/>
      <c r="D202" s="358"/>
      <c r="E202" s="358"/>
      <c r="F202" s="358"/>
      <c r="G202" s="358"/>
      <c r="H202" s="358"/>
      <c r="I202" s="358"/>
      <c r="J202" s="358"/>
      <c r="K202" s="358"/>
      <c r="L202" s="358"/>
      <c r="M202" s="358"/>
      <c r="N202" s="358"/>
      <c r="O202" s="358"/>
      <c r="P202" s="358"/>
      <c r="Q202" s="358"/>
      <c r="R202" s="358"/>
      <c r="S202" s="358"/>
      <c r="T202" s="358"/>
      <c r="U202" s="358"/>
      <c r="V202" s="358"/>
      <c r="W202" s="358"/>
      <c r="X202" s="358"/>
      <c r="Y202" s="358"/>
      <c r="Z202" s="358"/>
      <c r="AA202" s="358"/>
      <c r="AB202" s="358"/>
      <c r="AC202" s="358"/>
      <c r="AD202" s="358"/>
      <c r="AE202" s="358"/>
      <c r="AF202" s="358"/>
      <c r="AG202" s="358"/>
      <c r="AH202" s="358"/>
      <c r="AI202" s="358"/>
      <c r="AJ202" s="358"/>
      <c r="AK202" s="358"/>
      <c r="AL202" s="358"/>
      <c r="AM202" s="358"/>
      <c r="AN202" s="358"/>
      <c r="AO202" s="358"/>
      <c r="AP202" s="358"/>
      <c r="AQ202" s="358"/>
      <c r="AR202" s="358"/>
      <c r="AS202" s="358"/>
      <c r="AT202" s="358"/>
    </row>
    <row r="203" spans="1:46" s="359" customFormat="1" ht="13.5">
      <c r="A203" s="358"/>
      <c r="B203" s="358"/>
      <c r="C203" s="358"/>
      <c r="D203" s="358"/>
      <c r="E203" s="358"/>
      <c r="F203" s="358"/>
      <c r="G203" s="358"/>
      <c r="H203" s="358"/>
      <c r="I203" s="358"/>
      <c r="J203" s="358"/>
      <c r="K203" s="358"/>
      <c r="L203" s="358"/>
      <c r="M203" s="358"/>
      <c r="N203" s="358"/>
      <c r="O203" s="358"/>
      <c r="P203" s="358"/>
      <c r="Q203" s="358"/>
      <c r="R203" s="358"/>
      <c r="S203" s="358"/>
      <c r="T203" s="358"/>
      <c r="U203" s="358"/>
      <c r="V203" s="358"/>
      <c r="W203" s="358"/>
      <c r="X203" s="358"/>
      <c r="Y203" s="358"/>
      <c r="Z203" s="358"/>
      <c r="AA203" s="358"/>
      <c r="AB203" s="358"/>
      <c r="AC203" s="358"/>
      <c r="AD203" s="358"/>
      <c r="AE203" s="358"/>
      <c r="AF203" s="358"/>
      <c r="AG203" s="358"/>
      <c r="AH203" s="358"/>
      <c r="AI203" s="358"/>
      <c r="AJ203" s="358"/>
      <c r="AK203" s="358"/>
      <c r="AL203" s="358"/>
      <c r="AM203" s="358"/>
      <c r="AN203" s="358"/>
      <c r="AO203" s="358"/>
      <c r="AP203" s="358"/>
      <c r="AQ203" s="358"/>
      <c r="AR203" s="358"/>
      <c r="AS203" s="358"/>
      <c r="AT203" s="358"/>
    </row>
    <row r="204" spans="1:46" s="359" customFormat="1" ht="13.5">
      <c r="A204" s="358"/>
      <c r="B204" s="358"/>
      <c r="C204" s="358"/>
      <c r="D204" s="358"/>
      <c r="E204" s="358"/>
      <c r="F204" s="358"/>
      <c r="G204" s="358"/>
      <c r="H204" s="358"/>
      <c r="I204" s="358"/>
      <c r="J204" s="358"/>
      <c r="K204" s="358"/>
      <c r="L204" s="358"/>
      <c r="M204" s="358"/>
      <c r="N204" s="358"/>
      <c r="O204" s="358"/>
      <c r="P204" s="358"/>
      <c r="Q204" s="358"/>
      <c r="R204" s="358"/>
      <c r="S204" s="358"/>
      <c r="T204" s="358"/>
      <c r="U204" s="358"/>
      <c r="V204" s="358"/>
      <c r="W204" s="358"/>
      <c r="X204" s="358"/>
      <c r="Y204" s="358"/>
      <c r="Z204" s="358"/>
      <c r="AA204" s="358"/>
      <c r="AB204" s="358"/>
      <c r="AC204" s="358"/>
      <c r="AD204" s="358"/>
      <c r="AE204" s="358"/>
      <c r="AF204" s="358"/>
      <c r="AG204" s="358"/>
      <c r="AH204" s="358"/>
      <c r="AI204" s="358"/>
      <c r="AJ204" s="358"/>
      <c r="AK204" s="358"/>
      <c r="AL204" s="358"/>
      <c r="AM204" s="358"/>
      <c r="AN204" s="358"/>
      <c r="AO204" s="358"/>
      <c r="AP204" s="358"/>
      <c r="AQ204" s="358"/>
      <c r="AR204" s="358"/>
      <c r="AS204" s="358"/>
      <c r="AT204" s="358"/>
    </row>
    <row r="205" spans="1:46" s="359" customFormat="1" ht="13.5">
      <c r="A205" s="358"/>
      <c r="B205" s="358"/>
      <c r="C205" s="358"/>
      <c r="D205" s="358"/>
      <c r="E205" s="358"/>
      <c r="F205" s="358"/>
      <c r="G205" s="358"/>
      <c r="H205" s="358"/>
      <c r="I205" s="358"/>
      <c r="J205" s="35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  <c r="AA205" s="358"/>
      <c r="AB205" s="358"/>
      <c r="AC205" s="358"/>
      <c r="AD205" s="358"/>
      <c r="AE205" s="358"/>
      <c r="AF205" s="358"/>
      <c r="AG205" s="358"/>
      <c r="AH205" s="358"/>
      <c r="AI205" s="358"/>
      <c r="AJ205" s="358"/>
      <c r="AK205" s="358"/>
      <c r="AL205" s="358"/>
      <c r="AM205" s="358"/>
      <c r="AN205" s="358"/>
      <c r="AO205" s="358"/>
      <c r="AP205" s="358"/>
      <c r="AQ205" s="358"/>
      <c r="AR205" s="358"/>
      <c r="AS205" s="358"/>
      <c r="AT205" s="358"/>
    </row>
    <row r="206" spans="1:46" s="359" customFormat="1" ht="13.5">
      <c r="A206" s="358"/>
      <c r="B206" s="358"/>
      <c r="C206" s="358"/>
      <c r="D206" s="358"/>
      <c r="E206" s="358"/>
      <c r="F206" s="358"/>
      <c r="G206" s="358"/>
      <c r="H206" s="358"/>
      <c r="I206" s="358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8"/>
      <c r="W206" s="358"/>
      <c r="X206" s="358"/>
      <c r="Y206" s="358"/>
      <c r="Z206" s="358"/>
      <c r="AA206" s="358"/>
      <c r="AB206" s="358"/>
      <c r="AC206" s="358"/>
      <c r="AD206" s="358"/>
      <c r="AE206" s="358"/>
      <c r="AF206" s="358"/>
      <c r="AG206" s="358"/>
      <c r="AH206" s="358"/>
      <c r="AI206" s="358"/>
      <c r="AJ206" s="358"/>
      <c r="AK206" s="358"/>
      <c r="AL206" s="358"/>
      <c r="AM206" s="358"/>
      <c r="AN206" s="358"/>
      <c r="AO206" s="358"/>
      <c r="AP206" s="358"/>
      <c r="AQ206" s="358"/>
      <c r="AR206" s="358"/>
      <c r="AS206" s="358"/>
      <c r="AT206" s="358"/>
    </row>
    <row r="207" spans="1:46" s="359" customFormat="1" ht="13.5">
      <c r="A207" s="358"/>
      <c r="B207" s="358"/>
      <c r="C207" s="358"/>
      <c r="D207" s="358"/>
      <c r="E207" s="358"/>
      <c r="F207" s="358"/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/>
      <c r="AC207" s="358"/>
      <c r="AD207" s="358"/>
      <c r="AE207" s="358"/>
      <c r="AF207" s="358"/>
      <c r="AG207" s="358"/>
      <c r="AH207" s="358"/>
      <c r="AI207" s="358"/>
      <c r="AJ207" s="358"/>
      <c r="AK207" s="358"/>
      <c r="AL207" s="358"/>
      <c r="AM207" s="358"/>
      <c r="AN207" s="358"/>
      <c r="AO207" s="358"/>
      <c r="AP207" s="358"/>
      <c r="AQ207" s="358"/>
      <c r="AR207" s="358"/>
      <c r="AS207" s="358"/>
      <c r="AT207" s="358"/>
    </row>
    <row r="208" spans="1:46" s="359" customFormat="1" ht="13.5">
      <c r="A208" s="358"/>
      <c r="B208" s="358"/>
      <c r="C208" s="358"/>
      <c r="D208" s="358"/>
      <c r="E208" s="358"/>
      <c r="F208" s="358"/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  <c r="AA208" s="358"/>
      <c r="AB208" s="358"/>
      <c r="AC208" s="358"/>
      <c r="AD208" s="358"/>
      <c r="AE208" s="358"/>
      <c r="AF208" s="358"/>
      <c r="AG208" s="358"/>
      <c r="AH208" s="358"/>
      <c r="AI208" s="358"/>
      <c r="AJ208" s="358"/>
      <c r="AK208" s="358"/>
      <c r="AL208" s="358"/>
      <c r="AM208" s="358"/>
      <c r="AN208" s="358"/>
      <c r="AO208" s="358"/>
      <c r="AP208" s="358"/>
      <c r="AQ208" s="358"/>
      <c r="AR208" s="358"/>
      <c r="AS208" s="358"/>
      <c r="AT208" s="358"/>
    </row>
    <row r="209" spans="1:46" s="359" customFormat="1" ht="13.5">
      <c r="A209" s="358"/>
      <c r="B209" s="358"/>
      <c r="C209" s="358"/>
      <c r="D209" s="358"/>
      <c r="E209" s="358"/>
      <c r="F209" s="358"/>
      <c r="G209" s="358"/>
      <c r="H209" s="358"/>
      <c r="I209" s="358"/>
      <c r="J209" s="35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  <c r="AA209" s="358"/>
      <c r="AB209" s="358"/>
      <c r="AC209" s="358"/>
      <c r="AD209" s="358"/>
      <c r="AE209" s="358"/>
      <c r="AF209" s="358"/>
      <c r="AG209" s="358"/>
      <c r="AH209" s="358"/>
      <c r="AI209" s="358"/>
      <c r="AJ209" s="358"/>
      <c r="AK209" s="358"/>
      <c r="AL209" s="358"/>
      <c r="AM209" s="358"/>
      <c r="AN209" s="358"/>
      <c r="AO209" s="358"/>
      <c r="AP209" s="358"/>
      <c r="AQ209" s="358"/>
      <c r="AR209" s="358"/>
      <c r="AS209" s="358"/>
      <c r="AT209" s="358"/>
    </row>
    <row r="210" spans="1:46" s="359" customFormat="1" ht="13.5">
      <c r="A210" s="358"/>
      <c r="B210" s="358"/>
      <c r="C210" s="358"/>
      <c r="D210" s="358"/>
      <c r="E210" s="358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  <c r="AA210" s="358"/>
      <c r="AB210" s="358"/>
      <c r="AC210" s="358"/>
      <c r="AD210" s="358"/>
      <c r="AE210" s="358"/>
      <c r="AF210" s="358"/>
      <c r="AG210" s="358"/>
      <c r="AH210" s="358"/>
      <c r="AI210" s="358"/>
      <c r="AJ210" s="358"/>
      <c r="AK210" s="358"/>
      <c r="AL210" s="358"/>
      <c r="AM210" s="358"/>
      <c r="AN210" s="358"/>
      <c r="AO210" s="358"/>
      <c r="AP210" s="358"/>
      <c r="AQ210" s="358"/>
      <c r="AR210" s="358"/>
      <c r="AS210" s="358"/>
      <c r="AT210" s="358"/>
    </row>
    <row r="211" spans="1:46" s="359" customFormat="1" ht="13.5">
      <c r="A211" s="358"/>
      <c r="B211" s="358"/>
      <c r="C211" s="358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  <c r="S211" s="358"/>
      <c r="T211" s="358"/>
      <c r="U211" s="358"/>
      <c r="V211" s="358"/>
      <c r="W211" s="358"/>
      <c r="X211" s="358"/>
      <c r="Y211" s="358"/>
      <c r="Z211" s="358"/>
      <c r="AA211" s="358"/>
      <c r="AB211" s="358"/>
      <c r="AC211" s="358"/>
      <c r="AD211" s="358"/>
      <c r="AE211" s="358"/>
      <c r="AF211" s="358"/>
      <c r="AG211" s="358"/>
      <c r="AH211" s="358"/>
      <c r="AI211" s="358"/>
      <c r="AJ211" s="358"/>
      <c r="AK211" s="358"/>
      <c r="AL211" s="358"/>
      <c r="AM211" s="358"/>
      <c r="AN211" s="358"/>
      <c r="AO211" s="358"/>
      <c r="AP211" s="358"/>
      <c r="AQ211" s="358"/>
      <c r="AR211" s="358"/>
      <c r="AS211" s="358"/>
      <c r="AT211" s="358"/>
    </row>
    <row r="212" spans="1:46" s="359" customFormat="1" ht="13.5">
      <c r="A212" s="358"/>
      <c r="B212" s="358"/>
      <c r="C212" s="358"/>
      <c r="D212" s="358"/>
      <c r="E212" s="358"/>
      <c r="F212" s="358"/>
      <c r="G212" s="358"/>
      <c r="H212" s="358"/>
      <c r="I212" s="358"/>
      <c r="J212" s="35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  <c r="AA212" s="358"/>
      <c r="AB212" s="358"/>
      <c r="AC212" s="358"/>
      <c r="AD212" s="358"/>
      <c r="AE212" s="358"/>
      <c r="AF212" s="358"/>
      <c r="AG212" s="358"/>
      <c r="AH212" s="358"/>
      <c r="AI212" s="358"/>
      <c r="AJ212" s="358"/>
      <c r="AK212" s="358"/>
      <c r="AL212" s="358"/>
      <c r="AM212" s="358"/>
      <c r="AN212" s="358"/>
      <c r="AO212" s="358"/>
      <c r="AP212" s="358"/>
      <c r="AQ212" s="358"/>
      <c r="AR212" s="358"/>
      <c r="AS212" s="358"/>
      <c r="AT212" s="358"/>
    </row>
    <row r="213" spans="1:46" s="359" customFormat="1" ht="13.5">
      <c r="A213" s="358"/>
      <c r="B213" s="358"/>
      <c r="C213" s="358"/>
      <c r="D213" s="358"/>
      <c r="E213" s="358"/>
      <c r="F213" s="358"/>
      <c r="G213" s="358"/>
      <c r="H213" s="358"/>
      <c r="I213" s="358"/>
      <c r="J213" s="35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  <c r="AA213" s="358"/>
      <c r="AB213" s="358"/>
      <c r="AC213" s="358"/>
      <c r="AD213" s="358"/>
      <c r="AE213" s="358"/>
      <c r="AF213" s="358"/>
      <c r="AG213" s="358"/>
      <c r="AH213" s="358"/>
      <c r="AI213" s="358"/>
      <c r="AJ213" s="358"/>
      <c r="AK213" s="358"/>
      <c r="AL213" s="358"/>
      <c r="AM213" s="358"/>
      <c r="AN213" s="358"/>
      <c r="AO213" s="358"/>
      <c r="AP213" s="358"/>
      <c r="AQ213" s="358"/>
      <c r="AR213" s="358"/>
      <c r="AS213" s="358"/>
      <c r="AT213" s="358"/>
    </row>
    <row r="214" spans="1:46" s="359" customFormat="1" ht="13.5">
      <c r="A214" s="358"/>
      <c r="B214" s="358"/>
      <c r="C214" s="358"/>
      <c r="D214" s="358"/>
      <c r="E214" s="358"/>
      <c r="F214" s="358"/>
      <c r="G214" s="358"/>
      <c r="H214" s="358"/>
      <c r="I214" s="358"/>
      <c r="J214" s="35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  <c r="AA214" s="358"/>
      <c r="AB214" s="358"/>
      <c r="AC214" s="358"/>
      <c r="AD214" s="358"/>
      <c r="AE214" s="358"/>
      <c r="AF214" s="358"/>
      <c r="AG214" s="358"/>
      <c r="AH214" s="358"/>
      <c r="AI214" s="358"/>
      <c r="AJ214" s="358"/>
      <c r="AK214" s="358"/>
      <c r="AL214" s="358"/>
      <c r="AM214" s="358"/>
      <c r="AN214" s="358"/>
      <c r="AO214" s="358"/>
      <c r="AP214" s="358"/>
      <c r="AQ214" s="358"/>
      <c r="AR214" s="358"/>
      <c r="AS214" s="358"/>
      <c r="AT214" s="358"/>
    </row>
    <row r="215" spans="1:46" s="359" customFormat="1" ht="13.5">
      <c r="A215" s="358"/>
      <c r="B215" s="358"/>
      <c r="C215" s="358"/>
      <c r="D215" s="358"/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58"/>
      <c r="Q215" s="358"/>
      <c r="R215" s="358"/>
      <c r="S215" s="358"/>
      <c r="T215" s="358"/>
      <c r="U215" s="358"/>
      <c r="V215" s="358"/>
      <c r="W215" s="358"/>
      <c r="X215" s="358"/>
      <c r="Y215" s="358"/>
      <c r="Z215" s="358"/>
      <c r="AA215" s="358"/>
      <c r="AB215" s="358"/>
      <c r="AC215" s="358"/>
      <c r="AD215" s="358"/>
      <c r="AE215" s="358"/>
      <c r="AF215" s="358"/>
      <c r="AG215" s="358"/>
      <c r="AH215" s="358"/>
      <c r="AI215" s="358"/>
      <c r="AJ215" s="358"/>
      <c r="AK215" s="358"/>
      <c r="AL215" s="358"/>
      <c r="AM215" s="358"/>
      <c r="AN215" s="358"/>
      <c r="AO215" s="358"/>
      <c r="AP215" s="358"/>
      <c r="AQ215" s="358"/>
      <c r="AR215" s="358"/>
      <c r="AS215" s="358"/>
      <c r="AT215" s="358"/>
    </row>
    <row r="216" spans="1:46" s="359" customFormat="1" ht="13.5">
      <c r="A216" s="358"/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  <c r="AA216" s="358"/>
      <c r="AB216" s="358"/>
      <c r="AC216" s="358"/>
      <c r="AD216" s="358"/>
      <c r="AE216" s="358"/>
      <c r="AF216" s="358"/>
      <c r="AG216" s="358"/>
      <c r="AH216" s="358"/>
      <c r="AI216" s="358"/>
      <c r="AJ216" s="358"/>
      <c r="AK216" s="358"/>
      <c r="AL216" s="358"/>
      <c r="AM216" s="358"/>
      <c r="AN216" s="358"/>
      <c r="AO216" s="358"/>
      <c r="AP216" s="358"/>
      <c r="AQ216" s="358"/>
      <c r="AR216" s="358"/>
      <c r="AS216" s="358"/>
      <c r="AT216" s="358"/>
    </row>
    <row r="217" spans="1:46" s="359" customFormat="1" ht="13.5">
      <c r="A217" s="358"/>
      <c r="B217" s="358"/>
      <c r="C217" s="358"/>
      <c r="D217" s="358"/>
      <c r="E217" s="358"/>
      <c r="F217" s="358"/>
      <c r="G217" s="358"/>
      <c r="H217" s="358"/>
      <c r="I217" s="358"/>
      <c r="J217" s="358"/>
      <c r="K217" s="358"/>
      <c r="L217" s="358"/>
      <c r="M217" s="358"/>
      <c r="N217" s="358"/>
      <c r="O217" s="358"/>
      <c r="P217" s="358"/>
      <c r="Q217" s="358"/>
      <c r="R217" s="358"/>
      <c r="S217" s="358"/>
      <c r="T217" s="358"/>
      <c r="U217" s="358"/>
      <c r="V217" s="358"/>
      <c r="W217" s="358"/>
      <c r="X217" s="358"/>
      <c r="Y217" s="358"/>
      <c r="Z217" s="358"/>
      <c r="AA217" s="358"/>
      <c r="AB217" s="358"/>
      <c r="AC217" s="358"/>
      <c r="AD217" s="358"/>
      <c r="AE217" s="358"/>
      <c r="AF217" s="358"/>
      <c r="AG217" s="358"/>
      <c r="AH217" s="358"/>
      <c r="AI217" s="358"/>
      <c r="AJ217" s="358"/>
      <c r="AK217" s="358"/>
      <c r="AL217" s="358"/>
      <c r="AM217" s="358"/>
      <c r="AN217" s="358"/>
      <c r="AO217" s="358"/>
      <c r="AP217" s="358"/>
      <c r="AQ217" s="358"/>
      <c r="AR217" s="358"/>
      <c r="AS217" s="358"/>
      <c r="AT217" s="358"/>
    </row>
    <row r="218" spans="1:46" s="359" customFormat="1" ht="13.5">
      <c r="A218" s="358"/>
      <c r="B218" s="358"/>
      <c r="C218" s="358"/>
      <c r="D218" s="358"/>
      <c r="E218" s="358"/>
      <c r="F218" s="358"/>
      <c r="G218" s="358"/>
      <c r="H218" s="358"/>
      <c r="I218" s="358"/>
      <c r="J218" s="35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8"/>
      <c r="Y218" s="358"/>
      <c r="Z218" s="358"/>
      <c r="AA218" s="358"/>
      <c r="AB218" s="358"/>
      <c r="AC218" s="358"/>
      <c r="AD218" s="358"/>
      <c r="AE218" s="358"/>
      <c r="AF218" s="358"/>
      <c r="AG218" s="358"/>
      <c r="AH218" s="358"/>
      <c r="AI218" s="358"/>
      <c r="AJ218" s="358"/>
      <c r="AK218" s="358"/>
      <c r="AL218" s="358"/>
      <c r="AM218" s="358"/>
      <c r="AN218" s="358"/>
      <c r="AO218" s="358"/>
      <c r="AP218" s="358"/>
      <c r="AQ218" s="358"/>
      <c r="AR218" s="358"/>
      <c r="AS218" s="358"/>
      <c r="AT218" s="358"/>
    </row>
    <row r="219" spans="1:46" s="359" customFormat="1" ht="13.5">
      <c r="A219" s="358"/>
      <c r="B219" s="358"/>
      <c r="C219" s="358"/>
      <c r="D219" s="358"/>
      <c r="E219" s="358"/>
      <c r="F219" s="358"/>
      <c r="G219" s="358"/>
      <c r="H219" s="358"/>
      <c r="I219" s="358"/>
      <c r="J219" s="358"/>
      <c r="K219" s="358"/>
      <c r="L219" s="358"/>
      <c r="M219" s="358"/>
      <c r="N219" s="358"/>
      <c r="O219" s="358"/>
      <c r="P219" s="358"/>
      <c r="Q219" s="358"/>
      <c r="R219" s="358"/>
      <c r="S219" s="358"/>
      <c r="T219" s="358"/>
      <c r="U219" s="358"/>
      <c r="V219" s="358"/>
      <c r="W219" s="358"/>
      <c r="X219" s="358"/>
      <c r="Y219" s="358"/>
      <c r="Z219" s="358"/>
      <c r="AA219" s="358"/>
      <c r="AB219" s="358"/>
      <c r="AC219" s="358"/>
      <c r="AD219" s="358"/>
      <c r="AE219" s="358"/>
      <c r="AF219" s="358"/>
      <c r="AG219" s="358"/>
      <c r="AH219" s="358"/>
      <c r="AI219" s="358"/>
      <c r="AJ219" s="358"/>
      <c r="AK219" s="358"/>
      <c r="AL219" s="358"/>
      <c r="AM219" s="358"/>
      <c r="AN219" s="358"/>
      <c r="AO219" s="358"/>
      <c r="AP219" s="358"/>
      <c r="AQ219" s="358"/>
      <c r="AR219" s="358"/>
      <c r="AS219" s="358"/>
      <c r="AT219" s="358"/>
    </row>
    <row r="220" spans="1:46" s="359" customFormat="1" ht="13.5">
      <c r="A220" s="358"/>
      <c r="B220" s="358"/>
      <c r="C220" s="358"/>
      <c r="D220" s="358"/>
      <c r="E220" s="358"/>
      <c r="F220" s="358"/>
      <c r="G220" s="358"/>
      <c r="H220" s="358"/>
      <c r="I220" s="358"/>
      <c r="J220" s="358"/>
      <c r="K220" s="358"/>
      <c r="L220" s="358"/>
      <c r="M220" s="358"/>
      <c r="N220" s="358"/>
      <c r="O220" s="358"/>
      <c r="P220" s="358"/>
      <c r="Q220" s="358"/>
      <c r="R220" s="358"/>
      <c r="S220" s="358"/>
      <c r="T220" s="358"/>
      <c r="U220" s="358"/>
      <c r="V220" s="358"/>
      <c r="W220" s="358"/>
      <c r="X220" s="358"/>
      <c r="Y220" s="358"/>
      <c r="Z220" s="358"/>
      <c r="AA220" s="358"/>
      <c r="AB220" s="358"/>
      <c r="AC220" s="358"/>
      <c r="AD220" s="358"/>
      <c r="AE220" s="358"/>
      <c r="AF220" s="358"/>
      <c r="AG220" s="358"/>
      <c r="AH220" s="358"/>
      <c r="AI220" s="358"/>
      <c r="AJ220" s="358"/>
      <c r="AK220" s="358"/>
      <c r="AL220" s="358"/>
      <c r="AM220" s="358"/>
      <c r="AN220" s="358"/>
      <c r="AO220" s="358"/>
      <c r="AP220" s="358"/>
      <c r="AQ220" s="358"/>
      <c r="AR220" s="358"/>
      <c r="AS220" s="358"/>
      <c r="AT220" s="358"/>
    </row>
    <row r="221" spans="1:46" s="359" customFormat="1" ht="13.5">
      <c r="A221" s="358"/>
      <c r="B221" s="358"/>
      <c r="C221" s="358"/>
      <c r="D221" s="358"/>
      <c r="E221" s="358"/>
      <c r="F221" s="358"/>
      <c r="G221" s="358"/>
      <c r="H221" s="358"/>
      <c r="I221" s="358"/>
      <c r="J221" s="358"/>
      <c r="K221" s="358"/>
      <c r="L221" s="358"/>
      <c r="M221" s="358"/>
      <c r="N221" s="358"/>
      <c r="O221" s="358"/>
      <c r="P221" s="358"/>
      <c r="Q221" s="358"/>
      <c r="R221" s="358"/>
      <c r="S221" s="358"/>
      <c r="T221" s="358"/>
      <c r="U221" s="358"/>
      <c r="V221" s="358"/>
      <c r="W221" s="358"/>
      <c r="X221" s="358"/>
      <c r="Y221" s="358"/>
      <c r="Z221" s="358"/>
      <c r="AA221" s="358"/>
      <c r="AB221" s="358"/>
      <c r="AC221" s="358"/>
      <c r="AD221" s="358"/>
      <c r="AE221" s="358"/>
      <c r="AF221" s="358"/>
      <c r="AG221" s="358"/>
      <c r="AH221" s="358"/>
      <c r="AI221" s="358"/>
      <c r="AJ221" s="358"/>
      <c r="AK221" s="358"/>
      <c r="AL221" s="358"/>
      <c r="AM221" s="358"/>
      <c r="AN221" s="358"/>
      <c r="AO221" s="358"/>
      <c r="AP221" s="358"/>
      <c r="AQ221" s="358"/>
      <c r="AR221" s="358"/>
      <c r="AS221" s="358"/>
      <c r="AT221" s="358"/>
    </row>
    <row r="222" spans="1:46" s="359" customFormat="1" ht="13.5">
      <c r="A222" s="358"/>
      <c r="B222" s="358"/>
      <c r="C222" s="358"/>
      <c r="D222" s="358"/>
      <c r="E222" s="358"/>
      <c r="F222" s="358"/>
      <c r="G222" s="358"/>
      <c r="H222" s="358"/>
      <c r="I222" s="358"/>
      <c r="J222" s="358"/>
      <c r="K222" s="358"/>
      <c r="L222" s="358"/>
      <c r="M222" s="358"/>
      <c r="N222" s="358"/>
      <c r="O222" s="358"/>
      <c r="P222" s="358"/>
      <c r="Q222" s="358"/>
      <c r="R222" s="358"/>
      <c r="S222" s="358"/>
      <c r="T222" s="358"/>
      <c r="U222" s="358"/>
      <c r="V222" s="358"/>
      <c r="W222" s="358"/>
      <c r="X222" s="358"/>
      <c r="Y222" s="358"/>
      <c r="Z222" s="358"/>
      <c r="AA222" s="358"/>
      <c r="AB222" s="358"/>
      <c r="AC222" s="358"/>
      <c r="AD222" s="358"/>
      <c r="AE222" s="358"/>
      <c r="AF222" s="358"/>
      <c r="AG222" s="358"/>
      <c r="AH222" s="358"/>
      <c r="AI222" s="358"/>
      <c r="AJ222" s="358"/>
      <c r="AK222" s="358"/>
      <c r="AL222" s="358"/>
      <c r="AM222" s="358"/>
      <c r="AN222" s="358"/>
      <c r="AO222" s="358"/>
      <c r="AP222" s="358"/>
      <c r="AQ222" s="358"/>
      <c r="AR222" s="358"/>
      <c r="AS222" s="358"/>
      <c r="AT222" s="358"/>
    </row>
    <row r="223" spans="1:46" s="359" customFormat="1" ht="13.5">
      <c r="A223" s="358"/>
      <c r="B223" s="358"/>
      <c r="C223" s="358"/>
      <c r="D223" s="358"/>
      <c r="E223" s="358"/>
      <c r="F223" s="358"/>
      <c r="G223" s="358"/>
      <c r="H223" s="358"/>
      <c r="I223" s="358"/>
      <c r="J223" s="358"/>
      <c r="K223" s="358"/>
      <c r="L223" s="358"/>
      <c r="M223" s="358"/>
      <c r="N223" s="358"/>
      <c r="O223" s="358"/>
      <c r="P223" s="358"/>
      <c r="Q223" s="358"/>
      <c r="R223" s="358"/>
      <c r="S223" s="358"/>
      <c r="T223" s="358"/>
      <c r="U223" s="358"/>
      <c r="V223" s="358"/>
      <c r="W223" s="358"/>
      <c r="X223" s="358"/>
      <c r="Y223" s="358"/>
      <c r="Z223" s="358"/>
      <c r="AA223" s="358"/>
      <c r="AB223" s="358"/>
      <c r="AC223" s="358"/>
      <c r="AD223" s="358"/>
      <c r="AE223" s="358"/>
      <c r="AF223" s="358"/>
      <c r="AG223" s="358"/>
      <c r="AH223" s="358"/>
      <c r="AI223" s="358"/>
      <c r="AJ223" s="358"/>
      <c r="AK223" s="358"/>
      <c r="AL223" s="358"/>
      <c r="AM223" s="358"/>
      <c r="AN223" s="358"/>
      <c r="AO223" s="358"/>
      <c r="AP223" s="358"/>
      <c r="AQ223" s="358"/>
      <c r="AR223" s="358"/>
      <c r="AS223" s="358"/>
      <c r="AT223" s="358"/>
    </row>
    <row r="224" spans="1:46" s="359" customFormat="1" ht="13.5">
      <c r="A224" s="358"/>
      <c r="B224" s="358"/>
      <c r="C224" s="358"/>
      <c r="D224" s="358"/>
      <c r="E224" s="358"/>
      <c r="F224" s="358"/>
      <c r="G224" s="358"/>
      <c r="H224" s="358"/>
      <c r="I224" s="358"/>
      <c r="J224" s="358"/>
      <c r="K224" s="358"/>
      <c r="L224" s="358"/>
      <c r="M224" s="358"/>
      <c r="N224" s="358"/>
      <c r="O224" s="358"/>
      <c r="P224" s="358"/>
      <c r="Q224" s="358"/>
      <c r="R224" s="358"/>
      <c r="S224" s="358"/>
      <c r="T224" s="358"/>
      <c r="U224" s="358"/>
      <c r="V224" s="358"/>
      <c r="W224" s="358"/>
      <c r="X224" s="358"/>
      <c r="Y224" s="358"/>
      <c r="Z224" s="358"/>
      <c r="AA224" s="358"/>
      <c r="AB224" s="358"/>
      <c r="AC224" s="358"/>
      <c r="AD224" s="358"/>
      <c r="AE224" s="358"/>
      <c r="AF224" s="358"/>
      <c r="AG224" s="358"/>
      <c r="AH224" s="358"/>
      <c r="AI224" s="358"/>
      <c r="AJ224" s="358"/>
      <c r="AK224" s="358"/>
      <c r="AL224" s="358"/>
      <c r="AM224" s="358"/>
      <c r="AN224" s="358"/>
      <c r="AO224" s="358"/>
      <c r="AP224" s="358"/>
      <c r="AQ224" s="358"/>
      <c r="AR224" s="358"/>
      <c r="AS224" s="358"/>
      <c r="AT224" s="358"/>
    </row>
    <row r="225" spans="1:46" s="359" customFormat="1" ht="13.5">
      <c r="A225" s="358"/>
      <c r="B225" s="358"/>
      <c r="C225" s="358"/>
      <c r="D225" s="358"/>
      <c r="E225" s="358"/>
      <c r="F225" s="358"/>
      <c r="G225" s="358"/>
      <c r="H225" s="358"/>
      <c r="I225" s="358"/>
      <c r="J225" s="358"/>
      <c r="K225" s="358"/>
      <c r="L225" s="358"/>
      <c r="M225" s="358"/>
      <c r="N225" s="358"/>
      <c r="O225" s="358"/>
      <c r="P225" s="358"/>
      <c r="Q225" s="358"/>
      <c r="R225" s="358"/>
      <c r="S225" s="358"/>
      <c r="T225" s="358"/>
      <c r="U225" s="358"/>
      <c r="V225" s="358"/>
      <c r="W225" s="358"/>
      <c r="X225" s="358"/>
      <c r="Y225" s="358"/>
      <c r="Z225" s="358"/>
      <c r="AA225" s="358"/>
      <c r="AB225" s="358"/>
      <c r="AC225" s="358"/>
      <c r="AD225" s="358"/>
      <c r="AE225" s="358"/>
      <c r="AF225" s="358"/>
      <c r="AG225" s="358"/>
      <c r="AH225" s="358"/>
      <c r="AI225" s="358"/>
      <c r="AJ225" s="358"/>
      <c r="AK225" s="358"/>
      <c r="AL225" s="358"/>
      <c r="AM225" s="358"/>
      <c r="AN225" s="358"/>
      <c r="AO225" s="358"/>
      <c r="AP225" s="358"/>
      <c r="AQ225" s="358"/>
      <c r="AR225" s="358"/>
      <c r="AS225" s="358"/>
      <c r="AT225" s="358"/>
    </row>
    <row r="226" spans="1:46" s="359" customFormat="1" ht="13.5">
      <c r="A226" s="358"/>
      <c r="B226" s="358"/>
      <c r="C226" s="358"/>
      <c r="D226" s="358"/>
      <c r="E226" s="358"/>
      <c r="F226" s="358"/>
      <c r="G226" s="358"/>
      <c r="H226" s="358"/>
      <c r="I226" s="358"/>
      <c r="J226" s="358"/>
      <c r="K226" s="358"/>
      <c r="L226" s="358"/>
      <c r="M226" s="358"/>
      <c r="N226" s="358"/>
      <c r="O226" s="358"/>
      <c r="P226" s="358"/>
      <c r="Q226" s="358"/>
      <c r="R226" s="358"/>
      <c r="S226" s="358"/>
      <c r="T226" s="358"/>
      <c r="U226" s="358"/>
      <c r="V226" s="358"/>
      <c r="W226" s="358"/>
      <c r="X226" s="358"/>
      <c r="Y226" s="358"/>
      <c r="Z226" s="358"/>
      <c r="AA226" s="358"/>
      <c r="AB226" s="358"/>
      <c r="AC226" s="358"/>
      <c r="AD226" s="358"/>
      <c r="AE226" s="358"/>
      <c r="AF226" s="358"/>
      <c r="AG226" s="358"/>
      <c r="AH226" s="358"/>
      <c r="AI226" s="358"/>
      <c r="AJ226" s="358"/>
      <c r="AK226" s="358"/>
      <c r="AL226" s="358"/>
      <c r="AM226" s="358"/>
      <c r="AN226" s="358"/>
      <c r="AO226" s="358"/>
      <c r="AP226" s="358"/>
      <c r="AQ226" s="358"/>
      <c r="AR226" s="358"/>
      <c r="AS226" s="358"/>
      <c r="AT226" s="358"/>
    </row>
    <row r="227" spans="1:46" s="359" customFormat="1" ht="13.5">
      <c r="A227" s="358"/>
      <c r="B227" s="358"/>
      <c r="C227" s="358"/>
      <c r="D227" s="358"/>
      <c r="E227" s="358"/>
      <c r="F227" s="358"/>
      <c r="G227" s="358"/>
      <c r="H227" s="358"/>
      <c r="I227" s="358"/>
      <c r="J227" s="358"/>
      <c r="K227" s="358"/>
      <c r="L227" s="358"/>
      <c r="M227" s="358"/>
      <c r="N227" s="358"/>
      <c r="O227" s="358"/>
      <c r="P227" s="358"/>
      <c r="Q227" s="358"/>
      <c r="R227" s="358"/>
      <c r="S227" s="358"/>
      <c r="T227" s="358"/>
      <c r="U227" s="358"/>
      <c r="V227" s="358"/>
      <c r="W227" s="358"/>
      <c r="X227" s="358"/>
      <c r="Y227" s="358"/>
      <c r="Z227" s="358"/>
      <c r="AA227" s="358"/>
      <c r="AB227" s="358"/>
      <c r="AC227" s="358"/>
      <c r="AD227" s="358"/>
      <c r="AE227" s="358"/>
      <c r="AF227" s="358"/>
      <c r="AG227" s="358"/>
      <c r="AH227" s="358"/>
      <c r="AI227" s="358"/>
      <c r="AJ227" s="358"/>
      <c r="AK227" s="358"/>
      <c r="AL227" s="358"/>
      <c r="AM227" s="358"/>
      <c r="AN227" s="358"/>
      <c r="AO227" s="358"/>
      <c r="AP227" s="358"/>
      <c r="AQ227" s="358"/>
      <c r="AR227" s="358"/>
      <c r="AS227" s="358"/>
      <c r="AT227" s="358"/>
    </row>
    <row r="228" spans="1:46" s="359" customFormat="1" ht="13.5">
      <c r="A228" s="358"/>
      <c r="B228" s="358"/>
      <c r="C228" s="358"/>
      <c r="D228" s="358"/>
      <c r="E228" s="358"/>
      <c r="F228" s="358"/>
      <c r="G228" s="358"/>
      <c r="H228" s="358"/>
      <c r="I228" s="358"/>
      <c r="J228" s="358"/>
      <c r="K228" s="358"/>
      <c r="L228" s="358"/>
      <c r="M228" s="358"/>
      <c r="N228" s="358"/>
      <c r="O228" s="358"/>
      <c r="P228" s="358"/>
      <c r="Q228" s="358"/>
      <c r="R228" s="358"/>
      <c r="S228" s="358"/>
      <c r="T228" s="358"/>
      <c r="U228" s="358"/>
      <c r="V228" s="358"/>
      <c r="W228" s="358"/>
      <c r="X228" s="358"/>
      <c r="Y228" s="358"/>
      <c r="Z228" s="358"/>
      <c r="AA228" s="358"/>
      <c r="AB228" s="358"/>
      <c r="AC228" s="358"/>
      <c r="AD228" s="358"/>
      <c r="AE228" s="358"/>
      <c r="AF228" s="358"/>
      <c r="AG228" s="358"/>
      <c r="AH228" s="358"/>
      <c r="AI228" s="358"/>
      <c r="AJ228" s="358"/>
      <c r="AK228" s="358"/>
      <c r="AL228" s="358"/>
      <c r="AM228" s="358"/>
      <c r="AN228" s="358"/>
      <c r="AO228" s="358"/>
      <c r="AP228" s="358"/>
      <c r="AQ228" s="358"/>
      <c r="AR228" s="358"/>
      <c r="AS228" s="358"/>
      <c r="AT228" s="358"/>
    </row>
    <row r="229" spans="1:46" s="359" customFormat="1" ht="13.5">
      <c r="A229" s="358"/>
      <c r="B229" s="358"/>
      <c r="C229" s="358"/>
      <c r="D229" s="358"/>
      <c r="E229" s="358"/>
      <c r="F229" s="358"/>
      <c r="G229" s="358"/>
      <c r="H229" s="358"/>
      <c r="I229" s="358"/>
      <c r="J229" s="358"/>
      <c r="K229" s="358"/>
      <c r="L229" s="358"/>
      <c r="M229" s="358"/>
      <c r="N229" s="358"/>
      <c r="O229" s="358"/>
      <c r="P229" s="358"/>
      <c r="Q229" s="358"/>
      <c r="R229" s="358"/>
      <c r="S229" s="358"/>
      <c r="T229" s="358"/>
      <c r="U229" s="358"/>
      <c r="V229" s="358"/>
      <c r="W229" s="358"/>
      <c r="X229" s="358"/>
      <c r="Y229" s="358"/>
      <c r="Z229" s="358"/>
      <c r="AA229" s="358"/>
      <c r="AB229" s="358"/>
      <c r="AC229" s="358"/>
      <c r="AD229" s="358"/>
      <c r="AE229" s="358"/>
      <c r="AF229" s="358"/>
      <c r="AG229" s="358"/>
      <c r="AH229" s="358"/>
      <c r="AI229" s="358"/>
      <c r="AJ229" s="358"/>
      <c r="AK229" s="358"/>
      <c r="AL229" s="358"/>
      <c r="AM229" s="358"/>
      <c r="AN229" s="358"/>
      <c r="AO229" s="358"/>
      <c r="AP229" s="358"/>
      <c r="AQ229" s="358"/>
      <c r="AR229" s="358"/>
      <c r="AS229" s="358"/>
      <c r="AT229" s="358"/>
    </row>
    <row r="230" spans="1:46" s="359" customFormat="1" ht="13.5">
      <c r="A230" s="358"/>
      <c r="B230" s="358"/>
      <c r="C230" s="358"/>
      <c r="D230" s="358"/>
      <c r="E230" s="358"/>
      <c r="F230" s="358"/>
      <c r="G230" s="358"/>
      <c r="H230" s="358"/>
      <c r="I230" s="358"/>
      <c r="J230" s="358"/>
      <c r="K230" s="358"/>
      <c r="L230" s="358"/>
      <c r="M230" s="358"/>
      <c r="N230" s="358"/>
      <c r="O230" s="358"/>
      <c r="P230" s="358"/>
      <c r="Q230" s="358"/>
      <c r="R230" s="358"/>
      <c r="S230" s="358"/>
      <c r="T230" s="358"/>
      <c r="U230" s="358"/>
      <c r="V230" s="358"/>
      <c r="W230" s="358"/>
      <c r="X230" s="358"/>
      <c r="Y230" s="358"/>
      <c r="Z230" s="358"/>
      <c r="AA230" s="358"/>
      <c r="AB230" s="358"/>
      <c r="AC230" s="358"/>
      <c r="AD230" s="358"/>
      <c r="AE230" s="358"/>
      <c r="AF230" s="358"/>
      <c r="AG230" s="358"/>
      <c r="AH230" s="358"/>
      <c r="AI230" s="358"/>
      <c r="AJ230" s="358"/>
      <c r="AK230" s="358"/>
      <c r="AL230" s="358"/>
      <c r="AM230" s="358"/>
      <c r="AN230" s="358"/>
      <c r="AO230" s="358"/>
      <c r="AP230" s="358"/>
      <c r="AQ230" s="358"/>
      <c r="AR230" s="358"/>
      <c r="AS230" s="358"/>
      <c r="AT230" s="358"/>
    </row>
    <row r="231" spans="1:46" s="359" customFormat="1" ht="13.5">
      <c r="A231" s="358"/>
      <c r="B231" s="358"/>
      <c r="C231" s="358"/>
      <c r="D231" s="358"/>
      <c r="E231" s="358"/>
      <c r="F231" s="358"/>
      <c r="G231" s="358"/>
      <c r="H231" s="358"/>
      <c r="I231" s="358"/>
      <c r="J231" s="358"/>
      <c r="K231" s="358"/>
      <c r="L231" s="358"/>
      <c r="M231" s="358"/>
      <c r="N231" s="358"/>
      <c r="O231" s="358"/>
      <c r="P231" s="358"/>
      <c r="Q231" s="358"/>
      <c r="R231" s="358"/>
      <c r="S231" s="358"/>
      <c r="T231" s="358"/>
      <c r="U231" s="358"/>
      <c r="V231" s="358"/>
      <c r="W231" s="358"/>
      <c r="X231" s="358"/>
      <c r="Y231" s="358"/>
      <c r="Z231" s="358"/>
      <c r="AA231" s="358"/>
      <c r="AB231" s="358"/>
      <c r="AC231" s="358"/>
      <c r="AD231" s="358"/>
      <c r="AE231" s="358"/>
      <c r="AF231" s="358"/>
      <c r="AG231" s="358"/>
      <c r="AH231" s="358"/>
      <c r="AI231" s="358"/>
      <c r="AJ231" s="358"/>
      <c r="AK231" s="358"/>
      <c r="AL231" s="358"/>
      <c r="AM231" s="358"/>
      <c r="AN231" s="358"/>
      <c r="AO231" s="358"/>
      <c r="AP231" s="358"/>
      <c r="AQ231" s="358"/>
      <c r="AR231" s="358"/>
      <c r="AS231" s="358"/>
      <c r="AT231" s="358"/>
    </row>
    <row r="232" spans="1:46" s="359" customFormat="1" ht="13.5">
      <c r="A232" s="358"/>
      <c r="B232" s="358"/>
      <c r="C232" s="358"/>
      <c r="D232" s="358"/>
      <c r="E232" s="358"/>
      <c r="F232" s="358"/>
      <c r="G232" s="358"/>
      <c r="H232" s="358"/>
      <c r="I232" s="358"/>
      <c r="J232" s="358"/>
      <c r="K232" s="358"/>
      <c r="L232" s="358"/>
      <c r="M232" s="358"/>
      <c r="N232" s="358"/>
      <c r="O232" s="358"/>
      <c r="P232" s="358"/>
      <c r="Q232" s="358"/>
      <c r="R232" s="358"/>
      <c r="S232" s="358"/>
      <c r="T232" s="358"/>
      <c r="U232" s="358"/>
      <c r="V232" s="358"/>
      <c r="W232" s="358"/>
      <c r="X232" s="358"/>
      <c r="Y232" s="358"/>
      <c r="Z232" s="358"/>
      <c r="AA232" s="358"/>
      <c r="AB232" s="358"/>
      <c r="AC232" s="358"/>
      <c r="AD232" s="358"/>
      <c r="AE232" s="358"/>
      <c r="AF232" s="358"/>
      <c r="AG232" s="358"/>
      <c r="AH232" s="358"/>
      <c r="AI232" s="358"/>
      <c r="AJ232" s="358"/>
      <c r="AK232" s="358"/>
      <c r="AL232" s="358"/>
      <c r="AM232" s="358"/>
      <c r="AN232" s="358"/>
      <c r="AO232" s="358"/>
      <c r="AP232" s="358"/>
      <c r="AQ232" s="358"/>
      <c r="AR232" s="358"/>
      <c r="AS232" s="358"/>
      <c r="AT232" s="358"/>
    </row>
    <row r="233" spans="1:46" s="359" customFormat="1" ht="13.5">
      <c r="A233" s="358"/>
      <c r="B233" s="358"/>
      <c r="C233" s="358"/>
      <c r="D233" s="358"/>
      <c r="E233" s="358"/>
      <c r="F233" s="358"/>
      <c r="G233" s="358"/>
      <c r="H233" s="358"/>
      <c r="I233" s="358"/>
      <c r="J233" s="358"/>
      <c r="K233" s="358"/>
      <c r="L233" s="358"/>
      <c r="M233" s="358"/>
      <c r="N233" s="358"/>
      <c r="O233" s="358"/>
      <c r="P233" s="358"/>
      <c r="Q233" s="358"/>
      <c r="R233" s="358"/>
      <c r="S233" s="358"/>
      <c r="T233" s="358"/>
      <c r="U233" s="358"/>
      <c r="V233" s="358"/>
      <c r="W233" s="358"/>
      <c r="X233" s="358"/>
      <c r="Y233" s="358"/>
      <c r="Z233" s="358"/>
      <c r="AA233" s="358"/>
      <c r="AB233" s="358"/>
      <c r="AC233" s="358"/>
      <c r="AD233" s="358"/>
      <c r="AE233" s="358"/>
      <c r="AF233" s="358"/>
      <c r="AG233" s="358"/>
      <c r="AH233" s="358"/>
      <c r="AI233" s="358"/>
      <c r="AJ233" s="358"/>
      <c r="AK233" s="358"/>
      <c r="AL233" s="358"/>
      <c r="AM233" s="358"/>
      <c r="AN233" s="358"/>
      <c r="AO233" s="358"/>
      <c r="AP233" s="358"/>
      <c r="AQ233" s="358"/>
      <c r="AR233" s="358"/>
      <c r="AS233" s="358"/>
      <c r="AT233" s="358"/>
    </row>
    <row r="234" spans="1:46" s="359" customFormat="1" ht="13.5">
      <c r="A234" s="358"/>
      <c r="B234" s="358"/>
      <c r="C234" s="358"/>
      <c r="D234" s="358"/>
      <c r="E234" s="358"/>
      <c r="F234" s="358"/>
      <c r="G234" s="358"/>
      <c r="H234" s="358"/>
      <c r="I234" s="358"/>
      <c r="J234" s="358"/>
      <c r="K234" s="358"/>
      <c r="L234" s="358"/>
      <c r="M234" s="358"/>
      <c r="N234" s="358"/>
      <c r="O234" s="358"/>
      <c r="P234" s="358"/>
      <c r="Q234" s="358"/>
      <c r="R234" s="358"/>
      <c r="S234" s="358"/>
      <c r="T234" s="358"/>
      <c r="U234" s="358"/>
      <c r="V234" s="358"/>
      <c r="W234" s="358"/>
      <c r="X234" s="358"/>
      <c r="Y234" s="358"/>
      <c r="Z234" s="358"/>
      <c r="AA234" s="358"/>
      <c r="AB234" s="358"/>
      <c r="AC234" s="358"/>
      <c r="AD234" s="358"/>
      <c r="AE234" s="358"/>
      <c r="AF234" s="358"/>
      <c r="AG234" s="358"/>
      <c r="AH234" s="358"/>
      <c r="AI234" s="358"/>
      <c r="AJ234" s="358"/>
      <c r="AK234" s="358"/>
      <c r="AL234" s="358"/>
      <c r="AM234" s="358"/>
      <c r="AN234" s="358"/>
      <c r="AO234" s="358"/>
      <c r="AP234" s="358"/>
      <c r="AQ234" s="358"/>
      <c r="AR234" s="358"/>
      <c r="AS234" s="358"/>
      <c r="AT234" s="358"/>
    </row>
    <row r="235" spans="1:46" s="359" customFormat="1" ht="13.5">
      <c r="A235" s="358"/>
      <c r="B235" s="358"/>
      <c r="C235" s="358"/>
      <c r="D235" s="358"/>
      <c r="E235" s="358"/>
      <c r="F235" s="358"/>
      <c r="G235" s="358"/>
      <c r="H235" s="358"/>
      <c r="I235" s="358"/>
      <c r="J235" s="358"/>
      <c r="K235" s="358"/>
      <c r="L235" s="358"/>
      <c r="M235" s="358"/>
      <c r="N235" s="358"/>
      <c r="O235" s="358"/>
      <c r="P235" s="358"/>
      <c r="Q235" s="358"/>
      <c r="R235" s="358"/>
      <c r="S235" s="358"/>
      <c r="T235" s="358"/>
      <c r="U235" s="358"/>
      <c r="V235" s="358"/>
      <c r="W235" s="358"/>
      <c r="X235" s="358"/>
      <c r="Y235" s="358"/>
      <c r="Z235" s="358"/>
      <c r="AA235" s="358"/>
      <c r="AB235" s="358"/>
      <c r="AC235" s="358"/>
      <c r="AD235" s="358"/>
      <c r="AE235" s="358"/>
      <c r="AF235" s="358"/>
      <c r="AG235" s="358"/>
      <c r="AH235" s="358"/>
      <c r="AI235" s="358"/>
      <c r="AJ235" s="358"/>
      <c r="AK235" s="358"/>
      <c r="AL235" s="358"/>
      <c r="AM235" s="358"/>
      <c r="AN235" s="358"/>
      <c r="AO235" s="358"/>
      <c r="AP235" s="358"/>
      <c r="AQ235" s="358"/>
      <c r="AR235" s="358"/>
      <c r="AS235" s="358"/>
      <c r="AT235" s="358"/>
    </row>
    <row r="236" spans="1:46" s="359" customFormat="1" ht="13.5">
      <c r="A236" s="358"/>
      <c r="B236" s="358"/>
      <c r="C236" s="358"/>
      <c r="D236" s="358"/>
      <c r="E236" s="358"/>
      <c r="F236" s="358"/>
      <c r="G236" s="358"/>
      <c r="H236" s="358"/>
      <c r="I236" s="358"/>
      <c r="J236" s="358"/>
      <c r="K236" s="358"/>
      <c r="L236" s="358"/>
      <c r="M236" s="358"/>
      <c r="N236" s="358"/>
      <c r="O236" s="358"/>
      <c r="P236" s="358"/>
      <c r="Q236" s="358"/>
      <c r="R236" s="358"/>
      <c r="S236" s="358"/>
      <c r="T236" s="358"/>
      <c r="U236" s="358"/>
      <c r="V236" s="358"/>
      <c r="W236" s="358"/>
      <c r="X236" s="358"/>
      <c r="Y236" s="358"/>
      <c r="Z236" s="358"/>
      <c r="AA236" s="358"/>
      <c r="AB236" s="358"/>
      <c r="AC236" s="358"/>
      <c r="AD236" s="358"/>
      <c r="AE236" s="358"/>
      <c r="AF236" s="358"/>
      <c r="AG236" s="358"/>
      <c r="AH236" s="358"/>
      <c r="AI236" s="358"/>
      <c r="AJ236" s="358"/>
      <c r="AK236" s="358"/>
      <c r="AL236" s="358"/>
      <c r="AM236" s="358"/>
      <c r="AN236" s="358"/>
      <c r="AO236" s="358"/>
      <c r="AP236" s="358"/>
      <c r="AQ236" s="358"/>
      <c r="AR236" s="358"/>
      <c r="AS236" s="358"/>
      <c r="AT236" s="358"/>
    </row>
    <row r="237" spans="1:46" s="359" customFormat="1" ht="13.5">
      <c r="A237" s="358"/>
      <c r="B237" s="358"/>
      <c r="C237" s="358"/>
      <c r="D237" s="358"/>
      <c r="E237" s="358"/>
      <c r="F237" s="358"/>
      <c r="G237" s="358"/>
      <c r="H237" s="358"/>
      <c r="I237" s="358"/>
      <c r="J237" s="358"/>
      <c r="K237" s="358"/>
      <c r="L237" s="358"/>
      <c r="M237" s="358"/>
      <c r="N237" s="358"/>
      <c r="O237" s="358"/>
      <c r="P237" s="358"/>
      <c r="Q237" s="358"/>
      <c r="R237" s="358"/>
      <c r="S237" s="358"/>
      <c r="T237" s="358"/>
      <c r="U237" s="358"/>
      <c r="V237" s="358"/>
      <c r="W237" s="358"/>
      <c r="X237" s="358"/>
      <c r="Y237" s="358"/>
      <c r="Z237" s="358"/>
      <c r="AA237" s="358"/>
      <c r="AB237" s="358"/>
      <c r="AC237" s="358"/>
      <c r="AD237" s="358"/>
      <c r="AE237" s="358"/>
      <c r="AF237" s="358"/>
      <c r="AG237" s="358"/>
      <c r="AH237" s="358"/>
      <c r="AI237" s="358"/>
      <c r="AJ237" s="358"/>
      <c r="AK237" s="358"/>
      <c r="AL237" s="358"/>
      <c r="AM237" s="358"/>
      <c r="AN237" s="358"/>
      <c r="AO237" s="358"/>
      <c r="AP237" s="358"/>
      <c r="AQ237" s="358"/>
      <c r="AR237" s="358"/>
      <c r="AS237" s="358"/>
      <c r="AT237" s="358"/>
    </row>
    <row r="238" spans="1:46" s="359" customFormat="1" ht="13.5">
      <c r="A238" s="358"/>
      <c r="B238" s="358"/>
      <c r="C238" s="358"/>
      <c r="D238" s="358"/>
      <c r="E238" s="358"/>
      <c r="F238" s="358"/>
      <c r="G238" s="358"/>
      <c r="H238" s="358"/>
      <c r="I238" s="358"/>
      <c r="J238" s="358"/>
      <c r="K238" s="358"/>
      <c r="L238" s="358"/>
      <c r="M238" s="358"/>
      <c r="N238" s="358"/>
      <c r="O238" s="358"/>
      <c r="P238" s="358"/>
      <c r="Q238" s="358"/>
      <c r="R238" s="358"/>
      <c r="S238" s="358"/>
      <c r="T238" s="358"/>
      <c r="U238" s="358"/>
      <c r="V238" s="358"/>
      <c r="W238" s="358"/>
      <c r="X238" s="358"/>
      <c r="Y238" s="358"/>
      <c r="Z238" s="358"/>
      <c r="AA238" s="358"/>
      <c r="AB238" s="358"/>
      <c r="AC238" s="358"/>
      <c r="AD238" s="358"/>
      <c r="AE238" s="358"/>
      <c r="AF238" s="358"/>
      <c r="AG238" s="358"/>
      <c r="AH238" s="358"/>
      <c r="AI238" s="358"/>
      <c r="AJ238" s="358"/>
      <c r="AK238" s="358"/>
      <c r="AL238" s="358"/>
      <c r="AM238" s="358"/>
      <c r="AN238" s="358"/>
      <c r="AO238" s="358"/>
      <c r="AP238" s="358"/>
      <c r="AQ238" s="358"/>
      <c r="AR238" s="358"/>
      <c r="AS238" s="358"/>
      <c r="AT238" s="358"/>
    </row>
    <row r="239" spans="1:46" s="359" customFormat="1" ht="13.5">
      <c r="A239" s="358"/>
      <c r="B239" s="358"/>
      <c r="C239" s="358"/>
      <c r="D239" s="358"/>
      <c r="E239" s="358"/>
      <c r="F239" s="358"/>
      <c r="G239" s="358"/>
      <c r="H239" s="358"/>
      <c r="I239" s="358"/>
      <c r="J239" s="358"/>
      <c r="K239" s="358"/>
      <c r="L239" s="358"/>
      <c r="M239" s="358"/>
      <c r="N239" s="358"/>
      <c r="O239" s="358"/>
      <c r="P239" s="358"/>
      <c r="Q239" s="358"/>
      <c r="R239" s="358"/>
      <c r="S239" s="358"/>
      <c r="T239" s="358"/>
      <c r="U239" s="358"/>
      <c r="V239" s="358"/>
      <c r="W239" s="358"/>
      <c r="X239" s="358"/>
      <c r="Y239" s="358"/>
      <c r="Z239" s="358"/>
      <c r="AA239" s="358"/>
      <c r="AB239" s="358"/>
      <c r="AC239" s="358"/>
      <c r="AD239" s="358"/>
      <c r="AE239" s="358"/>
      <c r="AF239" s="358"/>
      <c r="AG239" s="358"/>
      <c r="AH239" s="358"/>
      <c r="AI239" s="358"/>
      <c r="AJ239" s="358"/>
      <c r="AK239" s="358"/>
      <c r="AL239" s="358"/>
      <c r="AM239" s="358"/>
      <c r="AN239" s="358"/>
      <c r="AO239" s="358"/>
      <c r="AP239" s="358"/>
      <c r="AQ239" s="358"/>
      <c r="AR239" s="358"/>
      <c r="AS239" s="358"/>
      <c r="AT239" s="358"/>
    </row>
    <row r="240" spans="1:46" s="359" customFormat="1" ht="13.5">
      <c r="A240" s="358"/>
      <c r="B240" s="358"/>
      <c r="C240" s="358"/>
      <c r="D240" s="358"/>
      <c r="E240" s="358"/>
      <c r="F240" s="358"/>
      <c r="G240" s="358"/>
      <c r="H240" s="358"/>
      <c r="I240" s="358"/>
      <c r="J240" s="358"/>
      <c r="K240" s="358"/>
      <c r="L240" s="358"/>
      <c r="M240" s="358"/>
      <c r="N240" s="358"/>
      <c r="O240" s="358"/>
      <c r="P240" s="358"/>
      <c r="Q240" s="358"/>
      <c r="R240" s="358"/>
      <c r="S240" s="358"/>
      <c r="T240" s="358"/>
      <c r="U240" s="358"/>
      <c r="V240" s="358"/>
      <c r="W240" s="358"/>
      <c r="X240" s="358"/>
      <c r="Y240" s="358"/>
      <c r="Z240" s="358"/>
      <c r="AA240" s="358"/>
      <c r="AB240" s="358"/>
      <c r="AC240" s="358"/>
      <c r="AD240" s="358"/>
      <c r="AE240" s="358"/>
      <c r="AF240" s="358"/>
      <c r="AG240" s="358"/>
      <c r="AH240" s="358"/>
      <c r="AI240" s="358"/>
      <c r="AJ240" s="358"/>
      <c r="AK240" s="358"/>
      <c r="AL240" s="358"/>
      <c r="AM240" s="358"/>
      <c r="AN240" s="358"/>
      <c r="AO240" s="358"/>
      <c r="AP240" s="358"/>
      <c r="AQ240" s="358"/>
      <c r="AR240" s="358"/>
      <c r="AS240" s="358"/>
      <c r="AT240" s="358"/>
    </row>
    <row r="241" spans="1:46" s="359" customFormat="1" ht="13.5">
      <c r="A241" s="358"/>
      <c r="B241" s="358"/>
      <c r="C241" s="358"/>
      <c r="D241" s="358"/>
      <c r="E241" s="358"/>
      <c r="F241" s="358"/>
      <c r="G241" s="358"/>
      <c r="H241" s="358"/>
      <c r="I241" s="358"/>
      <c r="J241" s="358"/>
      <c r="K241" s="358"/>
      <c r="L241" s="358"/>
      <c r="M241" s="358"/>
      <c r="N241" s="358"/>
      <c r="O241" s="358"/>
      <c r="P241" s="358"/>
      <c r="Q241" s="358"/>
      <c r="R241" s="358"/>
      <c r="S241" s="358"/>
      <c r="T241" s="358"/>
      <c r="U241" s="358"/>
      <c r="V241" s="358"/>
      <c r="W241" s="358"/>
      <c r="X241" s="358"/>
      <c r="Y241" s="358"/>
      <c r="Z241" s="358"/>
      <c r="AA241" s="358"/>
      <c r="AB241" s="358"/>
      <c r="AC241" s="358"/>
      <c r="AD241" s="358"/>
      <c r="AE241" s="358"/>
      <c r="AF241" s="358"/>
      <c r="AG241" s="358"/>
      <c r="AH241" s="358"/>
      <c r="AI241" s="358"/>
      <c r="AJ241" s="358"/>
      <c r="AK241" s="358"/>
      <c r="AL241" s="358"/>
      <c r="AM241" s="358"/>
      <c r="AN241" s="358"/>
      <c r="AO241" s="358"/>
      <c r="AP241" s="358"/>
      <c r="AQ241" s="358"/>
      <c r="AR241" s="358"/>
      <c r="AS241" s="358"/>
      <c r="AT241" s="358"/>
    </row>
    <row r="242" spans="1:46" s="359" customFormat="1" ht="13.5">
      <c r="A242" s="358"/>
      <c r="B242" s="358"/>
      <c r="C242" s="358"/>
      <c r="D242" s="358"/>
      <c r="E242" s="358"/>
      <c r="F242" s="358"/>
      <c r="G242" s="358"/>
      <c r="H242" s="358"/>
      <c r="I242" s="358"/>
      <c r="J242" s="358"/>
      <c r="K242" s="358"/>
      <c r="L242" s="358"/>
      <c r="M242" s="358"/>
      <c r="N242" s="358"/>
      <c r="O242" s="358"/>
      <c r="P242" s="358"/>
      <c r="Q242" s="358"/>
      <c r="R242" s="358"/>
      <c r="S242" s="358"/>
      <c r="T242" s="358"/>
      <c r="U242" s="358"/>
      <c r="V242" s="358"/>
      <c r="W242" s="358"/>
      <c r="X242" s="358"/>
      <c r="Y242" s="358"/>
      <c r="Z242" s="358"/>
      <c r="AA242" s="358"/>
      <c r="AB242" s="358"/>
      <c r="AC242" s="358"/>
      <c r="AD242" s="358"/>
      <c r="AE242" s="358"/>
      <c r="AF242" s="358"/>
      <c r="AG242" s="358"/>
      <c r="AH242" s="358"/>
      <c r="AI242" s="358"/>
      <c r="AJ242" s="358"/>
      <c r="AK242" s="358"/>
      <c r="AL242" s="358"/>
      <c r="AM242" s="358"/>
      <c r="AN242" s="358"/>
      <c r="AO242" s="358"/>
      <c r="AP242" s="358"/>
      <c r="AQ242" s="358"/>
      <c r="AR242" s="358"/>
      <c r="AS242" s="358"/>
      <c r="AT242" s="358"/>
    </row>
    <row r="243" spans="1:46" s="359" customFormat="1" ht="13.5">
      <c r="A243" s="358"/>
      <c r="B243" s="358"/>
      <c r="C243" s="358"/>
      <c r="D243" s="358"/>
      <c r="E243" s="358"/>
      <c r="F243" s="358"/>
      <c r="G243" s="358"/>
      <c r="H243" s="358"/>
      <c r="I243" s="358"/>
      <c r="J243" s="358"/>
      <c r="K243" s="358"/>
      <c r="L243" s="358"/>
      <c r="M243" s="358"/>
      <c r="N243" s="358"/>
      <c r="O243" s="358"/>
      <c r="P243" s="358"/>
      <c r="Q243" s="358"/>
      <c r="R243" s="358"/>
      <c r="S243" s="358"/>
      <c r="T243" s="358"/>
      <c r="U243" s="358"/>
      <c r="V243" s="358"/>
      <c r="W243" s="358"/>
      <c r="X243" s="358"/>
      <c r="Y243" s="358"/>
      <c r="Z243" s="358"/>
      <c r="AA243" s="358"/>
      <c r="AB243" s="358"/>
      <c r="AC243" s="358"/>
      <c r="AD243" s="358"/>
      <c r="AE243" s="358"/>
      <c r="AF243" s="358"/>
      <c r="AG243" s="358"/>
      <c r="AH243" s="358"/>
      <c r="AI243" s="358"/>
      <c r="AJ243" s="358"/>
      <c r="AK243" s="358"/>
      <c r="AL243" s="358"/>
      <c r="AM243" s="358"/>
      <c r="AN243" s="358"/>
      <c r="AO243" s="358"/>
      <c r="AP243" s="358"/>
      <c r="AQ243" s="358"/>
      <c r="AR243" s="358"/>
      <c r="AS243" s="358"/>
      <c r="AT243" s="358"/>
    </row>
    <row r="244" spans="1:46" s="359" customFormat="1" ht="13.5">
      <c r="A244" s="358"/>
      <c r="B244" s="358"/>
      <c r="C244" s="358"/>
      <c r="D244" s="358"/>
      <c r="E244" s="358"/>
      <c r="F244" s="358"/>
      <c r="G244" s="358"/>
      <c r="H244" s="358"/>
      <c r="I244" s="358"/>
      <c r="J244" s="358"/>
      <c r="K244" s="358"/>
      <c r="L244" s="358"/>
      <c r="M244" s="358"/>
      <c r="N244" s="358"/>
      <c r="O244" s="358"/>
      <c r="P244" s="358"/>
      <c r="Q244" s="358"/>
      <c r="R244" s="358"/>
      <c r="S244" s="358"/>
      <c r="T244" s="358"/>
      <c r="U244" s="358"/>
      <c r="V244" s="358"/>
      <c r="W244" s="358"/>
      <c r="X244" s="358"/>
      <c r="Y244" s="358"/>
      <c r="Z244" s="358"/>
      <c r="AA244" s="358"/>
      <c r="AB244" s="358"/>
      <c r="AC244" s="358"/>
      <c r="AD244" s="358"/>
      <c r="AE244" s="358"/>
      <c r="AF244" s="358"/>
      <c r="AG244" s="358"/>
      <c r="AH244" s="358"/>
      <c r="AI244" s="358"/>
      <c r="AJ244" s="358"/>
      <c r="AK244" s="358"/>
      <c r="AL244" s="358"/>
      <c r="AM244" s="358"/>
      <c r="AN244" s="358"/>
      <c r="AO244" s="358"/>
      <c r="AP244" s="358"/>
      <c r="AQ244" s="358"/>
      <c r="AR244" s="358"/>
      <c r="AS244" s="358"/>
      <c r="AT244" s="358"/>
    </row>
    <row r="245" spans="1:46" s="359" customFormat="1" ht="13.5">
      <c r="A245" s="358"/>
      <c r="B245" s="358"/>
      <c r="C245" s="358"/>
      <c r="D245" s="358"/>
      <c r="E245" s="358"/>
      <c r="F245" s="358"/>
      <c r="G245" s="358"/>
      <c r="H245" s="358"/>
      <c r="I245" s="358"/>
      <c r="J245" s="358"/>
      <c r="K245" s="358"/>
      <c r="L245" s="358"/>
      <c r="M245" s="358"/>
      <c r="N245" s="358"/>
      <c r="O245" s="358"/>
      <c r="P245" s="358"/>
      <c r="Q245" s="358"/>
      <c r="R245" s="358"/>
      <c r="S245" s="358"/>
      <c r="T245" s="358"/>
      <c r="U245" s="358"/>
      <c r="V245" s="358"/>
      <c r="W245" s="358"/>
      <c r="X245" s="358"/>
      <c r="Y245" s="358"/>
      <c r="Z245" s="358"/>
      <c r="AA245" s="358"/>
      <c r="AB245" s="358"/>
      <c r="AC245" s="358"/>
      <c r="AD245" s="358"/>
      <c r="AE245" s="358"/>
      <c r="AF245" s="358"/>
      <c r="AG245" s="358"/>
      <c r="AH245" s="358"/>
      <c r="AI245" s="358"/>
      <c r="AJ245" s="358"/>
      <c r="AK245" s="358"/>
      <c r="AL245" s="358"/>
      <c r="AM245" s="358"/>
      <c r="AN245" s="358"/>
      <c r="AO245" s="358"/>
      <c r="AP245" s="358"/>
      <c r="AQ245" s="358"/>
      <c r="AR245" s="358"/>
      <c r="AS245" s="358"/>
      <c r="AT245" s="358"/>
    </row>
    <row r="246" spans="1:46" s="359" customFormat="1" ht="13.5">
      <c r="A246" s="358"/>
      <c r="B246" s="358"/>
      <c r="C246" s="358"/>
      <c r="D246" s="358"/>
      <c r="E246" s="358"/>
      <c r="F246" s="358"/>
      <c r="G246" s="358"/>
      <c r="H246" s="358"/>
      <c r="I246" s="358"/>
      <c r="J246" s="358"/>
      <c r="K246" s="358"/>
      <c r="L246" s="358"/>
      <c r="M246" s="358"/>
      <c r="N246" s="358"/>
      <c r="O246" s="358"/>
      <c r="P246" s="358"/>
      <c r="Q246" s="358"/>
      <c r="R246" s="358"/>
      <c r="S246" s="358"/>
      <c r="T246" s="358"/>
      <c r="U246" s="358"/>
      <c r="V246" s="358"/>
      <c r="W246" s="358"/>
      <c r="X246" s="358"/>
      <c r="Y246" s="358"/>
      <c r="Z246" s="358"/>
      <c r="AA246" s="358"/>
      <c r="AB246" s="358"/>
      <c r="AC246" s="358"/>
      <c r="AD246" s="358"/>
      <c r="AE246" s="358"/>
      <c r="AF246" s="358"/>
      <c r="AG246" s="358"/>
      <c r="AH246" s="358"/>
      <c r="AI246" s="358"/>
      <c r="AJ246" s="358"/>
      <c r="AK246" s="358"/>
      <c r="AL246" s="358"/>
      <c r="AM246" s="358"/>
      <c r="AN246" s="358"/>
      <c r="AO246" s="358"/>
      <c r="AP246" s="358"/>
      <c r="AQ246" s="358"/>
      <c r="AR246" s="358"/>
      <c r="AS246" s="358"/>
      <c r="AT246" s="358"/>
    </row>
    <row r="247" spans="1:46" s="359" customFormat="1" ht="13.5">
      <c r="A247" s="358"/>
      <c r="B247" s="358"/>
      <c r="C247" s="358"/>
      <c r="D247" s="358"/>
      <c r="E247" s="358"/>
      <c r="F247" s="358"/>
      <c r="G247" s="358"/>
      <c r="H247" s="358"/>
      <c r="I247" s="358"/>
      <c r="J247" s="358"/>
      <c r="K247" s="358"/>
      <c r="L247" s="358"/>
      <c r="M247" s="358"/>
      <c r="N247" s="358"/>
      <c r="O247" s="358"/>
      <c r="P247" s="358"/>
      <c r="Q247" s="358"/>
      <c r="R247" s="358"/>
      <c r="S247" s="358"/>
      <c r="T247" s="358"/>
      <c r="U247" s="358"/>
      <c r="V247" s="358"/>
      <c r="W247" s="358"/>
      <c r="X247" s="358"/>
      <c r="Y247" s="358"/>
      <c r="Z247" s="358"/>
      <c r="AA247" s="358"/>
      <c r="AB247" s="358"/>
      <c r="AC247" s="358"/>
      <c r="AD247" s="358"/>
      <c r="AE247" s="358"/>
      <c r="AF247" s="358"/>
      <c r="AG247" s="358"/>
      <c r="AH247" s="358"/>
      <c r="AI247" s="358"/>
      <c r="AJ247" s="358"/>
      <c r="AK247" s="358"/>
      <c r="AL247" s="358"/>
      <c r="AM247" s="358"/>
      <c r="AN247" s="358"/>
      <c r="AO247" s="358"/>
      <c r="AP247" s="358"/>
      <c r="AQ247" s="358"/>
      <c r="AR247" s="358"/>
      <c r="AS247" s="358"/>
      <c r="AT247" s="358"/>
    </row>
    <row r="248" spans="1:46" s="359" customFormat="1" ht="13.5">
      <c r="A248" s="358"/>
      <c r="B248" s="358"/>
      <c r="C248" s="358"/>
      <c r="D248" s="358"/>
      <c r="E248" s="358"/>
      <c r="F248" s="358"/>
      <c r="G248" s="358"/>
      <c r="H248" s="358"/>
      <c r="I248" s="358"/>
      <c r="J248" s="358"/>
      <c r="K248" s="358"/>
      <c r="L248" s="358"/>
      <c r="M248" s="358"/>
      <c r="N248" s="358"/>
      <c r="O248" s="358"/>
      <c r="P248" s="358"/>
      <c r="Q248" s="358"/>
      <c r="R248" s="358"/>
      <c r="S248" s="358"/>
      <c r="T248" s="358"/>
      <c r="U248" s="358"/>
      <c r="V248" s="358"/>
      <c r="W248" s="358"/>
      <c r="X248" s="358"/>
      <c r="Y248" s="358"/>
      <c r="Z248" s="358"/>
      <c r="AA248" s="358"/>
      <c r="AB248" s="358"/>
      <c r="AC248" s="358"/>
      <c r="AD248" s="358"/>
      <c r="AE248" s="358"/>
      <c r="AF248" s="358"/>
      <c r="AG248" s="358"/>
      <c r="AH248" s="358"/>
      <c r="AI248" s="358"/>
      <c r="AJ248" s="358"/>
      <c r="AK248" s="358"/>
      <c r="AL248" s="358"/>
      <c r="AM248" s="358"/>
      <c r="AN248" s="358"/>
      <c r="AO248" s="358"/>
      <c r="AP248" s="358"/>
      <c r="AQ248" s="358"/>
      <c r="AR248" s="358"/>
      <c r="AS248" s="358"/>
      <c r="AT248" s="358"/>
    </row>
    <row r="249" spans="1:46" s="359" customFormat="1" ht="13.5">
      <c r="A249" s="358"/>
      <c r="B249" s="358"/>
      <c r="C249" s="358"/>
      <c r="D249" s="358"/>
      <c r="E249" s="358"/>
      <c r="F249" s="358"/>
      <c r="G249" s="358"/>
      <c r="H249" s="358"/>
      <c r="I249" s="358"/>
      <c r="J249" s="358"/>
      <c r="K249" s="358"/>
      <c r="L249" s="358"/>
      <c r="M249" s="358"/>
      <c r="N249" s="358"/>
      <c r="O249" s="358"/>
      <c r="P249" s="358"/>
      <c r="Q249" s="358"/>
      <c r="R249" s="358"/>
      <c r="S249" s="358"/>
      <c r="T249" s="358"/>
      <c r="U249" s="358"/>
      <c r="V249" s="358"/>
      <c r="W249" s="358"/>
      <c r="X249" s="358"/>
      <c r="Y249" s="358"/>
      <c r="Z249" s="358"/>
      <c r="AA249" s="358"/>
      <c r="AB249" s="358"/>
      <c r="AC249" s="358"/>
      <c r="AD249" s="358"/>
      <c r="AE249" s="358"/>
      <c r="AF249" s="358"/>
      <c r="AG249" s="358"/>
      <c r="AH249" s="358"/>
      <c r="AI249" s="358"/>
      <c r="AJ249" s="358"/>
      <c r="AK249" s="358"/>
      <c r="AL249" s="358"/>
      <c r="AM249" s="358"/>
      <c r="AN249" s="358"/>
      <c r="AO249" s="358"/>
      <c r="AP249" s="358"/>
      <c r="AQ249" s="358"/>
      <c r="AR249" s="358"/>
      <c r="AS249" s="358"/>
      <c r="AT249" s="358"/>
    </row>
    <row r="250" spans="1:46" s="359" customFormat="1" ht="13.5">
      <c r="A250" s="358"/>
      <c r="B250" s="358"/>
      <c r="C250" s="358"/>
      <c r="D250" s="358"/>
      <c r="E250" s="358"/>
      <c r="F250" s="358"/>
      <c r="G250" s="358"/>
      <c r="H250" s="358"/>
      <c r="I250" s="358"/>
      <c r="J250" s="358"/>
      <c r="K250" s="358"/>
      <c r="L250" s="358"/>
      <c r="M250" s="358"/>
      <c r="N250" s="358"/>
      <c r="O250" s="358"/>
      <c r="P250" s="358"/>
      <c r="Q250" s="358"/>
      <c r="R250" s="358"/>
      <c r="S250" s="358"/>
      <c r="T250" s="358"/>
      <c r="U250" s="358"/>
      <c r="V250" s="358"/>
      <c r="W250" s="358"/>
      <c r="X250" s="358"/>
      <c r="Y250" s="358"/>
      <c r="Z250" s="358"/>
      <c r="AA250" s="358"/>
      <c r="AB250" s="358"/>
      <c r="AC250" s="358"/>
      <c r="AD250" s="358"/>
      <c r="AE250" s="358"/>
      <c r="AF250" s="358"/>
      <c r="AG250" s="358"/>
      <c r="AH250" s="358"/>
      <c r="AI250" s="358"/>
      <c r="AJ250" s="358"/>
      <c r="AK250" s="358"/>
      <c r="AL250" s="358"/>
      <c r="AM250" s="358"/>
      <c r="AN250" s="358"/>
      <c r="AO250" s="358"/>
      <c r="AP250" s="358"/>
      <c r="AQ250" s="358"/>
      <c r="AR250" s="358"/>
      <c r="AS250" s="358"/>
      <c r="AT250" s="358"/>
    </row>
    <row r="251" spans="1:46" s="359" customFormat="1" ht="13.5">
      <c r="A251" s="358"/>
      <c r="B251" s="358"/>
      <c r="C251" s="358"/>
      <c r="D251" s="358"/>
      <c r="E251" s="358"/>
      <c r="F251" s="358"/>
      <c r="G251" s="358"/>
      <c r="H251" s="358"/>
      <c r="I251" s="358"/>
      <c r="J251" s="358"/>
      <c r="K251" s="358"/>
      <c r="L251" s="358"/>
      <c r="M251" s="358"/>
      <c r="N251" s="358"/>
      <c r="O251" s="358"/>
      <c r="P251" s="358"/>
      <c r="Q251" s="358"/>
      <c r="R251" s="358"/>
      <c r="S251" s="358"/>
      <c r="T251" s="358"/>
      <c r="U251" s="358"/>
      <c r="V251" s="358"/>
      <c r="W251" s="358"/>
      <c r="X251" s="358"/>
      <c r="Y251" s="358"/>
      <c r="Z251" s="358"/>
      <c r="AA251" s="358"/>
      <c r="AB251" s="358"/>
      <c r="AC251" s="358"/>
      <c r="AD251" s="358"/>
      <c r="AE251" s="358"/>
      <c r="AF251" s="358"/>
      <c r="AG251" s="358"/>
      <c r="AH251" s="358"/>
      <c r="AI251" s="358"/>
      <c r="AJ251" s="358"/>
      <c r="AK251" s="358"/>
      <c r="AL251" s="358"/>
      <c r="AM251" s="358"/>
      <c r="AN251" s="358"/>
      <c r="AO251" s="358"/>
      <c r="AP251" s="358"/>
      <c r="AQ251" s="358"/>
      <c r="AR251" s="358"/>
      <c r="AS251" s="358"/>
      <c r="AT251" s="358"/>
    </row>
    <row r="252" spans="1:46" s="359" customFormat="1" ht="13.5">
      <c r="A252" s="358"/>
      <c r="B252" s="358"/>
      <c r="C252" s="358"/>
      <c r="D252" s="358"/>
      <c r="E252" s="358"/>
      <c r="F252" s="358"/>
      <c r="G252" s="358"/>
      <c r="H252" s="358"/>
      <c r="I252" s="358"/>
      <c r="J252" s="358"/>
      <c r="K252" s="358"/>
      <c r="L252" s="358"/>
      <c r="M252" s="358"/>
      <c r="N252" s="358"/>
      <c r="O252" s="358"/>
      <c r="P252" s="358"/>
      <c r="Q252" s="358"/>
      <c r="R252" s="358"/>
      <c r="S252" s="358"/>
      <c r="T252" s="358"/>
      <c r="U252" s="358"/>
      <c r="V252" s="358"/>
      <c r="W252" s="358"/>
      <c r="X252" s="358"/>
      <c r="Y252" s="358"/>
      <c r="Z252" s="358"/>
      <c r="AA252" s="358"/>
      <c r="AB252" s="358"/>
      <c r="AC252" s="358"/>
      <c r="AD252" s="358"/>
      <c r="AE252" s="358"/>
      <c r="AF252" s="358"/>
      <c r="AG252" s="358"/>
      <c r="AH252" s="358"/>
      <c r="AI252" s="358"/>
      <c r="AJ252" s="358"/>
      <c r="AK252" s="358"/>
      <c r="AL252" s="358"/>
      <c r="AM252" s="358"/>
      <c r="AN252" s="358"/>
      <c r="AO252" s="358"/>
      <c r="AP252" s="358"/>
      <c r="AQ252" s="358"/>
      <c r="AR252" s="358"/>
      <c r="AS252" s="358"/>
      <c r="AT252" s="358"/>
    </row>
    <row r="253" spans="1:46" s="359" customFormat="1" ht="13.5">
      <c r="A253" s="358"/>
      <c r="B253" s="358"/>
      <c r="C253" s="358"/>
      <c r="D253" s="358"/>
      <c r="E253" s="358"/>
      <c r="F253" s="358"/>
      <c r="G253" s="358"/>
      <c r="H253" s="358"/>
      <c r="I253" s="358"/>
      <c r="J253" s="358"/>
      <c r="K253" s="358"/>
      <c r="L253" s="358"/>
      <c r="M253" s="358"/>
      <c r="N253" s="358"/>
      <c r="O253" s="358"/>
      <c r="P253" s="358"/>
      <c r="Q253" s="358"/>
      <c r="R253" s="358"/>
      <c r="S253" s="358"/>
      <c r="T253" s="358"/>
      <c r="U253" s="358"/>
      <c r="V253" s="358"/>
      <c r="W253" s="358"/>
      <c r="X253" s="358"/>
      <c r="Y253" s="358"/>
      <c r="Z253" s="358"/>
      <c r="AA253" s="358"/>
      <c r="AB253" s="358"/>
      <c r="AC253" s="358"/>
      <c r="AD253" s="358"/>
      <c r="AE253" s="358"/>
      <c r="AF253" s="358"/>
      <c r="AG253" s="358"/>
      <c r="AH253" s="358"/>
      <c r="AI253" s="358"/>
      <c r="AJ253" s="358"/>
      <c r="AK253" s="358"/>
      <c r="AL253" s="358"/>
      <c r="AM253" s="358"/>
      <c r="AN253" s="358"/>
      <c r="AO253" s="358"/>
      <c r="AP253" s="358"/>
      <c r="AQ253" s="358"/>
      <c r="AR253" s="358"/>
      <c r="AS253" s="358"/>
      <c r="AT253" s="358"/>
    </row>
    <row r="254" spans="1:46" s="359" customFormat="1" ht="13.5">
      <c r="A254" s="358"/>
      <c r="B254" s="358"/>
      <c r="C254" s="358"/>
      <c r="D254" s="358"/>
      <c r="E254" s="358"/>
      <c r="F254" s="358"/>
      <c r="G254" s="358"/>
      <c r="H254" s="358"/>
      <c r="I254" s="358"/>
      <c r="J254" s="358"/>
      <c r="K254" s="358"/>
      <c r="L254" s="358"/>
      <c r="M254" s="358"/>
      <c r="N254" s="358"/>
      <c r="O254" s="358"/>
      <c r="P254" s="358"/>
      <c r="Q254" s="358"/>
      <c r="R254" s="358"/>
      <c r="S254" s="358"/>
      <c r="T254" s="358"/>
      <c r="U254" s="358"/>
      <c r="V254" s="358"/>
      <c r="W254" s="358"/>
      <c r="X254" s="358"/>
      <c r="Y254" s="358"/>
      <c r="Z254" s="358"/>
      <c r="AA254" s="358"/>
      <c r="AB254" s="358"/>
      <c r="AC254" s="358"/>
      <c r="AD254" s="358"/>
      <c r="AE254" s="358"/>
      <c r="AF254" s="358"/>
      <c r="AG254" s="358"/>
      <c r="AH254" s="358"/>
      <c r="AI254" s="358"/>
      <c r="AJ254" s="358"/>
      <c r="AK254" s="358"/>
      <c r="AL254" s="358"/>
      <c r="AM254" s="358"/>
      <c r="AN254" s="358"/>
      <c r="AO254" s="358"/>
      <c r="AP254" s="358"/>
      <c r="AQ254" s="358"/>
      <c r="AR254" s="358"/>
      <c r="AS254" s="358"/>
      <c r="AT254" s="358"/>
    </row>
    <row r="255" spans="1:46" s="359" customFormat="1" ht="13.5">
      <c r="A255" s="358"/>
      <c r="B255" s="358"/>
      <c r="C255" s="358"/>
      <c r="D255" s="358"/>
      <c r="E255" s="358"/>
      <c r="F255" s="358"/>
      <c r="G255" s="358"/>
      <c r="H255" s="358"/>
      <c r="I255" s="358"/>
      <c r="J255" s="358"/>
      <c r="K255" s="358"/>
      <c r="L255" s="358"/>
      <c r="M255" s="358"/>
      <c r="N255" s="358"/>
      <c r="O255" s="358"/>
      <c r="P255" s="358"/>
      <c r="Q255" s="358"/>
      <c r="R255" s="358"/>
      <c r="S255" s="358"/>
      <c r="T255" s="358"/>
      <c r="U255" s="358"/>
      <c r="V255" s="358"/>
      <c r="W255" s="358"/>
      <c r="X255" s="358"/>
      <c r="Y255" s="358"/>
      <c r="Z255" s="358"/>
      <c r="AA255" s="358"/>
      <c r="AB255" s="358"/>
      <c r="AC255" s="358"/>
      <c r="AD255" s="358"/>
      <c r="AE255" s="358"/>
      <c r="AF255" s="358"/>
      <c r="AG255" s="358"/>
      <c r="AH255" s="358"/>
      <c r="AI255" s="358"/>
      <c r="AJ255" s="358"/>
      <c r="AK255" s="358"/>
      <c r="AL255" s="358"/>
      <c r="AM255" s="358"/>
      <c r="AN255" s="358"/>
      <c r="AO255" s="358"/>
      <c r="AP255" s="358"/>
      <c r="AQ255" s="358"/>
      <c r="AR255" s="358"/>
      <c r="AS255" s="358"/>
      <c r="AT255" s="358"/>
    </row>
    <row r="256" spans="1:46" s="359" customFormat="1" ht="13.5">
      <c r="A256" s="358"/>
      <c r="B256" s="358"/>
      <c r="C256" s="358"/>
      <c r="D256" s="358"/>
      <c r="E256" s="358"/>
      <c r="F256" s="358"/>
      <c r="G256" s="358"/>
      <c r="H256" s="358"/>
      <c r="I256" s="358"/>
      <c r="J256" s="358"/>
      <c r="K256" s="358"/>
      <c r="L256" s="358"/>
      <c r="M256" s="358"/>
      <c r="N256" s="358"/>
      <c r="O256" s="358"/>
      <c r="P256" s="358"/>
      <c r="Q256" s="358"/>
      <c r="R256" s="358"/>
      <c r="S256" s="358"/>
      <c r="T256" s="358"/>
      <c r="U256" s="358"/>
      <c r="V256" s="358"/>
      <c r="W256" s="358"/>
      <c r="X256" s="358"/>
      <c r="Y256" s="358"/>
      <c r="Z256" s="358"/>
      <c r="AA256" s="358"/>
      <c r="AB256" s="358"/>
      <c r="AC256" s="358"/>
      <c r="AD256" s="358"/>
      <c r="AE256" s="358"/>
      <c r="AF256" s="358"/>
      <c r="AG256" s="358"/>
      <c r="AH256" s="358"/>
      <c r="AI256" s="358"/>
      <c r="AJ256" s="358"/>
      <c r="AK256" s="358"/>
      <c r="AL256" s="358"/>
      <c r="AM256" s="358"/>
      <c r="AN256" s="358"/>
      <c r="AO256" s="358"/>
      <c r="AP256" s="358"/>
      <c r="AQ256" s="358"/>
      <c r="AR256" s="358"/>
      <c r="AS256" s="358"/>
      <c r="AT256" s="358"/>
    </row>
    <row r="257" spans="1:46" s="359" customFormat="1" ht="13.5">
      <c r="A257" s="358"/>
      <c r="B257" s="358"/>
      <c r="C257" s="358"/>
      <c r="D257" s="358"/>
      <c r="E257" s="358"/>
      <c r="F257" s="358"/>
      <c r="G257" s="358"/>
      <c r="H257" s="358"/>
      <c r="I257" s="358"/>
      <c r="J257" s="358"/>
      <c r="K257" s="358"/>
      <c r="L257" s="358"/>
      <c r="M257" s="358"/>
      <c r="N257" s="358"/>
      <c r="O257" s="358"/>
      <c r="P257" s="358"/>
      <c r="Q257" s="358"/>
      <c r="R257" s="358"/>
      <c r="S257" s="358"/>
      <c r="T257" s="358"/>
      <c r="U257" s="358"/>
      <c r="V257" s="358"/>
      <c r="W257" s="358"/>
      <c r="X257" s="358"/>
      <c r="Y257" s="358"/>
      <c r="Z257" s="358"/>
      <c r="AA257" s="358"/>
      <c r="AB257" s="358"/>
      <c r="AC257" s="358"/>
      <c r="AD257" s="358"/>
      <c r="AE257" s="358"/>
      <c r="AF257" s="358"/>
      <c r="AG257" s="358"/>
      <c r="AH257" s="358"/>
      <c r="AI257" s="358"/>
      <c r="AJ257" s="358"/>
      <c r="AK257" s="358"/>
      <c r="AL257" s="358"/>
      <c r="AM257" s="358"/>
      <c r="AN257" s="358"/>
      <c r="AO257" s="358"/>
      <c r="AP257" s="358"/>
      <c r="AQ257" s="358"/>
      <c r="AR257" s="358"/>
      <c r="AS257" s="358"/>
      <c r="AT257" s="358"/>
    </row>
    <row r="258" spans="1:46" s="359" customFormat="1" ht="13.5">
      <c r="A258" s="358"/>
      <c r="B258" s="358"/>
      <c r="C258" s="358"/>
      <c r="D258" s="358"/>
      <c r="E258" s="358"/>
      <c r="F258" s="358"/>
      <c r="G258" s="358"/>
      <c r="H258" s="358"/>
      <c r="I258" s="358"/>
      <c r="J258" s="358"/>
      <c r="K258" s="358"/>
      <c r="L258" s="358"/>
      <c r="M258" s="358"/>
      <c r="N258" s="358"/>
      <c r="O258" s="358"/>
      <c r="P258" s="358"/>
      <c r="Q258" s="358"/>
      <c r="R258" s="358"/>
      <c r="S258" s="358"/>
      <c r="T258" s="358"/>
      <c r="U258" s="358"/>
      <c r="V258" s="358"/>
      <c r="W258" s="358"/>
      <c r="X258" s="358"/>
      <c r="Y258" s="358"/>
      <c r="Z258" s="358"/>
      <c r="AA258" s="358"/>
      <c r="AB258" s="358"/>
      <c r="AC258" s="358"/>
      <c r="AD258" s="358"/>
      <c r="AE258" s="358"/>
      <c r="AF258" s="358"/>
      <c r="AG258" s="358"/>
      <c r="AH258" s="358"/>
      <c r="AI258" s="358"/>
      <c r="AJ258" s="358"/>
      <c r="AK258" s="358"/>
      <c r="AL258" s="358"/>
      <c r="AM258" s="358"/>
      <c r="AN258" s="358"/>
      <c r="AO258" s="358"/>
      <c r="AP258" s="358"/>
      <c r="AQ258" s="358"/>
      <c r="AR258" s="358"/>
      <c r="AS258" s="358"/>
      <c r="AT258" s="358"/>
    </row>
    <row r="259" spans="1:46" s="359" customFormat="1" ht="13.5">
      <c r="A259" s="358"/>
      <c r="B259" s="358"/>
      <c r="C259" s="358"/>
      <c r="D259" s="358"/>
      <c r="E259" s="358"/>
      <c r="F259" s="358"/>
      <c r="G259" s="358"/>
      <c r="H259" s="358"/>
      <c r="I259" s="358"/>
      <c r="J259" s="358"/>
      <c r="K259" s="358"/>
      <c r="L259" s="358"/>
      <c r="M259" s="358"/>
      <c r="N259" s="358"/>
      <c r="O259" s="358"/>
      <c r="P259" s="358"/>
      <c r="Q259" s="358"/>
      <c r="R259" s="358"/>
      <c r="S259" s="358"/>
      <c r="T259" s="358"/>
      <c r="U259" s="358"/>
      <c r="V259" s="358"/>
      <c r="W259" s="358"/>
      <c r="X259" s="358"/>
      <c r="Y259" s="358"/>
      <c r="Z259" s="358"/>
      <c r="AA259" s="358"/>
      <c r="AB259" s="358"/>
      <c r="AC259" s="358"/>
      <c r="AD259" s="358"/>
      <c r="AE259" s="358"/>
      <c r="AF259" s="358"/>
      <c r="AG259" s="358"/>
      <c r="AH259" s="358"/>
      <c r="AI259" s="358"/>
      <c r="AJ259" s="358"/>
      <c r="AK259" s="358"/>
      <c r="AL259" s="358"/>
      <c r="AM259" s="358"/>
      <c r="AN259" s="358"/>
      <c r="AO259" s="358"/>
      <c r="AP259" s="358"/>
      <c r="AQ259" s="358"/>
      <c r="AR259" s="358"/>
      <c r="AS259" s="358"/>
      <c r="AT259" s="358"/>
    </row>
    <row r="260" spans="1:46" s="359" customFormat="1" ht="13.5">
      <c r="A260" s="358"/>
      <c r="B260" s="358"/>
      <c r="C260" s="358"/>
      <c r="D260" s="358"/>
      <c r="E260" s="358"/>
      <c r="F260" s="358"/>
      <c r="G260" s="358"/>
      <c r="H260" s="358"/>
      <c r="I260" s="358"/>
      <c r="J260" s="358"/>
      <c r="K260" s="358"/>
      <c r="L260" s="358"/>
      <c r="M260" s="358"/>
      <c r="N260" s="358"/>
      <c r="O260" s="358"/>
      <c r="P260" s="358"/>
      <c r="Q260" s="358"/>
      <c r="R260" s="358"/>
      <c r="S260" s="358"/>
      <c r="T260" s="358"/>
      <c r="U260" s="358"/>
      <c r="V260" s="358"/>
      <c r="W260" s="358"/>
      <c r="X260" s="358"/>
      <c r="Y260" s="358"/>
      <c r="Z260" s="358"/>
      <c r="AA260" s="358"/>
      <c r="AB260" s="358"/>
      <c r="AC260" s="358"/>
      <c r="AD260" s="358"/>
      <c r="AE260" s="358"/>
      <c r="AF260" s="358"/>
      <c r="AG260" s="358"/>
      <c r="AH260" s="358"/>
      <c r="AI260" s="358"/>
      <c r="AJ260" s="358"/>
      <c r="AK260" s="358"/>
      <c r="AL260" s="358"/>
      <c r="AM260" s="358"/>
      <c r="AN260" s="358"/>
      <c r="AO260" s="358"/>
      <c r="AP260" s="358"/>
      <c r="AQ260" s="358"/>
      <c r="AR260" s="358"/>
      <c r="AS260" s="358"/>
      <c r="AT260" s="358"/>
    </row>
    <row r="261" spans="1:46" s="359" customFormat="1" ht="13.5">
      <c r="A261" s="358"/>
      <c r="B261" s="358"/>
      <c r="C261" s="358"/>
      <c r="D261" s="358"/>
      <c r="E261" s="358"/>
      <c r="F261" s="358"/>
      <c r="G261" s="358"/>
      <c r="H261" s="358"/>
      <c r="I261" s="358"/>
      <c r="J261" s="358"/>
      <c r="K261" s="358"/>
      <c r="L261" s="358"/>
      <c r="M261" s="358"/>
      <c r="N261" s="358"/>
      <c r="O261" s="358"/>
      <c r="P261" s="358"/>
      <c r="Q261" s="358"/>
      <c r="R261" s="358"/>
      <c r="S261" s="358"/>
      <c r="T261" s="358"/>
      <c r="U261" s="358"/>
      <c r="V261" s="358"/>
      <c r="W261" s="358"/>
      <c r="X261" s="358"/>
      <c r="Y261" s="358"/>
      <c r="Z261" s="358"/>
      <c r="AA261" s="358"/>
      <c r="AB261" s="358"/>
      <c r="AC261" s="358"/>
      <c r="AD261" s="358"/>
      <c r="AE261" s="358"/>
      <c r="AF261" s="358"/>
      <c r="AG261" s="358"/>
      <c r="AH261" s="358"/>
      <c r="AI261" s="358"/>
      <c r="AJ261" s="358"/>
      <c r="AK261" s="358"/>
      <c r="AL261" s="358"/>
      <c r="AM261" s="358"/>
      <c r="AN261" s="358"/>
      <c r="AO261" s="358"/>
      <c r="AP261" s="358"/>
      <c r="AQ261" s="358"/>
      <c r="AR261" s="358"/>
      <c r="AS261" s="358"/>
      <c r="AT261" s="358"/>
    </row>
    <row r="262" spans="1:46" s="359" customFormat="1" ht="13.5">
      <c r="A262" s="358"/>
      <c r="B262" s="358"/>
      <c r="C262" s="358"/>
      <c r="D262" s="358"/>
      <c r="E262" s="358"/>
      <c r="F262" s="358"/>
      <c r="G262" s="358"/>
      <c r="H262" s="358"/>
      <c r="I262" s="358"/>
      <c r="J262" s="358"/>
      <c r="K262" s="358"/>
      <c r="L262" s="358"/>
      <c r="M262" s="358"/>
      <c r="N262" s="358"/>
      <c r="O262" s="358"/>
      <c r="P262" s="358"/>
      <c r="Q262" s="358"/>
      <c r="R262" s="358"/>
      <c r="S262" s="358"/>
      <c r="T262" s="358"/>
      <c r="U262" s="358"/>
      <c r="V262" s="358"/>
      <c r="W262" s="358"/>
      <c r="X262" s="358"/>
      <c r="Y262" s="358"/>
      <c r="Z262" s="358"/>
      <c r="AA262" s="358"/>
      <c r="AB262" s="358"/>
      <c r="AC262" s="358"/>
      <c r="AD262" s="358"/>
      <c r="AE262" s="358"/>
      <c r="AF262" s="358"/>
      <c r="AG262" s="358"/>
      <c r="AH262" s="358"/>
      <c r="AI262" s="358"/>
      <c r="AJ262" s="358"/>
      <c r="AK262" s="358"/>
      <c r="AL262" s="358"/>
      <c r="AM262" s="358"/>
      <c r="AN262" s="358"/>
      <c r="AO262" s="358"/>
      <c r="AP262" s="358"/>
      <c r="AQ262" s="358"/>
      <c r="AR262" s="358"/>
      <c r="AS262" s="358"/>
      <c r="AT262" s="358"/>
    </row>
    <row r="263" spans="1:46" s="359" customFormat="1" ht="13.5">
      <c r="A263" s="358"/>
      <c r="B263" s="358"/>
      <c r="C263" s="358"/>
      <c r="D263" s="358"/>
      <c r="E263" s="358"/>
      <c r="F263" s="358"/>
      <c r="G263" s="358"/>
      <c r="H263" s="358"/>
      <c r="I263" s="358"/>
      <c r="J263" s="358"/>
      <c r="K263" s="358"/>
      <c r="L263" s="358"/>
      <c r="M263" s="358"/>
      <c r="N263" s="358"/>
      <c r="O263" s="358"/>
      <c r="P263" s="358"/>
      <c r="Q263" s="358"/>
      <c r="R263" s="358"/>
      <c r="S263" s="358"/>
      <c r="T263" s="358"/>
      <c r="U263" s="358"/>
      <c r="V263" s="358"/>
      <c r="W263" s="358"/>
      <c r="X263" s="358"/>
      <c r="Y263" s="358"/>
      <c r="Z263" s="358"/>
      <c r="AA263" s="358"/>
      <c r="AB263" s="358"/>
      <c r="AC263" s="358"/>
      <c r="AD263" s="358"/>
      <c r="AE263" s="358"/>
      <c r="AF263" s="358"/>
      <c r="AG263" s="358"/>
      <c r="AH263" s="358"/>
      <c r="AI263" s="358"/>
      <c r="AJ263" s="358"/>
      <c r="AK263" s="358"/>
      <c r="AL263" s="358"/>
      <c r="AM263" s="358"/>
      <c r="AN263" s="358"/>
      <c r="AO263" s="358"/>
      <c r="AP263" s="358"/>
      <c r="AQ263" s="358"/>
      <c r="AR263" s="358"/>
      <c r="AS263" s="358"/>
      <c r="AT263" s="358"/>
    </row>
    <row r="264" spans="1:46" s="359" customFormat="1" ht="13.5">
      <c r="A264" s="358"/>
      <c r="B264" s="358"/>
      <c r="C264" s="358"/>
      <c r="D264" s="358"/>
      <c r="E264" s="358"/>
      <c r="F264" s="358"/>
      <c r="G264" s="358"/>
      <c r="H264" s="358"/>
      <c r="I264" s="358"/>
      <c r="J264" s="358"/>
      <c r="K264" s="358"/>
      <c r="L264" s="358"/>
      <c r="M264" s="358"/>
      <c r="N264" s="358"/>
      <c r="O264" s="358"/>
      <c r="P264" s="358"/>
      <c r="Q264" s="358"/>
      <c r="R264" s="358"/>
      <c r="S264" s="358"/>
      <c r="T264" s="358"/>
      <c r="U264" s="358"/>
      <c r="V264" s="358"/>
      <c r="W264" s="358"/>
      <c r="X264" s="358"/>
      <c r="Y264" s="358"/>
      <c r="Z264" s="358"/>
      <c r="AA264" s="358"/>
      <c r="AB264" s="358"/>
      <c r="AC264" s="358"/>
      <c r="AD264" s="358"/>
      <c r="AE264" s="358"/>
      <c r="AF264" s="358"/>
      <c r="AG264" s="358"/>
      <c r="AH264" s="358"/>
      <c r="AI264" s="358"/>
      <c r="AJ264" s="358"/>
      <c r="AK264" s="358"/>
      <c r="AL264" s="358"/>
      <c r="AM264" s="358"/>
      <c r="AN264" s="358"/>
      <c r="AO264" s="358"/>
      <c r="AP264" s="358"/>
      <c r="AQ264" s="358"/>
      <c r="AR264" s="358"/>
      <c r="AS264" s="358"/>
      <c r="AT264" s="358"/>
    </row>
    <row r="265" spans="1:46" s="359" customFormat="1" ht="13.5">
      <c r="A265" s="358"/>
      <c r="B265" s="358"/>
      <c r="C265" s="358"/>
      <c r="D265" s="358"/>
      <c r="E265" s="358"/>
      <c r="F265" s="358"/>
      <c r="G265" s="358"/>
      <c r="H265" s="358"/>
      <c r="I265" s="358"/>
      <c r="J265" s="358"/>
      <c r="K265" s="358"/>
      <c r="L265" s="358"/>
      <c r="M265" s="358"/>
      <c r="N265" s="358"/>
      <c r="O265" s="358"/>
      <c r="P265" s="358"/>
      <c r="Q265" s="358"/>
      <c r="R265" s="358"/>
      <c r="S265" s="358"/>
      <c r="T265" s="358"/>
      <c r="U265" s="358"/>
      <c r="V265" s="358"/>
      <c r="W265" s="358"/>
      <c r="X265" s="358"/>
      <c r="Y265" s="358"/>
      <c r="Z265" s="358"/>
      <c r="AA265" s="358"/>
      <c r="AB265" s="358"/>
      <c r="AC265" s="358"/>
      <c r="AD265" s="358"/>
      <c r="AE265" s="358"/>
      <c r="AF265" s="358"/>
      <c r="AG265" s="358"/>
      <c r="AH265" s="358"/>
      <c r="AI265" s="358"/>
      <c r="AJ265" s="358"/>
      <c r="AK265" s="358"/>
      <c r="AL265" s="358"/>
      <c r="AM265" s="358"/>
      <c r="AN265" s="358"/>
      <c r="AO265" s="358"/>
      <c r="AP265" s="358"/>
      <c r="AQ265" s="358"/>
      <c r="AR265" s="358"/>
      <c r="AS265" s="358"/>
      <c r="AT265" s="358"/>
    </row>
    <row r="266" spans="1:46" s="359" customFormat="1" ht="13.5">
      <c r="A266" s="358"/>
      <c r="B266" s="358"/>
      <c r="C266" s="358"/>
      <c r="D266" s="358"/>
      <c r="E266" s="358"/>
      <c r="F266" s="358"/>
      <c r="G266" s="358"/>
      <c r="H266" s="358"/>
      <c r="I266" s="358"/>
      <c r="J266" s="358"/>
      <c r="K266" s="358"/>
      <c r="L266" s="358"/>
      <c r="M266" s="358"/>
      <c r="N266" s="358"/>
      <c r="O266" s="358"/>
      <c r="P266" s="358"/>
      <c r="Q266" s="358"/>
      <c r="R266" s="358"/>
      <c r="S266" s="358"/>
      <c r="T266" s="358"/>
      <c r="U266" s="358"/>
      <c r="V266" s="358"/>
      <c r="W266" s="358"/>
      <c r="X266" s="358"/>
      <c r="Y266" s="358"/>
      <c r="Z266" s="358"/>
      <c r="AA266" s="358"/>
      <c r="AB266" s="358"/>
      <c r="AC266" s="358"/>
      <c r="AD266" s="358"/>
      <c r="AE266" s="358"/>
      <c r="AF266" s="358"/>
      <c r="AG266" s="358"/>
      <c r="AH266" s="358"/>
      <c r="AI266" s="358"/>
      <c r="AJ266" s="358"/>
      <c r="AK266" s="358"/>
      <c r="AL266" s="358"/>
      <c r="AM266" s="358"/>
      <c r="AN266" s="358"/>
      <c r="AO266" s="358"/>
      <c r="AP266" s="358"/>
      <c r="AQ266" s="358"/>
      <c r="AR266" s="358"/>
      <c r="AS266" s="358"/>
      <c r="AT266" s="358"/>
    </row>
    <row r="267" spans="1:46" s="359" customFormat="1" ht="13.5">
      <c r="A267" s="358"/>
      <c r="B267" s="358"/>
      <c r="C267" s="358"/>
      <c r="D267" s="358"/>
      <c r="E267" s="358"/>
      <c r="F267" s="358"/>
      <c r="G267" s="358"/>
      <c r="H267" s="358"/>
      <c r="I267" s="358"/>
      <c r="J267" s="358"/>
      <c r="K267" s="358"/>
      <c r="L267" s="358"/>
      <c r="M267" s="358"/>
      <c r="N267" s="358"/>
      <c r="O267" s="358"/>
      <c r="P267" s="358"/>
      <c r="Q267" s="358"/>
      <c r="R267" s="358"/>
      <c r="S267" s="358"/>
      <c r="T267" s="358"/>
      <c r="U267" s="358"/>
      <c r="V267" s="358"/>
      <c r="W267" s="358"/>
      <c r="X267" s="358"/>
      <c r="Y267" s="358"/>
      <c r="Z267" s="358"/>
      <c r="AA267" s="358"/>
      <c r="AB267" s="358"/>
      <c r="AC267" s="358"/>
      <c r="AD267" s="358"/>
      <c r="AE267" s="358"/>
      <c r="AF267" s="358"/>
      <c r="AG267" s="358"/>
      <c r="AH267" s="358"/>
      <c r="AI267" s="358"/>
      <c r="AJ267" s="358"/>
      <c r="AK267" s="358"/>
      <c r="AL267" s="358"/>
      <c r="AM267" s="358"/>
      <c r="AN267" s="358"/>
      <c r="AO267" s="358"/>
      <c r="AP267" s="358"/>
      <c r="AQ267" s="358"/>
      <c r="AR267" s="358"/>
      <c r="AS267" s="358"/>
      <c r="AT267" s="358"/>
    </row>
    <row r="268" spans="1:46" s="359" customFormat="1" ht="13.5">
      <c r="A268" s="358"/>
      <c r="B268" s="358"/>
      <c r="C268" s="358"/>
      <c r="D268" s="358"/>
      <c r="E268" s="358"/>
      <c r="F268" s="358"/>
      <c r="G268" s="358"/>
      <c r="H268" s="358"/>
      <c r="I268" s="358"/>
      <c r="J268" s="358"/>
      <c r="K268" s="358"/>
      <c r="L268" s="358"/>
      <c r="M268" s="358"/>
      <c r="N268" s="358"/>
      <c r="O268" s="358"/>
      <c r="P268" s="358"/>
      <c r="Q268" s="358"/>
      <c r="R268" s="358"/>
      <c r="S268" s="358"/>
      <c r="T268" s="358"/>
      <c r="U268" s="358"/>
      <c r="V268" s="358"/>
      <c r="W268" s="358"/>
      <c r="X268" s="358"/>
      <c r="Y268" s="358"/>
      <c r="Z268" s="358"/>
      <c r="AA268" s="358"/>
      <c r="AB268" s="358"/>
      <c r="AC268" s="358"/>
      <c r="AD268" s="358"/>
      <c r="AE268" s="358"/>
      <c r="AF268" s="358"/>
      <c r="AG268" s="358"/>
      <c r="AH268" s="358"/>
      <c r="AI268" s="358"/>
      <c r="AJ268" s="358"/>
      <c r="AK268" s="358"/>
      <c r="AL268" s="358"/>
      <c r="AM268" s="358"/>
      <c r="AN268" s="358"/>
      <c r="AO268" s="358"/>
      <c r="AP268" s="358"/>
      <c r="AQ268" s="358"/>
      <c r="AR268" s="358"/>
      <c r="AS268" s="358"/>
      <c r="AT268" s="358"/>
    </row>
    <row r="269" spans="1:46" s="359" customFormat="1" ht="13.5">
      <c r="A269" s="358"/>
      <c r="B269" s="358"/>
      <c r="C269" s="358"/>
      <c r="D269" s="358"/>
      <c r="E269" s="358"/>
      <c r="F269" s="358"/>
      <c r="G269" s="358"/>
      <c r="H269" s="358"/>
      <c r="I269" s="358"/>
      <c r="J269" s="358"/>
      <c r="K269" s="358"/>
      <c r="L269" s="358"/>
      <c r="M269" s="358"/>
      <c r="N269" s="358"/>
      <c r="O269" s="358"/>
      <c r="P269" s="358"/>
      <c r="Q269" s="358"/>
      <c r="R269" s="358"/>
      <c r="S269" s="358"/>
      <c r="T269" s="358"/>
      <c r="U269" s="358"/>
      <c r="V269" s="358"/>
      <c r="W269" s="358"/>
      <c r="X269" s="358"/>
      <c r="Y269" s="358"/>
      <c r="Z269" s="358"/>
      <c r="AA269" s="358"/>
      <c r="AB269" s="358"/>
      <c r="AC269" s="358"/>
      <c r="AD269" s="358"/>
      <c r="AE269" s="358"/>
      <c r="AF269" s="358"/>
      <c r="AG269" s="358"/>
      <c r="AH269" s="358"/>
      <c r="AI269" s="358"/>
      <c r="AJ269" s="358"/>
      <c r="AK269" s="358"/>
      <c r="AL269" s="358"/>
      <c r="AM269" s="358"/>
      <c r="AN269" s="358"/>
      <c r="AO269" s="358"/>
      <c r="AP269" s="358"/>
      <c r="AQ269" s="358"/>
      <c r="AR269" s="358"/>
      <c r="AS269" s="358"/>
      <c r="AT269" s="358"/>
    </row>
    <row r="270" spans="1:46" s="359" customFormat="1" ht="13.5">
      <c r="A270" s="358"/>
      <c r="B270" s="358"/>
      <c r="C270" s="358"/>
      <c r="D270" s="358"/>
      <c r="E270" s="358"/>
      <c r="F270" s="358"/>
      <c r="G270" s="358"/>
      <c r="H270" s="358"/>
      <c r="I270" s="358"/>
      <c r="J270" s="358"/>
      <c r="K270" s="358"/>
      <c r="L270" s="358"/>
      <c r="M270" s="358"/>
      <c r="N270" s="358"/>
      <c r="O270" s="358"/>
      <c r="P270" s="358"/>
      <c r="Q270" s="358"/>
      <c r="R270" s="358"/>
      <c r="S270" s="358"/>
      <c r="T270" s="358"/>
      <c r="U270" s="358"/>
      <c r="V270" s="358"/>
      <c r="W270" s="358"/>
      <c r="X270" s="358"/>
      <c r="Y270" s="358"/>
      <c r="Z270" s="358"/>
      <c r="AA270" s="358"/>
      <c r="AB270" s="358"/>
      <c r="AC270" s="358"/>
      <c r="AD270" s="358"/>
      <c r="AE270" s="358"/>
      <c r="AF270" s="358"/>
      <c r="AG270" s="358"/>
      <c r="AH270" s="358"/>
      <c r="AI270" s="358"/>
      <c r="AJ270" s="358"/>
      <c r="AK270" s="358"/>
      <c r="AL270" s="358"/>
      <c r="AM270" s="358"/>
      <c r="AN270" s="358"/>
      <c r="AO270" s="358"/>
      <c r="AP270" s="358"/>
      <c r="AQ270" s="358"/>
      <c r="AR270" s="358"/>
      <c r="AS270" s="358"/>
      <c r="AT270" s="358"/>
    </row>
    <row r="271" spans="1:46" s="359" customFormat="1" ht="13.5">
      <c r="A271" s="358"/>
      <c r="B271" s="358"/>
      <c r="C271" s="358"/>
      <c r="D271" s="358"/>
      <c r="E271" s="358"/>
      <c r="F271" s="358"/>
      <c r="G271" s="358"/>
      <c r="H271" s="358"/>
      <c r="I271" s="358"/>
      <c r="J271" s="358"/>
      <c r="K271" s="358"/>
      <c r="L271" s="358"/>
      <c r="M271" s="358"/>
      <c r="N271" s="358"/>
      <c r="O271" s="358"/>
      <c r="P271" s="358"/>
      <c r="Q271" s="358"/>
      <c r="R271" s="358"/>
      <c r="S271" s="358"/>
      <c r="T271" s="358"/>
      <c r="U271" s="358"/>
      <c r="V271" s="358"/>
      <c r="W271" s="358"/>
      <c r="X271" s="358"/>
      <c r="Y271" s="358"/>
      <c r="Z271" s="358"/>
      <c r="AA271" s="358"/>
      <c r="AB271" s="358"/>
      <c r="AC271" s="358"/>
      <c r="AD271" s="358"/>
      <c r="AE271" s="358"/>
      <c r="AF271" s="358"/>
      <c r="AG271" s="358"/>
      <c r="AH271" s="358"/>
      <c r="AI271" s="358"/>
      <c r="AJ271" s="358"/>
      <c r="AK271" s="358"/>
      <c r="AL271" s="358"/>
      <c r="AM271" s="358"/>
      <c r="AN271" s="358"/>
      <c r="AO271" s="358"/>
      <c r="AP271" s="358"/>
      <c r="AQ271" s="358"/>
      <c r="AR271" s="358"/>
      <c r="AS271" s="358"/>
      <c r="AT271" s="358"/>
    </row>
    <row r="272" spans="1:46" s="359" customFormat="1" ht="13.5">
      <c r="A272" s="358"/>
      <c r="B272" s="358"/>
      <c r="C272" s="358"/>
      <c r="D272" s="358"/>
      <c r="E272" s="358"/>
      <c r="F272" s="358"/>
      <c r="G272" s="358"/>
      <c r="H272" s="358"/>
      <c r="I272" s="358"/>
      <c r="J272" s="358"/>
      <c r="K272" s="358"/>
      <c r="L272" s="358"/>
      <c r="M272" s="358"/>
      <c r="N272" s="358"/>
      <c r="O272" s="358"/>
      <c r="P272" s="358"/>
      <c r="Q272" s="358"/>
      <c r="R272" s="358"/>
      <c r="S272" s="358"/>
      <c r="T272" s="358"/>
      <c r="U272" s="358"/>
      <c r="V272" s="358"/>
      <c r="W272" s="358"/>
      <c r="X272" s="358"/>
      <c r="Y272" s="358"/>
      <c r="Z272" s="358"/>
      <c r="AA272" s="358"/>
      <c r="AB272" s="358"/>
      <c r="AC272" s="358"/>
      <c r="AD272" s="358"/>
      <c r="AE272" s="358"/>
      <c r="AF272" s="358"/>
      <c r="AG272" s="358"/>
      <c r="AH272" s="358"/>
      <c r="AI272" s="358"/>
      <c r="AJ272" s="358"/>
      <c r="AK272" s="358"/>
      <c r="AL272" s="358"/>
      <c r="AM272" s="358"/>
      <c r="AN272" s="358"/>
      <c r="AO272" s="358"/>
      <c r="AP272" s="358"/>
      <c r="AQ272" s="358"/>
      <c r="AR272" s="358"/>
      <c r="AS272" s="358"/>
      <c r="AT272" s="358"/>
    </row>
    <row r="273" spans="1:46" s="359" customFormat="1" ht="13.5">
      <c r="A273" s="358"/>
      <c r="B273" s="358"/>
      <c r="C273" s="358"/>
      <c r="D273" s="358"/>
      <c r="E273" s="358"/>
      <c r="F273" s="358"/>
      <c r="G273" s="358"/>
      <c r="H273" s="358"/>
      <c r="I273" s="358"/>
      <c r="J273" s="358"/>
      <c r="K273" s="358"/>
      <c r="L273" s="358"/>
      <c r="M273" s="358"/>
      <c r="N273" s="358"/>
      <c r="O273" s="358"/>
      <c r="P273" s="358"/>
      <c r="Q273" s="358"/>
      <c r="R273" s="358"/>
      <c r="S273" s="358"/>
      <c r="T273" s="358"/>
      <c r="U273" s="358"/>
      <c r="V273" s="358"/>
      <c r="W273" s="358"/>
      <c r="X273" s="358"/>
      <c r="Y273" s="358"/>
      <c r="Z273" s="358"/>
      <c r="AA273" s="358"/>
      <c r="AB273" s="358"/>
      <c r="AC273" s="358"/>
      <c r="AD273" s="358"/>
      <c r="AE273" s="358"/>
      <c r="AF273" s="358"/>
      <c r="AG273" s="358"/>
      <c r="AH273" s="358"/>
      <c r="AI273" s="358"/>
      <c r="AJ273" s="358"/>
      <c r="AK273" s="358"/>
      <c r="AL273" s="358"/>
      <c r="AM273" s="358"/>
      <c r="AN273" s="358"/>
      <c r="AO273" s="358"/>
      <c r="AP273" s="358"/>
      <c r="AQ273" s="358"/>
      <c r="AR273" s="358"/>
      <c r="AS273" s="358"/>
      <c r="AT273" s="358"/>
    </row>
    <row r="274" spans="1:46" s="359" customFormat="1" ht="13.5">
      <c r="A274" s="358"/>
      <c r="B274" s="358"/>
      <c r="C274" s="358"/>
      <c r="D274" s="358"/>
      <c r="E274" s="358"/>
      <c r="F274" s="358"/>
      <c r="G274" s="358"/>
      <c r="H274" s="358"/>
      <c r="I274" s="358"/>
      <c r="J274" s="358"/>
      <c r="K274" s="358"/>
      <c r="L274" s="358"/>
      <c r="M274" s="358"/>
      <c r="N274" s="358"/>
      <c r="O274" s="358"/>
      <c r="P274" s="358"/>
      <c r="Q274" s="358"/>
      <c r="R274" s="358"/>
      <c r="S274" s="358"/>
      <c r="T274" s="358"/>
      <c r="U274" s="358"/>
      <c r="V274" s="358"/>
      <c r="W274" s="358"/>
      <c r="X274" s="358"/>
      <c r="Y274" s="358"/>
      <c r="Z274" s="358"/>
      <c r="AA274" s="358"/>
      <c r="AB274" s="358"/>
      <c r="AC274" s="358"/>
      <c r="AD274" s="358"/>
      <c r="AE274" s="358"/>
      <c r="AF274" s="358"/>
      <c r="AG274" s="358"/>
      <c r="AH274" s="358"/>
      <c r="AI274" s="358"/>
      <c r="AJ274" s="358"/>
      <c r="AK274" s="358"/>
      <c r="AL274" s="358"/>
      <c r="AM274" s="358"/>
      <c r="AN274" s="358"/>
      <c r="AO274" s="358"/>
      <c r="AP274" s="358"/>
      <c r="AQ274" s="358"/>
      <c r="AR274" s="358"/>
      <c r="AS274" s="358"/>
      <c r="AT274" s="358"/>
    </row>
    <row r="275" spans="1:46" s="359" customFormat="1" ht="13.5">
      <c r="A275" s="358"/>
      <c r="B275" s="358"/>
      <c r="C275" s="358"/>
      <c r="D275" s="358"/>
      <c r="E275" s="358"/>
      <c r="F275" s="358"/>
      <c r="G275" s="358"/>
      <c r="H275" s="358"/>
      <c r="I275" s="358"/>
      <c r="J275" s="358"/>
      <c r="K275" s="358"/>
      <c r="L275" s="358"/>
      <c r="M275" s="358"/>
      <c r="N275" s="358"/>
      <c r="O275" s="358"/>
      <c r="P275" s="358"/>
      <c r="Q275" s="358"/>
      <c r="R275" s="358"/>
      <c r="S275" s="358"/>
      <c r="T275" s="358"/>
      <c r="U275" s="358"/>
      <c r="V275" s="358"/>
      <c r="W275" s="358"/>
      <c r="X275" s="358"/>
      <c r="Y275" s="358"/>
      <c r="Z275" s="358"/>
      <c r="AA275" s="358"/>
      <c r="AB275" s="358"/>
      <c r="AC275" s="358"/>
      <c r="AD275" s="358"/>
      <c r="AE275" s="358"/>
      <c r="AF275" s="358"/>
      <c r="AG275" s="358"/>
      <c r="AH275" s="358"/>
      <c r="AI275" s="358"/>
      <c r="AJ275" s="358"/>
      <c r="AK275" s="358"/>
      <c r="AL275" s="358"/>
      <c r="AM275" s="358"/>
      <c r="AN275" s="358"/>
      <c r="AO275" s="358"/>
      <c r="AP275" s="358"/>
      <c r="AQ275" s="358"/>
      <c r="AR275" s="358"/>
      <c r="AS275" s="358"/>
      <c r="AT275" s="358"/>
    </row>
    <row r="276" spans="1:46" s="359" customFormat="1" ht="13.5">
      <c r="A276" s="358"/>
      <c r="B276" s="358"/>
      <c r="C276" s="358"/>
      <c r="D276" s="358"/>
      <c r="E276" s="358"/>
      <c r="F276" s="358"/>
      <c r="G276" s="358"/>
      <c r="H276" s="358"/>
      <c r="I276" s="358"/>
      <c r="J276" s="358"/>
      <c r="K276" s="358"/>
      <c r="L276" s="358"/>
      <c r="M276" s="358"/>
      <c r="N276" s="358"/>
      <c r="O276" s="358"/>
      <c r="P276" s="358"/>
      <c r="Q276" s="358"/>
      <c r="R276" s="358"/>
      <c r="S276" s="358"/>
      <c r="T276" s="358"/>
      <c r="U276" s="358"/>
      <c r="V276" s="358"/>
      <c r="W276" s="358"/>
      <c r="X276" s="358"/>
      <c r="Y276" s="358"/>
      <c r="Z276" s="358"/>
      <c r="AA276" s="358"/>
      <c r="AB276" s="358"/>
      <c r="AC276" s="358"/>
      <c r="AD276" s="358"/>
      <c r="AE276" s="358"/>
      <c r="AF276" s="358"/>
      <c r="AG276" s="358"/>
      <c r="AH276" s="358"/>
      <c r="AI276" s="358"/>
      <c r="AJ276" s="358"/>
      <c r="AK276" s="358"/>
      <c r="AL276" s="358"/>
      <c r="AM276" s="358"/>
      <c r="AN276" s="358"/>
      <c r="AO276" s="358"/>
      <c r="AP276" s="358"/>
      <c r="AQ276" s="358"/>
      <c r="AR276" s="358"/>
      <c r="AS276" s="358"/>
      <c r="AT276" s="358"/>
    </row>
    <row r="277" spans="1:46" s="359" customFormat="1" ht="13.5">
      <c r="A277" s="358"/>
      <c r="B277" s="358"/>
      <c r="C277" s="358"/>
      <c r="D277" s="358"/>
      <c r="E277" s="358"/>
      <c r="F277" s="358"/>
      <c r="G277" s="358"/>
      <c r="H277" s="358"/>
      <c r="I277" s="358"/>
      <c r="J277" s="358"/>
      <c r="K277" s="358"/>
      <c r="L277" s="358"/>
      <c r="M277" s="358"/>
      <c r="N277" s="358"/>
      <c r="O277" s="358"/>
      <c r="P277" s="358"/>
      <c r="Q277" s="358"/>
      <c r="R277" s="358"/>
      <c r="S277" s="358"/>
      <c r="T277" s="358"/>
      <c r="U277" s="358"/>
      <c r="V277" s="358"/>
      <c r="W277" s="358"/>
      <c r="X277" s="358"/>
      <c r="Y277" s="358"/>
      <c r="Z277" s="358"/>
      <c r="AA277" s="358"/>
      <c r="AB277" s="358"/>
      <c r="AC277" s="358"/>
      <c r="AD277" s="358"/>
      <c r="AE277" s="358"/>
      <c r="AF277" s="358"/>
      <c r="AG277" s="358"/>
      <c r="AH277" s="358"/>
      <c r="AI277" s="358"/>
      <c r="AJ277" s="358"/>
      <c r="AK277" s="358"/>
      <c r="AL277" s="358"/>
      <c r="AM277" s="358"/>
      <c r="AN277" s="358"/>
      <c r="AO277" s="358"/>
      <c r="AP277" s="358"/>
      <c r="AQ277" s="358"/>
      <c r="AR277" s="358"/>
      <c r="AS277" s="358"/>
      <c r="AT277" s="358"/>
    </row>
    <row r="278" spans="1:46" s="359" customFormat="1" ht="13.5">
      <c r="A278" s="358"/>
      <c r="B278" s="358"/>
      <c r="C278" s="358"/>
      <c r="D278" s="358"/>
      <c r="E278" s="358"/>
      <c r="F278" s="358"/>
      <c r="G278" s="358"/>
      <c r="H278" s="358"/>
      <c r="I278" s="358"/>
      <c r="J278" s="358"/>
      <c r="K278" s="358"/>
      <c r="L278" s="358"/>
      <c r="M278" s="358"/>
      <c r="N278" s="358"/>
      <c r="O278" s="358"/>
      <c r="P278" s="358"/>
      <c r="Q278" s="358"/>
      <c r="R278" s="358"/>
      <c r="S278" s="358"/>
      <c r="T278" s="358"/>
      <c r="U278" s="358"/>
      <c r="V278" s="358"/>
      <c r="W278" s="358"/>
      <c r="X278" s="358"/>
      <c r="Y278" s="358"/>
      <c r="Z278" s="358"/>
      <c r="AA278" s="358"/>
      <c r="AB278" s="358"/>
      <c r="AC278" s="358"/>
      <c r="AD278" s="358"/>
      <c r="AE278" s="358"/>
      <c r="AF278" s="358"/>
      <c r="AG278" s="358"/>
      <c r="AH278" s="358"/>
      <c r="AI278" s="358"/>
      <c r="AJ278" s="358"/>
      <c r="AK278" s="358"/>
      <c r="AL278" s="358"/>
      <c r="AM278" s="358"/>
      <c r="AN278" s="358"/>
      <c r="AO278" s="358"/>
      <c r="AP278" s="358"/>
      <c r="AQ278" s="358"/>
      <c r="AR278" s="358"/>
      <c r="AS278" s="358"/>
      <c r="AT278" s="358"/>
    </row>
    <row r="279" spans="1:46" s="359" customFormat="1" ht="13.5">
      <c r="A279" s="358"/>
      <c r="B279" s="358"/>
      <c r="C279" s="358"/>
      <c r="D279" s="358"/>
      <c r="E279" s="358"/>
      <c r="F279" s="358"/>
      <c r="G279" s="358"/>
      <c r="H279" s="358"/>
      <c r="I279" s="358"/>
      <c r="J279" s="358"/>
      <c r="K279" s="358"/>
      <c r="L279" s="358"/>
      <c r="M279" s="358"/>
      <c r="N279" s="358"/>
      <c r="O279" s="358"/>
      <c r="P279" s="358"/>
      <c r="Q279" s="358"/>
      <c r="R279" s="358"/>
      <c r="S279" s="358"/>
      <c r="T279" s="358"/>
      <c r="U279" s="358"/>
      <c r="V279" s="358"/>
      <c r="W279" s="358"/>
      <c r="X279" s="358"/>
      <c r="Y279" s="358"/>
      <c r="Z279" s="358"/>
      <c r="AA279" s="358"/>
      <c r="AB279" s="358"/>
      <c r="AC279" s="358"/>
      <c r="AD279" s="358"/>
      <c r="AE279" s="358"/>
      <c r="AF279" s="358"/>
      <c r="AG279" s="358"/>
      <c r="AH279" s="358"/>
      <c r="AI279" s="358"/>
      <c r="AJ279" s="358"/>
      <c r="AK279" s="358"/>
      <c r="AL279" s="358"/>
      <c r="AM279" s="358"/>
      <c r="AN279" s="358"/>
      <c r="AO279" s="358"/>
      <c r="AP279" s="358"/>
      <c r="AQ279" s="358"/>
      <c r="AR279" s="358"/>
      <c r="AS279" s="358"/>
      <c r="AT279" s="358"/>
    </row>
    <row r="280" spans="1:46" s="359" customFormat="1" ht="13.5">
      <c r="A280" s="358"/>
      <c r="B280" s="358"/>
      <c r="C280" s="358"/>
      <c r="D280" s="358"/>
      <c r="E280" s="358"/>
      <c r="F280" s="358"/>
      <c r="G280" s="358"/>
      <c r="H280" s="358"/>
      <c r="I280" s="358"/>
      <c r="J280" s="358"/>
      <c r="K280" s="358"/>
      <c r="L280" s="358"/>
      <c r="M280" s="358"/>
      <c r="N280" s="358"/>
      <c r="O280" s="358"/>
      <c r="P280" s="358"/>
      <c r="Q280" s="358"/>
      <c r="R280" s="358"/>
      <c r="S280" s="358"/>
      <c r="T280" s="358"/>
      <c r="U280" s="358"/>
      <c r="V280" s="358"/>
      <c r="W280" s="358"/>
      <c r="X280" s="358"/>
      <c r="Y280" s="358"/>
      <c r="Z280" s="358"/>
      <c r="AA280" s="358"/>
      <c r="AB280" s="358"/>
      <c r="AC280" s="358"/>
      <c r="AD280" s="358"/>
      <c r="AE280" s="358"/>
      <c r="AF280" s="358"/>
      <c r="AG280" s="358"/>
      <c r="AH280" s="358"/>
      <c r="AI280" s="358"/>
      <c r="AJ280" s="358"/>
      <c r="AK280" s="358"/>
      <c r="AL280" s="358"/>
      <c r="AM280" s="358"/>
      <c r="AN280" s="358"/>
      <c r="AO280" s="358"/>
      <c r="AP280" s="358"/>
      <c r="AQ280" s="358"/>
      <c r="AR280" s="358"/>
      <c r="AS280" s="358"/>
      <c r="AT280" s="358"/>
    </row>
    <row r="281" spans="1:46" s="359" customFormat="1" ht="13.5">
      <c r="A281" s="358"/>
      <c r="B281" s="358"/>
      <c r="C281" s="358"/>
      <c r="D281" s="358"/>
      <c r="E281" s="358"/>
      <c r="F281" s="358"/>
      <c r="G281" s="358"/>
      <c r="H281" s="358"/>
      <c r="I281" s="358"/>
      <c r="J281" s="358"/>
      <c r="K281" s="358"/>
      <c r="L281" s="358"/>
      <c r="M281" s="358"/>
      <c r="N281" s="358"/>
      <c r="O281" s="358"/>
      <c r="P281" s="358"/>
      <c r="Q281" s="358"/>
      <c r="R281" s="358"/>
      <c r="S281" s="358"/>
      <c r="T281" s="358"/>
      <c r="U281" s="358"/>
      <c r="V281" s="358"/>
      <c r="W281" s="358"/>
      <c r="X281" s="358"/>
      <c r="Y281" s="358"/>
      <c r="Z281" s="358"/>
      <c r="AA281" s="358"/>
      <c r="AB281" s="358"/>
      <c r="AC281" s="358"/>
      <c r="AD281" s="358"/>
      <c r="AE281" s="358"/>
      <c r="AF281" s="358"/>
      <c r="AG281" s="358"/>
      <c r="AH281" s="358"/>
      <c r="AI281" s="358"/>
      <c r="AJ281" s="358"/>
      <c r="AK281" s="358"/>
      <c r="AL281" s="358"/>
      <c r="AM281" s="358"/>
      <c r="AN281" s="358"/>
      <c r="AO281" s="358"/>
      <c r="AP281" s="358"/>
      <c r="AQ281" s="358"/>
      <c r="AR281" s="358"/>
      <c r="AS281" s="358"/>
      <c r="AT281" s="358"/>
    </row>
    <row r="282" spans="1:46" s="359" customFormat="1" ht="13.5">
      <c r="A282" s="358"/>
      <c r="B282" s="358"/>
      <c r="C282" s="358"/>
      <c r="D282" s="358"/>
      <c r="E282" s="358"/>
      <c r="F282" s="358"/>
      <c r="G282" s="358"/>
      <c r="H282" s="358"/>
      <c r="I282" s="358"/>
      <c r="J282" s="358"/>
      <c r="K282" s="358"/>
      <c r="L282" s="358"/>
      <c r="M282" s="358"/>
      <c r="N282" s="358"/>
      <c r="O282" s="358"/>
      <c r="P282" s="358"/>
      <c r="Q282" s="358"/>
      <c r="R282" s="358"/>
      <c r="S282" s="358"/>
      <c r="T282" s="358"/>
      <c r="U282" s="358"/>
      <c r="V282" s="358"/>
      <c r="W282" s="358"/>
      <c r="X282" s="358"/>
      <c r="Y282" s="358"/>
      <c r="Z282" s="358"/>
      <c r="AA282" s="358"/>
      <c r="AB282" s="358"/>
      <c r="AC282" s="358"/>
      <c r="AD282" s="358"/>
      <c r="AE282" s="358"/>
      <c r="AF282" s="358"/>
      <c r="AG282" s="358"/>
      <c r="AH282" s="358"/>
      <c r="AI282" s="358"/>
      <c r="AJ282" s="358"/>
      <c r="AK282" s="358"/>
      <c r="AL282" s="358"/>
      <c r="AM282" s="358"/>
      <c r="AN282" s="358"/>
      <c r="AO282" s="358"/>
      <c r="AP282" s="358"/>
      <c r="AQ282" s="358"/>
      <c r="AR282" s="358"/>
      <c r="AS282" s="358"/>
      <c r="AT282" s="358"/>
    </row>
    <row r="283" spans="1:46" s="359" customFormat="1" ht="13.5">
      <c r="A283" s="358"/>
      <c r="B283" s="358"/>
      <c r="C283" s="358"/>
      <c r="D283" s="358"/>
      <c r="E283" s="358"/>
      <c r="F283" s="358"/>
      <c r="G283" s="358"/>
      <c r="H283" s="358"/>
      <c r="I283" s="358"/>
      <c r="J283" s="358"/>
      <c r="K283" s="358"/>
      <c r="L283" s="358"/>
      <c r="M283" s="358"/>
      <c r="N283" s="358"/>
      <c r="O283" s="358"/>
      <c r="P283" s="358"/>
      <c r="Q283" s="358"/>
      <c r="R283" s="358"/>
      <c r="S283" s="358"/>
      <c r="T283" s="358"/>
      <c r="U283" s="358"/>
      <c r="V283" s="358"/>
      <c r="W283" s="358"/>
      <c r="X283" s="358"/>
      <c r="Y283" s="358"/>
      <c r="Z283" s="358"/>
      <c r="AA283" s="358"/>
      <c r="AB283" s="358"/>
      <c r="AC283" s="358"/>
      <c r="AD283" s="358"/>
      <c r="AE283" s="358"/>
      <c r="AF283" s="358"/>
      <c r="AG283" s="358"/>
      <c r="AH283" s="358"/>
      <c r="AI283" s="358"/>
      <c r="AJ283" s="358"/>
      <c r="AK283" s="358"/>
      <c r="AL283" s="358"/>
      <c r="AM283" s="358"/>
      <c r="AN283" s="358"/>
      <c r="AO283" s="358"/>
      <c r="AP283" s="358"/>
      <c r="AQ283" s="358"/>
      <c r="AR283" s="358"/>
      <c r="AS283" s="358"/>
      <c r="AT283" s="358"/>
    </row>
    <row r="284" spans="1:46" s="359" customFormat="1" ht="13.5">
      <c r="A284" s="358"/>
      <c r="B284" s="358"/>
      <c r="C284" s="358"/>
      <c r="D284" s="358"/>
      <c r="E284" s="358"/>
      <c r="F284" s="358"/>
      <c r="G284" s="358"/>
      <c r="H284" s="358"/>
      <c r="I284" s="358"/>
      <c r="J284" s="358"/>
      <c r="K284" s="358"/>
      <c r="L284" s="358"/>
      <c r="M284" s="358"/>
      <c r="N284" s="358"/>
      <c r="O284" s="358"/>
      <c r="P284" s="358"/>
      <c r="Q284" s="358"/>
      <c r="R284" s="358"/>
      <c r="S284" s="358"/>
      <c r="T284" s="358"/>
      <c r="U284" s="358"/>
      <c r="V284" s="358"/>
      <c r="W284" s="358"/>
      <c r="X284" s="358"/>
      <c r="Y284" s="358"/>
      <c r="Z284" s="358"/>
      <c r="AA284" s="358"/>
      <c r="AB284" s="358"/>
      <c r="AC284" s="358"/>
      <c r="AD284" s="358"/>
      <c r="AE284" s="358"/>
      <c r="AF284" s="358"/>
      <c r="AG284" s="358"/>
      <c r="AH284" s="358"/>
      <c r="AI284" s="358"/>
      <c r="AJ284" s="358"/>
      <c r="AK284" s="358"/>
      <c r="AL284" s="358"/>
      <c r="AM284" s="358"/>
      <c r="AN284" s="358"/>
      <c r="AO284" s="358"/>
      <c r="AP284" s="358"/>
      <c r="AQ284" s="358"/>
      <c r="AR284" s="358"/>
      <c r="AS284" s="358"/>
      <c r="AT284" s="358"/>
    </row>
    <row r="285" spans="1:46" s="359" customFormat="1" ht="13.5">
      <c r="A285" s="358"/>
      <c r="B285" s="358"/>
      <c r="C285" s="358"/>
      <c r="D285" s="358"/>
      <c r="E285" s="358"/>
      <c r="F285" s="358"/>
      <c r="G285" s="358"/>
      <c r="H285" s="358"/>
      <c r="I285" s="358"/>
      <c r="J285" s="358"/>
      <c r="K285" s="358"/>
      <c r="L285" s="358"/>
      <c r="M285" s="358"/>
      <c r="N285" s="358"/>
      <c r="O285" s="358"/>
      <c r="P285" s="358"/>
      <c r="Q285" s="358"/>
      <c r="R285" s="358"/>
      <c r="S285" s="358"/>
      <c r="T285" s="358"/>
      <c r="U285" s="358"/>
      <c r="V285" s="358"/>
      <c r="W285" s="358"/>
      <c r="X285" s="358"/>
      <c r="Y285" s="358"/>
      <c r="Z285" s="358"/>
      <c r="AA285" s="358"/>
      <c r="AB285" s="358"/>
      <c r="AC285" s="358"/>
      <c r="AD285" s="358"/>
      <c r="AE285" s="358"/>
      <c r="AF285" s="358"/>
      <c r="AG285" s="358"/>
      <c r="AH285" s="358"/>
      <c r="AI285" s="358"/>
      <c r="AJ285" s="358"/>
      <c r="AK285" s="358"/>
      <c r="AL285" s="358"/>
      <c r="AM285" s="358"/>
      <c r="AN285" s="358"/>
      <c r="AO285" s="358"/>
      <c r="AP285" s="358"/>
      <c r="AQ285" s="358"/>
      <c r="AR285" s="358"/>
      <c r="AS285" s="358"/>
      <c r="AT285" s="358"/>
    </row>
    <row r="286" spans="1:46" s="359" customFormat="1" ht="13.5">
      <c r="A286" s="358"/>
      <c r="B286" s="358"/>
      <c r="C286" s="358"/>
      <c r="D286" s="358"/>
      <c r="E286" s="358"/>
      <c r="F286" s="358"/>
      <c r="G286" s="358"/>
      <c r="H286" s="358"/>
      <c r="I286" s="358"/>
      <c r="J286" s="358"/>
      <c r="K286" s="358"/>
      <c r="L286" s="358"/>
      <c r="M286" s="358"/>
      <c r="N286" s="358"/>
      <c r="O286" s="358"/>
      <c r="P286" s="358"/>
      <c r="Q286" s="358"/>
      <c r="R286" s="358"/>
      <c r="S286" s="358"/>
      <c r="T286" s="358"/>
      <c r="U286" s="358"/>
      <c r="V286" s="358"/>
      <c r="W286" s="358"/>
      <c r="X286" s="358"/>
      <c r="Y286" s="358"/>
      <c r="Z286" s="358"/>
      <c r="AA286" s="358"/>
      <c r="AB286" s="358"/>
      <c r="AC286" s="358"/>
      <c r="AD286" s="358"/>
      <c r="AE286" s="358"/>
      <c r="AF286" s="358"/>
      <c r="AG286" s="358"/>
      <c r="AH286" s="358"/>
      <c r="AI286" s="358"/>
      <c r="AJ286" s="358"/>
      <c r="AK286" s="358"/>
      <c r="AL286" s="358"/>
      <c r="AM286" s="358"/>
      <c r="AN286" s="358"/>
      <c r="AO286" s="358"/>
      <c r="AP286" s="358"/>
      <c r="AQ286" s="358"/>
      <c r="AR286" s="358"/>
      <c r="AS286" s="358"/>
      <c r="AT286" s="358"/>
    </row>
    <row r="287" spans="1:46" s="359" customFormat="1" ht="13.5">
      <c r="A287" s="358"/>
      <c r="B287" s="358"/>
      <c r="C287" s="358"/>
      <c r="D287" s="358"/>
      <c r="E287" s="358"/>
      <c r="F287" s="358"/>
      <c r="G287" s="358"/>
      <c r="H287" s="358"/>
      <c r="I287" s="358"/>
      <c r="J287" s="358"/>
      <c r="K287" s="358"/>
      <c r="L287" s="358"/>
      <c r="M287" s="358"/>
      <c r="N287" s="358"/>
      <c r="O287" s="358"/>
      <c r="P287" s="358"/>
      <c r="Q287" s="358"/>
      <c r="R287" s="358"/>
      <c r="S287" s="358"/>
      <c r="T287" s="358"/>
      <c r="U287" s="358"/>
      <c r="V287" s="358"/>
      <c r="W287" s="358"/>
      <c r="X287" s="358"/>
      <c r="Y287" s="358"/>
      <c r="Z287" s="358"/>
      <c r="AA287" s="358"/>
      <c r="AB287" s="358"/>
      <c r="AC287" s="358"/>
      <c r="AD287" s="358"/>
      <c r="AE287" s="358"/>
      <c r="AF287" s="358"/>
      <c r="AG287" s="358"/>
      <c r="AH287" s="358"/>
      <c r="AI287" s="358"/>
      <c r="AJ287" s="358"/>
      <c r="AK287" s="358"/>
      <c r="AL287" s="358"/>
      <c r="AM287" s="358"/>
      <c r="AN287" s="358"/>
      <c r="AO287" s="358"/>
      <c r="AP287" s="358"/>
      <c r="AQ287" s="358"/>
      <c r="AR287" s="358"/>
      <c r="AS287" s="358"/>
      <c r="AT287" s="358"/>
    </row>
    <row r="288" spans="1:46" s="359" customFormat="1" ht="13.5">
      <c r="A288" s="358"/>
      <c r="B288" s="358"/>
      <c r="C288" s="358"/>
      <c r="D288" s="358"/>
      <c r="E288" s="358"/>
      <c r="F288" s="358"/>
      <c r="G288" s="358"/>
      <c r="H288" s="358"/>
      <c r="I288" s="358"/>
      <c r="J288" s="358"/>
      <c r="K288" s="358"/>
      <c r="L288" s="358"/>
      <c r="M288" s="358"/>
      <c r="N288" s="358"/>
      <c r="O288" s="358"/>
      <c r="P288" s="358"/>
      <c r="Q288" s="358"/>
      <c r="R288" s="358"/>
      <c r="S288" s="358"/>
      <c r="T288" s="358"/>
      <c r="U288" s="358"/>
      <c r="V288" s="358"/>
      <c r="W288" s="358"/>
      <c r="X288" s="358"/>
      <c r="Y288" s="358"/>
      <c r="Z288" s="358"/>
      <c r="AA288" s="358"/>
      <c r="AB288" s="358"/>
      <c r="AC288" s="358"/>
      <c r="AD288" s="358"/>
      <c r="AE288" s="358"/>
      <c r="AF288" s="358"/>
      <c r="AG288" s="358"/>
      <c r="AH288" s="358"/>
      <c r="AI288" s="358"/>
      <c r="AJ288" s="358"/>
      <c r="AK288" s="358"/>
      <c r="AL288" s="358"/>
      <c r="AM288" s="358"/>
      <c r="AN288" s="358"/>
      <c r="AO288" s="358"/>
      <c r="AP288" s="358"/>
      <c r="AQ288" s="358"/>
      <c r="AR288" s="358"/>
      <c r="AS288" s="358"/>
      <c r="AT288" s="358"/>
    </row>
    <row r="289" spans="1:46" s="359" customFormat="1" ht="13.5">
      <c r="A289" s="358"/>
      <c r="B289" s="358"/>
      <c r="C289" s="358"/>
      <c r="D289" s="358"/>
      <c r="E289" s="358"/>
      <c r="F289" s="358"/>
      <c r="G289" s="358"/>
      <c r="H289" s="358"/>
      <c r="I289" s="358"/>
      <c r="J289" s="358"/>
      <c r="K289" s="358"/>
      <c r="L289" s="358"/>
      <c r="M289" s="358"/>
      <c r="N289" s="358"/>
      <c r="O289" s="358"/>
      <c r="P289" s="358"/>
      <c r="Q289" s="358"/>
      <c r="R289" s="358"/>
      <c r="S289" s="358"/>
      <c r="T289" s="358"/>
      <c r="U289" s="358"/>
      <c r="V289" s="358"/>
      <c r="W289" s="358"/>
      <c r="X289" s="358"/>
      <c r="Y289" s="358"/>
      <c r="Z289" s="358"/>
      <c r="AA289" s="358"/>
      <c r="AB289" s="358"/>
      <c r="AC289" s="358"/>
      <c r="AD289" s="358"/>
      <c r="AE289" s="358"/>
      <c r="AF289" s="358"/>
      <c r="AG289" s="358"/>
      <c r="AH289" s="358"/>
      <c r="AI289" s="358"/>
      <c r="AJ289" s="358"/>
      <c r="AK289" s="358"/>
      <c r="AL289" s="358"/>
      <c r="AM289" s="358"/>
      <c r="AN289" s="358"/>
      <c r="AO289" s="358"/>
      <c r="AP289" s="358"/>
      <c r="AQ289" s="358"/>
      <c r="AR289" s="358"/>
      <c r="AS289" s="358"/>
      <c r="AT289" s="358"/>
    </row>
    <row r="290" spans="1:46" s="359" customFormat="1" ht="13.5">
      <c r="A290" s="358"/>
      <c r="B290" s="358"/>
      <c r="C290" s="358"/>
      <c r="D290" s="358"/>
      <c r="E290" s="358"/>
      <c r="F290" s="358"/>
      <c r="G290" s="358"/>
      <c r="H290" s="358"/>
      <c r="I290" s="358"/>
      <c r="J290" s="358"/>
      <c r="K290" s="358"/>
      <c r="L290" s="358"/>
      <c r="M290" s="358"/>
      <c r="N290" s="358"/>
      <c r="O290" s="358"/>
      <c r="P290" s="358"/>
      <c r="Q290" s="358"/>
      <c r="R290" s="358"/>
      <c r="S290" s="358"/>
      <c r="T290" s="358"/>
      <c r="U290" s="358"/>
      <c r="V290" s="358"/>
      <c r="W290" s="358"/>
      <c r="X290" s="358"/>
      <c r="Y290" s="358"/>
      <c r="Z290" s="358"/>
      <c r="AA290" s="358"/>
      <c r="AB290" s="358"/>
      <c r="AC290" s="358"/>
      <c r="AD290" s="358"/>
      <c r="AE290" s="358"/>
      <c r="AF290" s="358"/>
      <c r="AG290" s="358"/>
      <c r="AH290" s="358"/>
      <c r="AI290" s="358"/>
      <c r="AJ290" s="358"/>
      <c r="AK290" s="358"/>
      <c r="AL290" s="358"/>
      <c r="AM290" s="358"/>
      <c r="AN290" s="358"/>
      <c r="AO290" s="358"/>
      <c r="AP290" s="358"/>
      <c r="AQ290" s="358"/>
      <c r="AR290" s="358"/>
      <c r="AS290" s="358"/>
      <c r="AT290" s="358"/>
    </row>
    <row r="291" spans="1:46" s="359" customFormat="1" ht="13.5">
      <c r="A291" s="358"/>
      <c r="B291" s="358"/>
      <c r="C291" s="358"/>
      <c r="D291" s="358"/>
      <c r="E291" s="358"/>
      <c r="F291" s="358"/>
      <c r="G291" s="358"/>
      <c r="H291" s="358"/>
      <c r="I291" s="358"/>
      <c r="J291" s="358"/>
      <c r="K291" s="358"/>
      <c r="L291" s="358"/>
      <c r="M291" s="358"/>
      <c r="N291" s="358"/>
      <c r="O291" s="358"/>
      <c r="P291" s="358"/>
      <c r="Q291" s="358"/>
      <c r="R291" s="358"/>
      <c r="S291" s="358"/>
      <c r="T291" s="358"/>
      <c r="U291" s="358"/>
      <c r="V291" s="358"/>
      <c r="W291" s="358"/>
      <c r="X291" s="358"/>
      <c r="Y291" s="358"/>
      <c r="Z291" s="358"/>
      <c r="AA291" s="358"/>
      <c r="AB291" s="358"/>
      <c r="AC291" s="358"/>
      <c r="AD291" s="358"/>
      <c r="AE291" s="358"/>
      <c r="AF291" s="358"/>
      <c r="AG291" s="358"/>
      <c r="AH291" s="358"/>
      <c r="AI291" s="358"/>
      <c r="AJ291" s="358"/>
      <c r="AK291" s="358"/>
      <c r="AL291" s="358"/>
      <c r="AM291" s="358"/>
      <c r="AN291" s="358"/>
      <c r="AO291" s="358"/>
      <c r="AP291" s="358"/>
      <c r="AQ291" s="358"/>
      <c r="AR291" s="358"/>
      <c r="AS291" s="358"/>
      <c r="AT291" s="358"/>
    </row>
    <row r="292" spans="1:46" s="359" customFormat="1" ht="13.5">
      <c r="A292" s="358"/>
      <c r="B292" s="358"/>
      <c r="C292" s="358"/>
      <c r="D292" s="358"/>
      <c r="E292" s="358"/>
      <c r="F292" s="358"/>
      <c r="G292" s="358"/>
      <c r="H292" s="358"/>
      <c r="I292" s="358"/>
      <c r="J292" s="358"/>
      <c r="K292" s="358"/>
      <c r="L292" s="358"/>
      <c r="M292" s="358"/>
      <c r="N292" s="358"/>
      <c r="O292" s="358"/>
      <c r="P292" s="358"/>
      <c r="Q292" s="358"/>
      <c r="R292" s="358"/>
      <c r="S292" s="358"/>
      <c r="T292" s="358"/>
      <c r="U292" s="358"/>
      <c r="V292" s="358"/>
      <c r="W292" s="358"/>
      <c r="X292" s="358"/>
      <c r="Y292" s="358"/>
      <c r="Z292" s="358"/>
      <c r="AA292" s="358"/>
      <c r="AB292" s="358"/>
      <c r="AC292" s="358"/>
      <c r="AD292" s="358"/>
      <c r="AE292" s="358"/>
      <c r="AF292" s="358"/>
      <c r="AG292" s="358"/>
      <c r="AH292" s="358"/>
      <c r="AI292" s="358"/>
      <c r="AJ292" s="358"/>
      <c r="AK292" s="358"/>
      <c r="AL292" s="358"/>
      <c r="AM292" s="358"/>
      <c r="AN292" s="358"/>
      <c r="AO292" s="358"/>
      <c r="AP292" s="358"/>
      <c r="AQ292" s="358"/>
      <c r="AR292" s="358"/>
      <c r="AS292" s="358"/>
      <c r="AT292" s="358"/>
    </row>
    <row r="293" spans="1:46" s="359" customFormat="1" ht="13.5">
      <c r="A293" s="358"/>
      <c r="B293" s="358"/>
      <c r="C293" s="358"/>
      <c r="D293" s="358"/>
      <c r="E293" s="358"/>
      <c r="F293" s="358"/>
      <c r="G293" s="358"/>
      <c r="H293" s="358"/>
      <c r="I293" s="358"/>
      <c r="J293" s="358"/>
      <c r="K293" s="358"/>
      <c r="L293" s="358"/>
      <c r="M293" s="358"/>
      <c r="N293" s="358"/>
      <c r="O293" s="358"/>
      <c r="P293" s="358"/>
      <c r="Q293" s="358"/>
      <c r="R293" s="358"/>
      <c r="S293" s="358"/>
      <c r="T293" s="358"/>
      <c r="U293" s="358"/>
      <c r="V293" s="358"/>
      <c r="W293" s="358"/>
      <c r="X293" s="358"/>
      <c r="Y293" s="358"/>
      <c r="Z293" s="358"/>
      <c r="AA293" s="358"/>
      <c r="AB293" s="358"/>
      <c r="AC293" s="358"/>
      <c r="AD293" s="358"/>
      <c r="AE293" s="358"/>
      <c r="AF293" s="358"/>
      <c r="AG293" s="358"/>
      <c r="AH293" s="358"/>
      <c r="AI293" s="358"/>
      <c r="AJ293" s="358"/>
      <c r="AK293" s="358"/>
      <c r="AL293" s="358"/>
      <c r="AM293" s="358"/>
      <c r="AN293" s="358"/>
      <c r="AO293" s="358"/>
      <c r="AP293" s="358"/>
      <c r="AQ293" s="358"/>
      <c r="AR293" s="358"/>
      <c r="AS293" s="358"/>
      <c r="AT293" s="358"/>
    </row>
    <row r="294" spans="1:46" s="359" customFormat="1" ht="13.5">
      <c r="A294" s="358"/>
      <c r="B294" s="358"/>
      <c r="C294" s="358"/>
      <c r="D294" s="358"/>
      <c r="E294" s="358"/>
      <c r="F294" s="358"/>
      <c r="G294" s="358"/>
      <c r="H294" s="358"/>
      <c r="I294" s="358"/>
      <c r="J294" s="358"/>
      <c r="K294" s="358"/>
      <c r="L294" s="358"/>
      <c r="M294" s="358"/>
      <c r="N294" s="358"/>
      <c r="O294" s="358"/>
      <c r="P294" s="358"/>
      <c r="Q294" s="358"/>
      <c r="R294" s="358"/>
      <c r="S294" s="358"/>
      <c r="T294" s="358"/>
      <c r="U294" s="358"/>
      <c r="V294" s="358"/>
      <c r="W294" s="358"/>
      <c r="X294" s="358"/>
      <c r="Y294" s="358"/>
      <c r="Z294" s="358"/>
      <c r="AA294" s="358"/>
      <c r="AB294" s="358"/>
      <c r="AC294" s="358"/>
      <c r="AD294" s="358"/>
      <c r="AE294" s="358"/>
      <c r="AF294" s="358"/>
      <c r="AG294" s="358"/>
      <c r="AH294" s="358"/>
      <c r="AI294" s="358"/>
      <c r="AJ294" s="358"/>
      <c r="AK294" s="358"/>
      <c r="AL294" s="358"/>
      <c r="AM294" s="358"/>
      <c r="AN294" s="358"/>
      <c r="AO294" s="358"/>
      <c r="AP294" s="358"/>
      <c r="AQ294" s="358"/>
      <c r="AR294" s="358"/>
      <c r="AS294" s="358"/>
      <c r="AT294" s="358"/>
    </row>
    <row r="295" spans="1:46" s="359" customFormat="1" ht="13.5">
      <c r="A295" s="358"/>
      <c r="B295" s="358"/>
      <c r="C295" s="358"/>
      <c r="D295" s="358"/>
      <c r="E295" s="358"/>
      <c r="F295" s="358"/>
      <c r="G295" s="358"/>
      <c r="H295" s="358"/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58"/>
      <c r="V295" s="358"/>
      <c r="W295" s="358"/>
      <c r="X295" s="358"/>
      <c r="Y295" s="358"/>
      <c r="Z295" s="358"/>
      <c r="AA295" s="358"/>
      <c r="AB295" s="358"/>
      <c r="AC295" s="358"/>
      <c r="AD295" s="358"/>
      <c r="AE295" s="358"/>
      <c r="AF295" s="358"/>
      <c r="AG295" s="358"/>
      <c r="AH295" s="358"/>
      <c r="AI295" s="358"/>
      <c r="AJ295" s="358"/>
      <c r="AK295" s="358"/>
      <c r="AL295" s="358"/>
      <c r="AM295" s="358"/>
      <c r="AN295" s="358"/>
      <c r="AO295" s="358"/>
      <c r="AP295" s="358"/>
      <c r="AQ295" s="358"/>
      <c r="AR295" s="358"/>
      <c r="AS295" s="358"/>
      <c r="AT295" s="358"/>
    </row>
    <row r="296" spans="1:46" s="359" customFormat="1" ht="13.5">
      <c r="A296" s="358"/>
      <c r="B296" s="358"/>
      <c r="C296" s="358"/>
      <c r="D296" s="358"/>
      <c r="E296" s="358"/>
      <c r="F296" s="358"/>
      <c r="G296" s="358"/>
      <c r="H296" s="358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8"/>
      <c r="Z296" s="358"/>
      <c r="AA296" s="358"/>
      <c r="AB296" s="358"/>
      <c r="AC296" s="358"/>
      <c r="AD296" s="358"/>
      <c r="AE296" s="358"/>
      <c r="AF296" s="358"/>
      <c r="AG296" s="358"/>
      <c r="AH296" s="358"/>
      <c r="AI296" s="358"/>
      <c r="AJ296" s="358"/>
      <c r="AK296" s="358"/>
      <c r="AL296" s="358"/>
      <c r="AM296" s="358"/>
      <c r="AN296" s="358"/>
      <c r="AO296" s="358"/>
      <c r="AP296" s="358"/>
      <c r="AQ296" s="358"/>
      <c r="AR296" s="358"/>
      <c r="AS296" s="358"/>
      <c r="AT296" s="358"/>
    </row>
    <row r="297" spans="1:46" s="359" customFormat="1" ht="13.5">
      <c r="A297" s="358"/>
      <c r="B297" s="358"/>
      <c r="C297" s="358"/>
      <c r="D297" s="358"/>
      <c r="E297" s="358"/>
      <c r="F297" s="358"/>
      <c r="G297" s="358"/>
      <c r="H297" s="358"/>
      <c r="I297" s="358"/>
      <c r="J297" s="358"/>
      <c r="K297" s="358"/>
      <c r="L297" s="358"/>
      <c r="M297" s="358"/>
      <c r="N297" s="358"/>
      <c r="O297" s="358"/>
      <c r="P297" s="358"/>
      <c r="Q297" s="358"/>
      <c r="R297" s="358"/>
      <c r="S297" s="358"/>
      <c r="T297" s="358"/>
      <c r="U297" s="358"/>
      <c r="V297" s="358"/>
      <c r="W297" s="358"/>
      <c r="X297" s="358"/>
      <c r="Y297" s="358"/>
      <c r="Z297" s="358"/>
      <c r="AA297" s="358"/>
      <c r="AB297" s="358"/>
      <c r="AC297" s="358"/>
      <c r="AD297" s="358"/>
      <c r="AE297" s="358"/>
      <c r="AF297" s="358"/>
      <c r="AG297" s="358"/>
      <c r="AH297" s="358"/>
      <c r="AI297" s="358"/>
      <c r="AJ297" s="358"/>
      <c r="AK297" s="358"/>
      <c r="AL297" s="358"/>
      <c r="AM297" s="358"/>
      <c r="AN297" s="358"/>
      <c r="AO297" s="358"/>
      <c r="AP297" s="358"/>
      <c r="AQ297" s="358"/>
      <c r="AR297" s="358"/>
      <c r="AS297" s="358"/>
      <c r="AT297" s="358"/>
    </row>
    <row r="298" spans="1:46" s="359" customFormat="1" ht="13.5">
      <c r="A298" s="358"/>
      <c r="B298" s="358"/>
      <c r="C298" s="358"/>
      <c r="D298" s="358"/>
      <c r="E298" s="358"/>
      <c r="F298" s="358"/>
      <c r="G298" s="358"/>
      <c r="H298" s="358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8"/>
      <c r="Z298" s="358"/>
      <c r="AA298" s="358"/>
      <c r="AB298" s="358"/>
      <c r="AC298" s="358"/>
      <c r="AD298" s="358"/>
      <c r="AE298" s="358"/>
      <c r="AF298" s="358"/>
      <c r="AG298" s="358"/>
      <c r="AH298" s="358"/>
      <c r="AI298" s="358"/>
      <c r="AJ298" s="358"/>
      <c r="AK298" s="358"/>
      <c r="AL298" s="358"/>
      <c r="AM298" s="358"/>
      <c r="AN298" s="358"/>
      <c r="AO298" s="358"/>
      <c r="AP298" s="358"/>
      <c r="AQ298" s="358"/>
      <c r="AR298" s="358"/>
      <c r="AS298" s="358"/>
      <c r="AT298" s="358"/>
    </row>
    <row r="299" spans="1:46" s="359" customFormat="1" ht="13.5">
      <c r="A299" s="358"/>
      <c r="B299" s="358"/>
      <c r="C299" s="358"/>
      <c r="D299" s="358"/>
      <c r="E299" s="358"/>
      <c r="F299" s="358"/>
      <c r="G299" s="358"/>
      <c r="H299" s="358"/>
      <c r="I299" s="358"/>
      <c r="J299" s="358"/>
      <c r="K299" s="358"/>
      <c r="L299" s="358"/>
      <c r="M299" s="358"/>
      <c r="N299" s="358"/>
      <c r="O299" s="358"/>
      <c r="P299" s="358"/>
      <c r="Q299" s="358"/>
      <c r="R299" s="358"/>
      <c r="S299" s="358"/>
      <c r="T299" s="358"/>
      <c r="U299" s="358"/>
      <c r="V299" s="358"/>
      <c r="W299" s="358"/>
      <c r="X299" s="358"/>
      <c r="Y299" s="358"/>
      <c r="Z299" s="358"/>
      <c r="AA299" s="358"/>
      <c r="AB299" s="358"/>
      <c r="AC299" s="358"/>
      <c r="AD299" s="358"/>
      <c r="AE299" s="358"/>
      <c r="AF299" s="358"/>
      <c r="AG299" s="358"/>
      <c r="AH299" s="358"/>
      <c r="AI299" s="358"/>
      <c r="AJ299" s="358"/>
      <c r="AK299" s="358"/>
      <c r="AL299" s="358"/>
      <c r="AM299" s="358"/>
      <c r="AN299" s="358"/>
      <c r="AO299" s="358"/>
      <c r="AP299" s="358"/>
      <c r="AQ299" s="358"/>
      <c r="AR299" s="358"/>
      <c r="AS299" s="358"/>
      <c r="AT299" s="358"/>
    </row>
    <row r="300" spans="1:46" s="359" customFormat="1" ht="13.5">
      <c r="A300" s="358"/>
      <c r="B300" s="358"/>
      <c r="C300" s="358"/>
      <c r="D300" s="358"/>
      <c r="E300" s="358"/>
      <c r="F300" s="358"/>
      <c r="G300" s="358"/>
      <c r="H300" s="358"/>
      <c r="I300" s="358"/>
      <c r="J300" s="358"/>
      <c r="K300" s="358"/>
      <c r="L300" s="358"/>
      <c r="M300" s="358"/>
      <c r="N300" s="358"/>
      <c r="O300" s="358"/>
      <c r="P300" s="358"/>
      <c r="Q300" s="358"/>
      <c r="R300" s="358"/>
      <c r="S300" s="358"/>
      <c r="T300" s="358"/>
      <c r="U300" s="358"/>
      <c r="V300" s="358"/>
      <c r="W300" s="358"/>
      <c r="X300" s="358"/>
      <c r="Y300" s="358"/>
      <c r="Z300" s="358"/>
      <c r="AA300" s="358"/>
      <c r="AB300" s="358"/>
      <c r="AC300" s="358"/>
      <c r="AD300" s="358"/>
      <c r="AE300" s="358"/>
      <c r="AF300" s="358"/>
      <c r="AG300" s="358"/>
      <c r="AH300" s="358"/>
      <c r="AI300" s="358"/>
      <c r="AJ300" s="358"/>
      <c r="AK300" s="358"/>
      <c r="AL300" s="358"/>
      <c r="AM300" s="358"/>
      <c r="AN300" s="358"/>
      <c r="AO300" s="358"/>
      <c r="AP300" s="358"/>
      <c r="AQ300" s="358"/>
      <c r="AR300" s="358"/>
      <c r="AS300" s="358"/>
      <c r="AT300" s="358"/>
    </row>
    <row r="301" spans="1:46" s="359" customFormat="1" ht="13.5">
      <c r="A301" s="358"/>
      <c r="B301" s="358"/>
      <c r="C301" s="358"/>
      <c r="D301" s="358"/>
      <c r="E301" s="358"/>
      <c r="F301" s="358"/>
      <c r="G301" s="358"/>
      <c r="H301" s="358"/>
      <c r="I301" s="358"/>
      <c r="J301" s="358"/>
      <c r="K301" s="358"/>
      <c r="L301" s="358"/>
      <c r="M301" s="358"/>
      <c r="N301" s="358"/>
      <c r="O301" s="358"/>
      <c r="P301" s="358"/>
      <c r="Q301" s="358"/>
      <c r="R301" s="358"/>
      <c r="S301" s="358"/>
      <c r="T301" s="358"/>
      <c r="U301" s="358"/>
      <c r="V301" s="358"/>
      <c r="W301" s="358"/>
      <c r="X301" s="358"/>
      <c r="Y301" s="358"/>
      <c r="Z301" s="358"/>
      <c r="AA301" s="358"/>
      <c r="AB301" s="358"/>
      <c r="AC301" s="358"/>
      <c r="AD301" s="358"/>
      <c r="AE301" s="358"/>
      <c r="AF301" s="358"/>
      <c r="AG301" s="358"/>
      <c r="AH301" s="358"/>
      <c r="AI301" s="358"/>
      <c r="AJ301" s="358"/>
      <c r="AK301" s="358"/>
      <c r="AL301" s="358"/>
      <c r="AM301" s="358"/>
      <c r="AN301" s="358"/>
      <c r="AO301" s="358"/>
      <c r="AP301" s="358"/>
      <c r="AQ301" s="358"/>
      <c r="AR301" s="358"/>
      <c r="AS301" s="358"/>
      <c r="AT301" s="358"/>
    </row>
    <row r="302" spans="1:46" s="359" customFormat="1" ht="13.5">
      <c r="A302" s="358"/>
      <c r="B302" s="358"/>
      <c r="C302" s="358"/>
      <c r="D302" s="358"/>
      <c r="E302" s="358"/>
      <c r="F302" s="358"/>
      <c r="G302" s="358"/>
      <c r="H302" s="358"/>
      <c r="I302" s="358"/>
      <c r="J302" s="358"/>
      <c r="K302" s="358"/>
      <c r="L302" s="358"/>
      <c r="M302" s="358"/>
      <c r="N302" s="358"/>
      <c r="O302" s="358"/>
      <c r="P302" s="358"/>
      <c r="Q302" s="358"/>
      <c r="R302" s="358"/>
      <c r="S302" s="358"/>
      <c r="T302" s="358"/>
      <c r="U302" s="358"/>
      <c r="V302" s="358"/>
      <c r="W302" s="358"/>
      <c r="X302" s="358"/>
      <c r="Y302" s="358"/>
      <c r="Z302" s="358"/>
      <c r="AA302" s="358"/>
      <c r="AB302" s="358"/>
      <c r="AC302" s="358"/>
      <c r="AD302" s="358"/>
      <c r="AE302" s="358"/>
      <c r="AF302" s="358"/>
      <c r="AG302" s="358"/>
      <c r="AH302" s="358"/>
      <c r="AI302" s="358"/>
      <c r="AJ302" s="358"/>
      <c r="AK302" s="358"/>
      <c r="AL302" s="358"/>
      <c r="AM302" s="358"/>
      <c r="AN302" s="358"/>
      <c r="AO302" s="358"/>
      <c r="AP302" s="358"/>
      <c r="AQ302" s="358"/>
      <c r="AR302" s="358"/>
      <c r="AS302" s="358"/>
      <c r="AT302" s="358"/>
    </row>
    <row r="303" spans="1:46" s="359" customFormat="1" ht="13.5">
      <c r="A303" s="358"/>
      <c r="B303" s="358"/>
      <c r="C303" s="358"/>
      <c r="D303" s="358"/>
      <c r="E303" s="358"/>
      <c r="F303" s="358"/>
      <c r="G303" s="358"/>
      <c r="H303" s="358"/>
      <c r="I303" s="358"/>
      <c r="J303" s="358"/>
      <c r="K303" s="358"/>
      <c r="L303" s="358"/>
      <c r="M303" s="358"/>
      <c r="N303" s="358"/>
      <c r="O303" s="358"/>
      <c r="P303" s="358"/>
      <c r="Q303" s="358"/>
      <c r="R303" s="358"/>
      <c r="S303" s="358"/>
      <c r="T303" s="358"/>
      <c r="U303" s="358"/>
      <c r="V303" s="358"/>
      <c r="W303" s="358"/>
      <c r="X303" s="358"/>
      <c r="Y303" s="358"/>
      <c r="Z303" s="358"/>
      <c r="AA303" s="358"/>
      <c r="AB303" s="358"/>
      <c r="AC303" s="358"/>
      <c r="AD303" s="358"/>
      <c r="AE303" s="358"/>
      <c r="AF303" s="358"/>
      <c r="AG303" s="358"/>
      <c r="AH303" s="358"/>
      <c r="AI303" s="358"/>
      <c r="AJ303" s="358"/>
      <c r="AK303" s="358"/>
      <c r="AL303" s="358"/>
      <c r="AM303" s="358"/>
      <c r="AN303" s="358"/>
      <c r="AO303" s="358"/>
      <c r="AP303" s="358"/>
      <c r="AQ303" s="358"/>
      <c r="AR303" s="358"/>
      <c r="AS303" s="358"/>
      <c r="AT303" s="358"/>
    </row>
    <row r="304" spans="1:46" s="359" customFormat="1" ht="13.5">
      <c r="A304" s="358"/>
      <c r="B304" s="358"/>
      <c r="C304" s="358"/>
      <c r="D304" s="358"/>
      <c r="E304" s="358"/>
      <c r="F304" s="358"/>
      <c r="G304" s="358"/>
      <c r="H304" s="358"/>
      <c r="I304" s="358"/>
      <c r="J304" s="358"/>
      <c r="K304" s="358"/>
      <c r="L304" s="358"/>
      <c r="M304" s="358"/>
      <c r="N304" s="358"/>
      <c r="O304" s="358"/>
      <c r="P304" s="358"/>
      <c r="Q304" s="358"/>
      <c r="R304" s="358"/>
      <c r="S304" s="358"/>
      <c r="T304" s="358"/>
      <c r="U304" s="358"/>
      <c r="V304" s="358"/>
      <c r="W304" s="358"/>
      <c r="X304" s="358"/>
      <c r="Y304" s="358"/>
      <c r="Z304" s="358"/>
      <c r="AA304" s="358"/>
      <c r="AB304" s="358"/>
      <c r="AC304" s="358"/>
      <c r="AD304" s="358"/>
      <c r="AE304" s="358"/>
      <c r="AF304" s="358"/>
      <c r="AG304" s="358"/>
      <c r="AH304" s="358"/>
      <c r="AI304" s="358"/>
      <c r="AJ304" s="358"/>
      <c r="AK304" s="358"/>
      <c r="AL304" s="358"/>
      <c r="AM304" s="358"/>
      <c r="AN304" s="358"/>
      <c r="AO304" s="358"/>
      <c r="AP304" s="358"/>
      <c r="AQ304" s="358"/>
      <c r="AR304" s="358"/>
      <c r="AS304" s="358"/>
      <c r="AT304" s="358"/>
    </row>
    <row r="305" spans="1:46" s="359" customFormat="1" ht="13.5">
      <c r="A305" s="358"/>
      <c r="B305" s="358"/>
      <c r="C305" s="358"/>
      <c r="D305" s="358"/>
      <c r="E305" s="358"/>
      <c r="F305" s="358"/>
      <c r="G305" s="358"/>
      <c r="H305" s="358"/>
      <c r="I305" s="358"/>
      <c r="J305" s="358"/>
      <c r="K305" s="358"/>
      <c r="L305" s="358"/>
      <c r="M305" s="358"/>
      <c r="N305" s="358"/>
      <c r="O305" s="358"/>
      <c r="P305" s="358"/>
      <c r="Q305" s="358"/>
      <c r="R305" s="358"/>
      <c r="S305" s="358"/>
      <c r="T305" s="358"/>
      <c r="U305" s="358"/>
      <c r="V305" s="358"/>
      <c r="W305" s="358"/>
      <c r="X305" s="358"/>
      <c r="Y305" s="358"/>
      <c r="Z305" s="358"/>
      <c r="AA305" s="358"/>
      <c r="AB305" s="358"/>
      <c r="AC305" s="358"/>
      <c r="AD305" s="358"/>
      <c r="AE305" s="358"/>
      <c r="AF305" s="358"/>
      <c r="AG305" s="358"/>
      <c r="AH305" s="358"/>
      <c r="AI305" s="358"/>
      <c r="AJ305" s="358"/>
      <c r="AK305" s="358"/>
      <c r="AL305" s="358"/>
      <c r="AM305" s="358"/>
      <c r="AN305" s="358"/>
      <c r="AO305" s="358"/>
      <c r="AP305" s="358"/>
      <c r="AQ305" s="358"/>
      <c r="AR305" s="358"/>
      <c r="AS305" s="358"/>
      <c r="AT305" s="358"/>
    </row>
    <row r="306" spans="1:46" s="359" customFormat="1" ht="13.5">
      <c r="A306" s="358"/>
      <c r="B306" s="358"/>
      <c r="C306" s="358"/>
      <c r="D306" s="358"/>
      <c r="E306" s="358"/>
      <c r="F306" s="358"/>
      <c r="G306" s="358"/>
      <c r="H306" s="358"/>
      <c r="I306" s="358"/>
      <c r="J306" s="358"/>
      <c r="K306" s="358"/>
      <c r="L306" s="358"/>
      <c r="M306" s="358"/>
      <c r="N306" s="358"/>
      <c r="O306" s="358"/>
      <c r="P306" s="358"/>
      <c r="Q306" s="358"/>
      <c r="R306" s="358"/>
      <c r="S306" s="358"/>
      <c r="T306" s="358"/>
      <c r="U306" s="358"/>
      <c r="V306" s="358"/>
      <c r="W306" s="358"/>
      <c r="X306" s="358"/>
      <c r="Y306" s="358"/>
      <c r="Z306" s="358"/>
      <c r="AA306" s="358"/>
      <c r="AB306" s="358"/>
      <c r="AC306" s="358"/>
      <c r="AD306" s="358"/>
      <c r="AE306" s="358"/>
      <c r="AF306" s="358"/>
      <c r="AG306" s="358"/>
      <c r="AH306" s="358"/>
      <c r="AI306" s="358"/>
      <c r="AJ306" s="358"/>
      <c r="AK306" s="358"/>
      <c r="AL306" s="358"/>
      <c r="AM306" s="358"/>
      <c r="AN306" s="358"/>
      <c r="AO306" s="358"/>
      <c r="AP306" s="358"/>
      <c r="AQ306" s="358"/>
      <c r="AR306" s="358"/>
      <c r="AS306" s="358"/>
      <c r="AT306" s="358"/>
    </row>
    <row r="307" spans="1:46" s="359" customFormat="1" ht="13.5">
      <c r="A307" s="358"/>
      <c r="B307" s="358"/>
      <c r="C307" s="358"/>
      <c r="D307" s="358"/>
      <c r="E307" s="358"/>
      <c r="F307" s="358"/>
      <c r="G307" s="358"/>
      <c r="H307" s="358"/>
      <c r="I307" s="358"/>
      <c r="J307" s="358"/>
      <c r="K307" s="358"/>
      <c r="L307" s="358"/>
      <c r="M307" s="358"/>
      <c r="N307" s="358"/>
      <c r="O307" s="358"/>
      <c r="P307" s="358"/>
      <c r="Q307" s="358"/>
      <c r="R307" s="358"/>
      <c r="S307" s="358"/>
      <c r="T307" s="358"/>
      <c r="U307" s="358"/>
      <c r="V307" s="358"/>
      <c r="W307" s="358"/>
      <c r="X307" s="358"/>
      <c r="Y307" s="358"/>
      <c r="Z307" s="358"/>
      <c r="AA307" s="358"/>
      <c r="AB307" s="358"/>
      <c r="AC307" s="358"/>
      <c r="AD307" s="358"/>
      <c r="AE307" s="358"/>
      <c r="AF307" s="358"/>
      <c r="AG307" s="358"/>
      <c r="AH307" s="358"/>
      <c r="AI307" s="358"/>
      <c r="AJ307" s="358"/>
      <c r="AK307" s="358"/>
      <c r="AL307" s="358"/>
      <c r="AM307" s="358"/>
      <c r="AN307" s="358"/>
      <c r="AO307" s="358"/>
      <c r="AP307" s="358"/>
      <c r="AQ307" s="358"/>
      <c r="AR307" s="358"/>
      <c r="AS307" s="358"/>
      <c r="AT307" s="358"/>
    </row>
    <row r="308" spans="1:46" s="359" customFormat="1" ht="13.5">
      <c r="A308" s="358"/>
      <c r="B308" s="358"/>
      <c r="C308" s="358"/>
      <c r="D308" s="358"/>
      <c r="E308" s="358"/>
      <c r="F308" s="358"/>
      <c r="G308" s="358"/>
      <c r="H308" s="358"/>
      <c r="I308" s="358"/>
      <c r="J308" s="358"/>
      <c r="K308" s="358"/>
      <c r="L308" s="358"/>
      <c r="M308" s="358"/>
      <c r="N308" s="358"/>
      <c r="O308" s="358"/>
      <c r="P308" s="358"/>
      <c r="Q308" s="358"/>
      <c r="R308" s="358"/>
      <c r="S308" s="358"/>
      <c r="T308" s="358"/>
      <c r="U308" s="358"/>
      <c r="V308" s="358"/>
      <c r="W308" s="358"/>
      <c r="X308" s="358"/>
      <c r="Y308" s="358"/>
      <c r="Z308" s="358"/>
      <c r="AA308" s="358"/>
      <c r="AB308" s="358"/>
      <c r="AC308" s="358"/>
      <c r="AD308" s="358"/>
      <c r="AE308" s="358"/>
      <c r="AF308" s="358"/>
      <c r="AG308" s="358"/>
      <c r="AH308" s="358"/>
      <c r="AI308" s="358"/>
      <c r="AJ308" s="358"/>
      <c r="AK308" s="358"/>
      <c r="AL308" s="358"/>
      <c r="AM308" s="358"/>
      <c r="AN308" s="358"/>
      <c r="AO308" s="358"/>
      <c r="AP308" s="358"/>
      <c r="AQ308" s="358"/>
      <c r="AR308" s="358"/>
      <c r="AS308" s="358"/>
      <c r="AT308" s="358"/>
    </row>
    <row r="309" spans="1:46" s="359" customFormat="1" ht="13.5">
      <c r="A309" s="358"/>
      <c r="B309" s="358"/>
      <c r="C309" s="358"/>
      <c r="D309" s="358"/>
      <c r="E309" s="358"/>
      <c r="F309" s="358"/>
      <c r="G309" s="358"/>
      <c r="H309" s="358"/>
      <c r="I309" s="358"/>
      <c r="J309" s="358"/>
      <c r="K309" s="358"/>
      <c r="L309" s="358"/>
      <c r="M309" s="358"/>
      <c r="N309" s="358"/>
      <c r="O309" s="358"/>
      <c r="P309" s="358"/>
      <c r="Q309" s="358"/>
      <c r="R309" s="358"/>
      <c r="S309" s="358"/>
      <c r="T309" s="358"/>
      <c r="U309" s="358"/>
      <c r="V309" s="358"/>
      <c r="W309" s="358"/>
      <c r="X309" s="358"/>
      <c r="Y309" s="358"/>
      <c r="Z309" s="358"/>
      <c r="AA309" s="358"/>
      <c r="AB309" s="358"/>
      <c r="AC309" s="358"/>
      <c r="AD309" s="358"/>
      <c r="AE309" s="358"/>
      <c r="AF309" s="358"/>
      <c r="AG309" s="358"/>
      <c r="AH309" s="358"/>
      <c r="AI309" s="358"/>
      <c r="AJ309" s="358"/>
      <c r="AK309" s="358"/>
      <c r="AL309" s="358"/>
      <c r="AM309" s="358"/>
      <c r="AN309" s="358"/>
      <c r="AO309" s="358"/>
      <c r="AP309" s="358"/>
      <c r="AQ309" s="358"/>
      <c r="AR309" s="358"/>
      <c r="AS309" s="358"/>
      <c r="AT309" s="358"/>
    </row>
    <row r="310" spans="1:46" s="359" customFormat="1" ht="13.5">
      <c r="A310" s="358"/>
      <c r="B310" s="358"/>
      <c r="C310" s="358"/>
      <c r="D310" s="358"/>
      <c r="E310" s="358"/>
      <c r="F310" s="358"/>
      <c r="G310" s="358"/>
      <c r="H310" s="358"/>
      <c r="I310" s="358"/>
      <c r="J310" s="358"/>
      <c r="K310" s="358"/>
      <c r="L310" s="358"/>
      <c r="M310" s="358"/>
      <c r="N310" s="358"/>
      <c r="O310" s="358"/>
      <c r="P310" s="358"/>
      <c r="Q310" s="358"/>
      <c r="R310" s="358"/>
      <c r="S310" s="358"/>
      <c r="T310" s="358"/>
      <c r="U310" s="358"/>
      <c r="V310" s="358"/>
      <c r="W310" s="358"/>
      <c r="X310" s="358"/>
      <c r="Y310" s="358"/>
      <c r="Z310" s="358"/>
      <c r="AA310" s="358"/>
      <c r="AB310" s="358"/>
      <c r="AC310" s="358"/>
      <c r="AD310" s="358"/>
      <c r="AE310" s="358"/>
      <c r="AF310" s="358"/>
      <c r="AG310" s="358"/>
      <c r="AH310" s="358"/>
      <c r="AI310" s="358"/>
      <c r="AJ310" s="358"/>
      <c r="AK310" s="358"/>
      <c r="AL310" s="358"/>
      <c r="AM310" s="358"/>
      <c r="AN310" s="358"/>
      <c r="AO310" s="358"/>
      <c r="AP310" s="358"/>
      <c r="AQ310" s="358"/>
      <c r="AR310" s="358"/>
      <c r="AS310" s="358"/>
      <c r="AT310" s="358"/>
    </row>
    <row r="311" spans="1:46" s="359" customFormat="1" ht="13.5">
      <c r="A311" s="358"/>
      <c r="B311" s="358"/>
      <c r="C311" s="358"/>
      <c r="D311" s="358"/>
      <c r="E311" s="358"/>
      <c r="F311" s="358"/>
      <c r="G311" s="358"/>
      <c r="H311" s="358"/>
      <c r="I311" s="358"/>
      <c r="J311" s="358"/>
      <c r="K311" s="358"/>
      <c r="L311" s="358"/>
      <c r="M311" s="358"/>
      <c r="N311" s="358"/>
      <c r="O311" s="358"/>
      <c r="P311" s="358"/>
      <c r="Q311" s="358"/>
      <c r="R311" s="358"/>
      <c r="S311" s="358"/>
      <c r="T311" s="358"/>
      <c r="U311" s="358"/>
      <c r="V311" s="358"/>
      <c r="W311" s="358"/>
      <c r="X311" s="358"/>
      <c r="Y311" s="358"/>
      <c r="Z311" s="358"/>
      <c r="AA311" s="358"/>
      <c r="AB311" s="358"/>
      <c r="AC311" s="358"/>
      <c r="AD311" s="358"/>
      <c r="AE311" s="358"/>
      <c r="AF311" s="358"/>
      <c r="AG311" s="358"/>
      <c r="AH311" s="358"/>
      <c r="AI311" s="358"/>
      <c r="AJ311" s="358"/>
      <c r="AK311" s="358"/>
      <c r="AL311" s="358"/>
      <c r="AM311" s="358"/>
      <c r="AN311" s="358"/>
      <c r="AO311" s="358"/>
      <c r="AP311" s="358"/>
      <c r="AQ311" s="358"/>
      <c r="AR311" s="358"/>
      <c r="AS311" s="358"/>
      <c r="AT311" s="358"/>
    </row>
    <row r="312" spans="1:46" s="359" customFormat="1" ht="13.5">
      <c r="A312" s="358"/>
      <c r="B312" s="358"/>
      <c r="C312" s="358"/>
      <c r="D312" s="358"/>
      <c r="E312" s="358"/>
      <c r="F312" s="358"/>
      <c r="G312" s="358"/>
      <c r="H312" s="358"/>
      <c r="I312" s="358"/>
      <c r="J312" s="358"/>
      <c r="K312" s="358"/>
      <c r="L312" s="358"/>
      <c r="M312" s="358"/>
      <c r="N312" s="358"/>
      <c r="O312" s="358"/>
      <c r="P312" s="358"/>
      <c r="Q312" s="358"/>
      <c r="R312" s="358"/>
      <c r="S312" s="358"/>
      <c r="T312" s="358"/>
      <c r="U312" s="358"/>
      <c r="V312" s="358"/>
      <c r="W312" s="358"/>
      <c r="X312" s="358"/>
      <c r="Y312" s="358"/>
      <c r="Z312" s="358"/>
      <c r="AA312" s="358"/>
      <c r="AB312" s="358"/>
      <c r="AC312" s="358"/>
      <c r="AD312" s="358"/>
      <c r="AE312" s="358"/>
      <c r="AF312" s="358"/>
      <c r="AG312" s="358"/>
      <c r="AH312" s="358"/>
      <c r="AI312" s="358"/>
      <c r="AJ312" s="358"/>
      <c r="AK312" s="358"/>
      <c r="AL312" s="358"/>
      <c r="AM312" s="358"/>
      <c r="AN312" s="358"/>
      <c r="AO312" s="358"/>
      <c r="AP312" s="358"/>
      <c r="AQ312" s="358"/>
      <c r="AR312" s="358"/>
      <c r="AS312" s="358"/>
      <c r="AT312" s="358"/>
    </row>
    <row r="313" spans="1:46" s="359" customFormat="1" ht="13.5">
      <c r="A313" s="358"/>
      <c r="B313" s="358"/>
      <c r="C313" s="358"/>
      <c r="D313" s="358"/>
      <c r="E313" s="358"/>
      <c r="F313" s="358"/>
      <c r="G313" s="358"/>
      <c r="H313" s="358"/>
      <c r="I313" s="358"/>
      <c r="J313" s="358"/>
      <c r="K313" s="358"/>
      <c r="L313" s="358"/>
      <c r="M313" s="358"/>
      <c r="N313" s="358"/>
      <c r="O313" s="358"/>
      <c r="P313" s="358"/>
      <c r="Q313" s="358"/>
      <c r="R313" s="358"/>
      <c r="S313" s="358"/>
      <c r="T313" s="358"/>
      <c r="U313" s="358"/>
      <c r="V313" s="358"/>
      <c r="W313" s="358"/>
      <c r="X313" s="358"/>
      <c r="Y313" s="358"/>
      <c r="Z313" s="358"/>
      <c r="AA313" s="358"/>
      <c r="AB313" s="358"/>
      <c r="AC313" s="358"/>
      <c r="AD313" s="358"/>
      <c r="AE313" s="358"/>
      <c r="AF313" s="358"/>
      <c r="AG313" s="358"/>
      <c r="AH313" s="358"/>
      <c r="AI313" s="358"/>
      <c r="AJ313" s="358"/>
      <c r="AK313" s="358"/>
      <c r="AL313" s="358"/>
      <c r="AM313" s="358"/>
      <c r="AN313" s="358"/>
      <c r="AO313" s="358"/>
      <c r="AP313" s="358"/>
      <c r="AQ313" s="358"/>
      <c r="AR313" s="358"/>
      <c r="AS313" s="358"/>
      <c r="AT313" s="358"/>
    </row>
    <row r="314" spans="1:46" s="359" customFormat="1" ht="13.5">
      <c r="A314" s="358"/>
      <c r="B314" s="358"/>
      <c r="C314" s="358"/>
      <c r="D314" s="358"/>
      <c r="E314" s="358"/>
      <c r="F314" s="358"/>
      <c r="G314" s="358"/>
      <c r="H314" s="358"/>
      <c r="I314" s="358"/>
      <c r="J314" s="358"/>
      <c r="K314" s="358"/>
      <c r="L314" s="358"/>
      <c r="M314" s="358"/>
      <c r="N314" s="358"/>
      <c r="O314" s="358"/>
      <c r="P314" s="358"/>
      <c r="Q314" s="358"/>
      <c r="R314" s="358"/>
      <c r="S314" s="358"/>
      <c r="T314" s="358"/>
      <c r="U314" s="358"/>
      <c r="V314" s="358"/>
      <c r="W314" s="358"/>
      <c r="X314" s="358"/>
      <c r="Y314" s="358"/>
      <c r="Z314" s="358"/>
      <c r="AA314" s="358"/>
      <c r="AB314" s="358"/>
      <c r="AC314" s="358"/>
      <c r="AD314" s="358"/>
      <c r="AE314" s="358"/>
      <c r="AF314" s="358"/>
      <c r="AG314" s="358"/>
      <c r="AH314" s="358"/>
      <c r="AI314" s="358"/>
      <c r="AJ314" s="358"/>
      <c r="AK314" s="358"/>
      <c r="AL314" s="358"/>
      <c r="AM314" s="358"/>
      <c r="AN314" s="358"/>
      <c r="AO314" s="358"/>
      <c r="AP314" s="358"/>
      <c r="AQ314" s="358"/>
      <c r="AR314" s="358"/>
      <c r="AS314" s="358"/>
      <c r="AT314" s="358"/>
    </row>
    <row r="315" spans="1:46" s="359" customFormat="1" ht="13.5">
      <c r="A315" s="358"/>
      <c r="B315" s="358"/>
      <c r="C315" s="358"/>
      <c r="D315" s="358"/>
      <c r="E315" s="358"/>
      <c r="F315" s="358"/>
      <c r="G315" s="358"/>
      <c r="H315" s="358"/>
      <c r="I315" s="358"/>
      <c r="J315" s="358"/>
      <c r="K315" s="358"/>
      <c r="L315" s="358"/>
      <c r="M315" s="358"/>
      <c r="N315" s="358"/>
      <c r="O315" s="358"/>
      <c r="P315" s="358"/>
      <c r="Q315" s="358"/>
      <c r="R315" s="358"/>
      <c r="S315" s="358"/>
      <c r="T315" s="358"/>
      <c r="U315" s="358"/>
      <c r="V315" s="358"/>
      <c r="W315" s="358"/>
      <c r="X315" s="358"/>
      <c r="Y315" s="358"/>
      <c r="Z315" s="358"/>
      <c r="AA315" s="358"/>
      <c r="AB315" s="358"/>
      <c r="AC315" s="358"/>
      <c r="AD315" s="358"/>
      <c r="AE315" s="358"/>
      <c r="AF315" s="358"/>
      <c r="AG315" s="358"/>
      <c r="AH315" s="358"/>
      <c r="AI315" s="358"/>
      <c r="AJ315" s="358"/>
      <c r="AK315" s="358"/>
      <c r="AL315" s="358"/>
      <c r="AM315" s="358"/>
      <c r="AN315" s="358"/>
      <c r="AO315" s="358"/>
      <c r="AP315" s="358"/>
      <c r="AQ315" s="358"/>
      <c r="AR315" s="358"/>
      <c r="AS315" s="358"/>
      <c r="AT315" s="358"/>
    </row>
    <row r="316" spans="1:46" s="359" customFormat="1" ht="13.5">
      <c r="A316" s="358"/>
      <c r="B316" s="358"/>
      <c r="C316" s="358"/>
      <c r="D316" s="358"/>
      <c r="E316" s="358"/>
      <c r="F316" s="358"/>
      <c r="G316" s="358"/>
      <c r="H316" s="358"/>
      <c r="I316" s="358"/>
      <c r="J316" s="358"/>
      <c r="K316" s="358"/>
      <c r="L316" s="358"/>
      <c r="M316" s="358"/>
      <c r="N316" s="358"/>
      <c r="O316" s="358"/>
      <c r="P316" s="358"/>
      <c r="Q316" s="358"/>
      <c r="R316" s="358"/>
      <c r="S316" s="358"/>
      <c r="T316" s="358"/>
      <c r="U316" s="358"/>
      <c r="V316" s="358"/>
      <c r="W316" s="358"/>
      <c r="X316" s="358"/>
      <c r="Y316" s="358"/>
      <c r="Z316" s="358"/>
      <c r="AA316" s="358"/>
      <c r="AB316" s="358"/>
      <c r="AC316" s="358"/>
      <c r="AD316" s="358"/>
      <c r="AE316" s="358"/>
      <c r="AF316" s="358"/>
      <c r="AG316" s="358"/>
      <c r="AH316" s="358"/>
      <c r="AI316" s="358"/>
      <c r="AJ316" s="358"/>
      <c r="AK316" s="358"/>
      <c r="AL316" s="358"/>
      <c r="AM316" s="358"/>
      <c r="AN316" s="358"/>
      <c r="AO316" s="358"/>
      <c r="AP316" s="358"/>
      <c r="AQ316" s="358"/>
      <c r="AR316" s="358"/>
      <c r="AS316" s="358"/>
      <c r="AT316" s="358"/>
    </row>
    <row r="317" spans="1:46" s="359" customFormat="1" ht="13.5">
      <c r="A317" s="358"/>
      <c r="B317" s="358"/>
      <c r="C317" s="358"/>
      <c r="D317" s="358"/>
      <c r="E317" s="358"/>
      <c r="F317" s="358"/>
      <c r="G317" s="358"/>
      <c r="H317" s="358"/>
      <c r="I317" s="358"/>
      <c r="J317" s="358"/>
      <c r="K317" s="358"/>
      <c r="L317" s="358"/>
      <c r="M317" s="358"/>
      <c r="N317" s="358"/>
      <c r="O317" s="358"/>
      <c r="P317" s="358"/>
      <c r="Q317" s="358"/>
      <c r="R317" s="358"/>
      <c r="S317" s="358"/>
      <c r="T317" s="358"/>
      <c r="U317" s="358"/>
      <c r="V317" s="358"/>
      <c r="W317" s="358"/>
      <c r="X317" s="358"/>
      <c r="Y317" s="358"/>
      <c r="Z317" s="358"/>
      <c r="AA317" s="358"/>
      <c r="AB317" s="358"/>
      <c r="AC317" s="358"/>
      <c r="AD317" s="358"/>
      <c r="AE317" s="358"/>
      <c r="AF317" s="358"/>
      <c r="AG317" s="358"/>
      <c r="AH317" s="358"/>
      <c r="AI317" s="358"/>
      <c r="AJ317" s="358"/>
      <c r="AK317" s="358"/>
      <c r="AL317" s="358"/>
      <c r="AM317" s="358"/>
      <c r="AN317" s="358"/>
      <c r="AO317" s="358"/>
      <c r="AP317" s="358"/>
      <c r="AQ317" s="358"/>
      <c r="AR317" s="358"/>
      <c r="AS317" s="358"/>
      <c r="AT317" s="358"/>
    </row>
    <row r="318" spans="1:46" s="359" customFormat="1" ht="13.5">
      <c r="A318" s="358"/>
      <c r="B318" s="358"/>
      <c r="C318" s="358"/>
      <c r="D318" s="358"/>
      <c r="E318" s="358"/>
      <c r="F318" s="358"/>
      <c r="G318" s="358"/>
      <c r="H318" s="358"/>
      <c r="I318" s="358"/>
      <c r="J318" s="358"/>
      <c r="K318" s="358"/>
      <c r="L318" s="358"/>
      <c r="M318" s="358"/>
      <c r="N318" s="358"/>
      <c r="O318" s="358"/>
      <c r="P318" s="358"/>
      <c r="Q318" s="358"/>
      <c r="R318" s="358"/>
      <c r="S318" s="358"/>
      <c r="T318" s="358"/>
      <c r="U318" s="358"/>
      <c r="V318" s="358"/>
      <c r="W318" s="358"/>
      <c r="X318" s="358"/>
      <c r="Y318" s="358"/>
      <c r="Z318" s="358"/>
      <c r="AA318" s="358"/>
      <c r="AB318" s="358"/>
      <c r="AC318" s="358"/>
      <c r="AD318" s="358"/>
      <c r="AE318" s="358"/>
      <c r="AF318" s="358"/>
      <c r="AG318" s="358"/>
      <c r="AH318" s="358"/>
      <c r="AI318" s="358"/>
      <c r="AJ318" s="358"/>
      <c r="AK318" s="358"/>
      <c r="AL318" s="358"/>
      <c r="AM318" s="358"/>
      <c r="AN318" s="358"/>
      <c r="AO318" s="358"/>
      <c r="AP318" s="358"/>
      <c r="AQ318" s="358"/>
      <c r="AR318" s="358"/>
      <c r="AS318" s="358"/>
      <c r="AT318" s="358"/>
    </row>
    <row r="319" spans="1:46" s="359" customFormat="1" ht="13.5">
      <c r="A319" s="358"/>
      <c r="B319" s="358"/>
      <c r="C319" s="358"/>
      <c r="D319" s="358"/>
      <c r="E319" s="358"/>
      <c r="F319" s="358"/>
      <c r="G319" s="358"/>
      <c r="H319" s="358"/>
      <c r="I319" s="358"/>
      <c r="J319" s="358"/>
      <c r="K319" s="358"/>
      <c r="L319" s="358"/>
      <c r="M319" s="358"/>
      <c r="N319" s="358"/>
      <c r="O319" s="358"/>
      <c r="P319" s="358"/>
      <c r="Q319" s="358"/>
      <c r="R319" s="358"/>
      <c r="S319" s="358"/>
      <c r="T319" s="358"/>
      <c r="U319" s="358"/>
      <c r="V319" s="358"/>
      <c r="W319" s="358"/>
      <c r="X319" s="358"/>
      <c r="Y319" s="358"/>
      <c r="Z319" s="358"/>
      <c r="AA319" s="358"/>
      <c r="AB319" s="358"/>
      <c r="AC319" s="358"/>
      <c r="AD319" s="358"/>
      <c r="AE319" s="358"/>
      <c r="AF319" s="358"/>
      <c r="AG319" s="358"/>
      <c r="AH319" s="358"/>
      <c r="AI319" s="358"/>
      <c r="AJ319" s="358"/>
      <c r="AK319" s="358"/>
      <c r="AL319" s="358"/>
      <c r="AM319" s="358"/>
      <c r="AN319" s="358"/>
      <c r="AO319" s="358"/>
      <c r="AP319" s="358"/>
      <c r="AQ319" s="358"/>
      <c r="AR319" s="358"/>
      <c r="AS319" s="358"/>
      <c r="AT319" s="358"/>
    </row>
    <row r="320" spans="1:46" s="359" customFormat="1" ht="13.5">
      <c r="A320" s="358"/>
      <c r="B320" s="358"/>
      <c r="C320" s="358"/>
      <c r="D320" s="358"/>
      <c r="E320" s="358"/>
      <c r="F320" s="358"/>
      <c r="G320" s="358"/>
      <c r="H320" s="358"/>
      <c r="I320" s="358"/>
      <c r="J320" s="358"/>
      <c r="K320" s="358"/>
      <c r="L320" s="358"/>
      <c r="M320" s="358"/>
      <c r="N320" s="358"/>
      <c r="O320" s="358"/>
      <c r="P320" s="358"/>
      <c r="Q320" s="358"/>
      <c r="R320" s="358"/>
      <c r="S320" s="358"/>
      <c r="T320" s="358"/>
      <c r="U320" s="358"/>
      <c r="V320" s="358"/>
      <c r="W320" s="358"/>
      <c r="X320" s="358"/>
      <c r="Y320" s="358"/>
      <c r="Z320" s="358"/>
      <c r="AA320" s="358"/>
      <c r="AB320" s="358"/>
      <c r="AC320" s="358"/>
      <c r="AD320" s="358"/>
      <c r="AE320" s="358"/>
      <c r="AF320" s="358"/>
      <c r="AG320" s="358"/>
      <c r="AH320" s="358"/>
      <c r="AI320" s="358"/>
      <c r="AJ320" s="358"/>
      <c r="AK320" s="358"/>
      <c r="AL320" s="358"/>
      <c r="AM320" s="358"/>
      <c r="AN320" s="358"/>
      <c r="AO320" s="358"/>
      <c r="AP320" s="358"/>
      <c r="AQ320" s="358"/>
      <c r="AR320" s="358"/>
      <c r="AS320" s="358"/>
      <c r="AT320" s="358"/>
    </row>
    <row r="321" spans="1:46" s="359" customFormat="1" ht="13.5">
      <c r="A321" s="358"/>
      <c r="B321" s="358"/>
      <c r="C321" s="358"/>
      <c r="D321" s="358"/>
      <c r="E321" s="358"/>
      <c r="F321" s="358"/>
      <c r="G321" s="358"/>
      <c r="H321" s="358"/>
      <c r="I321" s="358"/>
      <c r="J321" s="358"/>
      <c r="K321" s="358"/>
      <c r="L321" s="358"/>
      <c r="M321" s="358"/>
      <c r="N321" s="358"/>
      <c r="O321" s="358"/>
      <c r="P321" s="358"/>
      <c r="Q321" s="358"/>
      <c r="R321" s="358"/>
      <c r="S321" s="358"/>
      <c r="T321" s="358"/>
      <c r="U321" s="358"/>
      <c r="V321" s="358"/>
      <c r="W321" s="358"/>
      <c r="X321" s="358"/>
      <c r="Y321" s="358"/>
      <c r="Z321" s="358"/>
      <c r="AA321" s="358"/>
      <c r="AB321" s="358"/>
      <c r="AC321" s="358"/>
      <c r="AD321" s="358"/>
      <c r="AE321" s="358"/>
      <c r="AF321" s="358"/>
      <c r="AG321" s="358"/>
      <c r="AH321" s="358"/>
      <c r="AI321" s="358"/>
      <c r="AJ321" s="358"/>
      <c r="AK321" s="358"/>
      <c r="AL321" s="358"/>
      <c r="AM321" s="358"/>
      <c r="AN321" s="358"/>
      <c r="AO321" s="358"/>
      <c r="AP321" s="358"/>
      <c r="AQ321" s="358"/>
      <c r="AR321" s="358"/>
      <c r="AS321" s="358"/>
      <c r="AT321" s="358"/>
    </row>
    <row r="322" spans="1:46" s="359" customFormat="1" ht="13.5">
      <c r="A322" s="358"/>
      <c r="B322" s="358"/>
      <c r="C322" s="358"/>
      <c r="D322" s="358"/>
      <c r="E322" s="358"/>
      <c r="F322" s="358"/>
      <c r="G322" s="358"/>
      <c r="H322" s="358"/>
      <c r="I322" s="358"/>
      <c r="J322" s="358"/>
      <c r="K322" s="358"/>
      <c r="L322" s="358"/>
      <c r="M322" s="358"/>
      <c r="N322" s="358"/>
      <c r="O322" s="358"/>
      <c r="P322" s="358"/>
      <c r="Q322" s="358"/>
      <c r="R322" s="358"/>
      <c r="S322" s="358"/>
      <c r="T322" s="358"/>
      <c r="U322" s="358"/>
      <c r="V322" s="358"/>
      <c r="W322" s="358"/>
      <c r="X322" s="358"/>
      <c r="Y322" s="358"/>
      <c r="Z322" s="358"/>
      <c r="AA322" s="358"/>
      <c r="AB322" s="358"/>
      <c r="AC322" s="358"/>
      <c r="AD322" s="358"/>
      <c r="AE322" s="358"/>
      <c r="AF322" s="358"/>
      <c r="AG322" s="358"/>
      <c r="AH322" s="358"/>
      <c r="AI322" s="358"/>
      <c r="AJ322" s="358"/>
      <c r="AK322" s="358"/>
      <c r="AL322" s="358"/>
      <c r="AM322" s="358"/>
      <c r="AN322" s="358"/>
      <c r="AO322" s="358"/>
      <c r="AP322" s="358"/>
      <c r="AQ322" s="358"/>
      <c r="AR322" s="358"/>
      <c r="AS322" s="358"/>
      <c r="AT322" s="358"/>
    </row>
    <row r="323" spans="1:46" s="359" customFormat="1" ht="13.5">
      <c r="A323" s="358"/>
      <c r="B323" s="358"/>
      <c r="C323" s="358"/>
      <c r="D323" s="358"/>
      <c r="E323" s="358"/>
      <c r="F323" s="358"/>
      <c r="G323" s="358"/>
      <c r="H323" s="358"/>
      <c r="I323" s="358"/>
      <c r="J323" s="358"/>
      <c r="K323" s="358"/>
      <c r="L323" s="358"/>
      <c r="M323" s="358"/>
      <c r="N323" s="358"/>
      <c r="O323" s="358"/>
      <c r="P323" s="358"/>
      <c r="Q323" s="358"/>
      <c r="R323" s="358"/>
      <c r="S323" s="358"/>
      <c r="T323" s="358"/>
      <c r="U323" s="358"/>
      <c r="V323" s="358"/>
      <c r="W323" s="358"/>
      <c r="X323" s="358"/>
      <c r="Y323" s="358"/>
      <c r="Z323" s="358"/>
      <c r="AA323" s="358"/>
      <c r="AB323" s="358"/>
      <c r="AC323" s="358"/>
      <c r="AD323" s="358"/>
      <c r="AE323" s="358"/>
      <c r="AF323" s="358"/>
      <c r="AG323" s="358"/>
      <c r="AH323" s="358"/>
      <c r="AI323" s="358"/>
      <c r="AJ323" s="358"/>
      <c r="AK323" s="358"/>
      <c r="AL323" s="358"/>
      <c r="AM323" s="358"/>
      <c r="AN323" s="358"/>
      <c r="AO323" s="358"/>
      <c r="AP323" s="358"/>
      <c r="AQ323" s="358"/>
      <c r="AR323" s="358"/>
      <c r="AS323" s="358"/>
      <c r="AT323" s="358"/>
    </row>
    <row r="324" spans="1:46" s="359" customFormat="1" ht="13.5">
      <c r="A324" s="358"/>
      <c r="B324" s="358"/>
      <c r="C324" s="358"/>
      <c r="D324" s="358"/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  <c r="AA324" s="358"/>
      <c r="AB324" s="358"/>
      <c r="AC324" s="358"/>
      <c r="AD324" s="358"/>
      <c r="AE324" s="358"/>
      <c r="AF324" s="358"/>
      <c r="AG324" s="358"/>
      <c r="AH324" s="358"/>
      <c r="AI324" s="358"/>
      <c r="AJ324" s="358"/>
      <c r="AK324" s="358"/>
      <c r="AL324" s="358"/>
      <c r="AM324" s="358"/>
      <c r="AN324" s="358"/>
      <c r="AO324" s="358"/>
      <c r="AP324" s="358"/>
      <c r="AQ324" s="358"/>
      <c r="AR324" s="358"/>
      <c r="AS324" s="358"/>
      <c r="AT324" s="358"/>
    </row>
    <row r="325" spans="1:46" s="359" customFormat="1" ht="13.5">
      <c r="A325" s="358"/>
      <c r="B325" s="358"/>
      <c r="C325" s="358"/>
      <c r="D325" s="358"/>
      <c r="E325" s="358"/>
      <c r="F325" s="358"/>
      <c r="G325" s="358"/>
      <c r="H325" s="358"/>
      <c r="I325" s="358"/>
      <c r="J325" s="358"/>
      <c r="K325" s="358"/>
      <c r="L325" s="358"/>
      <c r="M325" s="358"/>
      <c r="N325" s="358"/>
      <c r="O325" s="358"/>
      <c r="P325" s="358"/>
      <c r="Q325" s="358"/>
      <c r="R325" s="358"/>
      <c r="S325" s="358"/>
      <c r="T325" s="358"/>
      <c r="U325" s="358"/>
      <c r="V325" s="358"/>
      <c r="W325" s="358"/>
      <c r="X325" s="358"/>
      <c r="Y325" s="358"/>
      <c r="Z325" s="358"/>
      <c r="AA325" s="358"/>
      <c r="AB325" s="358"/>
      <c r="AC325" s="358"/>
      <c r="AD325" s="358"/>
      <c r="AE325" s="358"/>
      <c r="AF325" s="358"/>
      <c r="AG325" s="358"/>
      <c r="AH325" s="358"/>
      <c r="AI325" s="358"/>
      <c r="AJ325" s="358"/>
      <c r="AK325" s="358"/>
      <c r="AL325" s="358"/>
      <c r="AM325" s="358"/>
      <c r="AN325" s="358"/>
      <c r="AO325" s="358"/>
      <c r="AP325" s="358"/>
      <c r="AQ325" s="358"/>
      <c r="AR325" s="358"/>
      <c r="AS325" s="358"/>
      <c r="AT325" s="358"/>
    </row>
    <row r="326" spans="1:46" s="359" customFormat="1" ht="13.5">
      <c r="A326" s="358"/>
      <c r="B326" s="358"/>
      <c r="C326" s="358"/>
      <c r="D326" s="358"/>
      <c r="E326" s="358"/>
      <c r="F326" s="358"/>
      <c r="G326" s="358"/>
      <c r="H326" s="358"/>
      <c r="I326" s="358"/>
      <c r="J326" s="358"/>
      <c r="K326" s="358"/>
      <c r="L326" s="358"/>
      <c r="M326" s="358"/>
      <c r="N326" s="358"/>
      <c r="O326" s="358"/>
      <c r="P326" s="358"/>
      <c r="Q326" s="358"/>
      <c r="R326" s="358"/>
      <c r="S326" s="358"/>
      <c r="T326" s="358"/>
      <c r="U326" s="358"/>
      <c r="V326" s="358"/>
      <c r="W326" s="358"/>
      <c r="X326" s="358"/>
      <c r="Y326" s="358"/>
      <c r="Z326" s="358"/>
      <c r="AA326" s="358"/>
      <c r="AB326" s="358"/>
      <c r="AC326" s="358"/>
      <c r="AD326" s="358"/>
      <c r="AE326" s="358"/>
      <c r="AF326" s="358"/>
      <c r="AG326" s="358"/>
      <c r="AH326" s="358"/>
      <c r="AI326" s="358"/>
      <c r="AJ326" s="358"/>
      <c r="AK326" s="358"/>
      <c r="AL326" s="358"/>
      <c r="AM326" s="358"/>
      <c r="AN326" s="358"/>
      <c r="AO326" s="358"/>
      <c r="AP326" s="358"/>
      <c r="AQ326" s="358"/>
      <c r="AR326" s="358"/>
      <c r="AS326" s="358"/>
      <c r="AT326" s="358"/>
    </row>
    <row r="327" spans="1:46" s="359" customFormat="1" ht="13.5">
      <c r="A327" s="358"/>
      <c r="B327" s="358"/>
      <c r="C327" s="358"/>
      <c r="D327" s="358"/>
      <c r="E327" s="358"/>
      <c r="F327" s="358"/>
      <c r="G327" s="358"/>
      <c r="H327" s="358"/>
      <c r="I327" s="358"/>
      <c r="J327" s="358"/>
      <c r="K327" s="358"/>
      <c r="L327" s="358"/>
      <c r="M327" s="358"/>
      <c r="N327" s="358"/>
      <c r="O327" s="358"/>
      <c r="P327" s="358"/>
      <c r="Q327" s="358"/>
      <c r="R327" s="358"/>
      <c r="S327" s="358"/>
      <c r="T327" s="358"/>
      <c r="U327" s="358"/>
      <c r="V327" s="358"/>
      <c r="W327" s="358"/>
      <c r="X327" s="358"/>
      <c r="Y327" s="358"/>
      <c r="Z327" s="358"/>
      <c r="AA327" s="358"/>
      <c r="AB327" s="358"/>
      <c r="AC327" s="358"/>
      <c r="AD327" s="358"/>
      <c r="AE327" s="358"/>
      <c r="AF327" s="358"/>
      <c r="AG327" s="358"/>
      <c r="AH327" s="358"/>
      <c r="AI327" s="358"/>
      <c r="AJ327" s="358"/>
      <c r="AK327" s="358"/>
      <c r="AL327" s="358"/>
      <c r="AM327" s="358"/>
      <c r="AN327" s="358"/>
      <c r="AO327" s="358"/>
      <c r="AP327" s="358"/>
      <c r="AQ327" s="358"/>
      <c r="AR327" s="358"/>
      <c r="AS327" s="358"/>
      <c r="AT327" s="358"/>
    </row>
    <row r="328" spans="1:46" s="359" customFormat="1" ht="13.5">
      <c r="A328" s="358"/>
      <c r="B328" s="358"/>
      <c r="C328" s="358"/>
      <c r="D328" s="358"/>
      <c r="E328" s="358"/>
      <c r="F328" s="358"/>
      <c r="G328" s="358"/>
      <c r="H328" s="358"/>
      <c r="I328" s="358"/>
      <c r="J328" s="358"/>
      <c r="K328" s="358"/>
      <c r="L328" s="358"/>
      <c r="M328" s="358"/>
      <c r="N328" s="358"/>
      <c r="O328" s="358"/>
      <c r="P328" s="358"/>
      <c r="Q328" s="358"/>
      <c r="R328" s="358"/>
      <c r="S328" s="358"/>
      <c r="T328" s="358"/>
      <c r="U328" s="358"/>
      <c r="V328" s="358"/>
      <c r="W328" s="358"/>
      <c r="X328" s="358"/>
      <c r="Y328" s="358"/>
      <c r="Z328" s="358"/>
      <c r="AA328" s="358"/>
      <c r="AB328" s="358"/>
      <c r="AC328" s="358"/>
      <c r="AD328" s="358"/>
      <c r="AE328" s="358"/>
      <c r="AF328" s="358"/>
      <c r="AG328" s="358"/>
      <c r="AH328" s="358"/>
      <c r="AI328" s="358"/>
      <c r="AJ328" s="358"/>
      <c r="AK328" s="358"/>
      <c r="AL328" s="358"/>
      <c r="AM328" s="358"/>
      <c r="AN328" s="358"/>
      <c r="AO328" s="358"/>
      <c r="AP328" s="358"/>
      <c r="AQ328" s="358"/>
      <c r="AR328" s="358"/>
      <c r="AS328" s="358"/>
      <c r="AT328" s="358"/>
    </row>
    <row r="329" spans="1:46" s="359" customFormat="1" ht="13.5">
      <c r="A329" s="358"/>
      <c r="B329" s="358"/>
      <c r="C329" s="358"/>
      <c r="D329" s="358"/>
      <c r="E329" s="358"/>
      <c r="F329" s="358"/>
      <c r="G329" s="358"/>
      <c r="H329" s="358"/>
      <c r="I329" s="358"/>
      <c r="J329" s="358"/>
      <c r="K329" s="358"/>
      <c r="L329" s="358"/>
      <c r="M329" s="358"/>
      <c r="N329" s="358"/>
      <c r="O329" s="358"/>
      <c r="P329" s="358"/>
      <c r="Q329" s="358"/>
      <c r="R329" s="358"/>
      <c r="S329" s="358"/>
      <c r="T329" s="358"/>
      <c r="U329" s="358"/>
      <c r="V329" s="358"/>
      <c r="W329" s="358"/>
      <c r="X329" s="358"/>
      <c r="Y329" s="358"/>
      <c r="Z329" s="358"/>
      <c r="AA329" s="358"/>
      <c r="AB329" s="358"/>
      <c r="AC329" s="358"/>
      <c r="AD329" s="358"/>
      <c r="AE329" s="358"/>
      <c r="AF329" s="358"/>
      <c r="AG329" s="358"/>
      <c r="AH329" s="358"/>
      <c r="AI329" s="358"/>
      <c r="AJ329" s="358"/>
      <c r="AK329" s="358"/>
      <c r="AL329" s="358"/>
      <c r="AM329" s="358"/>
      <c r="AN329" s="358"/>
      <c r="AO329" s="358"/>
      <c r="AP329" s="358"/>
      <c r="AQ329" s="358"/>
      <c r="AR329" s="358"/>
      <c r="AS329" s="358"/>
      <c r="AT329" s="358"/>
    </row>
    <row r="330" spans="1:46" s="359" customFormat="1" ht="13.5">
      <c r="A330" s="358"/>
      <c r="B330" s="358"/>
      <c r="C330" s="358"/>
      <c r="D330" s="358"/>
      <c r="E330" s="358"/>
      <c r="F330" s="358"/>
      <c r="G330" s="358"/>
      <c r="H330" s="358"/>
      <c r="I330" s="358"/>
      <c r="J330" s="358"/>
      <c r="K330" s="358"/>
      <c r="L330" s="358"/>
      <c r="M330" s="358"/>
      <c r="N330" s="358"/>
      <c r="O330" s="358"/>
      <c r="P330" s="358"/>
      <c r="Q330" s="358"/>
      <c r="R330" s="358"/>
      <c r="S330" s="358"/>
      <c r="T330" s="358"/>
      <c r="U330" s="358"/>
      <c r="V330" s="358"/>
      <c r="W330" s="358"/>
      <c r="X330" s="358"/>
      <c r="Y330" s="358"/>
      <c r="Z330" s="358"/>
      <c r="AA330" s="358"/>
      <c r="AB330" s="358"/>
      <c r="AC330" s="358"/>
      <c r="AD330" s="358"/>
      <c r="AE330" s="358"/>
      <c r="AF330" s="358"/>
      <c r="AG330" s="358"/>
      <c r="AH330" s="358"/>
      <c r="AI330" s="358"/>
      <c r="AJ330" s="358"/>
      <c r="AK330" s="358"/>
      <c r="AL330" s="358"/>
      <c r="AM330" s="358"/>
      <c r="AN330" s="358"/>
      <c r="AO330" s="358"/>
      <c r="AP330" s="358"/>
      <c r="AQ330" s="358"/>
      <c r="AR330" s="358"/>
      <c r="AS330" s="358"/>
      <c r="AT330" s="358"/>
    </row>
    <row r="331" spans="1:46" s="359" customFormat="1" ht="13.5">
      <c r="A331" s="358"/>
      <c r="B331" s="358"/>
      <c r="C331" s="358"/>
      <c r="D331" s="358"/>
      <c r="E331" s="358"/>
      <c r="F331" s="358"/>
      <c r="G331" s="358"/>
      <c r="H331" s="358"/>
      <c r="I331" s="358"/>
      <c r="J331" s="358"/>
      <c r="K331" s="358"/>
      <c r="L331" s="358"/>
      <c r="M331" s="358"/>
      <c r="N331" s="358"/>
      <c r="O331" s="358"/>
      <c r="P331" s="358"/>
      <c r="Q331" s="358"/>
      <c r="R331" s="358"/>
      <c r="S331" s="358"/>
      <c r="T331" s="358"/>
      <c r="U331" s="358"/>
      <c r="V331" s="358"/>
      <c r="W331" s="358"/>
      <c r="X331" s="358"/>
      <c r="Y331" s="358"/>
      <c r="Z331" s="358"/>
      <c r="AA331" s="358"/>
      <c r="AB331" s="358"/>
      <c r="AC331" s="358"/>
      <c r="AD331" s="358"/>
      <c r="AE331" s="358"/>
      <c r="AF331" s="358"/>
      <c r="AG331" s="358"/>
      <c r="AH331" s="358"/>
      <c r="AI331" s="358"/>
      <c r="AJ331" s="358"/>
      <c r="AK331" s="358"/>
      <c r="AL331" s="358"/>
      <c r="AM331" s="358"/>
      <c r="AN331" s="358"/>
      <c r="AO331" s="358"/>
      <c r="AP331" s="358"/>
      <c r="AQ331" s="358"/>
      <c r="AR331" s="358"/>
      <c r="AS331" s="358"/>
      <c r="AT331" s="358"/>
    </row>
    <row r="332" spans="1:46" s="359" customFormat="1" ht="13.5">
      <c r="A332" s="358"/>
      <c r="B332" s="358"/>
      <c r="C332" s="358"/>
      <c r="D332" s="358"/>
      <c r="E332" s="358"/>
      <c r="F332" s="358"/>
      <c r="G332" s="358"/>
      <c r="H332" s="358"/>
      <c r="I332" s="358"/>
      <c r="J332" s="358"/>
      <c r="K332" s="358"/>
      <c r="L332" s="358"/>
      <c r="M332" s="358"/>
      <c r="N332" s="358"/>
      <c r="O332" s="358"/>
      <c r="P332" s="358"/>
      <c r="Q332" s="358"/>
      <c r="R332" s="358"/>
      <c r="S332" s="358"/>
      <c r="T332" s="358"/>
      <c r="U332" s="358"/>
      <c r="V332" s="358"/>
      <c r="W332" s="358"/>
      <c r="X332" s="358"/>
      <c r="Y332" s="358"/>
      <c r="Z332" s="358"/>
      <c r="AA332" s="358"/>
      <c r="AB332" s="358"/>
      <c r="AC332" s="358"/>
      <c r="AD332" s="358"/>
      <c r="AE332" s="358"/>
      <c r="AF332" s="358"/>
      <c r="AG332" s="358"/>
      <c r="AH332" s="358"/>
      <c r="AI332" s="358"/>
      <c r="AJ332" s="358"/>
      <c r="AK332" s="358"/>
      <c r="AL332" s="358"/>
      <c r="AM332" s="358"/>
      <c r="AN332" s="358"/>
      <c r="AO332" s="358"/>
      <c r="AP332" s="358"/>
      <c r="AQ332" s="358"/>
      <c r="AR332" s="358"/>
      <c r="AS332" s="358"/>
      <c r="AT332" s="358"/>
    </row>
    <row r="333" spans="1:46" s="359" customFormat="1" ht="13.5">
      <c r="A333" s="358"/>
      <c r="B333" s="358"/>
      <c r="C333" s="358"/>
      <c r="D333" s="358"/>
      <c r="E333" s="358"/>
      <c r="F333" s="358"/>
      <c r="G333" s="358"/>
      <c r="H333" s="358"/>
      <c r="I333" s="358"/>
      <c r="J333" s="358"/>
      <c r="K333" s="358"/>
      <c r="L333" s="358"/>
      <c r="M333" s="358"/>
      <c r="N333" s="358"/>
      <c r="O333" s="358"/>
      <c r="P333" s="358"/>
      <c r="Q333" s="358"/>
      <c r="R333" s="358"/>
      <c r="S333" s="358"/>
      <c r="T333" s="358"/>
      <c r="U333" s="358"/>
      <c r="V333" s="358"/>
      <c r="W333" s="358"/>
      <c r="X333" s="358"/>
      <c r="Y333" s="358"/>
      <c r="Z333" s="358"/>
      <c r="AA333" s="358"/>
      <c r="AB333" s="358"/>
      <c r="AC333" s="358"/>
      <c r="AD333" s="358"/>
      <c r="AE333" s="358"/>
      <c r="AF333" s="358"/>
      <c r="AG333" s="358"/>
      <c r="AH333" s="358"/>
      <c r="AI333" s="358"/>
      <c r="AJ333" s="358"/>
      <c r="AK333" s="358"/>
      <c r="AL333" s="358"/>
      <c r="AM333" s="358"/>
      <c r="AN333" s="358"/>
      <c r="AO333" s="358"/>
      <c r="AP333" s="358"/>
      <c r="AQ333" s="358"/>
      <c r="AR333" s="358"/>
      <c r="AS333" s="358"/>
      <c r="AT333" s="358"/>
    </row>
    <row r="334" spans="1:46" s="359" customFormat="1" ht="13.5">
      <c r="A334" s="358"/>
      <c r="B334" s="358"/>
      <c r="C334" s="358"/>
      <c r="D334" s="358"/>
      <c r="E334" s="358"/>
      <c r="F334" s="358"/>
      <c r="G334" s="358"/>
      <c r="H334" s="358"/>
      <c r="I334" s="358"/>
      <c r="J334" s="358"/>
      <c r="K334" s="358"/>
      <c r="L334" s="358"/>
      <c r="M334" s="358"/>
      <c r="N334" s="358"/>
      <c r="O334" s="358"/>
      <c r="P334" s="358"/>
      <c r="Q334" s="358"/>
      <c r="R334" s="358"/>
      <c r="S334" s="358"/>
      <c r="T334" s="358"/>
      <c r="U334" s="358"/>
      <c r="V334" s="358"/>
      <c r="W334" s="358"/>
      <c r="X334" s="358"/>
      <c r="Y334" s="358"/>
      <c r="Z334" s="358"/>
      <c r="AA334" s="358"/>
      <c r="AB334" s="358"/>
      <c r="AC334" s="358"/>
      <c r="AD334" s="358"/>
      <c r="AE334" s="358"/>
      <c r="AF334" s="358"/>
      <c r="AG334" s="358"/>
      <c r="AH334" s="358"/>
      <c r="AI334" s="358"/>
      <c r="AJ334" s="358"/>
      <c r="AK334" s="358"/>
      <c r="AL334" s="358"/>
      <c r="AM334" s="358"/>
      <c r="AN334" s="358"/>
      <c r="AO334" s="358"/>
      <c r="AP334" s="358"/>
      <c r="AQ334" s="358"/>
      <c r="AR334" s="358"/>
      <c r="AS334" s="358"/>
      <c r="AT334" s="358"/>
    </row>
    <row r="335" spans="1:46" s="359" customFormat="1" ht="13.5">
      <c r="A335" s="358"/>
      <c r="B335" s="358"/>
      <c r="C335" s="358"/>
      <c r="D335" s="358"/>
      <c r="E335" s="358"/>
      <c r="F335" s="358"/>
      <c r="G335" s="358"/>
      <c r="H335" s="358"/>
      <c r="I335" s="358"/>
      <c r="J335" s="358"/>
      <c r="K335" s="358"/>
      <c r="L335" s="358"/>
      <c r="M335" s="358"/>
      <c r="N335" s="358"/>
      <c r="O335" s="358"/>
      <c r="P335" s="358"/>
      <c r="Q335" s="358"/>
      <c r="R335" s="358"/>
      <c r="S335" s="358"/>
      <c r="T335" s="358"/>
      <c r="U335" s="358"/>
      <c r="V335" s="358"/>
      <c r="W335" s="358"/>
      <c r="X335" s="358"/>
      <c r="Y335" s="358"/>
      <c r="Z335" s="358"/>
      <c r="AA335" s="358"/>
      <c r="AB335" s="358"/>
      <c r="AC335" s="358"/>
      <c r="AD335" s="358"/>
      <c r="AE335" s="358"/>
      <c r="AF335" s="358"/>
      <c r="AG335" s="358"/>
      <c r="AH335" s="358"/>
      <c r="AI335" s="358"/>
      <c r="AJ335" s="358"/>
      <c r="AK335" s="358"/>
      <c r="AL335" s="358"/>
      <c r="AM335" s="358"/>
      <c r="AN335" s="358"/>
      <c r="AO335" s="358"/>
      <c r="AP335" s="358"/>
      <c r="AQ335" s="358"/>
      <c r="AR335" s="358"/>
      <c r="AS335" s="358"/>
      <c r="AT335" s="358"/>
    </row>
    <row r="336" spans="1:46" s="359" customFormat="1" ht="13.5">
      <c r="A336" s="358"/>
      <c r="B336" s="358"/>
      <c r="C336" s="358"/>
      <c r="D336" s="358"/>
      <c r="E336" s="358"/>
      <c r="F336" s="358"/>
      <c r="G336" s="358"/>
      <c r="H336" s="358"/>
      <c r="I336" s="358"/>
      <c r="J336" s="358"/>
      <c r="K336" s="358"/>
      <c r="L336" s="358"/>
      <c r="M336" s="358"/>
      <c r="N336" s="358"/>
      <c r="O336" s="358"/>
      <c r="P336" s="358"/>
      <c r="Q336" s="358"/>
      <c r="R336" s="358"/>
      <c r="S336" s="358"/>
      <c r="T336" s="358"/>
      <c r="U336" s="358"/>
      <c r="V336" s="358"/>
      <c r="W336" s="358"/>
      <c r="X336" s="358"/>
      <c r="Y336" s="358"/>
      <c r="Z336" s="358"/>
      <c r="AA336" s="358"/>
      <c r="AB336" s="358"/>
      <c r="AC336" s="358"/>
      <c r="AD336" s="358"/>
      <c r="AE336" s="358"/>
      <c r="AF336" s="358"/>
      <c r="AG336" s="358"/>
      <c r="AH336" s="358"/>
      <c r="AI336" s="358"/>
      <c r="AJ336" s="358"/>
      <c r="AK336" s="358"/>
      <c r="AL336" s="358"/>
      <c r="AM336" s="358"/>
      <c r="AN336" s="358"/>
      <c r="AO336" s="358"/>
      <c r="AP336" s="358"/>
      <c r="AQ336" s="358"/>
      <c r="AR336" s="358"/>
      <c r="AS336" s="358"/>
      <c r="AT336" s="358"/>
    </row>
    <row r="337" spans="1:46" s="359" customFormat="1" ht="13.5">
      <c r="A337" s="358"/>
      <c r="B337" s="358"/>
      <c r="C337" s="358"/>
      <c r="D337" s="358"/>
      <c r="E337" s="358"/>
      <c r="F337" s="358"/>
      <c r="G337" s="358"/>
      <c r="H337" s="358"/>
      <c r="I337" s="358"/>
      <c r="J337" s="358"/>
      <c r="K337" s="358"/>
      <c r="L337" s="358"/>
      <c r="M337" s="358"/>
      <c r="N337" s="358"/>
      <c r="O337" s="358"/>
      <c r="P337" s="358"/>
      <c r="Q337" s="358"/>
      <c r="R337" s="358"/>
      <c r="S337" s="358"/>
      <c r="T337" s="358"/>
      <c r="U337" s="358"/>
      <c r="V337" s="358"/>
      <c r="W337" s="358"/>
      <c r="X337" s="358"/>
      <c r="Y337" s="358"/>
      <c r="Z337" s="358"/>
      <c r="AA337" s="358"/>
      <c r="AB337" s="358"/>
      <c r="AC337" s="358"/>
      <c r="AD337" s="358"/>
      <c r="AE337" s="358"/>
      <c r="AF337" s="358"/>
      <c r="AG337" s="358"/>
      <c r="AH337" s="358"/>
      <c r="AI337" s="358"/>
      <c r="AJ337" s="358"/>
      <c r="AK337" s="358"/>
      <c r="AL337" s="358"/>
      <c r="AM337" s="358"/>
      <c r="AN337" s="358"/>
      <c r="AO337" s="358"/>
      <c r="AP337" s="358"/>
      <c r="AQ337" s="358"/>
      <c r="AR337" s="358"/>
      <c r="AS337" s="358"/>
      <c r="AT337" s="358"/>
    </row>
    <row r="338" spans="1:46" s="359" customFormat="1" ht="13.5">
      <c r="A338" s="358"/>
      <c r="B338" s="358"/>
      <c r="C338" s="358"/>
      <c r="D338" s="358"/>
      <c r="E338" s="358"/>
      <c r="F338" s="358"/>
      <c r="G338" s="358"/>
      <c r="H338" s="358"/>
      <c r="I338" s="358"/>
      <c r="J338" s="358"/>
      <c r="K338" s="358"/>
      <c r="L338" s="358"/>
      <c r="M338" s="358"/>
      <c r="N338" s="358"/>
      <c r="O338" s="358"/>
      <c r="P338" s="358"/>
      <c r="Q338" s="358"/>
      <c r="R338" s="358"/>
      <c r="S338" s="358"/>
      <c r="T338" s="358"/>
      <c r="U338" s="358"/>
      <c r="V338" s="358"/>
      <c r="W338" s="358"/>
      <c r="X338" s="358"/>
      <c r="Y338" s="358"/>
      <c r="Z338" s="358"/>
      <c r="AA338" s="358"/>
      <c r="AB338" s="358"/>
      <c r="AC338" s="358"/>
      <c r="AD338" s="358"/>
      <c r="AE338" s="358"/>
      <c r="AF338" s="358"/>
      <c r="AG338" s="358"/>
      <c r="AH338" s="358"/>
      <c r="AI338" s="358"/>
      <c r="AJ338" s="358"/>
      <c r="AK338" s="358"/>
      <c r="AL338" s="358"/>
      <c r="AM338" s="358"/>
      <c r="AN338" s="358"/>
      <c r="AO338" s="358"/>
      <c r="AP338" s="358"/>
      <c r="AQ338" s="358"/>
      <c r="AR338" s="358"/>
      <c r="AS338" s="358"/>
      <c r="AT338" s="358"/>
    </row>
    <row r="339" spans="1:46" s="359" customFormat="1" ht="13.5">
      <c r="A339" s="358"/>
      <c r="B339" s="358"/>
      <c r="C339" s="358"/>
      <c r="D339" s="358"/>
      <c r="E339" s="358"/>
      <c r="F339" s="358"/>
      <c r="G339" s="358"/>
      <c r="H339" s="358"/>
      <c r="I339" s="358"/>
      <c r="J339" s="358"/>
      <c r="K339" s="358"/>
      <c r="L339" s="358"/>
      <c r="M339" s="358"/>
      <c r="N339" s="358"/>
      <c r="O339" s="358"/>
      <c r="P339" s="358"/>
      <c r="Q339" s="358"/>
      <c r="R339" s="358"/>
      <c r="S339" s="358"/>
      <c r="T339" s="358"/>
      <c r="U339" s="358"/>
      <c r="V339" s="358"/>
      <c r="W339" s="358"/>
      <c r="X339" s="358"/>
      <c r="Y339" s="358"/>
      <c r="Z339" s="358"/>
      <c r="AA339" s="358"/>
      <c r="AB339" s="358"/>
      <c r="AC339" s="358"/>
      <c r="AD339" s="358"/>
      <c r="AE339" s="358"/>
      <c r="AF339" s="358"/>
      <c r="AG339" s="358"/>
      <c r="AH339" s="358"/>
      <c r="AI339" s="358"/>
      <c r="AJ339" s="358"/>
      <c r="AK339" s="358"/>
      <c r="AL339" s="358"/>
      <c r="AM339" s="358"/>
      <c r="AN339" s="358"/>
      <c r="AO339" s="358"/>
      <c r="AP339" s="358"/>
      <c r="AQ339" s="358"/>
      <c r="AR339" s="358"/>
      <c r="AS339" s="358"/>
      <c r="AT339" s="358"/>
    </row>
    <row r="340" spans="1:46" s="359" customFormat="1" ht="13.5">
      <c r="A340" s="358"/>
      <c r="B340" s="358"/>
      <c r="C340" s="358"/>
      <c r="D340" s="358"/>
      <c r="E340" s="358"/>
      <c r="F340" s="358"/>
      <c r="G340" s="358"/>
      <c r="H340" s="358"/>
      <c r="I340" s="358"/>
      <c r="J340" s="358"/>
      <c r="K340" s="358"/>
      <c r="L340" s="358"/>
      <c r="M340" s="358"/>
      <c r="N340" s="358"/>
      <c r="O340" s="358"/>
      <c r="P340" s="358"/>
      <c r="Q340" s="358"/>
      <c r="R340" s="358"/>
      <c r="S340" s="358"/>
      <c r="T340" s="358"/>
      <c r="U340" s="358"/>
      <c r="V340" s="358"/>
      <c r="W340" s="358"/>
      <c r="X340" s="358"/>
      <c r="Y340" s="358"/>
      <c r="Z340" s="358"/>
      <c r="AA340" s="358"/>
      <c r="AB340" s="358"/>
      <c r="AC340" s="358"/>
      <c r="AD340" s="358"/>
      <c r="AE340" s="358"/>
      <c r="AF340" s="358"/>
      <c r="AG340" s="358"/>
      <c r="AH340" s="358"/>
      <c r="AI340" s="358"/>
      <c r="AJ340" s="358"/>
      <c r="AK340" s="358"/>
      <c r="AL340" s="358"/>
      <c r="AM340" s="358"/>
      <c r="AN340" s="358"/>
      <c r="AO340" s="358"/>
      <c r="AP340" s="358"/>
      <c r="AQ340" s="358"/>
      <c r="AR340" s="358"/>
      <c r="AS340" s="358"/>
      <c r="AT340" s="358"/>
    </row>
    <row r="341" spans="1:46" s="359" customFormat="1" ht="13.5">
      <c r="A341" s="358"/>
      <c r="B341" s="358"/>
      <c r="C341" s="358"/>
      <c r="D341" s="358"/>
      <c r="E341" s="358"/>
      <c r="F341" s="358"/>
      <c r="G341" s="358"/>
      <c r="H341" s="358"/>
      <c r="I341" s="358"/>
      <c r="J341" s="358"/>
      <c r="K341" s="358"/>
      <c r="L341" s="358"/>
      <c r="M341" s="358"/>
      <c r="N341" s="358"/>
      <c r="O341" s="358"/>
      <c r="P341" s="358"/>
      <c r="Q341" s="358"/>
      <c r="R341" s="358"/>
      <c r="S341" s="358"/>
      <c r="T341" s="358"/>
      <c r="U341" s="358"/>
      <c r="V341" s="358"/>
      <c r="W341" s="358"/>
      <c r="X341" s="358"/>
      <c r="Y341" s="358"/>
      <c r="Z341" s="358"/>
      <c r="AA341" s="358"/>
      <c r="AB341" s="358"/>
      <c r="AC341" s="358"/>
      <c r="AD341" s="358"/>
      <c r="AE341" s="358"/>
      <c r="AF341" s="358"/>
      <c r="AG341" s="358"/>
      <c r="AH341" s="358"/>
      <c r="AI341" s="358"/>
      <c r="AJ341" s="358"/>
      <c r="AK341" s="358"/>
      <c r="AL341" s="358"/>
      <c r="AM341" s="358"/>
      <c r="AN341" s="358"/>
      <c r="AO341" s="358"/>
      <c r="AP341" s="358"/>
      <c r="AQ341" s="358"/>
      <c r="AR341" s="358"/>
      <c r="AS341" s="358"/>
      <c r="AT341" s="358"/>
    </row>
    <row r="342" spans="1:46" s="359" customFormat="1" ht="13.5">
      <c r="A342" s="358"/>
      <c r="B342" s="358"/>
      <c r="C342" s="358"/>
      <c r="D342" s="358"/>
      <c r="E342" s="358"/>
      <c r="F342" s="358"/>
      <c r="G342" s="358"/>
      <c r="H342" s="358"/>
      <c r="I342" s="358"/>
      <c r="J342" s="358"/>
      <c r="K342" s="358"/>
      <c r="L342" s="358"/>
      <c r="M342" s="358"/>
      <c r="N342" s="358"/>
      <c r="O342" s="358"/>
      <c r="P342" s="358"/>
      <c r="Q342" s="358"/>
      <c r="R342" s="358"/>
      <c r="S342" s="358"/>
      <c r="T342" s="358"/>
      <c r="U342" s="358"/>
      <c r="V342" s="358"/>
      <c r="W342" s="358"/>
      <c r="X342" s="358"/>
      <c r="Y342" s="358"/>
      <c r="Z342" s="358"/>
      <c r="AA342" s="358"/>
      <c r="AB342" s="358"/>
      <c r="AC342" s="358"/>
      <c r="AD342" s="358"/>
      <c r="AE342" s="358"/>
      <c r="AF342" s="358"/>
      <c r="AG342" s="358"/>
      <c r="AH342" s="358"/>
      <c r="AI342" s="358"/>
      <c r="AJ342" s="358"/>
      <c r="AK342" s="358"/>
      <c r="AL342" s="358"/>
      <c r="AM342" s="358"/>
      <c r="AN342" s="358"/>
      <c r="AO342" s="358"/>
      <c r="AP342" s="358"/>
      <c r="AQ342" s="358"/>
      <c r="AR342" s="358"/>
      <c r="AS342" s="358"/>
      <c r="AT342" s="358"/>
    </row>
    <row r="343" spans="1:46" s="359" customFormat="1" ht="13.5">
      <c r="A343" s="358"/>
      <c r="B343" s="358"/>
      <c r="C343" s="358"/>
      <c r="D343" s="358"/>
      <c r="E343" s="358"/>
      <c r="F343" s="358"/>
      <c r="G343" s="358"/>
      <c r="H343" s="358"/>
      <c r="I343" s="358"/>
      <c r="J343" s="358"/>
      <c r="K343" s="358"/>
      <c r="L343" s="358"/>
      <c r="M343" s="358"/>
      <c r="N343" s="358"/>
      <c r="O343" s="358"/>
      <c r="P343" s="358"/>
      <c r="Q343" s="358"/>
      <c r="R343" s="358"/>
      <c r="S343" s="358"/>
      <c r="T343" s="358"/>
      <c r="U343" s="358"/>
      <c r="V343" s="358"/>
      <c r="W343" s="358"/>
      <c r="X343" s="358"/>
      <c r="Y343" s="358"/>
      <c r="Z343" s="358"/>
      <c r="AA343" s="358"/>
      <c r="AB343" s="358"/>
      <c r="AC343" s="358"/>
      <c r="AD343" s="358"/>
      <c r="AE343" s="358"/>
      <c r="AF343" s="358"/>
      <c r="AG343" s="358"/>
      <c r="AH343" s="358"/>
      <c r="AI343" s="358"/>
      <c r="AJ343" s="358"/>
      <c r="AK343" s="358"/>
      <c r="AL343" s="358"/>
      <c r="AM343" s="358"/>
      <c r="AN343" s="358"/>
      <c r="AO343" s="358"/>
      <c r="AP343" s="358"/>
      <c r="AQ343" s="358"/>
      <c r="AR343" s="358"/>
      <c r="AS343" s="358"/>
      <c r="AT343" s="358"/>
    </row>
    <row r="344" spans="1:46" s="359" customFormat="1" ht="13.5">
      <c r="A344" s="358"/>
      <c r="B344" s="358"/>
      <c r="C344" s="358"/>
      <c r="D344" s="358"/>
      <c r="E344" s="358"/>
      <c r="F344" s="358"/>
      <c r="G344" s="358"/>
      <c r="H344" s="358"/>
      <c r="I344" s="358"/>
      <c r="J344" s="358"/>
      <c r="K344" s="358"/>
      <c r="L344" s="358"/>
      <c r="M344" s="358"/>
      <c r="N344" s="358"/>
      <c r="O344" s="358"/>
      <c r="P344" s="358"/>
      <c r="Q344" s="358"/>
      <c r="R344" s="358"/>
      <c r="S344" s="358"/>
      <c r="T344" s="358"/>
      <c r="U344" s="358"/>
      <c r="V344" s="358"/>
      <c r="W344" s="358"/>
      <c r="X344" s="358"/>
      <c r="Y344" s="358"/>
      <c r="Z344" s="358"/>
      <c r="AA344" s="358"/>
      <c r="AB344" s="358"/>
      <c r="AC344" s="358"/>
      <c r="AD344" s="358"/>
      <c r="AE344" s="358"/>
      <c r="AF344" s="358"/>
      <c r="AG344" s="358"/>
      <c r="AH344" s="358"/>
      <c r="AI344" s="358"/>
      <c r="AJ344" s="358"/>
      <c r="AK344" s="358"/>
      <c r="AL344" s="358"/>
      <c r="AM344" s="358"/>
      <c r="AN344" s="358"/>
      <c r="AO344" s="358"/>
      <c r="AP344" s="358"/>
      <c r="AQ344" s="358"/>
      <c r="AR344" s="358"/>
      <c r="AS344" s="358"/>
      <c r="AT344" s="358"/>
    </row>
    <row r="345" spans="1:46" s="359" customFormat="1" ht="13.5">
      <c r="A345" s="358"/>
      <c r="B345" s="358"/>
      <c r="C345" s="358"/>
      <c r="D345" s="358"/>
      <c r="E345" s="358"/>
      <c r="F345" s="358"/>
      <c r="G345" s="358"/>
      <c r="H345" s="358"/>
      <c r="I345" s="358"/>
      <c r="J345" s="358"/>
      <c r="K345" s="358"/>
      <c r="L345" s="358"/>
      <c r="M345" s="358"/>
      <c r="N345" s="358"/>
      <c r="O345" s="358"/>
      <c r="P345" s="358"/>
      <c r="Q345" s="358"/>
      <c r="R345" s="358"/>
      <c r="S345" s="358"/>
      <c r="T345" s="358"/>
      <c r="U345" s="358"/>
      <c r="V345" s="358"/>
      <c r="W345" s="358"/>
      <c r="X345" s="358"/>
      <c r="Y345" s="358"/>
      <c r="Z345" s="358"/>
      <c r="AA345" s="358"/>
      <c r="AB345" s="358"/>
      <c r="AC345" s="358"/>
      <c r="AD345" s="358"/>
      <c r="AE345" s="358"/>
      <c r="AF345" s="358"/>
      <c r="AG345" s="358"/>
      <c r="AH345" s="358"/>
      <c r="AI345" s="358"/>
      <c r="AJ345" s="358"/>
      <c r="AK345" s="358"/>
      <c r="AL345" s="358"/>
      <c r="AM345" s="358"/>
      <c r="AN345" s="358"/>
      <c r="AO345" s="358"/>
      <c r="AP345" s="358"/>
      <c r="AQ345" s="358"/>
      <c r="AR345" s="358"/>
      <c r="AS345" s="358"/>
      <c r="AT345" s="358"/>
    </row>
    <row r="346" spans="1:46" s="359" customFormat="1" ht="13.5">
      <c r="A346" s="358"/>
      <c r="B346" s="358"/>
      <c r="C346" s="358"/>
      <c r="D346" s="358"/>
      <c r="E346" s="358"/>
      <c r="F346" s="358"/>
      <c r="G346" s="358"/>
      <c r="H346" s="358"/>
      <c r="I346" s="358"/>
      <c r="J346" s="358"/>
      <c r="K346" s="358"/>
      <c r="L346" s="358"/>
      <c r="M346" s="358"/>
      <c r="N346" s="358"/>
      <c r="O346" s="358"/>
      <c r="P346" s="358"/>
      <c r="Q346" s="358"/>
      <c r="R346" s="358"/>
      <c r="S346" s="358"/>
      <c r="T346" s="358"/>
      <c r="U346" s="358"/>
      <c r="V346" s="358"/>
      <c r="W346" s="358"/>
      <c r="X346" s="358"/>
      <c r="Y346" s="358"/>
      <c r="Z346" s="358"/>
      <c r="AA346" s="358"/>
      <c r="AB346" s="358"/>
      <c r="AC346" s="358"/>
      <c r="AD346" s="358"/>
      <c r="AE346" s="358"/>
      <c r="AF346" s="358"/>
      <c r="AG346" s="358"/>
      <c r="AH346" s="358"/>
      <c r="AI346" s="358"/>
      <c r="AJ346" s="358"/>
      <c r="AK346" s="358"/>
      <c r="AL346" s="358"/>
      <c r="AM346" s="358"/>
      <c r="AN346" s="358"/>
      <c r="AO346" s="358"/>
      <c r="AP346" s="358"/>
      <c r="AQ346" s="358"/>
      <c r="AR346" s="358"/>
      <c r="AS346" s="358"/>
      <c r="AT346" s="358"/>
    </row>
    <row r="347" spans="1:46" s="359" customFormat="1" ht="13.5">
      <c r="A347" s="358"/>
      <c r="B347" s="358"/>
      <c r="C347" s="358"/>
      <c r="D347" s="358"/>
      <c r="E347" s="358"/>
      <c r="F347" s="358"/>
      <c r="G347" s="358"/>
      <c r="H347" s="358"/>
      <c r="I347" s="358"/>
      <c r="J347" s="358"/>
      <c r="K347" s="358"/>
      <c r="L347" s="358"/>
      <c r="M347" s="358"/>
      <c r="N347" s="358"/>
      <c r="O347" s="358"/>
      <c r="P347" s="358"/>
      <c r="Q347" s="358"/>
      <c r="R347" s="358"/>
      <c r="S347" s="358"/>
      <c r="T347" s="358"/>
      <c r="U347" s="358"/>
      <c r="V347" s="358"/>
      <c r="W347" s="358"/>
      <c r="X347" s="358"/>
      <c r="Y347" s="358"/>
      <c r="Z347" s="358"/>
      <c r="AA347" s="358"/>
      <c r="AB347" s="358"/>
      <c r="AC347" s="358"/>
      <c r="AD347" s="358"/>
      <c r="AE347" s="358"/>
      <c r="AF347" s="358"/>
      <c r="AG347" s="358"/>
      <c r="AH347" s="358"/>
      <c r="AI347" s="358"/>
      <c r="AJ347" s="358"/>
      <c r="AK347" s="358"/>
      <c r="AL347" s="358"/>
      <c r="AM347" s="358"/>
      <c r="AN347" s="358"/>
      <c r="AO347" s="358"/>
      <c r="AP347" s="358"/>
      <c r="AQ347" s="358"/>
      <c r="AR347" s="358"/>
      <c r="AS347" s="358"/>
      <c r="AT347" s="358"/>
    </row>
    <row r="348" spans="1:46" s="359" customFormat="1" ht="13.5">
      <c r="A348" s="358"/>
      <c r="B348" s="358"/>
      <c r="C348" s="358"/>
      <c r="D348" s="358"/>
      <c r="E348" s="358"/>
      <c r="F348" s="358"/>
      <c r="G348" s="358"/>
      <c r="H348" s="358"/>
      <c r="I348" s="358"/>
      <c r="J348" s="358"/>
      <c r="K348" s="358"/>
      <c r="L348" s="358"/>
      <c r="M348" s="358"/>
      <c r="N348" s="358"/>
      <c r="O348" s="358"/>
      <c r="P348" s="358"/>
      <c r="Q348" s="358"/>
      <c r="R348" s="358"/>
      <c r="S348" s="358"/>
      <c r="T348" s="358"/>
      <c r="U348" s="358"/>
      <c r="V348" s="358"/>
      <c r="W348" s="358"/>
      <c r="X348" s="358"/>
      <c r="Y348" s="358"/>
      <c r="Z348" s="358"/>
      <c r="AA348" s="358"/>
      <c r="AB348" s="358"/>
      <c r="AC348" s="358"/>
      <c r="AD348" s="358"/>
      <c r="AE348" s="358"/>
      <c r="AF348" s="358"/>
      <c r="AG348" s="358"/>
      <c r="AH348" s="358"/>
      <c r="AI348" s="358"/>
      <c r="AJ348" s="358"/>
      <c r="AK348" s="358"/>
      <c r="AL348" s="358"/>
      <c r="AM348" s="358"/>
      <c r="AN348" s="358"/>
      <c r="AO348" s="358"/>
      <c r="AP348" s="358"/>
      <c r="AQ348" s="358"/>
      <c r="AR348" s="358"/>
      <c r="AS348" s="358"/>
      <c r="AT348" s="358"/>
    </row>
    <row r="349" spans="1:46" s="359" customFormat="1" ht="13.5">
      <c r="A349" s="358"/>
      <c r="B349" s="358"/>
      <c r="C349" s="358"/>
      <c r="D349" s="358"/>
      <c r="E349" s="358"/>
      <c r="F349" s="358"/>
      <c r="G349" s="358"/>
      <c r="H349" s="358"/>
      <c r="I349" s="358"/>
      <c r="J349" s="358"/>
      <c r="K349" s="358"/>
      <c r="L349" s="358"/>
      <c r="M349" s="358"/>
      <c r="N349" s="358"/>
      <c r="O349" s="358"/>
      <c r="P349" s="358"/>
      <c r="Q349" s="358"/>
      <c r="R349" s="358"/>
      <c r="S349" s="358"/>
      <c r="T349" s="358"/>
      <c r="U349" s="358"/>
      <c r="V349" s="358"/>
      <c r="W349" s="358"/>
      <c r="X349" s="358"/>
      <c r="Y349" s="358"/>
      <c r="Z349" s="358"/>
      <c r="AA349" s="358"/>
      <c r="AB349" s="358"/>
      <c r="AC349" s="358"/>
      <c r="AD349" s="358"/>
      <c r="AE349" s="358"/>
      <c r="AF349" s="358"/>
      <c r="AG349" s="358"/>
      <c r="AH349" s="358"/>
      <c r="AI349" s="358"/>
      <c r="AJ349" s="358"/>
      <c r="AK349" s="358"/>
      <c r="AL349" s="358"/>
      <c r="AM349" s="358"/>
      <c r="AN349" s="358"/>
      <c r="AO349" s="358"/>
      <c r="AP349" s="358"/>
      <c r="AQ349" s="358"/>
      <c r="AR349" s="358"/>
      <c r="AS349" s="358"/>
      <c r="AT349" s="358"/>
    </row>
    <row r="350" spans="1:46" s="359" customFormat="1" ht="13.5">
      <c r="A350" s="358"/>
      <c r="B350" s="358"/>
      <c r="C350" s="358"/>
      <c r="D350" s="358"/>
      <c r="E350" s="358"/>
      <c r="F350" s="358"/>
      <c r="G350" s="358"/>
      <c r="H350" s="358"/>
      <c r="I350" s="358"/>
      <c r="J350" s="358"/>
      <c r="K350" s="358"/>
      <c r="L350" s="358"/>
      <c r="M350" s="358"/>
      <c r="N350" s="358"/>
      <c r="O350" s="358"/>
      <c r="P350" s="358"/>
      <c r="Q350" s="358"/>
      <c r="R350" s="358"/>
      <c r="S350" s="358"/>
      <c r="T350" s="358"/>
      <c r="U350" s="358"/>
      <c r="V350" s="358"/>
      <c r="W350" s="358"/>
      <c r="X350" s="358"/>
      <c r="Y350" s="358"/>
      <c r="Z350" s="358"/>
      <c r="AA350" s="358"/>
      <c r="AB350" s="358"/>
      <c r="AC350" s="358"/>
      <c r="AD350" s="358"/>
      <c r="AE350" s="358"/>
      <c r="AF350" s="358"/>
      <c r="AG350" s="358"/>
      <c r="AH350" s="358"/>
      <c r="AI350" s="358"/>
      <c r="AJ350" s="358"/>
      <c r="AK350" s="358"/>
      <c r="AL350" s="358"/>
      <c r="AM350" s="358"/>
      <c r="AN350" s="358"/>
      <c r="AO350" s="358"/>
      <c r="AP350" s="358"/>
      <c r="AQ350" s="358"/>
      <c r="AR350" s="358"/>
      <c r="AS350" s="358"/>
      <c r="AT350" s="358"/>
    </row>
    <row r="351" spans="1:46" s="359" customFormat="1" ht="13.5">
      <c r="A351" s="358"/>
      <c r="B351" s="358"/>
      <c r="C351" s="358"/>
      <c r="D351" s="358"/>
      <c r="E351" s="358"/>
      <c r="F351" s="358"/>
      <c r="G351" s="358"/>
      <c r="H351" s="358"/>
      <c r="I351" s="358"/>
      <c r="J351" s="358"/>
      <c r="K351" s="358"/>
      <c r="L351" s="358"/>
      <c r="M351" s="358"/>
      <c r="N351" s="358"/>
      <c r="O351" s="358"/>
      <c r="P351" s="358"/>
      <c r="Q351" s="358"/>
      <c r="R351" s="358"/>
      <c r="S351" s="358"/>
      <c r="T351" s="358"/>
      <c r="U351" s="358"/>
      <c r="V351" s="358"/>
      <c r="W351" s="358"/>
      <c r="X351" s="358"/>
      <c r="Y351" s="358"/>
      <c r="Z351" s="358"/>
      <c r="AA351" s="358"/>
      <c r="AB351" s="358"/>
      <c r="AC351" s="358"/>
      <c r="AD351" s="358"/>
      <c r="AE351" s="358"/>
      <c r="AF351" s="358"/>
      <c r="AG351" s="358"/>
      <c r="AH351" s="358"/>
      <c r="AI351" s="358"/>
      <c r="AJ351" s="358"/>
      <c r="AK351" s="358"/>
      <c r="AL351" s="358"/>
      <c r="AM351" s="358"/>
      <c r="AN351" s="358"/>
      <c r="AO351" s="358"/>
      <c r="AP351" s="358"/>
      <c r="AQ351" s="358"/>
      <c r="AR351" s="358"/>
      <c r="AS351" s="358"/>
      <c r="AT351" s="358"/>
    </row>
    <row r="352" spans="1:46" s="359" customFormat="1" ht="13.5">
      <c r="A352" s="358"/>
      <c r="B352" s="358"/>
      <c r="C352" s="358"/>
      <c r="D352" s="358"/>
      <c r="E352" s="358"/>
      <c r="F352" s="358"/>
      <c r="G352" s="358"/>
      <c r="H352" s="358"/>
      <c r="I352" s="358"/>
      <c r="J352" s="358"/>
      <c r="K352" s="358"/>
      <c r="L352" s="358"/>
      <c r="M352" s="358"/>
      <c r="N352" s="358"/>
      <c r="O352" s="358"/>
      <c r="P352" s="358"/>
      <c r="Q352" s="358"/>
      <c r="R352" s="358"/>
      <c r="S352" s="358"/>
      <c r="T352" s="358"/>
      <c r="U352" s="358"/>
      <c r="V352" s="358"/>
      <c r="W352" s="358"/>
      <c r="X352" s="358"/>
      <c r="Y352" s="358"/>
      <c r="Z352" s="358"/>
      <c r="AA352" s="358"/>
      <c r="AB352" s="358"/>
      <c r="AC352" s="358"/>
      <c r="AD352" s="358"/>
      <c r="AE352" s="358"/>
      <c r="AF352" s="358"/>
      <c r="AG352" s="358"/>
      <c r="AH352" s="358"/>
      <c r="AI352" s="358"/>
      <c r="AJ352" s="358"/>
      <c r="AK352" s="358"/>
      <c r="AL352" s="358"/>
      <c r="AM352" s="358"/>
      <c r="AN352" s="358"/>
      <c r="AO352" s="358"/>
      <c r="AP352" s="358"/>
      <c r="AQ352" s="358"/>
      <c r="AR352" s="358"/>
      <c r="AS352" s="358"/>
      <c r="AT352" s="358"/>
    </row>
    <row r="353" spans="1:46" s="359" customFormat="1" ht="13.5">
      <c r="A353" s="358"/>
      <c r="B353" s="358"/>
      <c r="C353" s="358"/>
      <c r="D353" s="358"/>
      <c r="E353" s="358"/>
      <c r="F353" s="358"/>
      <c r="G353" s="358"/>
      <c r="H353" s="358"/>
      <c r="I353" s="358"/>
      <c r="J353" s="358"/>
      <c r="K353" s="358"/>
      <c r="L353" s="358"/>
      <c r="M353" s="358"/>
      <c r="N353" s="358"/>
      <c r="O353" s="358"/>
      <c r="P353" s="358"/>
      <c r="Q353" s="358"/>
      <c r="R353" s="358"/>
      <c r="S353" s="358"/>
      <c r="T353" s="358"/>
      <c r="U353" s="358"/>
      <c r="V353" s="358"/>
      <c r="W353" s="358"/>
      <c r="X353" s="358"/>
      <c r="Y353" s="358"/>
      <c r="Z353" s="358"/>
      <c r="AA353" s="358"/>
      <c r="AB353" s="358"/>
      <c r="AC353" s="358"/>
      <c r="AD353" s="358"/>
      <c r="AE353" s="358"/>
      <c r="AF353" s="358"/>
      <c r="AG353" s="358"/>
      <c r="AH353" s="358"/>
      <c r="AI353" s="358"/>
      <c r="AJ353" s="358"/>
      <c r="AK353" s="358"/>
      <c r="AL353" s="358"/>
      <c r="AM353" s="358"/>
      <c r="AN353" s="358"/>
      <c r="AO353" s="358"/>
      <c r="AP353" s="358"/>
      <c r="AQ353" s="358"/>
      <c r="AR353" s="358"/>
      <c r="AS353" s="358"/>
      <c r="AT353" s="358"/>
    </row>
    <row r="354" spans="1:46" s="359" customFormat="1" ht="13.5">
      <c r="A354" s="358"/>
      <c r="B354" s="358"/>
      <c r="C354" s="358"/>
      <c r="D354" s="358"/>
      <c r="E354" s="358"/>
      <c r="F354" s="358"/>
      <c r="G354" s="358"/>
      <c r="H354" s="358"/>
      <c r="I354" s="358"/>
      <c r="J354" s="358"/>
      <c r="K354" s="358"/>
      <c r="L354" s="358"/>
      <c r="M354" s="358"/>
      <c r="N354" s="358"/>
      <c r="O354" s="358"/>
      <c r="P354" s="358"/>
      <c r="Q354" s="358"/>
      <c r="R354" s="358"/>
      <c r="S354" s="358"/>
      <c r="T354" s="358"/>
      <c r="U354" s="358"/>
      <c r="V354" s="358"/>
      <c r="W354" s="358"/>
      <c r="X354" s="358"/>
      <c r="Y354" s="358"/>
      <c r="Z354" s="358"/>
      <c r="AA354" s="358"/>
      <c r="AB354" s="358"/>
      <c r="AC354" s="358"/>
      <c r="AD354" s="358"/>
      <c r="AE354" s="358"/>
      <c r="AF354" s="358"/>
      <c r="AG354" s="358"/>
      <c r="AH354" s="358"/>
      <c r="AI354" s="358"/>
      <c r="AJ354" s="358"/>
      <c r="AK354" s="358"/>
      <c r="AL354" s="358"/>
      <c r="AM354" s="358"/>
      <c r="AN354" s="358"/>
      <c r="AO354" s="358"/>
      <c r="AP354" s="358"/>
      <c r="AQ354" s="358"/>
      <c r="AR354" s="358"/>
      <c r="AS354" s="358"/>
      <c r="AT354" s="358"/>
    </row>
    <row r="355" spans="1:46" s="359" customFormat="1" ht="13.5">
      <c r="A355" s="358"/>
      <c r="B355" s="358"/>
      <c r="C355" s="358"/>
      <c r="D355" s="358"/>
      <c r="E355" s="358"/>
      <c r="F355" s="358"/>
      <c r="G355" s="358"/>
      <c r="H355" s="358"/>
      <c r="I355" s="358"/>
      <c r="J355" s="358"/>
      <c r="K355" s="358"/>
      <c r="L355" s="358"/>
      <c r="M355" s="358"/>
      <c r="N355" s="358"/>
      <c r="O355" s="358"/>
      <c r="P355" s="358"/>
      <c r="Q355" s="358"/>
      <c r="R355" s="358"/>
      <c r="S355" s="358"/>
      <c r="T355" s="358"/>
      <c r="U355" s="358"/>
      <c r="V355" s="358"/>
      <c r="W355" s="358"/>
      <c r="X355" s="358"/>
      <c r="Y355" s="358"/>
      <c r="Z355" s="358"/>
      <c r="AA355" s="358"/>
      <c r="AB355" s="358"/>
      <c r="AC355" s="358"/>
      <c r="AD355" s="358"/>
      <c r="AE355" s="358"/>
      <c r="AF355" s="358"/>
      <c r="AG355" s="358"/>
      <c r="AH355" s="358"/>
      <c r="AI355" s="358"/>
      <c r="AJ355" s="358"/>
      <c r="AK355" s="358"/>
      <c r="AL355" s="358"/>
      <c r="AM355" s="358"/>
      <c r="AN355" s="358"/>
      <c r="AO355" s="358"/>
      <c r="AP355" s="358"/>
      <c r="AQ355" s="358"/>
      <c r="AR355" s="358"/>
      <c r="AS355" s="358"/>
      <c r="AT355" s="358"/>
    </row>
    <row r="356" spans="1:46" s="359" customFormat="1" ht="13.5">
      <c r="A356" s="358"/>
      <c r="B356" s="358"/>
      <c r="C356" s="358"/>
      <c r="D356" s="358"/>
      <c r="E356" s="358"/>
      <c r="F356" s="358"/>
      <c r="G356" s="358"/>
      <c r="H356" s="358"/>
      <c r="I356" s="358"/>
      <c r="J356" s="358"/>
      <c r="K356" s="358"/>
      <c r="L356" s="358"/>
      <c r="M356" s="358"/>
      <c r="N356" s="358"/>
      <c r="O356" s="358"/>
      <c r="P356" s="358"/>
      <c r="Q356" s="358"/>
      <c r="R356" s="358"/>
      <c r="S356" s="358"/>
      <c r="T356" s="358"/>
      <c r="U356" s="358"/>
      <c r="V356" s="358"/>
      <c r="W356" s="358"/>
      <c r="X356" s="358"/>
      <c r="Y356" s="358"/>
      <c r="Z356" s="358"/>
      <c r="AA356" s="358"/>
      <c r="AB356" s="358"/>
      <c r="AC356" s="358"/>
      <c r="AD356" s="358"/>
      <c r="AE356" s="358"/>
      <c r="AF356" s="358"/>
      <c r="AG356" s="358"/>
      <c r="AH356" s="358"/>
      <c r="AI356" s="358"/>
      <c r="AJ356" s="358"/>
      <c r="AK356" s="358"/>
      <c r="AL356" s="358"/>
      <c r="AM356" s="358"/>
      <c r="AN356" s="358"/>
      <c r="AO356" s="358"/>
      <c r="AP356" s="358"/>
      <c r="AQ356" s="358"/>
      <c r="AR356" s="358"/>
      <c r="AS356" s="358"/>
      <c r="AT356" s="358"/>
    </row>
    <row r="357" spans="1:46" s="359" customFormat="1" ht="13.5">
      <c r="A357" s="358"/>
      <c r="B357" s="358"/>
      <c r="C357" s="358"/>
      <c r="D357" s="358"/>
      <c r="E357" s="358"/>
      <c r="F357" s="358"/>
      <c r="G357" s="358"/>
      <c r="H357" s="358"/>
      <c r="I357" s="358"/>
      <c r="J357" s="358"/>
      <c r="K357" s="358"/>
      <c r="L357" s="358"/>
      <c r="M357" s="358"/>
      <c r="N357" s="358"/>
      <c r="O357" s="358"/>
      <c r="P357" s="358"/>
      <c r="Q357" s="358"/>
      <c r="R357" s="358"/>
      <c r="S357" s="358"/>
      <c r="T357" s="358"/>
      <c r="U357" s="358"/>
      <c r="V357" s="358"/>
      <c r="W357" s="358"/>
      <c r="X357" s="358"/>
      <c r="Y357" s="358"/>
      <c r="Z357" s="358"/>
      <c r="AA357" s="358"/>
      <c r="AB357" s="358"/>
      <c r="AC357" s="358"/>
      <c r="AD357" s="358"/>
      <c r="AE357" s="358"/>
      <c r="AF357" s="358"/>
      <c r="AG357" s="358"/>
      <c r="AH357" s="358"/>
      <c r="AI357" s="358"/>
      <c r="AJ357" s="358"/>
      <c r="AK357" s="358"/>
      <c r="AL357" s="358"/>
      <c r="AM357" s="358"/>
      <c r="AN357" s="358"/>
      <c r="AO357" s="358"/>
      <c r="AP357" s="358"/>
      <c r="AQ357" s="358"/>
      <c r="AR357" s="358"/>
      <c r="AS357" s="358"/>
      <c r="AT357" s="358"/>
    </row>
    <row r="358" spans="1:46" s="359" customFormat="1" ht="13.5">
      <c r="A358" s="358"/>
      <c r="B358" s="358"/>
      <c r="C358" s="358"/>
      <c r="D358" s="358"/>
      <c r="E358" s="358"/>
      <c r="F358" s="358"/>
      <c r="G358" s="358"/>
      <c r="H358" s="358"/>
      <c r="I358" s="358"/>
      <c r="J358" s="358"/>
      <c r="K358" s="358"/>
      <c r="L358" s="358"/>
      <c r="M358" s="358"/>
      <c r="N358" s="358"/>
      <c r="O358" s="358"/>
      <c r="P358" s="358"/>
      <c r="Q358" s="358"/>
      <c r="R358" s="358"/>
      <c r="S358" s="358"/>
      <c r="T358" s="358"/>
      <c r="U358" s="358"/>
      <c r="V358" s="358"/>
      <c r="W358" s="358"/>
      <c r="X358" s="358"/>
      <c r="Y358" s="358"/>
      <c r="Z358" s="358"/>
      <c r="AA358" s="358"/>
      <c r="AB358" s="358"/>
      <c r="AC358" s="358"/>
      <c r="AD358" s="358"/>
      <c r="AE358" s="358"/>
      <c r="AF358" s="358"/>
      <c r="AG358" s="358"/>
      <c r="AH358" s="358"/>
      <c r="AI358" s="358"/>
      <c r="AJ358" s="358"/>
      <c r="AK358" s="358"/>
      <c r="AL358" s="358"/>
      <c r="AM358" s="358"/>
      <c r="AN358" s="358"/>
      <c r="AO358" s="358"/>
      <c r="AP358" s="358"/>
      <c r="AQ358" s="358"/>
      <c r="AR358" s="358"/>
      <c r="AS358" s="358"/>
      <c r="AT358" s="358"/>
    </row>
    <row r="359" spans="1:46" s="359" customFormat="1" ht="13.5">
      <c r="A359" s="358"/>
      <c r="B359" s="358"/>
      <c r="C359" s="358"/>
      <c r="D359" s="358"/>
      <c r="E359" s="358"/>
      <c r="F359" s="358"/>
      <c r="G359" s="358"/>
      <c r="H359" s="358"/>
      <c r="I359" s="358"/>
      <c r="J359" s="358"/>
      <c r="K359" s="358"/>
      <c r="L359" s="358"/>
      <c r="M359" s="358"/>
      <c r="N359" s="358"/>
      <c r="O359" s="358"/>
      <c r="P359" s="358"/>
      <c r="Q359" s="358"/>
      <c r="R359" s="358"/>
      <c r="S359" s="358"/>
      <c r="T359" s="358"/>
      <c r="U359" s="358"/>
      <c r="V359" s="358"/>
      <c r="W359" s="358"/>
      <c r="X359" s="358"/>
      <c r="Y359" s="358"/>
      <c r="Z359" s="358"/>
      <c r="AA359" s="358"/>
      <c r="AB359" s="358"/>
      <c r="AC359" s="358"/>
      <c r="AD359" s="358"/>
      <c r="AE359" s="358"/>
      <c r="AF359" s="358"/>
      <c r="AG359" s="358"/>
      <c r="AH359" s="358"/>
      <c r="AI359" s="358"/>
      <c r="AJ359" s="358"/>
      <c r="AK359" s="358"/>
      <c r="AL359" s="358"/>
      <c r="AM359" s="358"/>
      <c r="AN359" s="358"/>
      <c r="AO359" s="358"/>
      <c r="AP359" s="358"/>
      <c r="AQ359" s="358"/>
      <c r="AR359" s="358"/>
      <c r="AS359" s="358"/>
      <c r="AT359" s="358"/>
    </row>
    <row r="360" spans="1:46" s="359" customFormat="1" ht="13.5">
      <c r="A360" s="358"/>
      <c r="B360" s="358"/>
      <c r="C360" s="358"/>
      <c r="D360" s="358"/>
      <c r="E360" s="358"/>
      <c r="F360" s="358"/>
      <c r="G360" s="358"/>
      <c r="H360" s="358"/>
      <c r="I360" s="358"/>
      <c r="J360" s="358"/>
      <c r="K360" s="358"/>
      <c r="L360" s="358"/>
      <c r="M360" s="358"/>
      <c r="N360" s="358"/>
      <c r="O360" s="358"/>
      <c r="P360" s="358"/>
      <c r="Q360" s="358"/>
      <c r="R360" s="358"/>
      <c r="S360" s="358"/>
      <c r="T360" s="358"/>
      <c r="U360" s="358"/>
      <c r="V360" s="358"/>
      <c r="W360" s="358"/>
      <c r="X360" s="358"/>
      <c r="Y360" s="358"/>
      <c r="Z360" s="358"/>
      <c r="AA360" s="358"/>
      <c r="AB360" s="358"/>
      <c r="AC360" s="358"/>
      <c r="AD360" s="358"/>
      <c r="AE360" s="358"/>
      <c r="AF360" s="358"/>
      <c r="AG360" s="358"/>
      <c r="AH360" s="358"/>
      <c r="AI360" s="358"/>
      <c r="AJ360" s="358"/>
      <c r="AK360" s="358"/>
      <c r="AL360" s="358"/>
      <c r="AM360" s="358"/>
      <c r="AN360" s="358"/>
      <c r="AO360" s="358"/>
      <c r="AP360" s="358"/>
      <c r="AQ360" s="358"/>
      <c r="AR360" s="358"/>
      <c r="AS360" s="358"/>
      <c r="AT360" s="358"/>
    </row>
    <row r="361" spans="1:46" s="359" customFormat="1" ht="13.5">
      <c r="A361" s="358"/>
      <c r="B361" s="358"/>
      <c r="C361" s="358"/>
      <c r="D361" s="358"/>
      <c r="E361" s="358"/>
      <c r="F361" s="358"/>
      <c r="G361" s="358"/>
      <c r="H361" s="358"/>
      <c r="I361" s="358"/>
      <c r="J361" s="358"/>
      <c r="K361" s="358"/>
      <c r="L361" s="358"/>
      <c r="M361" s="358"/>
      <c r="N361" s="358"/>
      <c r="O361" s="358"/>
      <c r="P361" s="358"/>
      <c r="Q361" s="358"/>
      <c r="R361" s="358"/>
      <c r="S361" s="358"/>
      <c r="T361" s="358"/>
      <c r="U361" s="358"/>
      <c r="V361" s="358"/>
      <c r="W361" s="358"/>
      <c r="X361" s="358"/>
      <c r="Y361" s="358"/>
      <c r="Z361" s="358"/>
      <c r="AA361" s="358"/>
      <c r="AB361" s="358"/>
      <c r="AC361" s="358"/>
      <c r="AD361" s="358"/>
      <c r="AE361" s="358"/>
      <c r="AF361" s="358"/>
      <c r="AG361" s="358"/>
      <c r="AH361" s="358"/>
      <c r="AI361" s="358"/>
      <c r="AJ361" s="358"/>
      <c r="AK361" s="358"/>
      <c r="AL361" s="358"/>
      <c r="AM361" s="358"/>
      <c r="AN361" s="358"/>
      <c r="AO361" s="358"/>
      <c r="AP361" s="358"/>
      <c r="AQ361" s="358"/>
      <c r="AR361" s="358"/>
      <c r="AS361" s="358"/>
      <c r="AT361" s="358"/>
    </row>
    <row r="362" spans="1:46" s="359" customFormat="1" ht="13.5">
      <c r="A362" s="358"/>
      <c r="B362" s="358"/>
      <c r="C362" s="358"/>
      <c r="D362" s="358"/>
      <c r="E362" s="358"/>
      <c r="F362" s="358"/>
      <c r="G362" s="358"/>
      <c r="H362" s="358"/>
      <c r="I362" s="358"/>
      <c r="J362" s="358"/>
      <c r="K362" s="358"/>
      <c r="L362" s="358"/>
      <c r="M362" s="358"/>
      <c r="N362" s="358"/>
      <c r="O362" s="358"/>
      <c r="P362" s="358"/>
      <c r="Q362" s="358"/>
      <c r="R362" s="358"/>
      <c r="S362" s="358"/>
      <c r="T362" s="358"/>
      <c r="U362" s="358"/>
      <c r="V362" s="358"/>
      <c r="W362" s="358"/>
      <c r="X362" s="358"/>
      <c r="Y362" s="358"/>
      <c r="Z362" s="358"/>
      <c r="AA362" s="358"/>
      <c r="AB362" s="358"/>
      <c r="AC362" s="358"/>
      <c r="AD362" s="358"/>
      <c r="AE362" s="358"/>
      <c r="AF362" s="358"/>
      <c r="AG362" s="358"/>
      <c r="AH362" s="358"/>
      <c r="AI362" s="358"/>
      <c r="AJ362" s="358"/>
      <c r="AK362" s="358"/>
      <c r="AL362" s="358"/>
      <c r="AM362" s="358"/>
      <c r="AN362" s="358"/>
      <c r="AO362" s="358"/>
      <c r="AP362" s="358"/>
      <c r="AQ362" s="358"/>
      <c r="AR362" s="358"/>
      <c r="AS362" s="358"/>
      <c r="AT362" s="358"/>
    </row>
    <row r="363" spans="1:46" s="359" customFormat="1" ht="13.5">
      <c r="A363" s="358"/>
      <c r="B363" s="358"/>
      <c r="C363" s="358"/>
      <c r="D363" s="358"/>
      <c r="E363" s="358"/>
      <c r="F363" s="358"/>
      <c r="G363" s="358"/>
      <c r="H363" s="358"/>
      <c r="I363" s="358"/>
      <c r="J363" s="358"/>
      <c r="K363" s="358"/>
      <c r="L363" s="358"/>
      <c r="M363" s="358"/>
      <c r="N363" s="358"/>
      <c r="O363" s="358"/>
      <c r="P363" s="358"/>
      <c r="Q363" s="358"/>
      <c r="R363" s="358"/>
      <c r="S363" s="358"/>
      <c r="T363" s="358"/>
      <c r="U363" s="358"/>
      <c r="V363" s="358"/>
      <c r="W363" s="358"/>
      <c r="X363" s="358"/>
      <c r="Y363" s="358"/>
      <c r="Z363" s="358"/>
      <c r="AA363" s="358"/>
      <c r="AB363" s="358"/>
      <c r="AC363" s="358"/>
      <c r="AD363" s="358"/>
      <c r="AE363" s="358"/>
      <c r="AF363" s="358"/>
      <c r="AG363" s="358"/>
      <c r="AH363" s="358"/>
      <c r="AI363" s="358"/>
      <c r="AJ363" s="358"/>
      <c r="AK363" s="358"/>
      <c r="AL363" s="358"/>
      <c r="AM363" s="358"/>
      <c r="AN363" s="358"/>
      <c r="AO363" s="358"/>
      <c r="AP363" s="358"/>
      <c r="AQ363" s="358"/>
      <c r="AR363" s="358"/>
      <c r="AS363" s="358"/>
      <c r="AT363" s="358"/>
    </row>
    <row r="364" spans="1:46" s="359" customFormat="1" ht="13.5">
      <c r="A364" s="358"/>
      <c r="B364" s="358"/>
      <c r="C364" s="358"/>
      <c r="D364" s="358"/>
      <c r="E364" s="358"/>
      <c r="F364" s="358"/>
      <c r="G364" s="358"/>
      <c r="H364" s="358"/>
      <c r="I364" s="358"/>
      <c r="J364" s="358"/>
      <c r="K364" s="358"/>
      <c r="L364" s="358"/>
      <c r="M364" s="358"/>
      <c r="N364" s="358"/>
      <c r="O364" s="358"/>
      <c r="P364" s="358"/>
      <c r="Q364" s="358"/>
      <c r="R364" s="358"/>
      <c r="S364" s="358"/>
      <c r="T364" s="358"/>
      <c r="U364" s="358"/>
      <c r="V364" s="358"/>
      <c r="W364" s="358"/>
      <c r="X364" s="358"/>
      <c r="Y364" s="358"/>
      <c r="Z364" s="358"/>
      <c r="AA364" s="358"/>
      <c r="AB364" s="358"/>
      <c r="AC364" s="358"/>
      <c r="AD364" s="358"/>
      <c r="AE364" s="358"/>
      <c r="AF364" s="358"/>
      <c r="AG364" s="358"/>
      <c r="AH364" s="358"/>
      <c r="AI364" s="358"/>
      <c r="AJ364" s="358"/>
      <c r="AK364" s="358"/>
      <c r="AL364" s="358"/>
      <c r="AM364" s="358"/>
      <c r="AN364" s="358"/>
      <c r="AO364" s="358"/>
      <c r="AP364" s="358"/>
      <c r="AQ364" s="358"/>
      <c r="AR364" s="358"/>
      <c r="AS364" s="358"/>
      <c r="AT364" s="358"/>
    </row>
    <row r="365" spans="1:46" s="359" customFormat="1" ht="13.5">
      <c r="A365" s="358"/>
      <c r="B365" s="358"/>
      <c r="C365" s="358"/>
      <c r="D365" s="358"/>
      <c r="E365" s="358"/>
      <c r="F365" s="358"/>
      <c r="G365" s="358"/>
      <c r="H365" s="358"/>
      <c r="I365" s="358"/>
      <c r="J365" s="358"/>
      <c r="K365" s="358"/>
      <c r="L365" s="358"/>
      <c r="M365" s="358"/>
      <c r="N365" s="358"/>
      <c r="O365" s="358"/>
      <c r="P365" s="358"/>
      <c r="Q365" s="358"/>
      <c r="R365" s="358"/>
      <c r="S365" s="358"/>
      <c r="T365" s="358"/>
      <c r="U365" s="358"/>
      <c r="V365" s="358"/>
      <c r="W365" s="358"/>
      <c r="X365" s="358"/>
      <c r="Y365" s="358"/>
      <c r="Z365" s="358"/>
      <c r="AA365" s="358"/>
      <c r="AB365" s="358"/>
      <c r="AC365" s="358"/>
      <c r="AD365" s="358"/>
      <c r="AE365" s="358"/>
      <c r="AF365" s="358"/>
      <c r="AG365" s="358"/>
      <c r="AH365" s="358"/>
      <c r="AI365" s="358"/>
      <c r="AJ365" s="358"/>
      <c r="AK365" s="358"/>
      <c r="AL365" s="358"/>
      <c r="AM365" s="358"/>
      <c r="AN365" s="358"/>
      <c r="AO365" s="358"/>
      <c r="AP365" s="358"/>
      <c r="AQ365" s="358"/>
      <c r="AR365" s="358"/>
      <c r="AS365" s="358"/>
      <c r="AT365" s="358"/>
    </row>
    <row r="366" spans="1:46" s="359" customFormat="1" ht="13.5">
      <c r="A366" s="358"/>
      <c r="B366" s="358"/>
      <c r="C366" s="358"/>
      <c r="D366" s="358"/>
      <c r="E366" s="358"/>
      <c r="F366" s="358"/>
      <c r="G366" s="358"/>
      <c r="H366" s="358"/>
      <c r="I366" s="358"/>
      <c r="J366" s="358"/>
      <c r="K366" s="358"/>
      <c r="L366" s="358"/>
      <c r="M366" s="358"/>
      <c r="N366" s="358"/>
      <c r="O366" s="358"/>
      <c r="P366" s="358"/>
      <c r="Q366" s="358"/>
      <c r="R366" s="358"/>
      <c r="S366" s="358"/>
      <c r="T366" s="358"/>
      <c r="U366" s="358"/>
      <c r="V366" s="358"/>
      <c r="W366" s="358"/>
      <c r="X366" s="358"/>
      <c r="Y366" s="358"/>
      <c r="Z366" s="358"/>
      <c r="AA366" s="358"/>
      <c r="AB366" s="358"/>
      <c r="AC366" s="358"/>
      <c r="AD366" s="358"/>
      <c r="AE366" s="358"/>
      <c r="AF366" s="358"/>
      <c r="AG366" s="358"/>
      <c r="AH366" s="358"/>
      <c r="AI366" s="358"/>
      <c r="AJ366" s="358"/>
      <c r="AK366" s="358"/>
      <c r="AL366" s="358"/>
      <c r="AM366" s="358"/>
      <c r="AN366" s="358"/>
      <c r="AO366" s="358"/>
      <c r="AP366" s="358"/>
      <c r="AQ366" s="358"/>
      <c r="AR366" s="358"/>
      <c r="AS366" s="358"/>
      <c r="AT366" s="358"/>
    </row>
    <row r="367" spans="1:46" s="359" customFormat="1" ht="13.5">
      <c r="A367" s="358"/>
      <c r="B367" s="358"/>
      <c r="C367" s="358"/>
      <c r="D367" s="358"/>
      <c r="E367" s="358"/>
      <c r="F367" s="358"/>
      <c r="G367" s="358"/>
      <c r="H367" s="358"/>
      <c r="I367" s="358"/>
      <c r="J367" s="358"/>
      <c r="K367" s="358"/>
      <c r="L367" s="358"/>
      <c r="M367" s="358"/>
      <c r="N367" s="358"/>
      <c r="O367" s="358"/>
      <c r="P367" s="358"/>
      <c r="Q367" s="358"/>
      <c r="R367" s="358"/>
      <c r="S367" s="358"/>
      <c r="T367" s="358"/>
      <c r="U367" s="358"/>
      <c r="V367" s="358"/>
      <c r="W367" s="358"/>
      <c r="X367" s="358"/>
      <c r="Y367" s="358"/>
      <c r="Z367" s="358"/>
      <c r="AA367" s="358"/>
      <c r="AB367" s="358"/>
      <c r="AC367" s="358"/>
      <c r="AD367" s="358"/>
      <c r="AE367" s="358"/>
      <c r="AF367" s="358"/>
      <c r="AG367" s="358"/>
      <c r="AH367" s="358"/>
      <c r="AI367" s="358"/>
      <c r="AJ367" s="358"/>
      <c r="AK367" s="358"/>
      <c r="AL367" s="358"/>
      <c r="AM367" s="358"/>
      <c r="AN367" s="358"/>
      <c r="AO367" s="358"/>
      <c r="AP367" s="358"/>
      <c r="AQ367" s="358"/>
      <c r="AR367" s="358"/>
      <c r="AS367" s="358"/>
      <c r="AT367" s="358"/>
    </row>
    <row r="368" spans="1:46" s="359" customFormat="1" ht="13.5">
      <c r="A368" s="358"/>
      <c r="B368" s="358"/>
      <c r="C368" s="358"/>
      <c r="D368" s="358"/>
      <c r="E368" s="358"/>
      <c r="F368" s="358"/>
      <c r="G368" s="358"/>
      <c r="H368" s="358"/>
      <c r="I368" s="358"/>
      <c r="J368" s="358"/>
      <c r="K368" s="358"/>
      <c r="L368" s="358"/>
      <c r="M368" s="358"/>
      <c r="N368" s="358"/>
      <c r="O368" s="358"/>
      <c r="P368" s="358"/>
      <c r="Q368" s="358"/>
      <c r="R368" s="358"/>
      <c r="S368" s="358"/>
      <c r="T368" s="358"/>
      <c r="U368" s="358"/>
      <c r="V368" s="358"/>
      <c r="W368" s="358"/>
      <c r="X368" s="358"/>
      <c r="Y368" s="358"/>
      <c r="Z368" s="358"/>
      <c r="AA368" s="358"/>
      <c r="AB368" s="358"/>
      <c r="AC368" s="358"/>
      <c r="AD368" s="358"/>
      <c r="AE368" s="358"/>
      <c r="AF368" s="358"/>
      <c r="AG368" s="358"/>
      <c r="AH368" s="358"/>
      <c r="AI368" s="358"/>
      <c r="AJ368" s="358"/>
      <c r="AK368" s="358"/>
      <c r="AL368" s="358"/>
      <c r="AM368" s="358"/>
      <c r="AN368" s="358"/>
      <c r="AO368" s="358"/>
      <c r="AP368" s="358"/>
      <c r="AQ368" s="358"/>
      <c r="AR368" s="358"/>
      <c r="AS368" s="358"/>
      <c r="AT368" s="358"/>
    </row>
    <row r="369" spans="1:46" s="359" customFormat="1" ht="13.5">
      <c r="A369" s="358"/>
      <c r="B369" s="358"/>
      <c r="C369" s="358"/>
      <c r="D369" s="358"/>
      <c r="E369" s="358"/>
      <c r="F369" s="358"/>
      <c r="G369" s="358"/>
      <c r="H369" s="358"/>
      <c r="I369" s="358"/>
      <c r="J369" s="358"/>
      <c r="K369" s="358"/>
      <c r="L369" s="358"/>
      <c r="M369" s="358"/>
      <c r="N369" s="358"/>
      <c r="O369" s="358"/>
      <c r="P369" s="358"/>
      <c r="Q369" s="358"/>
      <c r="R369" s="358"/>
      <c r="S369" s="358"/>
      <c r="T369" s="358"/>
      <c r="U369" s="358"/>
      <c r="V369" s="358"/>
      <c r="W369" s="358"/>
      <c r="X369" s="358"/>
      <c r="Y369" s="358"/>
      <c r="Z369" s="358"/>
      <c r="AA369" s="358"/>
      <c r="AB369" s="358"/>
      <c r="AC369" s="358"/>
      <c r="AD369" s="358"/>
      <c r="AE369" s="358"/>
      <c r="AF369" s="358"/>
      <c r="AG369" s="358"/>
      <c r="AH369" s="358"/>
      <c r="AI369" s="358"/>
      <c r="AJ369" s="358"/>
      <c r="AK369" s="358"/>
      <c r="AL369" s="358"/>
      <c r="AM369" s="358"/>
      <c r="AN369" s="358"/>
      <c r="AO369" s="358"/>
      <c r="AP369" s="358"/>
      <c r="AQ369" s="358"/>
      <c r="AR369" s="358"/>
      <c r="AS369" s="358"/>
      <c r="AT369" s="358"/>
    </row>
    <row r="370" spans="1:46" s="359" customFormat="1" ht="13.5">
      <c r="A370" s="358"/>
      <c r="B370" s="358"/>
      <c r="C370" s="358"/>
      <c r="D370" s="358"/>
      <c r="E370" s="358"/>
      <c r="F370" s="358"/>
      <c r="G370" s="358"/>
      <c r="H370" s="358"/>
      <c r="I370" s="358"/>
      <c r="J370" s="358"/>
      <c r="K370" s="358"/>
      <c r="L370" s="358"/>
      <c r="M370" s="358"/>
      <c r="N370" s="358"/>
      <c r="O370" s="358"/>
      <c r="P370" s="358"/>
      <c r="Q370" s="358"/>
      <c r="R370" s="358"/>
      <c r="S370" s="358"/>
      <c r="T370" s="358"/>
      <c r="U370" s="358"/>
      <c r="V370" s="358"/>
      <c r="W370" s="358"/>
      <c r="X370" s="358"/>
      <c r="Y370" s="358"/>
      <c r="Z370" s="358"/>
      <c r="AA370" s="358"/>
      <c r="AB370" s="358"/>
      <c r="AC370" s="358"/>
      <c r="AD370" s="358"/>
      <c r="AE370" s="358"/>
      <c r="AF370" s="358"/>
      <c r="AG370" s="358"/>
      <c r="AH370" s="358"/>
      <c r="AI370" s="358"/>
      <c r="AJ370" s="358"/>
      <c r="AK370" s="358"/>
      <c r="AL370" s="358"/>
      <c r="AM370" s="358"/>
      <c r="AN370" s="358"/>
      <c r="AO370" s="358"/>
      <c r="AP370" s="358"/>
      <c r="AQ370" s="358"/>
      <c r="AR370" s="358"/>
      <c r="AS370" s="358"/>
      <c r="AT370" s="358"/>
    </row>
    <row r="371" spans="1:46" s="359" customFormat="1" ht="13.5">
      <c r="A371" s="358"/>
      <c r="B371" s="358"/>
      <c r="C371" s="358"/>
      <c r="D371" s="358"/>
      <c r="E371" s="358"/>
      <c r="F371" s="358"/>
      <c r="G371" s="358"/>
      <c r="H371" s="358"/>
      <c r="I371" s="358"/>
      <c r="J371" s="358"/>
      <c r="K371" s="358"/>
      <c r="L371" s="358"/>
      <c r="M371" s="358"/>
      <c r="N371" s="358"/>
      <c r="O371" s="358"/>
      <c r="P371" s="358"/>
      <c r="Q371" s="358"/>
      <c r="R371" s="358"/>
      <c r="S371" s="358"/>
      <c r="T371" s="358"/>
      <c r="U371" s="358"/>
      <c r="V371" s="358"/>
      <c r="W371" s="358"/>
      <c r="X371" s="358"/>
      <c r="Y371" s="358"/>
      <c r="Z371" s="358"/>
      <c r="AA371" s="358"/>
      <c r="AB371" s="358"/>
      <c r="AC371" s="358"/>
      <c r="AD371" s="358"/>
      <c r="AE371" s="358"/>
      <c r="AF371" s="358"/>
      <c r="AG371" s="358"/>
      <c r="AH371" s="358"/>
      <c r="AI371" s="358"/>
      <c r="AJ371" s="358"/>
      <c r="AK371" s="358"/>
      <c r="AL371" s="358"/>
      <c r="AM371" s="358"/>
      <c r="AN371" s="358"/>
      <c r="AO371" s="358"/>
      <c r="AP371" s="358"/>
      <c r="AQ371" s="358"/>
      <c r="AR371" s="358"/>
      <c r="AS371" s="358"/>
      <c r="AT371" s="358"/>
    </row>
    <row r="372" spans="1:46" s="359" customFormat="1" ht="13.5">
      <c r="A372" s="358"/>
      <c r="B372" s="358"/>
      <c r="C372" s="358"/>
      <c r="D372" s="358"/>
      <c r="E372" s="358"/>
      <c r="F372" s="358"/>
      <c r="G372" s="358"/>
      <c r="H372" s="358"/>
      <c r="I372" s="358"/>
      <c r="J372" s="358"/>
      <c r="K372" s="358"/>
      <c r="L372" s="358"/>
      <c r="M372" s="358"/>
      <c r="N372" s="358"/>
      <c r="O372" s="358"/>
      <c r="P372" s="358"/>
      <c r="Q372" s="358"/>
      <c r="R372" s="358"/>
      <c r="S372" s="358"/>
      <c r="T372" s="358"/>
      <c r="U372" s="358"/>
      <c r="V372" s="358"/>
      <c r="W372" s="358"/>
      <c r="X372" s="358"/>
      <c r="Y372" s="358"/>
      <c r="Z372" s="358"/>
      <c r="AA372" s="358"/>
      <c r="AB372" s="358"/>
      <c r="AC372" s="358"/>
      <c r="AD372" s="358"/>
      <c r="AE372" s="358"/>
      <c r="AF372" s="358"/>
      <c r="AG372" s="358"/>
      <c r="AH372" s="358"/>
      <c r="AI372" s="358"/>
      <c r="AJ372" s="358"/>
      <c r="AK372" s="358"/>
      <c r="AL372" s="358"/>
      <c r="AM372" s="358"/>
      <c r="AN372" s="358"/>
      <c r="AO372" s="358"/>
      <c r="AP372" s="358"/>
      <c r="AQ372" s="358"/>
      <c r="AR372" s="358"/>
      <c r="AS372" s="358"/>
      <c r="AT372" s="358"/>
    </row>
    <row r="373" spans="1:46" s="359" customFormat="1" ht="13.5">
      <c r="A373" s="358"/>
      <c r="B373" s="358"/>
      <c r="C373" s="358"/>
      <c r="D373" s="358"/>
      <c r="E373" s="358"/>
      <c r="F373" s="358"/>
      <c r="G373" s="358"/>
      <c r="H373" s="358"/>
      <c r="I373" s="358"/>
      <c r="J373" s="358"/>
      <c r="K373" s="358"/>
      <c r="L373" s="358"/>
      <c r="M373" s="358"/>
      <c r="N373" s="358"/>
      <c r="O373" s="358"/>
      <c r="P373" s="358"/>
      <c r="Q373" s="358"/>
      <c r="R373" s="358"/>
      <c r="S373" s="358"/>
      <c r="T373" s="358"/>
      <c r="U373" s="358"/>
      <c r="V373" s="358"/>
      <c r="W373" s="358"/>
      <c r="X373" s="358"/>
      <c r="Y373" s="358"/>
      <c r="Z373" s="358"/>
      <c r="AA373" s="358"/>
      <c r="AB373" s="358"/>
      <c r="AC373" s="358"/>
      <c r="AD373" s="358"/>
      <c r="AE373" s="358"/>
      <c r="AF373" s="358"/>
      <c r="AG373" s="358"/>
      <c r="AH373" s="358"/>
      <c r="AI373" s="358"/>
      <c r="AJ373" s="358"/>
      <c r="AK373" s="358"/>
      <c r="AL373" s="358"/>
      <c r="AM373" s="358"/>
      <c r="AN373" s="358"/>
      <c r="AO373" s="358"/>
      <c r="AP373" s="358"/>
      <c r="AQ373" s="358"/>
      <c r="AR373" s="358"/>
      <c r="AS373" s="358"/>
      <c r="AT373" s="358"/>
    </row>
    <row r="374" spans="1:46" s="359" customFormat="1" ht="13.5">
      <c r="A374" s="358"/>
      <c r="B374" s="358"/>
      <c r="C374" s="358"/>
      <c r="D374" s="358"/>
      <c r="E374" s="358"/>
      <c r="F374" s="358"/>
      <c r="G374" s="358"/>
      <c r="H374" s="358"/>
      <c r="I374" s="358"/>
      <c r="J374" s="358"/>
      <c r="K374" s="358"/>
      <c r="L374" s="358"/>
      <c r="M374" s="358"/>
      <c r="N374" s="358"/>
      <c r="O374" s="358"/>
      <c r="P374" s="358"/>
      <c r="Q374" s="358"/>
      <c r="R374" s="358"/>
      <c r="S374" s="358"/>
      <c r="T374" s="358"/>
      <c r="U374" s="358"/>
      <c r="V374" s="358"/>
      <c r="W374" s="358"/>
      <c r="X374" s="358"/>
      <c r="Y374" s="358"/>
      <c r="Z374" s="358"/>
      <c r="AA374" s="358"/>
      <c r="AB374" s="358"/>
      <c r="AC374" s="358"/>
      <c r="AD374" s="358"/>
      <c r="AE374" s="358"/>
      <c r="AF374" s="358"/>
      <c r="AG374" s="358"/>
      <c r="AH374" s="358"/>
      <c r="AI374" s="358"/>
      <c r="AJ374" s="358"/>
      <c r="AK374" s="358"/>
      <c r="AL374" s="358"/>
      <c r="AM374" s="358"/>
      <c r="AN374" s="358"/>
      <c r="AO374" s="358"/>
      <c r="AP374" s="358"/>
      <c r="AQ374" s="358"/>
      <c r="AR374" s="358"/>
      <c r="AS374" s="358"/>
      <c r="AT374" s="358"/>
    </row>
    <row r="375" spans="1:46" s="359" customFormat="1" ht="13.5">
      <c r="A375" s="358"/>
      <c r="B375" s="358"/>
      <c r="C375" s="358"/>
      <c r="D375" s="358"/>
      <c r="E375" s="358"/>
      <c r="F375" s="358"/>
      <c r="G375" s="358"/>
      <c r="H375" s="358"/>
      <c r="I375" s="358"/>
      <c r="J375" s="358"/>
      <c r="K375" s="358"/>
      <c r="L375" s="358"/>
      <c r="M375" s="358"/>
      <c r="N375" s="358"/>
      <c r="O375" s="358"/>
      <c r="P375" s="358"/>
      <c r="Q375" s="358"/>
      <c r="R375" s="358"/>
      <c r="S375" s="358"/>
      <c r="T375" s="358"/>
      <c r="U375" s="358"/>
      <c r="V375" s="358"/>
      <c r="W375" s="358"/>
      <c r="X375" s="358"/>
      <c r="Y375" s="358"/>
      <c r="Z375" s="358"/>
      <c r="AA375" s="358"/>
      <c r="AB375" s="358"/>
      <c r="AC375" s="358"/>
      <c r="AD375" s="358"/>
      <c r="AE375" s="358"/>
      <c r="AF375" s="358"/>
      <c r="AG375" s="358"/>
      <c r="AH375" s="358"/>
      <c r="AI375" s="358"/>
      <c r="AJ375" s="358"/>
      <c r="AK375" s="358"/>
      <c r="AL375" s="358"/>
      <c r="AM375" s="358"/>
      <c r="AN375" s="358"/>
      <c r="AO375" s="358"/>
      <c r="AP375" s="358"/>
      <c r="AQ375" s="358"/>
      <c r="AR375" s="358"/>
      <c r="AS375" s="358"/>
      <c r="AT375" s="358"/>
    </row>
    <row r="376" spans="1:46" s="359" customFormat="1" ht="13.5">
      <c r="A376" s="358"/>
      <c r="B376" s="358"/>
      <c r="C376" s="358"/>
      <c r="D376" s="358"/>
      <c r="E376" s="358"/>
      <c r="F376" s="358"/>
      <c r="G376" s="358"/>
      <c r="H376" s="358"/>
      <c r="I376" s="358"/>
      <c r="J376" s="358"/>
      <c r="K376" s="358"/>
      <c r="L376" s="358"/>
      <c r="M376" s="358"/>
      <c r="N376" s="358"/>
      <c r="O376" s="358"/>
      <c r="P376" s="358"/>
      <c r="Q376" s="358"/>
      <c r="R376" s="358"/>
      <c r="S376" s="358"/>
      <c r="T376" s="358"/>
      <c r="U376" s="358"/>
      <c r="V376" s="358"/>
      <c r="W376" s="358"/>
      <c r="X376" s="358"/>
      <c r="Y376" s="358"/>
      <c r="Z376" s="358"/>
      <c r="AA376" s="358"/>
      <c r="AB376" s="358"/>
      <c r="AC376" s="358"/>
      <c r="AD376" s="358"/>
      <c r="AE376" s="358"/>
      <c r="AF376" s="358"/>
      <c r="AG376" s="358"/>
      <c r="AH376" s="358"/>
      <c r="AI376" s="358"/>
      <c r="AJ376" s="358"/>
      <c r="AK376" s="358"/>
      <c r="AL376" s="358"/>
      <c r="AM376" s="358"/>
      <c r="AN376" s="358"/>
      <c r="AO376" s="358"/>
      <c r="AP376" s="358"/>
      <c r="AQ376" s="358"/>
      <c r="AR376" s="358"/>
      <c r="AS376" s="358"/>
      <c r="AT376" s="358"/>
    </row>
    <row r="377" spans="1:46" s="359" customFormat="1" ht="13.5">
      <c r="A377" s="358"/>
      <c r="B377" s="358"/>
      <c r="C377" s="358"/>
      <c r="D377" s="358"/>
      <c r="E377" s="358"/>
      <c r="F377" s="358"/>
      <c r="G377" s="358"/>
      <c r="H377" s="358"/>
      <c r="I377" s="358"/>
      <c r="J377" s="358"/>
      <c r="K377" s="358"/>
      <c r="L377" s="358"/>
      <c r="M377" s="358"/>
      <c r="N377" s="358"/>
      <c r="O377" s="358"/>
      <c r="P377" s="358"/>
      <c r="Q377" s="358"/>
      <c r="R377" s="358"/>
      <c r="S377" s="358"/>
      <c r="T377" s="358"/>
      <c r="U377" s="358"/>
      <c r="V377" s="358"/>
      <c r="W377" s="358"/>
      <c r="X377" s="358"/>
      <c r="Y377" s="358"/>
      <c r="Z377" s="358"/>
      <c r="AA377" s="358"/>
      <c r="AB377" s="358"/>
      <c r="AC377" s="358"/>
      <c r="AD377" s="358"/>
      <c r="AE377" s="358"/>
      <c r="AF377" s="358"/>
      <c r="AG377" s="358"/>
      <c r="AH377" s="358"/>
      <c r="AI377" s="358"/>
      <c r="AJ377" s="358"/>
      <c r="AK377" s="358"/>
      <c r="AL377" s="358"/>
      <c r="AM377" s="358"/>
      <c r="AN377" s="358"/>
      <c r="AO377" s="358"/>
      <c r="AP377" s="358"/>
      <c r="AQ377" s="358"/>
      <c r="AR377" s="358"/>
      <c r="AS377" s="358"/>
      <c r="AT377" s="358"/>
    </row>
    <row r="378" spans="1:46" s="359" customFormat="1" ht="13.5">
      <c r="A378" s="358"/>
      <c r="B378" s="358"/>
      <c r="C378" s="358"/>
      <c r="D378" s="358"/>
      <c r="E378" s="358"/>
      <c r="F378" s="358"/>
      <c r="G378" s="358"/>
      <c r="H378" s="358"/>
      <c r="I378" s="358"/>
      <c r="J378" s="358"/>
      <c r="K378" s="358"/>
      <c r="L378" s="358"/>
      <c r="M378" s="358"/>
      <c r="N378" s="358"/>
      <c r="O378" s="358"/>
      <c r="P378" s="358"/>
      <c r="Q378" s="358"/>
      <c r="R378" s="358"/>
      <c r="S378" s="358"/>
      <c r="T378" s="358"/>
      <c r="U378" s="358"/>
      <c r="V378" s="358"/>
      <c r="W378" s="358"/>
      <c r="X378" s="358"/>
      <c r="Y378" s="358"/>
      <c r="Z378" s="358"/>
      <c r="AA378" s="358"/>
      <c r="AB378" s="358"/>
      <c r="AC378" s="358"/>
      <c r="AD378" s="358"/>
      <c r="AE378" s="358"/>
      <c r="AF378" s="358"/>
      <c r="AG378" s="358"/>
      <c r="AH378" s="358"/>
      <c r="AI378" s="358"/>
      <c r="AJ378" s="358"/>
      <c r="AK378" s="358"/>
      <c r="AL378" s="358"/>
      <c r="AM378" s="358"/>
      <c r="AN378" s="358"/>
      <c r="AO378" s="358"/>
      <c r="AP378" s="358"/>
      <c r="AQ378" s="358"/>
      <c r="AR378" s="358"/>
      <c r="AS378" s="358"/>
      <c r="AT378" s="358"/>
    </row>
    <row r="379" spans="1:46" s="359" customFormat="1" ht="13.5">
      <c r="A379" s="358"/>
      <c r="B379" s="358"/>
      <c r="C379" s="358"/>
      <c r="D379" s="358"/>
      <c r="E379" s="358"/>
      <c r="F379" s="358"/>
      <c r="G379" s="358"/>
      <c r="H379" s="358"/>
      <c r="I379" s="358"/>
      <c r="J379" s="358"/>
      <c r="K379" s="358"/>
      <c r="L379" s="358"/>
      <c r="M379" s="358"/>
      <c r="N379" s="358"/>
      <c r="O379" s="358"/>
      <c r="P379" s="358"/>
      <c r="Q379" s="358"/>
      <c r="R379" s="358"/>
      <c r="S379" s="358"/>
      <c r="T379" s="358"/>
      <c r="U379" s="358"/>
      <c r="V379" s="358"/>
      <c r="W379" s="358"/>
      <c r="X379" s="358"/>
      <c r="Y379" s="358"/>
      <c r="Z379" s="358"/>
      <c r="AA379" s="358"/>
      <c r="AB379" s="358"/>
      <c r="AC379" s="358"/>
      <c r="AD379" s="358"/>
      <c r="AE379" s="358"/>
      <c r="AF379" s="358"/>
      <c r="AG379" s="358"/>
      <c r="AH379" s="358"/>
      <c r="AI379" s="358"/>
      <c r="AJ379" s="358"/>
      <c r="AK379" s="358"/>
      <c r="AL379" s="358"/>
      <c r="AM379" s="358"/>
      <c r="AN379" s="358"/>
      <c r="AO379" s="358"/>
      <c r="AP379" s="358"/>
      <c r="AQ379" s="358"/>
      <c r="AR379" s="358"/>
      <c r="AS379" s="358"/>
      <c r="AT379" s="358"/>
    </row>
    <row r="380" spans="1:46" s="359" customFormat="1" ht="13.5">
      <c r="A380" s="358"/>
      <c r="B380" s="358"/>
      <c r="C380" s="358"/>
      <c r="D380" s="358"/>
      <c r="E380" s="358"/>
      <c r="F380" s="358"/>
      <c r="G380" s="358"/>
      <c r="H380" s="358"/>
      <c r="I380" s="358"/>
      <c r="J380" s="358"/>
      <c r="K380" s="358"/>
      <c r="L380" s="358"/>
      <c r="M380" s="358"/>
      <c r="N380" s="358"/>
      <c r="O380" s="358"/>
      <c r="P380" s="358"/>
      <c r="Q380" s="358"/>
      <c r="R380" s="358"/>
      <c r="S380" s="358"/>
      <c r="T380" s="358"/>
      <c r="U380" s="358"/>
      <c r="V380" s="358"/>
      <c r="W380" s="358"/>
      <c r="X380" s="358"/>
      <c r="Y380" s="358"/>
      <c r="Z380" s="358"/>
      <c r="AA380" s="358"/>
      <c r="AB380" s="358"/>
      <c r="AC380" s="358"/>
      <c r="AD380" s="358"/>
      <c r="AE380" s="358"/>
      <c r="AF380" s="358"/>
      <c r="AG380" s="358"/>
      <c r="AH380" s="358"/>
      <c r="AI380" s="358"/>
      <c r="AJ380" s="358"/>
      <c r="AK380" s="358"/>
      <c r="AL380" s="358"/>
      <c r="AM380" s="358"/>
      <c r="AN380" s="358"/>
      <c r="AO380" s="358"/>
      <c r="AP380" s="358"/>
      <c r="AQ380" s="358"/>
      <c r="AR380" s="358"/>
      <c r="AS380" s="358"/>
      <c r="AT380" s="358"/>
    </row>
    <row r="381" spans="1:46" s="359" customFormat="1" ht="13.5">
      <c r="A381" s="358"/>
      <c r="B381" s="358"/>
      <c r="C381" s="358"/>
      <c r="D381" s="358"/>
      <c r="E381" s="358"/>
      <c r="F381" s="358"/>
      <c r="G381" s="358"/>
      <c r="H381" s="358"/>
      <c r="I381" s="358"/>
      <c r="J381" s="358"/>
      <c r="K381" s="358"/>
      <c r="L381" s="358"/>
      <c r="M381" s="358"/>
      <c r="N381" s="358"/>
      <c r="O381" s="358"/>
      <c r="P381" s="358"/>
      <c r="Q381" s="358"/>
      <c r="R381" s="358"/>
      <c r="S381" s="358"/>
      <c r="T381" s="358"/>
      <c r="U381" s="358"/>
      <c r="V381" s="358"/>
      <c r="W381" s="358"/>
      <c r="X381" s="358"/>
      <c r="Y381" s="358"/>
      <c r="Z381" s="358"/>
      <c r="AA381" s="358"/>
      <c r="AB381" s="358"/>
      <c r="AC381" s="358"/>
      <c r="AD381" s="358"/>
      <c r="AE381" s="358"/>
      <c r="AF381" s="358"/>
      <c r="AG381" s="358"/>
      <c r="AH381" s="358"/>
      <c r="AI381" s="358"/>
      <c r="AJ381" s="358"/>
      <c r="AK381" s="358"/>
      <c r="AL381" s="358"/>
      <c r="AM381" s="358"/>
      <c r="AN381" s="358"/>
      <c r="AO381" s="358"/>
      <c r="AP381" s="358"/>
      <c r="AQ381" s="358"/>
      <c r="AR381" s="358"/>
      <c r="AS381" s="358"/>
      <c r="AT381" s="358"/>
    </row>
    <row r="382" spans="1:46" s="359" customFormat="1" ht="13.5">
      <c r="A382" s="358"/>
      <c r="B382" s="358"/>
      <c r="C382" s="358"/>
      <c r="D382" s="358"/>
      <c r="E382" s="358"/>
      <c r="F382" s="358"/>
      <c r="G382" s="358"/>
      <c r="H382" s="358"/>
      <c r="I382" s="358"/>
      <c r="J382" s="358"/>
      <c r="K382" s="358"/>
      <c r="L382" s="358"/>
      <c r="M382" s="358"/>
      <c r="N382" s="358"/>
      <c r="O382" s="358"/>
      <c r="P382" s="358"/>
      <c r="Q382" s="358"/>
      <c r="R382" s="358"/>
      <c r="S382" s="358"/>
      <c r="T382" s="358"/>
      <c r="U382" s="358"/>
      <c r="V382" s="358"/>
      <c r="W382" s="358"/>
      <c r="X382" s="358"/>
      <c r="Y382" s="358"/>
      <c r="Z382" s="358"/>
      <c r="AA382" s="358"/>
      <c r="AB382" s="358"/>
      <c r="AC382" s="358"/>
      <c r="AD382" s="358"/>
      <c r="AE382" s="358"/>
      <c r="AF382" s="358"/>
      <c r="AG382" s="358"/>
      <c r="AH382" s="358"/>
      <c r="AI382" s="358"/>
      <c r="AJ382" s="358"/>
      <c r="AK382" s="358"/>
      <c r="AL382" s="358"/>
      <c r="AM382" s="358"/>
      <c r="AN382" s="358"/>
      <c r="AO382" s="358"/>
      <c r="AP382" s="358"/>
      <c r="AQ382" s="358"/>
      <c r="AR382" s="358"/>
      <c r="AS382" s="358"/>
      <c r="AT382" s="358"/>
    </row>
    <row r="383" spans="1:46" s="359" customFormat="1" ht="13.5">
      <c r="A383" s="358"/>
      <c r="B383" s="358"/>
      <c r="C383" s="358"/>
      <c r="D383" s="358"/>
      <c r="E383" s="358"/>
      <c r="F383" s="358"/>
      <c r="G383" s="358"/>
      <c r="H383" s="358"/>
      <c r="I383" s="358"/>
      <c r="J383" s="358"/>
      <c r="K383" s="358"/>
      <c r="L383" s="358"/>
      <c r="M383" s="358"/>
      <c r="N383" s="358"/>
      <c r="O383" s="358"/>
      <c r="P383" s="358"/>
      <c r="Q383" s="358"/>
      <c r="R383" s="358"/>
      <c r="S383" s="358"/>
      <c r="T383" s="358"/>
      <c r="U383" s="358"/>
      <c r="V383" s="358"/>
      <c r="W383" s="358"/>
      <c r="X383" s="358"/>
      <c r="Y383" s="358"/>
      <c r="Z383" s="358"/>
      <c r="AA383" s="358"/>
      <c r="AB383" s="358"/>
      <c r="AC383" s="358"/>
      <c r="AD383" s="358"/>
      <c r="AE383" s="358"/>
      <c r="AF383" s="358"/>
      <c r="AG383" s="358"/>
      <c r="AH383" s="358"/>
      <c r="AI383" s="358"/>
      <c r="AJ383" s="358"/>
      <c r="AK383" s="358"/>
      <c r="AL383" s="358"/>
      <c r="AM383" s="358"/>
      <c r="AN383" s="358"/>
      <c r="AO383" s="358"/>
      <c r="AP383" s="358"/>
      <c r="AQ383" s="358"/>
      <c r="AR383" s="358"/>
      <c r="AS383" s="358"/>
      <c r="AT383" s="358"/>
    </row>
    <row r="384" spans="1:46" s="359" customFormat="1" ht="13.5">
      <c r="A384" s="358"/>
      <c r="B384" s="358"/>
      <c r="C384" s="358"/>
      <c r="D384" s="358"/>
      <c r="E384" s="358"/>
      <c r="F384" s="358"/>
      <c r="G384" s="358"/>
      <c r="H384" s="358"/>
      <c r="I384" s="358"/>
      <c r="J384" s="358"/>
      <c r="K384" s="358"/>
      <c r="L384" s="358"/>
      <c r="M384" s="358"/>
      <c r="N384" s="358"/>
      <c r="O384" s="358"/>
      <c r="P384" s="358"/>
      <c r="Q384" s="358"/>
      <c r="R384" s="358"/>
      <c r="S384" s="358"/>
      <c r="T384" s="358"/>
      <c r="U384" s="358"/>
      <c r="V384" s="358"/>
      <c r="W384" s="358"/>
      <c r="X384" s="358"/>
      <c r="Y384" s="358"/>
      <c r="Z384" s="358"/>
      <c r="AA384" s="358"/>
      <c r="AB384" s="358"/>
      <c r="AC384" s="358"/>
      <c r="AD384" s="358"/>
      <c r="AE384" s="358"/>
      <c r="AF384" s="358"/>
      <c r="AG384" s="358"/>
      <c r="AH384" s="358"/>
      <c r="AI384" s="358"/>
      <c r="AJ384" s="358"/>
      <c r="AK384" s="358"/>
      <c r="AL384" s="358"/>
      <c r="AM384" s="358"/>
      <c r="AN384" s="358"/>
      <c r="AO384" s="358"/>
      <c r="AP384" s="358"/>
      <c r="AQ384" s="358"/>
      <c r="AR384" s="358"/>
      <c r="AS384" s="358"/>
      <c r="AT384" s="358"/>
    </row>
    <row r="385" spans="1:46" s="359" customFormat="1" ht="13.5">
      <c r="A385" s="358"/>
      <c r="B385" s="358"/>
      <c r="C385" s="358"/>
      <c r="D385" s="358"/>
      <c r="E385" s="358"/>
      <c r="F385" s="358"/>
      <c r="G385" s="358"/>
      <c r="H385" s="358"/>
      <c r="I385" s="358"/>
      <c r="J385" s="358"/>
      <c r="K385" s="358"/>
      <c r="L385" s="358"/>
      <c r="M385" s="358"/>
      <c r="N385" s="358"/>
      <c r="O385" s="358"/>
      <c r="P385" s="358"/>
      <c r="Q385" s="358"/>
      <c r="R385" s="358"/>
      <c r="S385" s="358"/>
      <c r="T385" s="358"/>
      <c r="U385" s="358"/>
      <c r="V385" s="358"/>
      <c r="W385" s="358"/>
      <c r="X385" s="358"/>
      <c r="Y385" s="358"/>
      <c r="Z385" s="358"/>
      <c r="AA385" s="358"/>
      <c r="AB385" s="358"/>
      <c r="AC385" s="358"/>
      <c r="AD385" s="358"/>
      <c r="AE385" s="358"/>
      <c r="AF385" s="358"/>
      <c r="AG385" s="358"/>
      <c r="AH385" s="358"/>
      <c r="AI385" s="358"/>
      <c r="AJ385" s="358"/>
      <c r="AK385" s="358"/>
      <c r="AL385" s="358"/>
      <c r="AM385" s="358"/>
      <c r="AN385" s="358"/>
      <c r="AO385" s="358"/>
      <c r="AP385" s="358"/>
      <c r="AQ385" s="358"/>
      <c r="AR385" s="358"/>
      <c r="AS385" s="358"/>
      <c r="AT385" s="358"/>
    </row>
    <row r="386" spans="1:46" s="359" customFormat="1" ht="13.5">
      <c r="A386" s="358"/>
      <c r="B386" s="358"/>
      <c r="C386" s="358"/>
      <c r="D386" s="358"/>
      <c r="E386" s="358"/>
      <c r="F386" s="358"/>
      <c r="G386" s="358"/>
      <c r="H386" s="358"/>
      <c r="I386" s="358"/>
      <c r="J386" s="358"/>
      <c r="K386" s="358"/>
      <c r="L386" s="358"/>
      <c r="M386" s="358"/>
      <c r="N386" s="358"/>
      <c r="O386" s="358"/>
      <c r="P386" s="358"/>
      <c r="Q386" s="358"/>
      <c r="R386" s="358"/>
      <c r="S386" s="358"/>
      <c r="T386" s="358"/>
      <c r="U386" s="358"/>
      <c r="V386" s="358"/>
      <c r="W386" s="358"/>
      <c r="X386" s="358"/>
      <c r="Y386" s="358"/>
      <c r="Z386" s="358"/>
      <c r="AA386" s="358"/>
      <c r="AB386" s="358"/>
      <c r="AC386" s="358"/>
      <c r="AD386" s="358"/>
      <c r="AE386" s="358"/>
      <c r="AF386" s="358"/>
      <c r="AG386" s="358"/>
      <c r="AH386" s="358"/>
      <c r="AI386" s="358"/>
      <c r="AJ386" s="358"/>
      <c r="AK386" s="358"/>
      <c r="AL386" s="358"/>
      <c r="AM386" s="358"/>
      <c r="AN386" s="358"/>
      <c r="AO386" s="358"/>
      <c r="AP386" s="358"/>
      <c r="AQ386" s="358"/>
      <c r="AR386" s="358"/>
      <c r="AS386" s="358"/>
      <c r="AT386" s="358"/>
    </row>
    <row r="387" spans="1:46" s="359" customFormat="1" ht="13.5">
      <c r="A387" s="358"/>
      <c r="B387" s="358"/>
      <c r="C387" s="358"/>
      <c r="D387" s="358"/>
      <c r="E387" s="358"/>
      <c r="F387" s="358"/>
      <c r="G387" s="358"/>
      <c r="H387" s="358"/>
      <c r="I387" s="358"/>
      <c r="J387" s="358"/>
      <c r="K387" s="358"/>
      <c r="L387" s="358"/>
      <c r="M387" s="358"/>
      <c r="N387" s="358"/>
      <c r="O387" s="358"/>
      <c r="P387" s="358"/>
      <c r="Q387" s="358"/>
      <c r="R387" s="358"/>
      <c r="S387" s="358"/>
      <c r="T387" s="358"/>
      <c r="U387" s="358"/>
      <c r="V387" s="358"/>
      <c r="W387" s="358"/>
      <c r="X387" s="358"/>
      <c r="Y387" s="358"/>
      <c r="Z387" s="358"/>
      <c r="AA387" s="358"/>
      <c r="AB387" s="358"/>
      <c r="AC387" s="358"/>
      <c r="AD387" s="358"/>
      <c r="AE387" s="358"/>
      <c r="AF387" s="358"/>
      <c r="AG387" s="358"/>
      <c r="AH387" s="358"/>
      <c r="AI387" s="358"/>
      <c r="AJ387" s="358"/>
      <c r="AK387" s="358"/>
      <c r="AL387" s="358"/>
      <c r="AM387" s="358"/>
      <c r="AN387" s="358"/>
      <c r="AO387" s="358"/>
      <c r="AP387" s="358"/>
      <c r="AQ387" s="358"/>
      <c r="AR387" s="358"/>
      <c r="AS387" s="358"/>
      <c r="AT387" s="358"/>
    </row>
    <row r="388" spans="1:46" s="359" customFormat="1" ht="13.5">
      <c r="A388" s="358"/>
      <c r="B388" s="358"/>
      <c r="C388" s="358"/>
      <c r="D388" s="358"/>
      <c r="E388" s="358"/>
      <c r="F388" s="358"/>
      <c r="G388" s="358"/>
      <c r="H388" s="358"/>
      <c r="I388" s="358"/>
      <c r="J388" s="358"/>
      <c r="K388" s="358"/>
      <c r="L388" s="358"/>
      <c r="M388" s="358"/>
      <c r="N388" s="358"/>
      <c r="O388" s="358"/>
      <c r="P388" s="358"/>
      <c r="Q388" s="358"/>
      <c r="R388" s="358"/>
      <c r="S388" s="358"/>
      <c r="T388" s="358"/>
      <c r="U388" s="358"/>
      <c r="V388" s="358"/>
      <c r="W388" s="358"/>
      <c r="X388" s="358"/>
      <c r="Y388" s="358"/>
      <c r="Z388" s="358"/>
      <c r="AA388" s="358"/>
      <c r="AB388" s="358"/>
      <c r="AC388" s="358"/>
      <c r="AD388" s="358"/>
      <c r="AE388" s="358"/>
      <c r="AF388" s="358"/>
      <c r="AG388" s="358"/>
      <c r="AH388" s="358"/>
      <c r="AI388" s="358"/>
      <c r="AJ388" s="358"/>
      <c r="AK388" s="358"/>
      <c r="AL388" s="358"/>
      <c r="AM388" s="358"/>
      <c r="AN388" s="358"/>
      <c r="AO388" s="358"/>
      <c r="AP388" s="358"/>
      <c r="AQ388" s="358"/>
      <c r="AR388" s="358"/>
      <c r="AS388" s="358"/>
      <c r="AT388" s="358"/>
    </row>
    <row r="389" spans="1:46" s="359" customFormat="1" ht="13.5">
      <c r="A389" s="358"/>
      <c r="B389" s="358"/>
      <c r="C389" s="358"/>
      <c r="D389" s="358"/>
      <c r="E389" s="358"/>
      <c r="F389" s="358"/>
      <c r="G389" s="358"/>
      <c r="H389" s="358"/>
      <c r="I389" s="358"/>
      <c r="J389" s="358"/>
      <c r="K389" s="358"/>
      <c r="L389" s="358"/>
      <c r="M389" s="358"/>
      <c r="N389" s="358"/>
      <c r="O389" s="358"/>
      <c r="P389" s="358"/>
      <c r="Q389" s="358"/>
      <c r="R389" s="358"/>
      <c r="S389" s="358"/>
      <c r="T389" s="358"/>
      <c r="U389" s="358"/>
      <c r="V389" s="358"/>
      <c r="W389" s="358"/>
      <c r="X389" s="358"/>
      <c r="Y389" s="358"/>
      <c r="Z389" s="358"/>
      <c r="AA389" s="358"/>
      <c r="AB389" s="358"/>
      <c r="AC389" s="358"/>
      <c r="AD389" s="358"/>
      <c r="AE389" s="358"/>
      <c r="AF389" s="358"/>
      <c r="AG389" s="358"/>
      <c r="AH389" s="358"/>
      <c r="AI389" s="358"/>
      <c r="AJ389" s="358"/>
      <c r="AK389" s="358"/>
      <c r="AL389" s="358"/>
      <c r="AM389" s="358"/>
      <c r="AN389" s="358"/>
      <c r="AO389" s="358"/>
      <c r="AP389" s="358"/>
      <c r="AQ389" s="358"/>
      <c r="AR389" s="358"/>
      <c r="AS389" s="358"/>
      <c r="AT389" s="358"/>
    </row>
    <row r="390" spans="1:46" s="359" customFormat="1" ht="13.5">
      <c r="A390" s="358"/>
      <c r="B390" s="358"/>
      <c r="C390" s="358"/>
      <c r="D390" s="358"/>
      <c r="E390" s="358"/>
      <c r="F390" s="358"/>
      <c r="G390" s="358"/>
      <c r="H390" s="358"/>
      <c r="I390" s="358"/>
      <c r="J390" s="358"/>
      <c r="K390" s="358"/>
      <c r="L390" s="358"/>
      <c r="M390" s="358"/>
      <c r="N390" s="358"/>
      <c r="O390" s="358"/>
      <c r="P390" s="358"/>
      <c r="Q390" s="358"/>
      <c r="R390" s="358"/>
      <c r="S390" s="358"/>
      <c r="T390" s="358"/>
      <c r="U390" s="358"/>
      <c r="V390" s="358"/>
      <c r="W390" s="358"/>
      <c r="X390" s="358"/>
      <c r="Y390" s="358"/>
      <c r="Z390" s="358"/>
      <c r="AA390" s="358"/>
      <c r="AB390" s="358"/>
      <c r="AC390" s="358"/>
      <c r="AD390" s="358"/>
      <c r="AE390" s="358"/>
      <c r="AF390" s="358"/>
      <c r="AG390" s="358"/>
      <c r="AH390" s="358"/>
      <c r="AI390" s="358"/>
      <c r="AJ390" s="358"/>
      <c r="AK390" s="358"/>
      <c r="AL390" s="358"/>
      <c r="AM390" s="358"/>
      <c r="AN390" s="358"/>
      <c r="AO390" s="358"/>
      <c r="AP390" s="358"/>
      <c r="AQ390" s="358"/>
      <c r="AR390" s="358"/>
      <c r="AS390" s="358"/>
      <c r="AT390" s="358"/>
    </row>
    <row r="391" spans="1:46" s="359" customFormat="1" ht="13.5">
      <c r="A391" s="358"/>
      <c r="B391" s="358"/>
      <c r="C391" s="358"/>
      <c r="D391" s="358"/>
      <c r="E391" s="358"/>
      <c r="F391" s="358"/>
      <c r="G391" s="358"/>
      <c r="H391" s="358"/>
      <c r="I391" s="358"/>
      <c r="J391" s="358"/>
      <c r="K391" s="358"/>
      <c r="L391" s="358"/>
      <c r="M391" s="358"/>
      <c r="N391" s="358"/>
      <c r="O391" s="358"/>
      <c r="P391" s="358"/>
      <c r="Q391" s="358"/>
      <c r="R391" s="358"/>
      <c r="S391" s="358"/>
      <c r="T391" s="358"/>
      <c r="U391" s="358"/>
      <c r="V391" s="358"/>
      <c r="W391" s="358"/>
      <c r="X391" s="358"/>
      <c r="Y391" s="358"/>
      <c r="Z391" s="358"/>
      <c r="AA391" s="358"/>
      <c r="AB391" s="358"/>
      <c r="AC391" s="358"/>
      <c r="AD391" s="358"/>
      <c r="AE391" s="358"/>
      <c r="AF391" s="358"/>
      <c r="AG391" s="358"/>
      <c r="AH391" s="358"/>
      <c r="AI391" s="358"/>
      <c r="AJ391" s="358"/>
      <c r="AK391" s="358"/>
      <c r="AL391" s="358"/>
      <c r="AM391" s="358"/>
      <c r="AN391" s="358"/>
      <c r="AO391" s="358"/>
      <c r="AP391" s="358"/>
      <c r="AQ391" s="358"/>
      <c r="AR391" s="358"/>
      <c r="AS391" s="358"/>
      <c r="AT391" s="358"/>
    </row>
    <row r="392" spans="1:46" s="359" customFormat="1" ht="13.5">
      <c r="A392" s="358"/>
      <c r="B392" s="358"/>
      <c r="C392" s="358"/>
      <c r="D392" s="358"/>
      <c r="E392" s="358"/>
      <c r="F392" s="358"/>
      <c r="G392" s="358"/>
      <c r="H392" s="358"/>
      <c r="I392" s="358"/>
      <c r="J392" s="358"/>
      <c r="K392" s="358"/>
      <c r="L392" s="358"/>
      <c r="M392" s="358"/>
      <c r="N392" s="358"/>
      <c r="O392" s="358"/>
      <c r="P392" s="358"/>
      <c r="Q392" s="358"/>
      <c r="R392" s="358"/>
      <c r="S392" s="358"/>
      <c r="T392" s="358"/>
      <c r="U392" s="358"/>
      <c r="V392" s="358"/>
      <c r="W392" s="358"/>
      <c r="X392" s="358"/>
      <c r="Y392" s="358"/>
      <c r="Z392" s="358"/>
      <c r="AA392" s="358"/>
      <c r="AB392" s="358"/>
      <c r="AC392" s="358"/>
      <c r="AD392" s="358"/>
      <c r="AE392" s="358"/>
      <c r="AF392" s="358"/>
      <c r="AG392" s="358"/>
      <c r="AH392" s="358"/>
      <c r="AI392" s="358"/>
      <c r="AJ392" s="358"/>
      <c r="AK392" s="358"/>
      <c r="AL392" s="358"/>
      <c r="AM392" s="358"/>
      <c r="AN392" s="358"/>
      <c r="AO392" s="358"/>
      <c r="AP392" s="358"/>
      <c r="AQ392" s="358"/>
      <c r="AR392" s="358"/>
      <c r="AS392" s="358"/>
      <c r="AT392" s="358"/>
    </row>
    <row r="393" spans="1:46" s="359" customFormat="1" ht="13.5">
      <c r="A393" s="358"/>
      <c r="B393" s="358"/>
      <c r="C393" s="358"/>
      <c r="D393" s="358"/>
      <c r="E393" s="358"/>
      <c r="F393" s="358"/>
      <c r="G393" s="358"/>
      <c r="H393" s="358"/>
      <c r="I393" s="358"/>
      <c r="J393" s="358"/>
      <c r="K393" s="358"/>
      <c r="L393" s="358"/>
      <c r="M393" s="358"/>
      <c r="N393" s="358"/>
      <c r="O393" s="358"/>
      <c r="P393" s="358"/>
      <c r="Q393" s="358"/>
      <c r="R393" s="358"/>
      <c r="S393" s="358"/>
      <c r="T393" s="358"/>
      <c r="U393" s="358"/>
      <c r="V393" s="358"/>
      <c r="W393" s="358"/>
      <c r="X393" s="358"/>
      <c r="Y393" s="358"/>
      <c r="Z393" s="358"/>
      <c r="AA393" s="358"/>
      <c r="AB393" s="358"/>
      <c r="AC393" s="358"/>
      <c r="AD393" s="358"/>
      <c r="AE393" s="358"/>
      <c r="AF393" s="358"/>
      <c r="AG393" s="358"/>
      <c r="AH393" s="358"/>
      <c r="AI393" s="358"/>
      <c r="AJ393" s="358"/>
      <c r="AK393" s="358"/>
      <c r="AL393" s="358"/>
      <c r="AM393" s="358"/>
      <c r="AN393" s="358"/>
      <c r="AO393" s="358"/>
      <c r="AP393" s="358"/>
      <c r="AQ393" s="358"/>
      <c r="AR393" s="358"/>
      <c r="AS393" s="358"/>
      <c r="AT393" s="358"/>
    </row>
    <row r="394" spans="1:46" s="359" customFormat="1" ht="13.5">
      <c r="A394" s="358"/>
      <c r="B394" s="358"/>
      <c r="C394" s="358"/>
      <c r="D394" s="358"/>
      <c r="E394" s="358"/>
      <c r="F394" s="358"/>
      <c r="G394" s="358"/>
      <c r="H394" s="358"/>
      <c r="I394" s="358"/>
      <c r="J394" s="358"/>
      <c r="K394" s="358"/>
      <c r="L394" s="358"/>
      <c r="M394" s="358"/>
      <c r="N394" s="358"/>
      <c r="O394" s="358"/>
      <c r="P394" s="358"/>
      <c r="Q394" s="358"/>
      <c r="R394" s="358"/>
      <c r="S394" s="358"/>
      <c r="T394" s="358"/>
      <c r="U394" s="358"/>
      <c r="V394" s="358"/>
      <c r="W394" s="358"/>
      <c r="X394" s="358"/>
      <c r="Y394" s="358"/>
      <c r="Z394" s="358"/>
      <c r="AA394" s="358"/>
      <c r="AB394" s="358"/>
      <c r="AC394" s="358"/>
      <c r="AD394" s="358"/>
      <c r="AE394" s="358"/>
      <c r="AF394" s="358"/>
      <c r="AG394" s="358"/>
      <c r="AH394" s="358"/>
      <c r="AI394" s="358"/>
      <c r="AJ394" s="358"/>
      <c r="AK394" s="358"/>
      <c r="AL394" s="358"/>
      <c r="AM394" s="358"/>
      <c r="AN394" s="358"/>
      <c r="AO394" s="358"/>
      <c r="AP394" s="358"/>
      <c r="AQ394" s="358"/>
      <c r="AR394" s="358"/>
      <c r="AS394" s="358"/>
      <c r="AT394" s="358"/>
    </row>
    <row r="395" spans="1:46" s="359" customFormat="1" ht="13.5">
      <c r="A395" s="358"/>
      <c r="B395" s="358"/>
      <c r="C395" s="358"/>
      <c r="D395" s="358"/>
      <c r="E395" s="358"/>
      <c r="F395" s="358"/>
      <c r="G395" s="358"/>
      <c r="H395" s="358"/>
      <c r="I395" s="358"/>
      <c r="J395" s="358"/>
      <c r="K395" s="358"/>
      <c r="L395" s="358"/>
      <c r="M395" s="358"/>
      <c r="N395" s="358"/>
      <c r="O395" s="358"/>
      <c r="P395" s="358"/>
      <c r="Q395" s="358"/>
      <c r="R395" s="358"/>
      <c r="S395" s="358"/>
      <c r="T395" s="358"/>
      <c r="U395" s="358"/>
      <c r="V395" s="358"/>
      <c r="W395" s="358"/>
      <c r="X395" s="358"/>
      <c r="Y395" s="358"/>
      <c r="Z395" s="358"/>
      <c r="AA395" s="358"/>
      <c r="AB395" s="358"/>
      <c r="AC395" s="358"/>
      <c r="AD395" s="358"/>
      <c r="AE395" s="358"/>
      <c r="AF395" s="358"/>
      <c r="AG395" s="358"/>
      <c r="AH395" s="358"/>
      <c r="AI395" s="358"/>
      <c r="AJ395" s="358"/>
      <c r="AK395" s="358"/>
      <c r="AL395" s="358"/>
      <c r="AM395" s="358"/>
      <c r="AN395" s="358"/>
      <c r="AO395" s="358"/>
      <c r="AP395" s="358"/>
      <c r="AQ395" s="358"/>
      <c r="AR395" s="358"/>
      <c r="AS395" s="358"/>
      <c r="AT395" s="358"/>
    </row>
    <row r="396" spans="1:46" s="359" customFormat="1" ht="13.5">
      <c r="A396" s="358"/>
      <c r="B396" s="358"/>
      <c r="C396" s="358"/>
      <c r="D396" s="358"/>
      <c r="E396" s="358"/>
      <c r="F396" s="358"/>
      <c r="G396" s="358"/>
      <c r="H396" s="358"/>
      <c r="I396" s="358"/>
      <c r="J396" s="358"/>
      <c r="K396" s="358"/>
      <c r="L396" s="358"/>
      <c r="M396" s="358"/>
      <c r="N396" s="358"/>
      <c r="O396" s="358"/>
      <c r="P396" s="358"/>
      <c r="Q396" s="358"/>
      <c r="R396" s="358"/>
      <c r="S396" s="358"/>
      <c r="T396" s="358"/>
      <c r="U396" s="358"/>
      <c r="V396" s="358"/>
      <c r="W396" s="358"/>
      <c r="X396" s="358"/>
      <c r="Y396" s="358"/>
      <c r="Z396" s="358"/>
      <c r="AA396" s="358"/>
      <c r="AB396" s="358"/>
      <c r="AC396" s="358"/>
      <c r="AD396" s="358"/>
      <c r="AE396" s="358"/>
      <c r="AF396" s="358"/>
      <c r="AG396" s="358"/>
      <c r="AH396" s="358"/>
      <c r="AI396" s="358"/>
      <c r="AJ396" s="358"/>
      <c r="AK396" s="358"/>
      <c r="AL396" s="358"/>
      <c r="AM396" s="358"/>
      <c r="AN396" s="358"/>
      <c r="AO396" s="358"/>
      <c r="AP396" s="358"/>
      <c r="AQ396" s="358"/>
      <c r="AR396" s="358"/>
      <c r="AS396" s="358"/>
      <c r="AT396" s="358"/>
    </row>
    <row r="397" spans="1:46" s="359" customFormat="1" ht="13.5">
      <c r="A397" s="358"/>
      <c r="B397" s="358"/>
      <c r="C397" s="358"/>
      <c r="D397" s="358"/>
      <c r="E397" s="358"/>
      <c r="F397" s="358"/>
      <c r="G397" s="358"/>
      <c r="H397" s="358"/>
      <c r="I397" s="358"/>
      <c r="J397" s="358"/>
      <c r="K397" s="358"/>
      <c r="L397" s="358"/>
      <c r="M397" s="358"/>
      <c r="N397" s="358"/>
      <c r="O397" s="358"/>
      <c r="P397" s="358"/>
      <c r="Q397" s="358"/>
      <c r="R397" s="358"/>
      <c r="S397" s="358"/>
      <c r="T397" s="358"/>
      <c r="U397" s="358"/>
      <c r="V397" s="358"/>
      <c r="W397" s="358"/>
      <c r="X397" s="358"/>
      <c r="Y397" s="358"/>
      <c r="Z397" s="358"/>
      <c r="AA397" s="358"/>
      <c r="AB397" s="358"/>
      <c r="AC397" s="358"/>
      <c r="AD397" s="358"/>
      <c r="AE397" s="358"/>
      <c r="AF397" s="358"/>
      <c r="AG397" s="358"/>
      <c r="AH397" s="358"/>
      <c r="AI397" s="358"/>
      <c r="AJ397" s="358"/>
      <c r="AK397" s="358"/>
      <c r="AL397" s="358"/>
      <c r="AM397" s="358"/>
      <c r="AN397" s="358"/>
      <c r="AO397" s="358"/>
      <c r="AP397" s="358"/>
      <c r="AQ397" s="358"/>
      <c r="AR397" s="358"/>
      <c r="AS397" s="358"/>
      <c r="AT397" s="358"/>
    </row>
    <row r="398" spans="1:46" s="359" customFormat="1" ht="13.5">
      <c r="A398" s="358"/>
      <c r="B398" s="358"/>
      <c r="C398" s="358"/>
      <c r="D398" s="358"/>
      <c r="E398" s="358"/>
      <c r="F398" s="358"/>
      <c r="G398" s="358"/>
      <c r="H398" s="358"/>
      <c r="I398" s="358"/>
      <c r="J398" s="358"/>
      <c r="K398" s="358"/>
      <c r="L398" s="358"/>
      <c r="M398" s="358"/>
      <c r="N398" s="358"/>
      <c r="O398" s="358"/>
      <c r="P398" s="358"/>
      <c r="Q398" s="358"/>
      <c r="R398" s="358"/>
      <c r="S398" s="358"/>
      <c r="T398" s="358"/>
      <c r="U398" s="358"/>
      <c r="V398" s="358"/>
      <c r="W398" s="358"/>
      <c r="X398" s="358"/>
      <c r="Y398" s="358"/>
      <c r="Z398" s="358"/>
      <c r="AA398" s="358"/>
      <c r="AB398" s="358"/>
      <c r="AC398" s="358"/>
      <c r="AD398" s="358"/>
      <c r="AE398" s="358"/>
      <c r="AF398" s="358"/>
      <c r="AG398" s="358"/>
      <c r="AH398" s="358"/>
      <c r="AI398" s="358"/>
      <c r="AJ398" s="358"/>
      <c r="AK398" s="358"/>
      <c r="AL398" s="358"/>
      <c r="AM398" s="358"/>
      <c r="AN398" s="358"/>
      <c r="AO398" s="358"/>
      <c r="AP398" s="358"/>
      <c r="AQ398" s="358"/>
      <c r="AR398" s="358"/>
      <c r="AS398" s="358"/>
      <c r="AT398" s="358"/>
    </row>
    <row r="399" spans="1:46" s="359" customFormat="1" ht="13.5">
      <c r="A399" s="358"/>
      <c r="B399" s="358"/>
      <c r="C399" s="358"/>
      <c r="D399" s="358"/>
      <c r="E399" s="358"/>
      <c r="F399" s="358"/>
      <c r="G399" s="358"/>
      <c r="H399" s="358"/>
      <c r="I399" s="358"/>
      <c r="J399" s="358"/>
      <c r="K399" s="358"/>
      <c r="L399" s="358"/>
      <c r="M399" s="358"/>
      <c r="N399" s="358"/>
      <c r="O399" s="358"/>
      <c r="P399" s="358"/>
      <c r="Q399" s="358"/>
      <c r="R399" s="358"/>
      <c r="S399" s="358"/>
      <c r="T399" s="358"/>
      <c r="U399" s="358"/>
      <c r="V399" s="358"/>
      <c r="W399" s="358"/>
      <c r="X399" s="358"/>
      <c r="Y399" s="358"/>
      <c r="Z399" s="358"/>
      <c r="AA399" s="358"/>
      <c r="AB399" s="358"/>
      <c r="AC399" s="358"/>
      <c r="AD399" s="358"/>
      <c r="AE399" s="358"/>
      <c r="AF399" s="358"/>
      <c r="AG399" s="358"/>
      <c r="AH399" s="358"/>
      <c r="AI399" s="358"/>
      <c r="AJ399" s="358"/>
      <c r="AK399" s="358"/>
      <c r="AL399" s="358"/>
      <c r="AM399" s="358"/>
      <c r="AN399" s="358"/>
      <c r="AO399" s="358"/>
      <c r="AP399" s="358"/>
      <c r="AQ399" s="358"/>
      <c r="AR399" s="358"/>
      <c r="AS399" s="358"/>
      <c r="AT399" s="358"/>
    </row>
    <row r="400" spans="1:46" s="359" customFormat="1" ht="13.5">
      <c r="A400" s="358"/>
      <c r="B400" s="358"/>
      <c r="C400" s="358"/>
      <c r="D400" s="358"/>
      <c r="E400" s="358"/>
      <c r="F400" s="358"/>
      <c r="G400" s="358"/>
      <c r="H400" s="358"/>
      <c r="I400" s="358"/>
      <c r="J400" s="358"/>
      <c r="K400" s="358"/>
      <c r="L400" s="358"/>
      <c r="M400" s="358"/>
      <c r="N400" s="358"/>
      <c r="O400" s="358"/>
      <c r="P400" s="358"/>
      <c r="Q400" s="358"/>
      <c r="R400" s="358"/>
      <c r="S400" s="358"/>
      <c r="T400" s="358"/>
      <c r="U400" s="358"/>
      <c r="V400" s="358"/>
      <c r="W400" s="358"/>
      <c r="X400" s="358"/>
      <c r="Y400" s="358"/>
      <c r="Z400" s="358"/>
      <c r="AA400" s="358"/>
      <c r="AB400" s="358"/>
      <c r="AC400" s="358"/>
      <c r="AD400" s="358"/>
      <c r="AE400" s="358"/>
      <c r="AF400" s="358"/>
      <c r="AG400" s="358"/>
      <c r="AH400" s="358"/>
      <c r="AI400" s="358"/>
      <c r="AJ400" s="358"/>
      <c r="AK400" s="358"/>
      <c r="AL400" s="358"/>
      <c r="AM400" s="358"/>
      <c r="AN400" s="358"/>
      <c r="AO400" s="358"/>
      <c r="AP400" s="358"/>
      <c r="AQ400" s="358"/>
      <c r="AR400" s="358"/>
      <c r="AS400" s="358"/>
      <c r="AT400" s="358"/>
    </row>
    <row r="401" spans="1:46" s="359" customFormat="1" ht="13.5">
      <c r="A401" s="358"/>
      <c r="B401" s="358"/>
      <c r="C401" s="358"/>
      <c r="D401" s="358"/>
      <c r="E401" s="358"/>
      <c r="F401" s="358"/>
      <c r="G401" s="358"/>
      <c r="H401" s="358"/>
      <c r="I401" s="358"/>
      <c r="J401" s="358"/>
      <c r="K401" s="358"/>
      <c r="L401" s="358"/>
      <c r="M401" s="358"/>
      <c r="N401" s="358"/>
      <c r="O401" s="358"/>
      <c r="P401" s="358"/>
      <c r="Q401" s="358"/>
      <c r="R401" s="358"/>
      <c r="S401" s="358"/>
      <c r="T401" s="358"/>
      <c r="U401" s="358"/>
      <c r="V401" s="358"/>
      <c r="W401" s="358"/>
      <c r="X401" s="358"/>
      <c r="Y401" s="358"/>
      <c r="Z401" s="358"/>
      <c r="AA401" s="358"/>
      <c r="AB401" s="358"/>
      <c r="AC401" s="358"/>
      <c r="AD401" s="358"/>
      <c r="AE401" s="358"/>
      <c r="AF401" s="358"/>
      <c r="AG401" s="358"/>
      <c r="AH401" s="358"/>
      <c r="AI401" s="358"/>
      <c r="AJ401" s="358"/>
      <c r="AK401" s="358"/>
      <c r="AL401" s="358"/>
      <c r="AM401" s="358"/>
      <c r="AN401" s="358"/>
      <c r="AO401" s="358"/>
      <c r="AP401" s="358"/>
      <c r="AQ401" s="358"/>
      <c r="AR401" s="358"/>
      <c r="AS401" s="358"/>
      <c r="AT401" s="358"/>
    </row>
    <row r="402" spans="1:46" s="359" customFormat="1" ht="13.5">
      <c r="A402" s="358"/>
      <c r="B402" s="358"/>
      <c r="C402" s="358"/>
      <c r="D402" s="358"/>
      <c r="E402" s="358"/>
      <c r="F402" s="358"/>
      <c r="G402" s="358"/>
      <c r="H402" s="358"/>
      <c r="I402" s="358"/>
      <c r="J402" s="358"/>
      <c r="K402" s="358"/>
      <c r="L402" s="358"/>
      <c r="M402" s="358"/>
      <c r="N402" s="358"/>
      <c r="O402" s="358"/>
      <c r="P402" s="358"/>
      <c r="Q402" s="358"/>
      <c r="R402" s="358"/>
      <c r="S402" s="358"/>
      <c r="T402" s="358"/>
      <c r="U402" s="358"/>
      <c r="V402" s="358"/>
      <c r="W402" s="358"/>
      <c r="X402" s="358"/>
      <c r="Y402" s="358"/>
      <c r="Z402" s="358"/>
      <c r="AA402" s="358"/>
      <c r="AB402" s="358"/>
      <c r="AC402" s="358"/>
      <c r="AD402" s="358"/>
      <c r="AE402" s="358"/>
      <c r="AF402" s="358"/>
      <c r="AG402" s="358"/>
      <c r="AH402" s="358"/>
      <c r="AI402" s="358"/>
      <c r="AJ402" s="358"/>
      <c r="AK402" s="358"/>
      <c r="AL402" s="358"/>
      <c r="AM402" s="358"/>
      <c r="AN402" s="358"/>
      <c r="AO402" s="358"/>
      <c r="AP402" s="358"/>
      <c r="AQ402" s="358"/>
      <c r="AR402" s="358"/>
      <c r="AS402" s="358"/>
      <c r="AT402" s="358"/>
    </row>
    <row r="403" spans="1:46" s="359" customFormat="1" ht="13.5">
      <c r="A403" s="358"/>
      <c r="B403" s="358"/>
      <c r="C403" s="358"/>
      <c r="D403" s="358"/>
      <c r="E403" s="358"/>
      <c r="F403" s="358"/>
      <c r="G403" s="358"/>
      <c r="H403" s="358"/>
      <c r="I403" s="358"/>
      <c r="J403" s="358"/>
      <c r="K403" s="358"/>
      <c r="L403" s="358"/>
      <c r="M403" s="358"/>
      <c r="N403" s="358"/>
      <c r="O403" s="358"/>
      <c r="P403" s="358"/>
      <c r="Q403" s="358"/>
      <c r="R403" s="358"/>
      <c r="S403" s="358"/>
      <c r="T403" s="358"/>
      <c r="U403" s="358"/>
      <c r="V403" s="358"/>
      <c r="W403" s="358"/>
      <c r="X403" s="358"/>
      <c r="Y403" s="358"/>
      <c r="Z403" s="358"/>
      <c r="AA403" s="358"/>
      <c r="AB403" s="358"/>
      <c r="AC403" s="358"/>
      <c r="AD403" s="358"/>
      <c r="AE403" s="358"/>
      <c r="AF403" s="358"/>
      <c r="AG403" s="358"/>
      <c r="AH403" s="358"/>
      <c r="AI403" s="358"/>
      <c r="AJ403" s="358"/>
      <c r="AK403" s="358"/>
      <c r="AL403" s="358"/>
      <c r="AM403" s="358"/>
      <c r="AN403" s="358"/>
      <c r="AO403" s="358"/>
      <c r="AP403" s="358"/>
      <c r="AQ403" s="358"/>
      <c r="AR403" s="358"/>
      <c r="AS403" s="358"/>
      <c r="AT403" s="358"/>
    </row>
    <row r="404" spans="1:46" s="359" customFormat="1" ht="13.5">
      <c r="A404" s="358"/>
      <c r="B404" s="358"/>
      <c r="C404" s="358"/>
      <c r="D404" s="358"/>
      <c r="E404" s="358"/>
      <c r="F404" s="358"/>
      <c r="G404" s="358"/>
      <c r="H404" s="358"/>
      <c r="I404" s="358"/>
      <c r="J404" s="358"/>
      <c r="K404" s="358"/>
      <c r="L404" s="358"/>
      <c r="M404" s="358"/>
      <c r="N404" s="358"/>
      <c r="O404" s="358"/>
      <c r="P404" s="358"/>
      <c r="Q404" s="358"/>
      <c r="R404" s="358"/>
      <c r="S404" s="358"/>
      <c r="T404" s="358"/>
      <c r="U404" s="358"/>
      <c r="V404" s="358"/>
      <c r="W404" s="358"/>
      <c r="X404" s="358"/>
      <c r="Y404" s="358"/>
      <c r="Z404" s="358"/>
      <c r="AA404" s="358"/>
      <c r="AB404" s="358"/>
      <c r="AC404" s="358"/>
      <c r="AD404" s="358"/>
      <c r="AE404" s="358"/>
      <c r="AF404" s="358"/>
      <c r="AG404" s="358"/>
      <c r="AH404" s="358"/>
      <c r="AI404" s="358"/>
      <c r="AJ404" s="358"/>
      <c r="AK404" s="358"/>
      <c r="AL404" s="358"/>
      <c r="AM404" s="358"/>
      <c r="AN404" s="358"/>
      <c r="AO404" s="358"/>
      <c r="AP404" s="358"/>
      <c r="AQ404" s="358"/>
      <c r="AR404" s="358"/>
      <c r="AS404" s="358"/>
      <c r="AT404" s="358"/>
    </row>
    <row r="405" spans="1:46" s="359" customFormat="1" ht="13.5">
      <c r="A405" s="358"/>
      <c r="B405" s="358"/>
      <c r="C405" s="358"/>
      <c r="D405" s="358"/>
      <c r="E405" s="358"/>
      <c r="F405" s="358"/>
      <c r="G405" s="358"/>
      <c r="H405" s="358"/>
      <c r="I405" s="358"/>
      <c r="J405" s="358"/>
      <c r="K405" s="358"/>
      <c r="L405" s="358"/>
      <c r="M405" s="358"/>
      <c r="N405" s="358"/>
      <c r="O405" s="358"/>
      <c r="P405" s="358"/>
      <c r="Q405" s="358"/>
      <c r="R405" s="358"/>
      <c r="S405" s="358"/>
      <c r="T405" s="358"/>
      <c r="U405" s="358"/>
      <c r="V405" s="358"/>
      <c r="W405" s="358"/>
      <c r="X405" s="358"/>
      <c r="Y405" s="358"/>
      <c r="Z405" s="358"/>
      <c r="AA405" s="358"/>
      <c r="AB405" s="358"/>
      <c r="AC405" s="358"/>
      <c r="AD405" s="358"/>
      <c r="AE405" s="358"/>
      <c r="AF405" s="358"/>
      <c r="AG405" s="358"/>
      <c r="AH405" s="358"/>
      <c r="AI405" s="358"/>
      <c r="AJ405" s="358"/>
      <c r="AK405" s="358"/>
      <c r="AL405" s="358"/>
      <c r="AM405" s="358"/>
      <c r="AN405" s="358"/>
      <c r="AO405" s="358"/>
      <c r="AP405" s="358"/>
      <c r="AQ405" s="358"/>
      <c r="AR405" s="358"/>
      <c r="AS405" s="358"/>
      <c r="AT405" s="358"/>
    </row>
    <row r="406" spans="1:46" s="359" customFormat="1" ht="13.5">
      <c r="A406" s="358"/>
      <c r="B406" s="358"/>
      <c r="C406" s="358"/>
      <c r="D406" s="358"/>
      <c r="E406" s="358"/>
      <c r="F406" s="358"/>
      <c r="G406" s="358"/>
      <c r="H406" s="358"/>
      <c r="I406" s="358"/>
      <c r="J406" s="358"/>
      <c r="K406" s="358"/>
      <c r="L406" s="358"/>
      <c r="M406" s="358"/>
      <c r="N406" s="358"/>
      <c r="O406" s="358"/>
      <c r="P406" s="358"/>
      <c r="Q406" s="358"/>
      <c r="R406" s="358"/>
      <c r="S406" s="358"/>
      <c r="T406" s="358"/>
      <c r="U406" s="358"/>
      <c r="V406" s="358"/>
      <c r="W406" s="358"/>
      <c r="X406" s="358"/>
      <c r="Y406" s="358"/>
      <c r="Z406" s="358"/>
      <c r="AA406" s="358"/>
      <c r="AB406" s="358"/>
      <c r="AC406" s="358"/>
      <c r="AD406" s="358"/>
      <c r="AE406" s="358"/>
      <c r="AF406" s="358"/>
      <c r="AG406" s="358"/>
      <c r="AH406" s="358"/>
      <c r="AI406" s="358"/>
      <c r="AJ406" s="358"/>
      <c r="AK406" s="358"/>
      <c r="AL406" s="358"/>
      <c r="AM406" s="358"/>
      <c r="AN406" s="358"/>
      <c r="AO406" s="358"/>
      <c r="AP406" s="358"/>
      <c r="AQ406" s="358"/>
      <c r="AR406" s="358"/>
      <c r="AS406" s="358"/>
      <c r="AT406" s="358"/>
    </row>
    <row r="407" spans="1:46" s="359" customFormat="1" ht="13.5">
      <c r="A407" s="358"/>
      <c r="B407" s="358"/>
      <c r="C407" s="358"/>
      <c r="D407" s="358"/>
      <c r="E407" s="358"/>
      <c r="F407" s="358"/>
      <c r="G407" s="358"/>
      <c r="H407" s="358"/>
      <c r="I407" s="358"/>
      <c r="J407" s="358"/>
      <c r="K407" s="358"/>
      <c r="L407" s="358"/>
      <c r="M407" s="358"/>
      <c r="N407" s="358"/>
      <c r="O407" s="358"/>
      <c r="P407" s="358"/>
      <c r="Q407" s="358"/>
      <c r="R407" s="358"/>
      <c r="S407" s="358"/>
      <c r="T407" s="358"/>
      <c r="U407" s="358"/>
      <c r="V407" s="358"/>
      <c r="W407" s="358"/>
      <c r="X407" s="358"/>
      <c r="Y407" s="358"/>
      <c r="Z407" s="358"/>
      <c r="AA407" s="358"/>
      <c r="AB407" s="358"/>
      <c r="AC407" s="358"/>
      <c r="AD407" s="358"/>
      <c r="AE407" s="358"/>
      <c r="AF407" s="358"/>
      <c r="AG407" s="358"/>
      <c r="AH407" s="358"/>
      <c r="AI407" s="358"/>
      <c r="AJ407" s="358"/>
      <c r="AK407" s="358"/>
      <c r="AL407" s="358"/>
      <c r="AM407" s="358"/>
      <c r="AN407" s="358"/>
      <c r="AO407" s="358"/>
      <c r="AP407" s="358"/>
      <c r="AQ407" s="358"/>
      <c r="AR407" s="358"/>
      <c r="AS407" s="358"/>
      <c r="AT407" s="358"/>
    </row>
    <row r="408" spans="1:46" s="359" customFormat="1" ht="13.5">
      <c r="A408" s="358"/>
      <c r="B408" s="358"/>
      <c r="C408" s="358"/>
      <c r="D408" s="358"/>
      <c r="E408" s="358"/>
      <c r="F408" s="358"/>
      <c r="G408" s="358"/>
      <c r="H408" s="358"/>
      <c r="I408" s="358"/>
      <c r="J408" s="358"/>
      <c r="K408" s="358"/>
      <c r="L408" s="358"/>
      <c r="M408" s="358"/>
      <c r="N408" s="358"/>
      <c r="O408" s="358"/>
      <c r="P408" s="358"/>
      <c r="Q408" s="358"/>
      <c r="R408" s="358"/>
      <c r="S408" s="358"/>
      <c r="T408" s="358"/>
      <c r="U408" s="358"/>
      <c r="V408" s="358"/>
      <c r="W408" s="358"/>
      <c r="X408" s="358"/>
      <c r="Y408" s="358"/>
      <c r="Z408" s="358"/>
      <c r="AA408" s="358"/>
      <c r="AB408" s="358"/>
      <c r="AC408" s="358"/>
      <c r="AD408" s="358"/>
      <c r="AE408" s="358"/>
      <c r="AF408" s="358"/>
      <c r="AG408" s="358"/>
      <c r="AH408" s="358"/>
      <c r="AI408" s="358"/>
      <c r="AJ408" s="358"/>
      <c r="AK408" s="358"/>
      <c r="AL408" s="358"/>
      <c r="AM408" s="358"/>
      <c r="AN408" s="358"/>
      <c r="AO408" s="358"/>
      <c r="AP408" s="358"/>
      <c r="AQ408" s="358"/>
      <c r="AR408" s="358"/>
      <c r="AS408" s="358"/>
      <c r="AT408" s="358"/>
    </row>
    <row r="409" spans="1:46" s="359" customFormat="1" ht="13.5">
      <c r="A409" s="358"/>
      <c r="B409" s="358"/>
      <c r="C409" s="358"/>
      <c r="D409" s="358"/>
      <c r="E409" s="358"/>
      <c r="F409" s="358"/>
      <c r="G409" s="358"/>
      <c r="H409" s="358"/>
      <c r="I409" s="358"/>
      <c r="J409" s="358"/>
      <c r="K409" s="358"/>
      <c r="L409" s="358"/>
      <c r="M409" s="358"/>
      <c r="N409" s="358"/>
      <c r="O409" s="358"/>
      <c r="P409" s="358"/>
      <c r="Q409" s="358"/>
      <c r="R409" s="358"/>
      <c r="S409" s="358"/>
      <c r="T409" s="358"/>
      <c r="U409" s="358"/>
      <c r="V409" s="358"/>
      <c r="W409" s="358"/>
      <c r="X409" s="358"/>
      <c r="Y409" s="358"/>
      <c r="Z409" s="358"/>
      <c r="AA409" s="358"/>
      <c r="AB409" s="358"/>
      <c r="AC409" s="358"/>
      <c r="AD409" s="358"/>
      <c r="AE409" s="358"/>
      <c r="AF409" s="358"/>
      <c r="AG409" s="358"/>
      <c r="AH409" s="358"/>
      <c r="AI409" s="358"/>
      <c r="AJ409" s="358"/>
      <c r="AK409" s="358"/>
      <c r="AL409" s="358"/>
      <c r="AM409" s="358"/>
      <c r="AN409" s="358"/>
      <c r="AO409" s="358"/>
      <c r="AP409" s="358"/>
      <c r="AQ409" s="358"/>
      <c r="AR409" s="358"/>
      <c r="AS409" s="358"/>
      <c r="AT409" s="358"/>
    </row>
    <row r="410" spans="1:46" s="359" customFormat="1" ht="13.5">
      <c r="A410" s="358"/>
      <c r="B410" s="358"/>
      <c r="C410" s="358"/>
      <c r="D410" s="358"/>
      <c r="E410" s="358"/>
      <c r="F410" s="358"/>
      <c r="G410" s="358"/>
      <c r="H410" s="358"/>
      <c r="I410" s="358"/>
      <c r="J410" s="358"/>
      <c r="K410" s="358"/>
      <c r="L410" s="358"/>
      <c r="M410" s="358"/>
      <c r="N410" s="358"/>
      <c r="O410" s="358"/>
      <c r="P410" s="358"/>
      <c r="Q410" s="358"/>
      <c r="R410" s="358"/>
      <c r="S410" s="358"/>
      <c r="T410" s="358"/>
      <c r="U410" s="358"/>
      <c r="V410" s="358"/>
      <c r="W410" s="358"/>
      <c r="X410" s="358"/>
      <c r="Y410" s="358"/>
      <c r="Z410" s="358"/>
      <c r="AA410" s="358"/>
      <c r="AB410" s="358"/>
      <c r="AC410" s="358"/>
      <c r="AD410" s="358"/>
      <c r="AE410" s="358"/>
      <c r="AF410" s="358"/>
      <c r="AG410" s="358"/>
      <c r="AH410" s="358"/>
      <c r="AI410" s="358"/>
      <c r="AJ410" s="358"/>
      <c r="AK410" s="358"/>
      <c r="AL410" s="358"/>
      <c r="AM410" s="358"/>
      <c r="AN410" s="358"/>
      <c r="AO410" s="358"/>
      <c r="AP410" s="358"/>
      <c r="AQ410" s="358"/>
      <c r="AR410" s="358"/>
      <c r="AS410" s="358"/>
      <c r="AT410" s="358"/>
    </row>
    <row r="411" spans="1:46" s="359" customFormat="1" ht="13.5">
      <c r="A411" s="358"/>
      <c r="B411" s="358"/>
      <c r="C411" s="358"/>
      <c r="D411" s="358"/>
      <c r="E411" s="358"/>
      <c r="F411" s="358"/>
      <c r="G411" s="358"/>
      <c r="H411" s="358"/>
      <c r="I411" s="358"/>
      <c r="J411" s="358"/>
      <c r="K411" s="358"/>
      <c r="L411" s="358"/>
      <c r="M411" s="358"/>
      <c r="N411" s="358"/>
      <c r="O411" s="358"/>
      <c r="P411" s="358"/>
      <c r="Q411" s="358"/>
      <c r="R411" s="358"/>
      <c r="S411" s="358"/>
      <c r="T411" s="358"/>
      <c r="U411" s="358"/>
      <c r="V411" s="358"/>
      <c r="W411" s="358"/>
      <c r="X411" s="358"/>
      <c r="Y411" s="358"/>
      <c r="Z411" s="358"/>
      <c r="AA411" s="358"/>
      <c r="AB411" s="358"/>
      <c r="AC411" s="358"/>
      <c r="AD411" s="358"/>
      <c r="AE411" s="358"/>
      <c r="AF411" s="358"/>
      <c r="AG411" s="358"/>
      <c r="AH411" s="358"/>
      <c r="AI411" s="358"/>
      <c r="AJ411" s="358"/>
      <c r="AK411" s="358"/>
      <c r="AL411" s="358"/>
      <c r="AM411" s="358"/>
      <c r="AN411" s="358"/>
      <c r="AO411" s="358"/>
      <c r="AP411" s="358"/>
      <c r="AQ411" s="358"/>
      <c r="AR411" s="358"/>
      <c r="AS411" s="358"/>
      <c r="AT411" s="358"/>
    </row>
    <row r="412" spans="1:46" s="359" customFormat="1" ht="13.5">
      <c r="A412" s="358"/>
      <c r="B412" s="358"/>
      <c r="C412" s="358"/>
      <c r="D412" s="358"/>
      <c r="E412" s="358"/>
      <c r="F412" s="358"/>
      <c r="G412" s="358"/>
      <c r="H412" s="358"/>
      <c r="I412" s="358"/>
      <c r="J412" s="358"/>
      <c r="K412" s="358"/>
      <c r="L412" s="358"/>
      <c r="M412" s="358"/>
      <c r="N412" s="358"/>
      <c r="O412" s="358"/>
      <c r="P412" s="358"/>
      <c r="Q412" s="358"/>
      <c r="R412" s="358"/>
      <c r="S412" s="358"/>
      <c r="T412" s="358"/>
      <c r="U412" s="358"/>
      <c r="V412" s="358"/>
      <c r="W412" s="358"/>
      <c r="X412" s="358"/>
      <c r="Y412" s="358"/>
      <c r="Z412" s="358"/>
      <c r="AA412" s="358"/>
      <c r="AB412" s="358"/>
      <c r="AC412" s="358"/>
      <c r="AD412" s="358"/>
      <c r="AE412" s="358"/>
      <c r="AF412" s="358"/>
      <c r="AG412" s="358"/>
      <c r="AH412" s="358"/>
      <c r="AI412" s="358"/>
      <c r="AJ412" s="358"/>
      <c r="AK412" s="358"/>
      <c r="AL412" s="358"/>
      <c r="AM412" s="358"/>
      <c r="AN412" s="358"/>
      <c r="AO412" s="358"/>
      <c r="AP412" s="358"/>
      <c r="AQ412" s="358"/>
      <c r="AR412" s="358"/>
      <c r="AS412" s="358"/>
      <c r="AT412" s="358"/>
    </row>
    <row r="413" spans="1:46" s="359" customFormat="1" ht="13.5">
      <c r="A413" s="358"/>
      <c r="B413" s="358"/>
      <c r="C413" s="358"/>
      <c r="D413" s="358"/>
      <c r="E413" s="358"/>
      <c r="F413" s="358"/>
      <c r="G413" s="358"/>
      <c r="H413" s="358"/>
      <c r="I413" s="358"/>
      <c r="J413" s="358"/>
      <c r="K413" s="358"/>
      <c r="L413" s="358"/>
      <c r="M413" s="358"/>
      <c r="N413" s="358"/>
      <c r="O413" s="358"/>
      <c r="P413" s="358"/>
      <c r="Q413" s="358"/>
      <c r="R413" s="358"/>
      <c r="S413" s="358"/>
      <c r="T413" s="358"/>
      <c r="U413" s="358"/>
      <c r="V413" s="358"/>
      <c r="W413" s="358"/>
      <c r="X413" s="358"/>
      <c r="Y413" s="358"/>
      <c r="Z413" s="358"/>
      <c r="AA413" s="358"/>
      <c r="AB413" s="358"/>
      <c r="AC413" s="358"/>
      <c r="AD413" s="358"/>
      <c r="AE413" s="358"/>
      <c r="AF413" s="358"/>
      <c r="AG413" s="358"/>
      <c r="AH413" s="358"/>
      <c r="AI413" s="358"/>
      <c r="AJ413" s="358"/>
      <c r="AK413" s="358"/>
      <c r="AL413" s="358"/>
      <c r="AM413" s="358"/>
      <c r="AN413" s="358"/>
      <c r="AO413" s="358"/>
      <c r="AP413" s="358"/>
      <c r="AQ413" s="358"/>
      <c r="AR413" s="358"/>
      <c r="AS413" s="358"/>
      <c r="AT413" s="358"/>
    </row>
    <row r="414" spans="1:46" s="359" customFormat="1" ht="13.5">
      <c r="A414" s="358"/>
      <c r="B414" s="358"/>
      <c r="C414" s="358"/>
      <c r="D414" s="358"/>
      <c r="E414" s="358"/>
      <c r="F414" s="358"/>
      <c r="G414" s="358"/>
      <c r="H414" s="358"/>
      <c r="I414" s="358"/>
      <c r="J414" s="358"/>
      <c r="K414" s="358"/>
      <c r="L414" s="358"/>
      <c r="M414" s="358"/>
      <c r="N414" s="358"/>
      <c r="O414" s="358"/>
      <c r="P414" s="358"/>
      <c r="Q414" s="358"/>
      <c r="R414" s="358"/>
      <c r="S414" s="358"/>
      <c r="T414" s="358"/>
      <c r="U414" s="358"/>
      <c r="V414" s="358"/>
      <c r="W414" s="358"/>
      <c r="X414" s="358"/>
      <c r="Y414" s="358"/>
      <c r="Z414" s="358"/>
      <c r="AA414" s="358"/>
      <c r="AB414" s="358"/>
      <c r="AC414" s="358"/>
      <c r="AD414" s="358"/>
      <c r="AE414" s="358"/>
      <c r="AF414" s="358"/>
      <c r="AG414" s="358"/>
      <c r="AH414" s="358"/>
      <c r="AI414" s="358"/>
      <c r="AJ414" s="358"/>
      <c r="AK414" s="358"/>
      <c r="AL414" s="358"/>
      <c r="AM414" s="358"/>
      <c r="AN414" s="358"/>
      <c r="AO414" s="358"/>
      <c r="AP414" s="358"/>
      <c r="AQ414" s="358"/>
      <c r="AR414" s="358"/>
      <c r="AS414" s="358"/>
      <c r="AT414" s="358"/>
    </row>
    <row r="415" spans="1:46" s="359" customFormat="1" ht="13.5">
      <c r="A415" s="358"/>
      <c r="B415" s="358"/>
      <c r="C415" s="358"/>
      <c r="D415" s="358"/>
      <c r="E415" s="358"/>
      <c r="F415" s="358"/>
      <c r="G415" s="358"/>
      <c r="H415" s="358"/>
      <c r="I415" s="358"/>
      <c r="J415" s="358"/>
      <c r="K415" s="358"/>
      <c r="L415" s="358"/>
      <c r="M415" s="358"/>
      <c r="N415" s="358"/>
      <c r="O415" s="358"/>
      <c r="P415" s="358"/>
      <c r="Q415" s="358"/>
      <c r="R415" s="358"/>
      <c r="S415" s="358"/>
      <c r="T415" s="358"/>
      <c r="U415" s="358"/>
      <c r="V415" s="358"/>
      <c r="W415" s="358"/>
      <c r="X415" s="358"/>
      <c r="Y415" s="358"/>
      <c r="Z415" s="358"/>
      <c r="AA415" s="358"/>
      <c r="AB415" s="358"/>
      <c r="AC415" s="358"/>
      <c r="AD415" s="358"/>
      <c r="AE415" s="358"/>
      <c r="AF415" s="358"/>
      <c r="AG415" s="358"/>
      <c r="AH415" s="358"/>
      <c r="AI415" s="358"/>
      <c r="AJ415" s="358"/>
      <c r="AK415" s="358"/>
      <c r="AL415" s="358"/>
      <c r="AM415" s="358"/>
      <c r="AN415" s="358"/>
      <c r="AO415" s="358"/>
      <c r="AP415" s="358"/>
      <c r="AQ415" s="358"/>
      <c r="AR415" s="358"/>
      <c r="AS415" s="358"/>
      <c r="AT415" s="358"/>
    </row>
    <row r="416" spans="1:46" s="359" customFormat="1" ht="13.5">
      <c r="A416" s="358"/>
      <c r="B416" s="358"/>
      <c r="C416" s="358"/>
      <c r="D416" s="358"/>
      <c r="E416" s="358"/>
      <c r="F416" s="358"/>
      <c r="G416" s="358"/>
      <c r="H416" s="358"/>
      <c r="I416" s="358"/>
      <c r="J416" s="358"/>
      <c r="K416" s="358"/>
      <c r="L416" s="358"/>
      <c r="M416" s="358"/>
      <c r="N416" s="358"/>
      <c r="O416" s="358"/>
      <c r="P416" s="358"/>
      <c r="Q416" s="358"/>
      <c r="R416" s="358"/>
      <c r="S416" s="358"/>
      <c r="T416" s="358"/>
      <c r="U416" s="358"/>
      <c r="V416" s="358"/>
      <c r="W416" s="358"/>
      <c r="X416" s="358"/>
      <c r="Y416" s="358"/>
      <c r="Z416" s="358"/>
      <c r="AA416" s="358"/>
      <c r="AB416" s="358"/>
      <c r="AC416" s="358"/>
      <c r="AD416" s="358"/>
      <c r="AE416" s="358"/>
      <c r="AF416" s="358"/>
      <c r="AG416" s="358"/>
      <c r="AH416" s="358"/>
      <c r="AI416" s="358"/>
      <c r="AJ416" s="358"/>
      <c r="AK416" s="358"/>
      <c r="AL416" s="358"/>
      <c r="AM416" s="358"/>
      <c r="AN416" s="358"/>
      <c r="AO416" s="358"/>
      <c r="AP416" s="358"/>
      <c r="AQ416" s="358"/>
      <c r="AR416" s="358"/>
      <c r="AS416" s="358"/>
      <c r="AT416" s="358"/>
    </row>
    <row r="417" spans="1:46" s="359" customFormat="1" ht="13.5">
      <c r="A417" s="358"/>
      <c r="B417" s="358"/>
      <c r="C417" s="358"/>
      <c r="D417" s="358"/>
      <c r="E417" s="358"/>
      <c r="F417" s="358"/>
      <c r="G417" s="358"/>
      <c r="H417" s="358"/>
      <c r="I417" s="358"/>
      <c r="J417" s="358"/>
      <c r="K417" s="358"/>
      <c r="L417" s="358"/>
      <c r="M417" s="358"/>
      <c r="N417" s="358"/>
      <c r="O417" s="358"/>
      <c r="P417" s="358"/>
      <c r="Q417" s="358"/>
      <c r="R417" s="358"/>
      <c r="S417" s="358"/>
      <c r="T417" s="358"/>
      <c r="U417" s="358"/>
      <c r="V417" s="358"/>
      <c r="W417" s="358"/>
      <c r="X417" s="358"/>
      <c r="Y417" s="358"/>
      <c r="Z417" s="358"/>
      <c r="AA417" s="358"/>
      <c r="AB417" s="358"/>
      <c r="AC417" s="358"/>
      <c r="AD417" s="358"/>
      <c r="AE417" s="358"/>
      <c r="AF417" s="358"/>
      <c r="AG417" s="358"/>
      <c r="AH417" s="358"/>
      <c r="AI417" s="358"/>
      <c r="AJ417" s="358"/>
      <c r="AK417" s="358"/>
      <c r="AL417" s="358"/>
      <c r="AM417" s="358"/>
      <c r="AN417" s="358"/>
      <c r="AO417" s="358"/>
      <c r="AP417" s="358"/>
      <c r="AQ417" s="358"/>
      <c r="AR417" s="358"/>
      <c r="AS417" s="358"/>
      <c r="AT417" s="358"/>
    </row>
    <row r="418" spans="1:46" s="359" customFormat="1" ht="13.5">
      <c r="A418" s="358"/>
      <c r="B418" s="358"/>
      <c r="C418" s="358"/>
      <c r="D418" s="358"/>
      <c r="E418" s="358"/>
      <c r="F418" s="358"/>
      <c r="G418" s="358"/>
      <c r="H418" s="358"/>
      <c r="I418" s="358"/>
      <c r="J418" s="358"/>
      <c r="K418" s="358"/>
      <c r="L418" s="358"/>
      <c r="M418" s="358"/>
      <c r="N418" s="358"/>
      <c r="O418" s="358"/>
      <c r="P418" s="358"/>
      <c r="Q418" s="358"/>
      <c r="R418" s="358"/>
      <c r="S418" s="358"/>
      <c r="T418" s="358"/>
      <c r="U418" s="358"/>
      <c r="V418" s="358"/>
      <c r="W418" s="358"/>
      <c r="X418" s="358"/>
      <c r="Y418" s="358"/>
      <c r="Z418" s="358"/>
      <c r="AA418" s="358"/>
      <c r="AB418" s="358"/>
      <c r="AC418" s="358"/>
      <c r="AD418" s="358"/>
      <c r="AE418" s="358"/>
      <c r="AF418" s="358"/>
      <c r="AG418" s="358"/>
      <c r="AH418" s="358"/>
      <c r="AI418" s="358"/>
      <c r="AJ418" s="358"/>
      <c r="AK418" s="358"/>
      <c r="AL418" s="358"/>
      <c r="AM418" s="358"/>
      <c r="AN418" s="358"/>
      <c r="AO418" s="358"/>
      <c r="AP418" s="358"/>
      <c r="AQ418" s="358"/>
      <c r="AR418" s="358"/>
      <c r="AS418" s="358"/>
      <c r="AT418" s="358"/>
    </row>
    <row r="419" spans="1:46" s="359" customFormat="1" ht="13.5">
      <c r="A419" s="358"/>
      <c r="B419" s="358"/>
      <c r="C419" s="358"/>
      <c r="D419" s="358"/>
      <c r="E419" s="358"/>
      <c r="F419" s="358"/>
      <c r="G419" s="358"/>
      <c r="H419" s="358"/>
      <c r="I419" s="358"/>
      <c r="J419" s="358"/>
      <c r="K419" s="358"/>
      <c r="L419" s="358"/>
      <c r="M419" s="358"/>
      <c r="N419" s="358"/>
      <c r="O419" s="358"/>
      <c r="P419" s="358"/>
      <c r="Q419" s="358"/>
      <c r="R419" s="358"/>
      <c r="S419" s="358"/>
      <c r="T419" s="358"/>
      <c r="U419" s="358"/>
      <c r="V419" s="358"/>
      <c r="W419" s="358"/>
      <c r="X419" s="358"/>
      <c r="Y419" s="358"/>
      <c r="Z419" s="358"/>
      <c r="AA419" s="358"/>
      <c r="AB419" s="358"/>
      <c r="AC419" s="358"/>
      <c r="AD419" s="358"/>
      <c r="AE419" s="358"/>
      <c r="AF419" s="358"/>
      <c r="AG419" s="358"/>
      <c r="AH419" s="358"/>
      <c r="AI419" s="358"/>
      <c r="AJ419" s="358"/>
      <c r="AK419" s="358"/>
      <c r="AL419" s="358"/>
      <c r="AM419" s="358"/>
      <c r="AN419" s="358"/>
      <c r="AO419" s="358"/>
      <c r="AP419" s="358"/>
      <c r="AQ419" s="358"/>
      <c r="AR419" s="358"/>
      <c r="AS419" s="358"/>
      <c r="AT419" s="358"/>
    </row>
    <row r="420" spans="1:46" s="359" customFormat="1" ht="13.5">
      <c r="A420" s="358"/>
      <c r="B420" s="358"/>
      <c r="C420" s="358"/>
      <c r="D420" s="358"/>
      <c r="E420" s="358"/>
      <c r="F420" s="358"/>
      <c r="G420" s="358"/>
      <c r="H420" s="358"/>
      <c r="I420" s="358"/>
      <c r="J420" s="358"/>
      <c r="K420" s="358"/>
      <c r="L420" s="358"/>
      <c r="M420" s="358"/>
      <c r="N420" s="358"/>
      <c r="O420" s="358"/>
      <c r="P420" s="358"/>
      <c r="Q420" s="358"/>
      <c r="R420" s="358"/>
      <c r="S420" s="358"/>
      <c r="T420" s="358"/>
      <c r="U420" s="358"/>
      <c r="V420" s="358"/>
      <c r="W420" s="358"/>
      <c r="X420" s="358"/>
      <c r="Y420" s="358"/>
      <c r="Z420" s="358"/>
      <c r="AA420" s="358"/>
      <c r="AB420" s="358"/>
      <c r="AC420" s="358"/>
      <c r="AD420" s="358"/>
      <c r="AE420" s="358"/>
      <c r="AF420" s="358"/>
      <c r="AG420" s="358"/>
      <c r="AH420" s="358"/>
      <c r="AI420" s="358"/>
      <c r="AJ420" s="358"/>
      <c r="AK420" s="358"/>
      <c r="AL420" s="358"/>
      <c r="AM420" s="358"/>
      <c r="AN420" s="358"/>
      <c r="AO420" s="358"/>
      <c r="AP420" s="358"/>
      <c r="AQ420" s="358"/>
      <c r="AR420" s="358"/>
      <c r="AS420" s="358"/>
      <c r="AT420" s="358"/>
    </row>
    <row r="421" spans="1:46" s="359" customFormat="1" ht="13.5">
      <c r="A421" s="358"/>
      <c r="B421" s="358"/>
      <c r="C421" s="358"/>
      <c r="D421" s="358"/>
      <c r="E421" s="358"/>
      <c r="F421" s="358"/>
      <c r="G421" s="358"/>
      <c r="H421" s="358"/>
      <c r="I421" s="358"/>
      <c r="J421" s="358"/>
      <c r="K421" s="358"/>
      <c r="L421" s="358"/>
      <c r="M421" s="358"/>
      <c r="N421" s="358"/>
      <c r="O421" s="358"/>
      <c r="P421" s="358"/>
      <c r="Q421" s="358"/>
      <c r="R421" s="358"/>
      <c r="S421" s="358"/>
      <c r="T421" s="358"/>
      <c r="U421" s="358"/>
      <c r="V421" s="358"/>
      <c r="W421" s="358"/>
      <c r="X421" s="358"/>
      <c r="Y421" s="358"/>
      <c r="Z421" s="358"/>
      <c r="AA421" s="358"/>
      <c r="AB421" s="358"/>
      <c r="AC421" s="358"/>
      <c r="AD421" s="358"/>
      <c r="AE421" s="358"/>
      <c r="AF421" s="358"/>
      <c r="AG421" s="358"/>
      <c r="AH421" s="358"/>
      <c r="AI421" s="358"/>
      <c r="AJ421" s="358"/>
      <c r="AK421" s="358"/>
      <c r="AL421" s="358"/>
      <c r="AM421" s="358"/>
      <c r="AN421" s="358"/>
      <c r="AO421" s="358"/>
      <c r="AP421" s="358"/>
      <c r="AQ421" s="358"/>
      <c r="AR421" s="358"/>
      <c r="AS421" s="358"/>
      <c r="AT421" s="358"/>
    </row>
    <row r="422" spans="1:46" s="359" customFormat="1" ht="13.5">
      <c r="A422" s="358"/>
      <c r="B422" s="358"/>
      <c r="C422" s="358"/>
      <c r="D422" s="358"/>
      <c r="E422" s="358"/>
      <c r="F422" s="358"/>
      <c r="G422" s="358"/>
      <c r="H422" s="358"/>
      <c r="I422" s="358"/>
      <c r="J422" s="358"/>
      <c r="K422" s="358"/>
      <c r="L422" s="358"/>
      <c r="M422" s="358"/>
      <c r="N422" s="358"/>
      <c r="O422" s="358"/>
      <c r="P422" s="358"/>
      <c r="Q422" s="358"/>
      <c r="R422" s="358"/>
      <c r="S422" s="358"/>
      <c r="T422" s="358"/>
      <c r="U422" s="358"/>
      <c r="V422" s="358"/>
      <c r="W422" s="358"/>
      <c r="X422" s="358"/>
      <c r="Y422" s="358"/>
      <c r="Z422" s="358"/>
      <c r="AA422" s="358"/>
      <c r="AB422" s="358"/>
      <c r="AC422" s="358"/>
      <c r="AD422" s="358"/>
      <c r="AE422" s="358"/>
      <c r="AF422" s="358"/>
      <c r="AG422" s="358"/>
      <c r="AH422" s="358"/>
      <c r="AI422" s="358"/>
      <c r="AJ422" s="358"/>
      <c r="AK422" s="358"/>
      <c r="AL422" s="358"/>
      <c r="AM422" s="358"/>
      <c r="AN422" s="358"/>
      <c r="AO422" s="358"/>
      <c r="AP422" s="358"/>
      <c r="AQ422" s="358"/>
      <c r="AR422" s="358"/>
      <c r="AS422" s="358"/>
      <c r="AT422" s="358"/>
    </row>
    <row r="423" spans="1:46" s="359" customFormat="1" ht="13.5">
      <c r="A423" s="358"/>
      <c r="B423" s="358"/>
      <c r="C423" s="358"/>
      <c r="D423" s="358"/>
      <c r="E423" s="358"/>
      <c r="F423" s="358"/>
      <c r="G423" s="358"/>
      <c r="H423" s="358"/>
      <c r="I423" s="358"/>
      <c r="J423" s="358"/>
      <c r="K423" s="358"/>
      <c r="L423" s="358"/>
      <c r="M423" s="358"/>
      <c r="N423" s="358"/>
      <c r="O423" s="358"/>
      <c r="P423" s="358"/>
      <c r="Q423" s="358"/>
      <c r="R423" s="358"/>
      <c r="S423" s="358"/>
      <c r="T423" s="358"/>
      <c r="U423" s="358"/>
      <c r="V423" s="358"/>
      <c r="W423" s="358"/>
      <c r="X423" s="358"/>
      <c r="Y423" s="358"/>
      <c r="Z423" s="358"/>
      <c r="AA423" s="358"/>
      <c r="AB423" s="358"/>
      <c r="AC423" s="358"/>
      <c r="AD423" s="358"/>
      <c r="AE423" s="358"/>
      <c r="AF423" s="358"/>
      <c r="AG423" s="358"/>
      <c r="AH423" s="358"/>
      <c r="AI423" s="358"/>
      <c r="AJ423" s="358"/>
      <c r="AK423" s="358"/>
      <c r="AL423" s="358"/>
      <c r="AM423" s="358"/>
      <c r="AN423" s="358"/>
      <c r="AO423" s="358"/>
      <c r="AP423" s="358"/>
      <c r="AQ423" s="358"/>
      <c r="AR423" s="358"/>
      <c r="AS423" s="358"/>
      <c r="AT423" s="358"/>
    </row>
    <row r="424" spans="1:46" s="359" customFormat="1" ht="13.5">
      <c r="A424" s="358"/>
      <c r="B424" s="358"/>
      <c r="C424" s="358"/>
      <c r="D424" s="358"/>
      <c r="E424" s="358"/>
      <c r="F424" s="358"/>
      <c r="G424" s="358"/>
      <c r="H424" s="358"/>
      <c r="I424" s="358"/>
      <c r="J424" s="358"/>
      <c r="K424" s="358"/>
      <c r="L424" s="358"/>
      <c r="M424" s="358"/>
      <c r="N424" s="358"/>
      <c r="O424" s="358"/>
      <c r="P424" s="358"/>
      <c r="Q424" s="358"/>
      <c r="R424" s="358"/>
      <c r="S424" s="358"/>
      <c r="T424" s="358"/>
      <c r="U424" s="358"/>
      <c r="V424" s="358"/>
      <c r="W424" s="358"/>
      <c r="X424" s="358"/>
      <c r="Y424" s="358"/>
      <c r="Z424" s="358"/>
      <c r="AA424" s="358"/>
      <c r="AB424" s="358"/>
      <c r="AC424" s="358"/>
      <c r="AD424" s="358"/>
      <c r="AE424" s="358"/>
      <c r="AF424" s="358"/>
      <c r="AG424" s="358"/>
      <c r="AH424" s="358"/>
      <c r="AI424" s="358"/>
      <c r="AJ424" s="358"/>
      <c r="AK424" s="358"/>
      <c r="AL424" s="358"/>
      <c r="AM424" s="358"/>
      <c r="AN424" s="358"/>
      <c r="AO424" s="358"/>
      <c r="AP424" s="358"/>
      <c r="AQ424" s="358"/>
      <c r="AR424" s="358"/>
      <c r="AS424" s="358"/>
      <c r="AT424" s="358"/>
    </row>
    <row r="425" spans="1:46" s="359" customFormat="1" ht="13.5">
      <c r="A425" s="358"/>
      <c r="B425" s="358"/>
      <c r="C425" s="358"/>
      <c r="D425" s="358"/>
      <c r="E425" s="358"/>
      <c r="F425" s="358"/>
      <c r="G425" s="358"/>
      <c r="H425" s="358"/>
      <c r="I425" s="358"/>
      <c r="J425" s="358"/>
      <c r="K425" s="358"/>
      <c r="L425" s="358"/>
      <c r="M425" s="358"/>
      <c r="N425" s="358"/>
      <c r="O425" s="358"/>
      <c r="P425" s="358"/>
      <c r="Q425" s="358"/>
      <c r="R425" s="358"/>
      <c r="S425" s="358"/>
      <c r="T425" s="358"/>
      <c r="U425" s="358"/>
      <c r="V425" s="358"/>
      <c r="W425" s="358"/>
      <c r="X425" s="358"/>
      <c r="Y425" s="358"/>
      <c r="Z425" s="358"/>
      <c r="AA425" s="358"/>
      <c r="AB425" s="358"/>
      <c r="AC425" s="358"/>
      <c r="AD425" s="358"/>
      <c r="AE425" s="358"/>
      <c r="AF425" s="358"/>
      <c r="AG425" s="358"/>
      <c r="AH425" s="358"/>
      <c r="AI425" s="358"/>
      <c r="AJ425" s="358"/>
      <c r="AK425" s="358"/>
      <c r="AL425" s="358"/>
      <c r="AM425" s="358"/>
      <c r="AN425" s="358"/>
      <c r="AO425" s="358"/>
      <c r="AP425" s="358"/>
      <c r="AQ425" s="358"/>
      <c r="AR425" s="358"/>
      <c r="AS425" s="358"/>
      <c r="AT425" s="358"/>
    </row>
    <row r="426" spans="1:46" s="359" customFormat="1" ht="13.5">
      <c r="A426" s="358"/>
      <c r="B426" s="358"/>
      <c r="C426" s="358"/>
      <c r="D426" s="358"/>
      <c r="E426" s="358"/>
      <c r="F426" s="358"/>
      <c r="G426" s="358"/>
      <c r="H426" s="358"/>
      <c r="I426" s="358"/>
      <c r="J426" s="358"/>
      <c r="K426" s="358"/>
      <c r="L426" s="358"/>
      <c r="M426" s="358"/>
      <c r="N426" s="358"/>
      <c r="O426" s="358"/>
      <c r="P426" s="358"/>
      <c r="Q426" s="358"/>
      <c r="R426" s="358"/>
      <c r="S426" s="358"/>
      <c r="T426" s="358"/>
      <c r="U426" s="358"/>
      <c r="V426" s="358"/>
      <c r="W426" s="358"/>
      <c r="X426" s="358"/>
      <c r="Y426" s="358"/>
      <c r="Z426" s="358"/>
      <c r="AA426" s="358"/>
      <c r="AB426" s="358"/>
      <c r="AC426" s="358"/>
      <c r="AD426" s="358"/>
      <c r="AE426" s="358"/>
      <c r="AF426" s="358"/>
      <c r="AG426" s="358"/>
      <c r="AH426" s="358"/>
      <c r="AI426" s="358"/>
      <c r="AJ426" s="358"/>
      <c r="AK426" s="358"/>
      <c r="AL426" s="358"/>
      <c r="AM426" s="358"/>
      <c r="AN426" s="358"/>
      <c r="AO426" s="358"/>
      <c r="AP426" s="358"/>
      <c r="AQ426" s="358"/>
      <c r="AR426" s="358"/>
      <c r="AS426" s="358"/>
      <c r="AT426" s="358"/>
    </row>
    <row r="427" spans="1:46" s="359" customFormat="1" ht="13.5">
      <c r="A427" s="358"/>
      <c r="B427" s="358"/>
      <c r="C427" s="358"/>
      <c r="D427" s="358"/>
      <c r="E427" s="358"/>
      <c r="F427" s="358"/>
      <c r="G427" s="358"/>
      <c r="H427" s="358"/>
      <c r="I427" s="358"/>
      <c r="J427" s="358"/>
      <c r="K427" s="358"/>
      <c r="L427" s="358"/>
      <c r="M427" s="358"/>
      <c r="N427" s="358"/>
      <c r="O427" s="358"/>
      <c r="P427" s="358"/>
      <c r="Q427" s="358"/>
      <c r="R427" s="358"/>
      <c r="S427" s="358"/>
      <c r="T427" s="358"/>
      <c r="U427" s="358"/>
      <c r="V427" s="358"/>
      <c r="W427" s="358"/>
      <c r="X427" s="358"/>
      <c r="Y427" s="358"/>
      <c r="Z427" s="358"/>
      <c r="AA427" s="358"/>
      <c r="AB427" s="358"/>
      <c r="AC427" s="358"/>
      <c r="AD427" s="358"/>
      <c r="AE427" s="358"/>
      <c r="AF427" s="358"/>
      <c r="AG427" s="358"/>
      <c r="AH427" s="358"/>
      <c r="AI427" s="358"/>
      <c r="AJ427" s="358"/>
      <c r="AK427" s="358"/>
      <c r="AL427" s="358"/>
      <c r="AM427" s="358"/>
      <c r="AN427" s="358"/>
      <c r="AO427" s="358"/>
      <c r="AP427" s="358"/>
      <c r="AQ427" s="358"/>
      <c r="AR427" s="358"/>
      <c r="AS427" s="358"/>
      <c r="AT427" s="358"/>
    </row>
    <row r="428" spans="1:46" s="359" customFormat="1" ht="13.5">
      <c r="A428" s="358"/>
      <c r="B428" s="358"/>
      <c r="C428" s="358"/>
      <c r="D428" s="358"/>
      <c r="E428" s="358"/>
      <c r="F428" s="358"/>
      <c r="G428" s="358"/>
      <c r="H428" s="358"/>
      <c r="I428" s="358"/>
      <c r="J428" s="358"/>
      <c r="K428" s="358"/>
      <c r="L428" s="358"/>
      <c r="M428" s="358"/>
      <c r="N428" s="358"/>
      <c r="O428" s="358"/>
      <c r="P428" s="358"/>
      <c r="Q428" s="358"/>
      <c r="R428" s="358"/>
      <c r="S428" s="358"/>
      <c r="T428" s="358"/>
      <c r="U428" s="358"/>
      <c r="V428" s="358"/>
      <c r="W428" s="358"/>
      <c r="X428" s="358"/>
      <c r="Y428" s="358"/>
      <c r="Z428" s="358"/>
      <c r="AA428" s="358"/>
      <c r="AB428" s="358"/>
      <c r="AC428" s="358"/>
      <c r="AD428" s="358"/>
      <c r="AE428" s="358"/>
      <c r="AF428" s="358"/>
      <c r="AG428" s="358"/>
      <c r="AH428" s="358"/>
      <c r="AI428" s="358"/>
      <c r="AJ428" s="358"/>
      <c r="AK428" s="358"/>
      <c r="AL428" s="358"/>
      <c r="AM428" s="358"/>
      <c r="AN428" s="358"/>
      <c r="AO428" s="358"/>
      <c r="AP428" s="358"/>
      <c r="AQ428" s="358"/>
      <c r="AR428" s="358"/>
      <c r="AS428" s="358"/>
      <c r="AT428" s="358"/>
    </row>
    <row r="429" spans="1:46" s="359" customFormat="1" ht="13.5">
      <c r="A429" s="358"/>
      <c r="B429" s="358"/>
      <c r="C429" s="358"/>
      <c r="D429" s="358"/>
      <c r="E429" s="358"/>
      <c r="F429" s="358"/>
      <c r="G429" s="358"/>
      <c r="H429" s="358"/>
      <c r="I429" s="358"/>
      <c r="J429" s="358"/>
      <c r="K429" s="358"/>
      <c r="L429" s="358"/>
      <c r="M429" s="358"/>
      <c r="N429" s="358"/>
      <c r="O429" s="358"/>
      <c r="P429" s="358"/>
      <c r="Q429" s="358"/>
      <c r="R429" s="358"/>
      <c r="S429" s="358"/>
      <c r="T429" s="358"/>
      <c r="U429" s="358"/>
      <c r="V429" s="358"/>
      <c r="W429" s="358"/>
      <c r="X429" s="358"/>
      <c r="Y429" s="358"/>
      <c r="Z429" s="358"/>
      <c r="AA429" s="358"/>
      <c r="AB429" s="358"/>
      <c r="AC429" s="358"/>
      <c r="AD429" s="358"/>
      <c r="AE429" s="358"/>
      <c r="AF429" s="358"/>
      <c r="AG429" s="358"/>
      <c r="AH429" s="358"/>
      <c r="AI429" s="358"/>
      <c r="AJ429" s="358"/>
      <c r="AK429" s="358"/>
      <c r="AL429" s="358"/>
      <c r="AM429" s="358"/>
      <c r="AN429" s="358"/>
      <c r="AO429" s="358"/>
      <c r="AP429" s="358"/>
      <c r="AQ429" s="358"/>
      <c r="AR429" s="358"/>
      <c r="AS429" s="358"/>
      <c r="AT429" s="358"/>
    </row>
    <row r="430" spans="1:46" s="359" customFormat="1" ht="13.5">
      <c r="A430" s="358"/>
      <c r="B430" s="358"/>
      <c r="C430" s="358"/>
      <c r="D430" s="358"/>
      <c r="E430" s="358"/>
      <c r="F430" s="358"/>
      <c r="G430" s="358"/>
      <c r="H430" s="358"/>
      <c r="I430" s="358"/>
      <c r="J430" s="358"/>
      <c r="K430" s="358"/>
      <c r="L430" s="358"/>
      <c r="M430" s="358"/>
      <c r="N430" s="358"/>
      <c r="O430" s="358"/>
      <c r="P430" s="358"/>
      <c r="Q430" s="358"/>
      <c r="R430" s="358"/>
      <c r="S430" s="358"/>
      <c r="T430" s="358"/>
      <c r="U430" s="358"/>
      <c r="V430" s="358"/>
      <c r="W430" s="358"/>
      <c r="X430" s="358"/>
      <c r="Y430" s="358"/>
      <c r="Z430" s="358"/>
      <c r="AA430" s="358"/>
      <c r="AB430" s="358"/>
      <c r="AC430" s="358"/>
      <c r="AD430" s="358"/>
      <c r="AE430" s="358"/>
      <c r="AF430" s="358"/>
      <c r="AG430" s="358"/>
      <c r="AH430" s="358"/>
      <c r="AI430" s="358"/>
      <c r="AJ430" s="358"/>
      <c r="AK430" s="358"/>
      <c r="AL430" s="358"/>
      <c r="AM430" s="358"/>
      <c r="AN430" s="358"/>
      <c r="AO430" s="358"/>
      <c r="AP430" s="358"/>
      <c r="AQ430" s="358"/>
      <c r="AR430" s="358"/>
      <c r="AS430" s="358"/>
      <c r="AT430" s="358"/>
    </row>
    <row r="431" spans="1:46" s="359" customFormat="1" ht="13.5">
      <c r="A431" s="358"/>
      <c r="B431" s="358"/>
      <c r="C431" s="358"/>
      <c r="D431" s="358"/>
      <c r="E431" s="358"/>
      <c r="F431" s="358"/>
      <c r="G431" s="358"/>
      <c r="H431" s="358"/>
      <c r="I431" s="358"/>
      <c r="J431" s="358"/>
      <c r="K431" s="358"/>
      <c r="L431" s="358"/>
      <c r="M431" s="358"/>
      <c r="N431" s="358"/>
      <c r="O431" s="358"/>
      <c r="P431" s="358"/>
      <c r="Q431" s="358"/>
      <c r="R431" s="358"/>
      <c r="S431" s="358"/>
      <c r="T431" s="358"/>
      <c r="U431" s="358"/>
      <c r="V431" s="358"/>
      <c r="W431" s="358"/>
      <c r="X431" s="358"/>
      <c r="Y431" s="358"/>
      <c r="Z431" s="358"/>
      <c r="AA431" s="358"/>
      <c r="AB431" s="358"/>
      <c r="AC431" s="358"/>
      <c r="AD431" s="358"/>
      <c r="AE431" s="358"/>
      <c r="AF431" s="358"/>
      <c r="AG431" s="358"/>
      <c r="AH431" s="358"/>
      <c r="AI431" s="358"/>
      <c r="AJ431" s="358"/>
      <c r="AK431" s="358"/>
      <c r="AL431" s="358"/>
      <c r="AM431" s="358"/>
      <c r="AN431" s="358"/>
      <c r="AO431" s="358"/>
      <c r="AP431" s="358"/>
      <c r="AQ431" s="358"/>
      <c r="AR431" s="358"/>
      <c r="AS431" s="358"/>
      <c r="AT431" s="358"/>
    </row>
    <row r="432" spans="1:46" s="359" customFormat="1" ht="13.5">
      <c r="A432" s="358"/>
      <c r="B432" s="358"/>
      <c r="C432" s="358"/>
      <c r="D432" s="358"/>
      <c r="E432" s="358"/>
      <c r="F432" s="358"/>
      <c r="G432" s="358"/>
      <c r="H432" s="358"/>
      <c r="I432" s="358"/>
      <c r="J432" s="358"/>
      <c r="K432" s="358"/>
      <c r="L432" s="358"/>
      <c r="M432" s="358"/>
      <c r="N432" s="358"/>
      <c r="O432" s="358"/>
      <c r="P432" s="358"/>
      <c r="Q432" s="358"/>
      <c r="R432" s="358"/>
      <c r="S432" s="358"/>
      <c r="T432" s="358"/>
      <c r="U432" s="358"/>
      <c r="V432" s="358"/>
      <c r="W432" s="358"/>
      <c r="X432" s="358"/>
      <c r="Y432" s="358"/>
      <c r="Z432" s="358"/>
      <c r="AA432" s="358"/>
      <c r="AB432" s="358"/>
      <c r="AC432" s="358"/>
      <c r="AD432" s="358"/>
      <c r="AE432" s="358"/>
      <c r="AF432" s="358"/>
      <c r="AG432" s="358"/>
      <c r="AH432" s="358"/>
      <c r="AI432" s="358"/>
      <c r="AJ432" s="358"/>
      <c r="AK432" s="358"/>
      <c r="AL432" s="358"/>
      <c r="AM432" s="358"/>
      <c r="AN432" s="358"/>
      <c r="AO432" s="358"/>
      <c r="AP432" s="358"/>
      <c r="AQ432" s="358"/>
      <c r="AR432" s="358"/>
      <c r="AS432" s="358"/>
      <c r="AT432" s="358"/>
    </row>
    <row r="433" spans="1:46" s="359" customFormat="1" ht="13.5">
      <c r="A433" s="358"/>
      <c r="B433" s="358"/>
      <c r="C433" s="358"/>
      <c r="D433" s="358"/>
      <c r="E433" s="358"/>
      <c r="F433" s="358"/>
      <c r="G433" s="358"/>
      <c r="H433" s="358"/>
      <c r="I433" s="358"/>
      <c r="J433" s="358"/>
      <c r="K433" s="358"/>
      <c r="L433" s="358"/>
      <c r="M433" s="358"/>
      <c r="N433" s="358"/>
      <c r="O433" s="358"/>
      <c r="P433" s="358"/>
      <c r="Q433" s="358"/>
      <c r="R433" s="358"/>
      <c r="S433" s="358"/>
      <c r="T433" s="358"/>
      <c r="U433" s="358"/>
      <c r="V433" s="358"/>
      <c r="W433" s="358"/>
      <c r="X433" s="358"/>
      <c r="Y433" s="358"/>
      <c r="Z433" s="358"/>
      <c r="AA433" s="358"/>
      <c r="AB433" s="358"/>
      <c r="AC433" s="358"/>
      <c r="AD433" s="358"/>
      <c r="AE433" s="358"/>
      <c r="AF433" s="358"/>
      <c r="AG433" s="358"/>
      <c r="AH433" s="358"/>
      <c r="AI433" s="358"/>
      <c r="AJ433" s="358"/>
      <c r="AK433" s="358"/>
      <c r="AL433" s="358"/>
      <c r="AM433" s="358"/>
      <c r="AN433" s="358"/>
      <c r="AO433" s="358"/>
      <c r="AP433" s="358"/>
      <c r="AQ433" s="358"/>
      <c r="AR433" s="358"/>
      <c r="AS433" s="358"/>
      <c r="AT433" s="358"/>
    </row>
    <row r="434" spans="1:46" s="359" customFormat="1" ht="13.5">
      <c r="A434" s="358"/>
      <c r="B434" s="358"/>
      <c r="C434" s="358"/>
      <c r="D434" s="358"/>
      <c r="E434" s="358"/>
      <c r="F434" s="358"/>
      <c r="G434" s="358"/>
      <c r="H434" s="358"/>
      <c r="I434" s="358"/>
      <c r="J434" s="358"/>
      <c r="K434" s="358"/>
      <c r="L434" s="358"/>
      <c r="M434" s="358"/>
      <c r="N434" s="358"/>
      <c r="O434" s="358"/>
      <c r="P434" s="358"/>
      <c r="Q434" s="358"/>
      <c r="R434" s="358"/>
      <c r="S434" s="358"/>
      <c r="T434" s="358"/>
      <c r="U434" s="358"/>
      <c r="V434" s="358"/>
      <c r="W434" s="358"/>
      <c r="X434" s="358"/>
      <c r="Y434" s="358"/>
      <c r="Z434" s="358"/>
      <c r="AA434" s="358"/>
      <c r="AB434" s="358"/>
      <c r="AC434" s="358"/>
      <c r="AD434" s="358"/>
      <c r="AE434" s="358"/>
      <c r="AF434" s="358"/>
      <c r="AG434" s="358"/>
      <c r="AH434" s="358"/>
      <c r="AI434" s="358"/>
      <c r="AJ434" s="358"/>
      <c r="AK434" s="358"/>
      <c r="AL434" s="358"/>
      <c r="AM434" s="358"/>
      <c r="AN434" s="358"/>
      <c r="AO434" s="358"/>
      <c r="AP434" s="358"/>
      <c r="AQ434" s="358"/>
      <c r="AR434" s="358"/>
      <c r="AS434" s="358"/>
      <c r="AT434" s="358"/>
    </row>
    <row r="435" spans="1:46" s="359" customFormat="1" ht="13.5">
      <c r="A435" s="358"/>
      <c r="B435" s="358"/>
      <c r="C435" s="358"/>
      <c r="D435" s="358"/>
      <c r="E435" s="358"/>
      <c r="F435" s="358"/>
      <c r="G435" s="358"/>
      <c r="H435" s="358"/>
      <c r="I435" s="358"/>
      <c r="J435" s="358"/>
      <c r="K435" s="358"/>
      <c r="L435" s="358"/>
      <c r="M435" s="358"/>
      <c r="N435" s="358"/>
      <c r="O435" s="358"/>
      <c r="P435" s="358"/>
      <c r="Q435" s="358"/>
      <c r="R435" s="358"/>
      <c r="S435" s="358"/>
      <c r="T435" s="358"/>
      <c r="U435" s="358"/>
      <c r="V435" s="358"/>
      <c r="W435" s="358"/>
      <c r="X435" s="358"/>
      <c r="Y435" s="358"/>
      <c r="Z435" s="358"/>
      <c r="AA435" s="358"/>
      <c r="AB435" s="358"/>
      <c r="AC435" s="358"/>
      <c r="AD435" s="358"/>
      <c r="AE435" s="358"/>
      <c r="AF435" s="358"/>
      <c r="AG435" s="358"/>
      <c r="AH435" s="358"/>
      <c r="AI435" s="358"/>
      <c r="AJ435" s="358"/>
      <c r="AK435" s="358"/>
      <c r="AL435" s="358"/>
      <c r="AM435" s="358"/>
      <c r="AN435" s="358"/>
      <c r="AO435" s="358"/>
      <c r="AP435" s="358"/>
      <c r="AQ435" s="358"/>
      <c r="AR435" s="358"/>
      <c r="AS435" s="358"/>
      <c r="AT435" s="358"/>
    </row>
    <row r="436" spans="1:46" s="359" customFormat="1" ht="13.5">
      <c r="A436" s="358"/>
      <c r="B436" s="358"/>
      <c r="C436" s="358"/>
      <c r="D436" s="358"/>
      <c r="E436" s="358"/>
      <c r="F436" s="358"/>
      <c r="G436" s="358"/>
      <c r="H436" s="358"/>
      <c r="I436" s="358"/>
      <c r="J436" s="358"/>
      <c r="K436" s="358"/>
      <c r="L436" s="358"/>
      <c r="M436" s="358"/>
      <c r="N436" s="358"/>
      <c r="O436" s="358"/>
      <c r="P436" s="358"/>
      <c r="Q436" s="358"/>
      <c r="R436" s="358"/>
      <c r="S436" s="358"/>
      <c r="T436" s="358"/>
      <c r="U436" s="358"/>
      <c r="V436" s="358"/>
      <c r="W436" s="358"/>
      <c r="X436" s="358"/>
      <c r="Y436" s="358"/>
      <c r="Z436" s="358"/>
      <c r="AA436" s="358"/>
      <c r="AB436" s="358"/>
      <c r="AC436" s="358"/>
      <c r="AD436" s="358"/>
      <c r="AE436" s="358"/>
      <c r="AF436" s="358"/>
      <c r="AG436" s="358"/>
      <c r="AH436" s="358"/>
      <c r="AI436" s="358"/>
      <c r="AJ436" s="358"/>
      <c r="AK436" s="358"/>
      <c r="AL436" s="358"/>
      <c r="AM436" s="358"/>
      <c r="AN436" s="358"/>
      <c r="AO436" s="358"/>
      <c r="AP436" s="358"/>
      <c r="AQ436" s="358"/>
      <c r="AR436" s="358"/>
      <c r="AS436" s="358"/>
      <c r="AT436" s="358"/>
    </row>
    <row r="437" spans="1:46" s="359" customFormat="1" ht="13.5">
      <c r="A437" s="358"/>
      <c r="B437" s="358"/>
      <c r="C437" s="358"/>
      <c r="D437" s="358"/>
      <c r="E437" s="358"/>
      <c r="F437" s="358"/>
      <c r="G437" s="358"/>
      <c r="H437" s="358"/>
      <c r="I437" s="358"/>
      <c r="J437" s="358"/>
      <c r="K437" s="358"/>
      <c r="L437" s="358"/>
      <c r="M437" s="358"/>
      <c r="N437" s="358"/>
      <c r="O437" s="358"/>
      <c r="P437" s="358"/>
      <c r="Q437" s="358"/>
      <c r="R437" s="358"/>
      <c r="S437" s="358"/>
      <c r="T437" s="358"/>
      <c r="U437" s="358"/>
      <c r="V437" s="358"/>
      <c r="W437" s="358"/>
      <c r="X437" s="358"/>
      <c r="Y437" s="358"/>
      <c r="Z437" s="358"/>
      <c r="AA437" s="358"/>
      <c r="AB437" s="358"/>
      <c r="AC437" s="358"/>
      <c r="AD437" s="358"/>
      <c r="AE437" s="358"/>
      <c r="AF437" s="358"/>
      <c r="AG437" s="358"/>
      <c r="AH437" s="358"/>
      <c r="AI437" s="358"/>
      <c r="AJ437" s="358"/>
      <c r="AK437" s="358"/>
      <c r="AL437" s="358"/>
      <c r="AM437" s="358"/>
      <c r="AN437" s="358"/>
      <c r="AO437" s="358"/>
      <c r="AP437" s="358"/>
      <c r="AQ437" s="358"/>
      <c r="AR437" s="358"/>
      <c r="AS437" s="358"/>
      <c r="AT437" s="358"/>
    </row>
    <row r="438" spans="1:46" s="359" customFormat="1" ht="13.5">
      <c r="A438" s="358"/>
      <c r="B438" s="358"/>
      <c r="C438" s="358"/>
      <c r="D438" s="358"/>
      <c r="E438" s="358"/>
      <c r="F438" s="358"/>
      <c r="G438" s="358"/>
      <c r="H438" s="358"/>
      <c r="I438" s="358"/>
      <c r="J438" s="358"/>
      <c r="K438" s="358"/>
      <c r="L438" s="358"/>
      <c r="M438" s="358"/>
      <c r="N438" s="358"/>
      <c r="O438" s="358"/>
      <c r="P438" s="358"/>
      <c r="Q438" s="358"/>
      <c r="R438" s="358"/>
      <c r="S438" s="358"/>
      <c r="T438" s="358"/>
      <c r="U438" s="358"/>
      <c r="V438" s="358"/>
      <c r="W438" s="358"/>
      <c r="X438" s="358"/>
      <c r="Y438" s="358"/>
      <c r="Z438" s="358"/>
      <c r="AA438" s="358"/>
      <c r="AB438" s="358"/>
      <c r="AC438" s="358"/>
      <c r="AD438" s="358"/>
      <c r="AE438" s="358"/>
      <c r="AF438" s="358"/>
      <c r="AG438" s="358"/>
      <c r="AH438" s="358"/>
      <c r="AI438" s="358"/>
      <c r="AJ438" s="358"/>
      <c r="AK438" s="358"/>
      <c r="AL438" s="358"/>
      <c r="AM438" s="358"/>
      <c r="AN438" s="358"/>
      <c r="AO438" s="358"/>
      <c r="AP438" s="358"/>
      <c r="AQ438" s="358"/>
      <c r="AR438" s="358"/>
      <c r="AS438" s="358"/>
      <c r="AT438" s="358"/>
    </row>
    <row r="439" spans="1:46" s="359" customFormat="1" ht="13.5">
      <c r="A439" s="358"/>
      <c r="B439" s="358"/>
      <c r="C439" s="358"/>
      <c r="D439" s="358"/>
      <c r="E439" s="358"/>
      <c r="F439" s="358"/>
      <c r="G439" s="358"/>
      <c r="H439" s="358"/>
      <c r="I439" s="358"/>
      <c r="J439" s="358"/>
      <c r="K439" s="358"/>
      <c r="L439" s="358"/>
      <c r="M439" s="358"/>
      <c r="N439" s="358"/>
      <c r="O439" s="358"/>
      <c r="P439" s="358"/>
      <c r="Q439" s="358"/>
      <c r="R439" s="358"/>
      <c r="S439" s="358"/>
      <c r="T439" s="358"/>
      <c r="U439" s="358"/>
      <c r="V439" s="358"/>
      <c r="W439" s="358"/>
      <c r="X439" s="358"/>
      <c r="Y439" s="358"/>
      <c r="Z439" s="358"/>
      <c r="AA439" s="358"/>
      <c r="AB439" s="358"/>
      <c r="AC439" s="358"/>
      <c r="AD439" s="358"/>
      <c r="AE439" s="358"/>
      <c r="AF439" s="358"/>
      <c r="AG439" s="358"/>
      <c r="AH439" s="358"/>
      <c r="AI439" s="358"/>
      <c r="AJ439" s="358"/>
      <c r="AK439" s="358"/>
      <c r="AL439" s="358"/>
      <c r="AM439" s="358"/>
      <c r="AN439" s="358"/>
      <c r="AO439" s="358"/>
      <c r="AP439" s="358"/>
      <c r="AQ439" s="358"/>
      <c r="AR439" s="358"/>
      <c r="AS439" s="358"/>
      <c r="AT439" s="358"/>
    </row>
    <row r="440" spans="1:46" s="359" customFormat="1" ht="13.5">
      <c r="A440" s="358"/>
      <c r="B440" s="358"/>
      <c r="C440" s="358"/>
      <c r="D440" s="358"/>
      <c r="E440" s="358"/>
      <c r="F440" s="358"/>
      <c r="G440" s="358"/>
      <c r="H440" s="358"/>
      <c r="I440" s="358"/>
      <c r="J440" s="358"/>
      <c r="K440" s="358"/>
      <c r="L440" s="358"/>
      <c r="M440" s="358"/>
      <c r="N440" s="358"/>
      <c r="O440" s="358"/>
      <c r="P440" s="358"/>
      <c r="Q440" s="358"/>
      <c r="R440" s="358"/>
      <c r="S440" s="358"/>
      <c r="T440" s="358"/>
      <c r="U440" s="358"/>
      <c r="V440" s="358"/>
      <c r="W440" s="358"/>
      <c r="X440" s="358"/>
      <c r="Y440" s="358"/>
      <c r="Z440" s="358"/>
      <c r="AA440" s="358"/>
      <c r="AB440" s="358"/>
      <c r="AC440" s="358"/>
      <c r="AD440" s="358"/>
      <c r="AE440" s="358"/>
      <c r="AF440" s="358"/>
      <c r="AG440" s="358"/>
      <c r="AH440" s="358"/>
      <c r="AI440" s="358"/>
      <c r="AJ440" s="358"/>
      <c r="AK440" s="358"/>
      <c r="AL440" s="358"/>
      <c r="AM440" s="358"/>
      <c r="AN440" s="358"/>
      <c r="AO440" s="358"/>
      <c r="AP440" s="358"/>
      <c r="AQ440" s="358"/>
      <c r="AR440" s="358"/>
      <c r="AS440" s="358"/>
      <c r="AT440" s="358"/>
    </row>
    <row r="441" spans="1:46" s="359" customFormat="1" ht="13.5">
      <c r="A441" s="358"/>
      <c r="B441" s="358"/>
      <c r="C441" s="358"/>
      <c r="D441" s="358"/>
      <c r="E441" s="358"/>
      <c r="F441" s="358"/>
      <c r="G441" s="358"/>
      <c r="H441" s="358"/>
      <c r="I441" s="358"/>
      <c r="J441" s="358"/>
      <c r="K441" s="358"/>
      <c r="L441" s="358"/>
      <c r="M441" s="358"/>
      <c r="N441" s="358"/>
      <c r="O441" s="358"/>
      <c r="P441" s="358"/>
      <c r="Q441" s="358"/>
      <c r="R441" s="358"/>
      <c r="S441" s="358"/>
      <c r="T441" s="358"/>
      <c r="U441" s="358"/>
      <c r="V441" s="358"/>
      <c r="W441" s="358"/>
      <c r="X441" s="358"/>
      <c r="Y441" s="358"/>
      <c r="Z441" s="358"/>
      <c r="AA441" s="358"/>
      <c r="AB441" s="358"/>
      <c r="AC441" s="358"/>
      <c r="AD441" s="358"/>
      <c r="AE441" s="358"/>
      <c r="AF441" s="358"/>
      <c r="AG441" s="358"/>
      <c r="AH441" s="358"/>
      <c r="AI441" s="358"/>
      <c r="AJ441" s="358"/>
      <c r="AK441" s="358"/>
      <c r="AL441" s="358"/>
      <c r="AM441" s="358"/>
      <c r="AN441" s="358"/>
      <c r="AO441" s="358"/>
      <c r="AP441" s="358"/>
      <c r="AQ441" s="358"/>
      <c r="AR441" s="358"/>
      <c r="AS441" s="358"/>
      <c r="AT441" s="358"/>
    </row>
    <row r="442" spans="1:46" s="359" customFormat="1" ht="13.5">
      <c r="A442" s="358"/>
      <c r="B442" s="358"/>
      <c r="C442" s="358"/>
      <c r="D442" s="358"/>
      <c r="E442" s="358"/>
      <c r="F442" s="358"/>
      <c r="G442" s="358"/>
      <c r="H442" s="358"/>
      <c r="I442" s="358"/>
      <c r="J442" s="358"/>
      <c r="K442" s="358"/>
      <c r="L442" s="358"/>
      <c r="M442" s="358"/>
      <c r="N442" s="358"/>
      <c r="O442" s="358"/>
      <c r="P442" s="358"/>
      <c r="Q442" s="358"/>
      <c r="R442" s="358"/>
      <c r="S442" s="358"/>
      <c r="T442" s="358"/>
      <c r="U442" s="358"/>
      <c r="V442" s="358"/>
      <c r="W442" s="358"/>
      <c r="X442" s="358"/>
      <c r="Y442" s="358"/>
      <c r="Z442" s="358"/>
      <c r="AA442" s="358"/>
      <c r="AB442" s="358"/>
      <c r="AC442" s="358"/>
      <c r="AD442" s="358"/>
      <c r="AE442" s="358"/>
      <c r="AF442" s="358"/>
      <c r="AG442" s="358"/>
      <c r="AH442" s="358"/>
      <c r="AI442" s="358"/>
      <c r="AJ442" s="358"/>
      <c r="AK442" s="358"/>
      <c r="AL442" s="358"/>
      <c r="AM442" s="358"/>
      <c r="AN442" s="358"/>
      <c r="AO442" s="358"/>
      <c r="AP442" s="358"/>
      <c r="AQ442" s="358"/>
      <c r="AR442" s="358"/>
      <c r="AS442" s="358"/>
      <c r="AT442" s="358"/>
    </row>
    <row r="443" spans="1:46" s="359" customFormat="1" ht="13.5">
      <c r="A443" s="358"/>
      <c r="B443" s="358"/>
      <c r="C443" s="358"/>
      <c r="D443" s="358"/>
      <c r="E443" s="358"/>
      <c r="F443" s="358"/>
      <c r="G443" s="358"/>
      <c r="H443" s="358"/>
      <c r="I443" s="358"/>
      <c r="J443" s="358"/>
      <c r="K443" s="358"/>
      <c r="L443" s="358"/>
      <c r="M443" s="358"/>
      <c r="N443" s="358"/>
      <c r="O443" s="358"/>
      <c r="P443" s="358"/>
      <c r="Q443" s="358"/>
      <c r="R443" s="358"/>
      <c r="S443" s="358"/>
      <c r="T443" s="358"/>
      <c r="U443" s="358"/>
      <c r="V443" s="358"/>
      <c r="W443" s="358"/>
      <c r="X443" s="358"/>
      <c r="Y443" s="358"/>
      <c r="Z443" s="358"/>
      <c r="AA443" s="358"/>
      <c r="AB443" s="358"/>
      <c r="AC443" s="358"/>
      <c r="AD443" s="358"/>
      <c r="AE443" s="358"/>
      <c r="AF443" s="358"/>
      <c r="AG443" s="358"/>
      <c r="AH443" s="358"/>
      <c r="AI443" s="358"/>
      <c r="AJ443" s="358"/>
      <c r="AK443" s="358"/>
      <c r="AL443" s="358"/>
      <c r="AM443" s="358"/>
      <c r="AN443" s="358"/>
      <c r="AO443" s="358"/>
      <c r="AP443" s="358"/>
      <c r="AQ443" s="358"/>
      <c r="AR443" s="358"/>
      <c r="AS443" s="358"/>
      <c r="AT443" s="358"/>
    </row>
    <row r="444" spans="1:46" s="359" customFormat="1" ht="13.5">
      <c r="A444" s="358"/>
      <c r="B444" s="358"/>
      <c r="C444" s="358"/>
      <c r="D444" s="358"/>
      <c r="E444" s="358"/>
      <c r="F444" s="358"/>
      <c r="G444" s="358"/>
      <c r="H444" s="358"/>
      <c r="I444" s="358"/>
      <c r="J444" s="358"/>
      <c r="K444" s="358"/>
      <c r="L444" s="358"/>
      <c r="M444" s="358"/>
      <c r="N444" s="358"/>
      <c r="O444" s="358"/>
      <c r="P444" s="358"/>
      <c r="Q444" s="358"/>
      <c r="R444" s="358"/>
      <c r="S444" s="358"/>
      <c r="T444" s="358"/>
      <c r="U444" s="358"/>
      <c r="V444" s="358"/>
      <c r="W444" s="358"/>
      <c r="X444" s="358"/>
      <c r="Y444" s="358"/>
      <c r="Z444" s="358"/>
      <c r="AA444" s="358"/>
      <c r="AB444" s="358"/>
      <c r="AC444" s="358"/>
      <c r="AD444" s="358"/>
      <c r="AE444" s="358"/>
      <c r="AF444" s="358"/>
      <c r="AG444" s="358"/>
      <c r="AH444" s="358"/>
      <c r="AI444" s="358"/>
      <c r="AJ444" s="358"/>
      <c r="AK444" s="358"/>
      <c r="AL444" s="358"/>
      <c r="AM444" s="358"/>
      <c r="AN444" s="358"/>
      <c r="AO444" s="358"/>
      <c r="AP444" s="358"/>
      <c r="AQ444" s="358"/>
      <c r="AR444" s="358"/>
      <c r="AS444" s="358"/>
      <c r="AT444" s="358"/>
    </row>
    <row r="445" spans="1:46" s="359" customFormat="1" ht="13.5">
      <c r="A445" s="358"/>
      <c r="B445" s="358"/>
      <c r="C445" s="358"/>
      <c r="D445" s="358"/>
      <c r="E445" s="358"/>
      <c r="F445" s="358"/>
      <c r="G445" s="358"/>
      <c r="H445" s="358"/>
      <c r="I445" s="358"/>
      <c r="J445" s="358"/>
      <c r="K445" s="358"/>
      <c r="L445" s="358"/>
      <c r="M445" s="358"/>
      <c r="N445" s="358"/>
      <c r="O445" s="358"/>
      <c r="P445" s="358"/>
      <c r="Q445" s="358"/>
      <c r="R445" s="358"/>
      <c r="S445" s="358"/>
      <c r="T445" s="358"/>
      <c r="U445" s="358"/>
      <c r="V445" s="358"/>
      <c r="W445" s="358"/>
      <c r="X445" s="358"/>
      <c r="Y445" s="358"/>
      <c r="Z445" s="358"/>
      <c r="AA445" s="358"/>
      <c r="AB445" s="358"/>
      <c r="AC445" s="358"/>
      <c r="AD445" s="358"/>
      <c r="AE445" s="358"/>
      <c r="AF445" s="358"/>
      <c r="AG445" s="358"/>
      <c r="AH445" s="358"/>
      <c r="AI445" s="358"/>
      <c r="AJ445" s="358"/>
      <c r="AK445" s="358"/>
      <c r="AL445" s="358"/>
      <c r="AM445" s="358"/>
      <c r="AN445" s="358"/>
      <c r="AO445" s="358"/>
      <c r="AP445" s="358"/>
      <c r="AQ445" s="358"/>
      <c r="AR445" s="358"/>
      <c r="AS445" s="358"/>
      <c r="AT445" s="358"/>
    </row>
    <row r="446" spans="1:46" s="359" customFormat="1" ht="13.5">
      <c r="A446" s="358"/>
      <c r="B446" s="358"/>
      <c r="C446" s="358"/>
      <c r="D446" s="358"/>
      <c r="E446" s="358"/>
      <c r="F446" s="358"/>
      <c r="G446" s="358"/>
      <c r="H446" s="358"/>
      <c r="I446" s="358"/>
      <c r="J446" s="358"/>
      <c r="K446" s="358"/>
      <c r="L446" s="358"/>
      <c r="M446" s="358"/>
      <c r="N446" s="358"/>
      <c r="O446" s="358"/>
      <c r="P446" s="358"/>
      <c r="Q446" s="358"/>
      <c r="R446" s="358"/>
      <c r="S446" s="358"/>
      <c r="T446" s="358"/>
      <c r="U446" s="358"/>
      <c r="V446" s="358"/>
      <c r="W446" s="358"/>
      <c r="X446" s="358"/>
      <c r="Y446" s="358"/>
      <c r="Z446" s="358"/>
      <c r="AA446" s="358"/>
      <c r="AB446" s="358"/>
      <c r="AC446" s="358"/>
      <c r="AD446" s="358"/>
      <c r="AE446" s="358"/>
      <c r="AF446" s="358"/>
      <c r="AG446" s="358"/>
      <c r="AH446" s="358"/>
      <c r="AI446" s="358"/>
      <c r="AJ446" s="358"/>
      <c r="AK446" s="358"/>
      <c r="AL446" s="358"/>
      <c r="AM446" s="358"/>
      <c r="AN446" s="358"/>
      <c r="AO446" s="358"/>
      <c r="AP446" s="358"/>
      <c r="AQ446" s="358"/>
      <c r="AR446" s="358"/>
      <c r="AS446" s="358"/>
      <c r="AT446" s="358"/>
    </row>
    <row r="447" spans="1:46" s="359" customFormat="1" ht="13.5">
      <c r="A447" s="358"/>
      <c r="B447" s="358"/>
      <c r="C447" s="358"/>
      <c r="D447" s="358"/>
      <c r="E447" s="358"/>
      <c r="F447" s="358"/>
      <c r="G447" s="358"/>
      <c r="H447" s="358"/>
      <c r="I447" s="358"/>
      <c r="J447" s="358"/>
      <c r="K447" s="358"/>
      <c r="L447" s="358"/>
      <c r="M447" s="358"/>
      <c r="N447" s="358"/>
      <c r="O447" s="358"/>
      <c r="P447" s="358"/>
      <c r="Q447" s="358"/>
      <c r="R447" s="358"/>
      <c r="S447" s="358"/>
      <c r="T447" s="358"/>
      <c r="U447" s="358"/>
      <c r="V447" s="358"/>
      <c r="W447" s="358"/>
      <c r="X447" s="358"/>
      <c r="Y447" s="358"/>
      <c r="Z447" s="358"/>
      <c r="AA447" s="358"/>
      <c r="AB447" s="358"/>
      <c r="AC447" s="358"/>
      <c r="AD447" s="358"/>
      <c r="AE447" s="358"/>
      <c r="AF447" s="358"/>
      <c r="AG447" s="358"/>
      <c r="AH447" s="358"/>
      <c r="AI447" s="358"/>
      <c r="AJ447" s="358"/>
      <c r="AK447" s="358"/>
      <c r="AL447" s="358"/>
      <c r="AM447" s="358"/>
      <c r="AN447" s="358"/>
      <c r="AO447" s="358"/>
      <c r="AP447" s="358"/>
      <c r="AQ447" s="358"/>
      <c r="AR447" s="358"/>
      <c r="AS447" s="358"/>
      <c r="AT447" s="358"/>
    </row>
    <row r="448" spans="1:46" s="359" customFormat="1" ht="13.5">
      <c r="A448" s="358"/>
      <c r="B448" s="358"/>
      <c r="C448" s="358"/>
      <c r="D448" s="358"/>
      <c r="E448" s="358"/>
      <c r="F448" s="358"/>
      <c r="G448" s="358"/>
      <c r="H448" s="358"/>
      <c r="I448" s="358"/>
      <c r="J448" s="358"/>
      <c r="K448" s="358"/>
      <c r="L448" s="358"/>
      <c r="M448" s="358"/>
      <c r="N448" s="358"/>
      <c r="O448" s="358"/>
      <c r="P448" s="358"/>
      <c r="Q448" s="358"/>
      <c r="R448" s="358"/>
      <c r="S448" s="358"/>
      <c r="T448" s="358"/>
      <c r="U448" s="358"/>
      <c r="V448" s="358"/>
      <c r="W448" s="358"/>
      <c r="X448" s="358"/>
      <c r="Y448" s="358"/>
      <c r="Z448" s="358"/>
      <c r="AA448" s="358"/>
      <c r="AB448" s="358"/>
      <c r="AC448" s="358"/>
      <c r="AD448" s="358"/>
      <c r="AE448" s="358"/>
      <c r="AF448" s="358"/>
      <c r="AG448" s="358"/>
      <c r="AH448" s="358"/>
      <c r="AI448" s="358"/>
      <c r="AJ448" s="358"/>
      <c r="AK448" s="358"/>
      <c r="AL448" s="358"/>
      <c r="AM448" s="358"/>
      <c r="AN448" s="358"/>
      <c r="AO448" s="358"/>
      <c r="AP448" s="358"/>
      <c r="AQ448" s="358"/>
      <c r="AR448" s="358"/>
      <c r="AS448" s="358"/>
      <c r="AT448" s="358"/>
    </row>
  </sheetData>
  <conditionalFormatting sqref="R19:X69">
    <cfRule type="cellIs" dxfId="32" priority="33" operator="equal">
      <formula>0</formula>
    </cfRule>
  </conditionalFormatting>
  <conditionalFormatting sqref="T22:T36">
    <cfRule type="cellIs" dxfId="31" priority="32" operator="equal">
      <formula>0</formula>
    </cfRule>
  </conditionalFormatting>
  <conditionalFormatting sqref="T33:T39">
    <cfRule type="cellIs" dxfId="30" priority="31" operator="equal">
      <formula>0</formula>
    </cfRule>
  </conditionalFormatting>
  <conditionalFormatting sqref="T43:T51">
    <cfRule type="cellIs" dxfId="29" priority="30" operator="equal">
      <formula>0</formula>
    </cfRule>
  </conditionalFormatting>
  <conditionalFormatting sqref="W22:W36">
    <cfRule type="cellIs" dxfId="28" priority="29" operator="equal">
      <formula>0</formula>
    </cfRule>
  </conditionalFormatting>
  <conditionalFormatting sqref="W33:W39">
    <cfRule type="cellIs" dxfId="27" priority="28" operator="equal">
      <formula>0</formula>
    </cfRule>
  </conditionalFormatting>
  <conditionalFormatting sqref="W43:W51">
    <cfRule type="cellIs" dxfId="26" priority="27" operator="equal">
      <formula>0</formula>
    </cfRule>
  </conditionalFormatting>
  <conditionalFormatting sqref="T38">
    <cfRule type="cellIs" dxfId="25" priority="26" operator="equal">
      <formula>0</formula>
    </cfRule>
  </conditionalFormatting>
  <conditionalFormatting sqref="T40:T42">
    <cfRule type="cellIs" dxfId="24" priority="25" operator="equal">
      <formula>0</formula>
    </cfRule>
  </conditionalFormatting>
  <conditionalFormatting sqref="T44">
    <cfRule type="cellIs" dxfId="23" priority="24" operator="equal">
      <formula>0</formula>
    </cfRule>
  </conditionalFormatting>
  <conditionalFormatting sqref="T46:T47">
    <cfRule type="cellIs" dxfId="22" priority="23" operator="equal">
      <formula>0</formula>
    </cfRule>
  </conditionalFormatting>
  <conditionalFormatting sqref="T49">
    <cfRule type="cellIs" dxfId="21" priority="22" operator="equal">
      <formula>0</formula>
    </cfRule>
  </conditionalFormatting>
  <conditionalFormatting sqref="T51:T54">
    <cfRule type="cellIs" dxfId="20" priority="21" operator="equal">
      <formula>0</formula>
    </cfRule>
  </conditionalFormatting>
  <conditionalFormatting sqref="T56">
    <cfRule type="cellIs" dxfId="19" priority="20" operator="equal">
      <formula>0</formula>
    </cfRule>
  </conditionalFormatting>
  <conditionalFormatting sqref="T58">
    <cfRule type="cellIs" dxfId="18" priority="19" operator="equal">
      <formula>0</formula>
    </cfRule>
  </conditionalFormatting>
  <conditionalFormatting sqref="T60">
    <cfRule type="cellIs" dxfId="17" priority="18" operator="equal">
      <formula>0</formula>
    </cfRule>
  </conditionalFormatting>
  <conditionalFormatting sqref="T62">
    <cfRule type="cellIs" dxfId="16" priority="17" operator="equal">
      <formula>0</formula>
    </cfRule>
  </conditionalFormatting>
  <conditionalFormatting sqref="T64">
    <cfRule type="cellIs" dxfId="15" priority="16" operator="equal">
      <formula>0</formula>
    </cfRule>
  </conditionalFormatting>
  <conditionalFormatting sqref="T68:T69">
    <cfRule type="cellIs" dxfId="14" priority="15" operator="equal">
      <formula>0</formula>
    </cfRule>
  </conditionalFormatting>
  <conditionalFormatting sqref="W38">
    <cfRule type="cellIs" dxfId="13" priority="14" operator="equal">
      <formula>0</formula>
    </cfRule>
  </conditionalFormatting>
  <conditionalFormatting sqref="W40:W42">
    <cfRule type="cellIs" dxfId="12" priority="13" operator="equal">
      <formula>0</formula>
    </cfRule>
  </conditionalFormatting>
  <conditionalFormatting sqref="W44">
    <cfRule type="cellIs" dxfId="11" priority="12" operator="equal">
      <formula>0</formula>
    </cfRule>
  </conditionalFormatting>
  <conditionalFormatting sqref="W46:W47">
    <cfRule type="cellIs" dxfId="10" priority="11" operator="equal">
      <formula>0</formula>
    </cfRule>
  </conditionalFormatting>
  <conditionalFormatting sqref="W49">
    <cfRule type="cellIs" dxfId="9" priority="10" operator="equal">
      <formula>0</formula>
    </cfRule>
  </conditionalFormatting>
  <conditionalFormatting sqref="W51:W54">
    <cfRule type="cellIs" dxfId="8" priority="9" operator="equal">
      <formula>0</formula>
    </cfRule>
  </conditionalFormatting>
  <conditionalFormatting sqref="W56">
    <cfRule type="cellIs" dxfId="7" priority="8" operator="equal">
      <formula>0</formula>
    </cfRule>
  </conditionalFormatting>
  <conditionalFormatting sqref="W58">
    <cfRule type="cellIs" dxfId="6" priority="7" operator="equal">
      <formula>0</formula>
    </cfRule>
  </conditionalFormatting>
  <conditionalFormatting sqref="W60">
    <cfRule type="cellIs" dxfId="5" priority="6" operator="equal">
      <formula>0</formula>
    </cfRule>
  </conditionalFormatting>
  <conditionalFormatting sqref="W62">
    <cfRule type="cellIs" dxfId="4" priority="5" operator="equal">
      <formula>0</formula>
    </cfRule>
  </conditionalFormatting>
  <conditionalFormatting sqref="W64">
    <cfRule type="cellIs" dxfId="3" priority="4" operator="equal">
      <formula>0</formula>
    </cfRule>
  </conditionalFormatting>
  <conditionalFormatting sqref="W68:W69">
    <cfRule type="cellIs" dxfId="2" priority="3" operator="equal">
      <formula>0</formula>
    </cfRule>
  </conditionalFormatting>
  <conditionalFormatting sqref="T44">
    <cfRule type="cellIs" dxfId="1" priority="2" operator="equal">
      <formula>0</formula>
    </cfRule>
  </conditionalFormatting>
  <conditionalFormatting sqref="W44">
    <cfRule type="cellIs" dxfId="0" priority="1" operator="equal">
      <formula>0</formula>
    </cfRule>
  </conditionalFormatting>
  <printOptions horizontalCentered="1"/>
  <pageMargins left="0.59055118110236227" right="0" top="0.59055118110236227" bottom="0" header="0" footer="0"/>
  <pageSetup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  <pageSetUpPr fitToPage="1"/>
  </sheetPr>
  <dimension ref="A1:XDY393"/>
  <sheetViews>
    <sheetView showGridLines="0" zoomScale="114" zoomScaleNormal="114" zoomScaleSheetLayoutView="160" workbookViewId="0">
      <selection activeCell="R5" sqref="R5"/>
    </sheetView>
  </sheetViews>
  <sheetFormatPr baseColWidth="10" defaultColWidth="11.42578125" defaultRowHeight="13.5"/>
  <cols>
    <col min="1" max="1" width="0.140625" style="51" customWidth="1"/>
    <col min="2" max="17" width="2.7109375" style="51" customWidth="1"/>
    <col min="18" max="23" width="14.42578125" style="51" customWidth="1"/>
    <col min="24" max="24" width="0.140625" style="51" customWidth="1"/>
    <col min="25" max="25" width="8.5703125" style="51" customWidth="1"/>
    <col min="26" max="26" width="2.7109375" style="51" customWidth="1"/>
    <col min="27" max="16384" width="11.42578125" style="51"/>
  </cols>
  <sheetData>
    <row r="1" spans="1:26 16353:16353" ht="11.1" customHeight="1">
      <c r="V1" s="52"/>
      <c r="W1" s="53"/>
    </row>
    <row r="2" spans="1:26 16353:16353" ht="11.1" customHeight="1">
      <c r="V2" s="52"/>
      <c r="W2" s="53"/>
    </row>
    <row r="3" spans="1:26 16353:16353" ht="11.1" customHeight="1">
      <c r="V3" s="52"/>
      <c r="W3" s="53"/>
    </row>
    <row r="4" spans="1:26 16353:16353" ht="11.1" customHeight="1">
      <c r="V4" s="52"/>
      <c r="W4" s="53"/>
    </row>
    <row r="5" spans="1:26 16353:16353" ht="11.1" customHeight="1">
      <c r="V5" s="52"/>
      <c r="W5" s="53"/>
    </row>
    <row r="6" spans="1:26 16353:16353" ht="11.1" customHeight="1">
      <c r="V6" s="52"/>
      <c r="W6" s="53"/>
    </row>
    <row r="7" spans="1:26 16353:16353" ht="11.1" customHeight="1">
      <c r="V7" s="52"/>
      <c r="W7" s="54"/>
    </row>
    <row r="8" spans="1:26 16353:16353" ht="11.1" customHeight="1">
      <c r="V8" s="55"/>
      <c r="W8" s="55"/>
    </row>
    <row r="9" spans="1:26 16353:16353" s="58" customFormat="1" ht="11.1" customHeight="1">
      <c r="A9" s="56"/>
      <c r="B9" s="57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9"/>
      <c r="X9" s="59"/>
      <c r="Y9" s="60"/>
      <c r="Z9" s="60"/>
    </row>
    <row r="10" spans="1:26 16353:16353" s="62" customFormat="1" ht="11.1" customHeight="1">
      <c r="A10" s="112" t="s">
        <v>146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61"/>
      <c r="Z10" s="61"/>
    </row>
    <row r="11" spans="1:26 16353:16353" s="62" customFormat="1" ht="11.1" customHeight="1">
      <c r="A11" s="112" t="s">
        <v>319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61">
        <v>1</v>
      </c>
      <c r="Z11" s="61"/>
      <c r="XDY11" s="62">
        <v>1</v>
      </c>
    </row>
    <row r="12" spans="1:26 16353:16353" s="62" customFormat="1" ht="11.1" customHeight="1">
      <c r="A12" s="114" t="s">
        <v>264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61"/>
      <c r="Z12" s="61"/>
      <c r="XDY12" s="62">
        <v>2</v>
      </c>
    </row>
    <row r="13" spans="1:26 16353:16353" s="62" customFormat="1" ht="11.1" customHeight="1">
      <c r="A13" s="115" t="s">
        <v>290</v>
      </c>
      <c r="B13" s="115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61"/>
      <c r="Z13" s="61"/>
    </row>
    <row r="14" spans="1:26 16353:16353" s="65" customFormat="1" ht="3.95" customHeight="1">
      <c r="A14" s="63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6 16353:16353" s="65" customFormat="1" ht="11.1" customHeight="1">
      <c r="A15" s="236"/>
      <c r="B15" s="237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9" t="s">
        <v>171</v>
      </c>
      <c r="S15" s="239" t="s">
        <v>171</v>
      </c>
      <c r="T15" s="239" t="s">
        <v>171</v>
      </c>
      <c r="U15" s="239" t="s">
        <v>171</v>
      </c>
      <c r="V15" s="239" t="s">
        <v>171</v>
      </c>
      <c r="W15" s="240"/>
      <c r="X15" s="236"/>
      <c r="Y15" s="66"/>
      <c r="Z15" s="66"/>
    </row>
    <row r="16" spans="1:26 16353:16353" s="65" customFormat="1" ht="11.1" customHeight="1">
      <c r="A16" s="236"/>
      <c r="B16" s="241" t="s">
        <v>265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39"/>
      <c r="S16" s="239" t="s">
        <v>266</v>
      </c>
      <c r="T16" s="239"/>
      <c r="U16" s="239"/>
      <c r="V16" s="239"/>
      <c r="W16" s="240" t="s">
        <v>42</v>
      </c>
      <c r="X16" s="236"/>
      <c r="Y16" s="66"/>
      <c r="Z16" s="66"/>
    </row>
    <row r="17" spans="1:26" s="65" customFormat="1" ht="11.1" customHeight="1">
      <c r="A17" s="236"/>
      <c r="B17" s="24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5" t="s">
        <v>160</v>
      </c>
      <c r="S17" s="239" t="s">
        <v>34</v>
      </c>
      <c r="T17" s="239" t="s">
        <v>35</v>
      </c>
      <c r="U17" s="239" t="s">
        <v>36</v>
      </c>
      <c r="V17" s="239" t="s">
        <v>37</v>
      </c>
      <c r="W17" s="240"/>
      <c r="X17" s="236"/>
      <c r="Y17" s="66"/>
      <c r="Z17" s="66"/>
    </row>
    <row r="18" spans="1:26" s="70" customFormat="1" ht="7.5" customHeight="1">
      <c r="A18" s="67"/>
      <c r="B18" s="24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176"/>
      <c r="S18" s="176"/>
      <c r="T18" s="176"/>
      <c r="U18" s="176"/>
      <c r="V18" s="176"/>
      <c r="W18" s="176"/>
      <c r="X18" s="176"/>
    </row>
    <row r="19" spans="1:26" s="70" customFormat="1" ht="7.5" customHeight="1">
      <c r="A19" s="67"/>
      <c r="B19" s="247" t="s">
        <v>254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9"/>
      <c r="R19" s="234"/>
      <c r="S19" s="234"/>
      <c r="T19" s="229">
        <f>SUM(R19+S19)</f>
        <v>0</v>
      </c>
      <c r="U19" s="234"/>
      <c r="V19" s="234"/>
      <c r="W19" s="230">
        <f>SUM(V19-R19)</f>
        <v>0</v>
      </c>
      <c r="X19" s="250"/>
    </row>
    <row r="20" spans="1:26" s="70" customFormat="1" ht="7.5" customHeight="1">
      <c r="A20" s="67"/>
      <c r="B20" s="247" t="s">
        <v>126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9"/>
      <c r="R20" s="229">
        <f>Formato5!AR21</f>
        <v>0</v>
      </c>
      <c r="S20" s="229">
        <f>Formato5!AS21</f>
        <v>0</v>
      </c>
      <c r="T20" s="229">
        <f>SUM(R20+S20)</f>
        <v>0</v>
      </c>
      <c r="U20" s="229">
        <f>Formato5!AU21</f>
        <v>0</v>
      </c>
      <c r="V20" s="229">
        <f>Formato5!AV21</f>
        <v>0</v>
      </c>
      <c r="W20" s="230">
        <f t="shared" ref="W20:W32" si="0">SUM(V20-R20)</f>
        <v>0</v>
      </c>
      <c r="X20" s="250"/>
    </row>
    <row r="21" spans="1:26" s="70" customFormat="1" ht="7.5" customHeight="1">
      <c r="A21" s="67"/>
      <c r="B21" s="247" t="s">
        <v>255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9"/>
      <c r="R21" s="234"/>
      <c r="S21" s="234"/>
      <c r="T21" s="229">
        <f>SUM(R21+S21)</f>
        <v>0</v>
      </c>
      <c r="U21" s="234"/>
      <c r="V21" s="234"/>
      <c r="W21" s="230">
        <f t="shared" si="0"/>
        <v>0</v>
      </c>
      <c r="X21" s="250"/>
    </row>
    <row r="22" spans="1:26" s="70" customFormat="1" ht="7.5" customHeight="1">
      <c r="A22" s="67"/>
      <c r="B22" s="247" t="s">
        <v>256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9"/>
      <c r="R22" s="234"/>
      <c r="S22" s="234"/>
      <c r="T22" s="229">
        <f>SUM(R22+S22)</f>
        <v>0</v>
      </c>
      <c r="U22" s="234"/>
      <c r="V22" s="234"/>
      <c r="W22" s="230">
        <f t="shared" si="0"/>
        <v>0</v>
      </c>
      <c r="X22" s="250"/>
    </row>
    <row r="23" spans="1:26" s="70" customFormat="1" ht="7.5" customHeight="1">
      <c r="A23" s="67"/>
      <c r="B23" s="247" t="s">
        <v>257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9"/>
      <c r="R23" s="229">
        <f>SUM(R24+R25)</f>
        <v>0</v>
      </c>
      <c r="S23" s="229">
        <f>SUM(S24+S25)</f>
        <v>0</v>
      </c>
      <c r="T23" s="229">
        <f>SUM(T24+T25)</f>
        <v>0</v>
      </c>
      <c r="U23" s="229">
        <f>SUM(U24+U25)</f>
        <v>0</v>
      </c>
      <c r="V23" s="229">
        <f>SUM(V24+V25)</f>
        <v>0</v>
      </c>
      <c r="W23" s="230">
        <f t="shared" si="0"/>
        <v>0</v>
      </c>
      <c r="X23" s="250"/>
    </row>
    <row r="24" spans="1:26" s="70" customFormat="1" ht="7.5" customHeight="1">
      <c r="A24" s="67"/>
      <c r="B24" s="247"/>
      <c r="C24" s="251" t="s">
        <v>258</v>
      </c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9"/>
      <c r="R24" s="234"/>
      <c r="S24" s="234"/>
      <c r="T24" s="229">
        <f>SUM(R24+S24)</f>
        <v>0</v>
      </c>
      <c r="U24" s="234"/>
      <c r="V24" s="234"/>
      <c r="W24" s="230">
        <f>SUM(V24-R24)</f>
        <v>0</v>
      </c>
      <c r="X24" s="250"/>
    </row>
    <row r="25" spans="1:26" s="70" customFormat="1" ht="7.5" customHeight="1">
      <c r="A25" s="67"/>
      <c r="B25" s="247"/>
      <c r="C25" s="251" t="s">
        <v>259</v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9"/>
      <c r="R25" s="234"/>
      <c r="S25" s="234"/>
      <c r="T25" s="229">
        <f>SUM(R25+S25)</f>
        <v>0</v>
      </c>
      <c r="U25" s="234"/>
      <c r="V25" s="234"/>
      <c r="W25" s="230">
        <f t="shared" si="0"/>
        <v>0</v>
      </c>
      <c r="X25" s="250"/>
    </row>
    <row r="26" spans="1:26" s="70" customFormat="1" ht="7.5" customHeight="1">
      <c r="A26" s="67"/>
      <c r="B26" s="247" t="s">
        <v>260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9"/>
      <c r="R26" s="229">
        <f>SUM(R27+R28)</f>
        <v>0</v>
      </c>
      <c r="S26" s="229">
        <f>SUM(S27+S28)</f>
        <v>0</v>
      </c>
      <c r="T26" s="229">
        <f>SUM(T27+T28)</f>
        <v>0</v>
      </c>
      <c r="U26" s="229">
        <f>SUM(U27+U28)</f>
        <v>0</v>
      </c>
      <c r="V26" s="229">
        <f>SUM(V27+V28)</f>
        <v>0</v>
      </c>
      <c r="W26" s="230">
        <f t="shared" si="0"/>
        <v>0</v>
      </c>
      <c r="X26" s="250"/>
    </row>
    <row r="27" spans="1:26" s="70" customFormat="1" ht="7.5" customHeight="1">
      <c r="A27" s="67"/>
      <c r="B27" s="247"/>
      <c r="C27" s="251" t="s">
        <v>258</v>
      </c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9"/>
      <c r="R27" s="234"/>
      <c r="S27" s="234"/>
      <c r="T27" s="229">
        <f t="shared" ref="T27:T32" si="1">SUM(R27+S27)</f>
        <v>0</v>
      </c>
      <c r="U27" s="234"/>
      <c r="V27" s="234"/>
      <c r="W27" s="230">
        <f t="shared" si="0"/>
        <v>0</v>
      </c>
      <c r="X27" s="250"/>
    </row>
    <row r="28" spans="1:26" s="70" customFormat="1" ht="7.5" customHeight="1">
      <c r="A28" s="67"/>
      <c r="B28" s="247"/>
      <c r="C28" s="251" t="s">
        <v>259</v>
      </c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9"/>
      <c r="R28" s="234"/>
      <c r="S28" s="234"/>
      <c r="T28" s="229">
        <f t="shared" si="1"/>
        <v>0</v>
      </c>
      <c r="U28" s="234"/>
      <c r="V28" s="234"/>
      <c r="W28" s="230">
        <f t="shared" si="0"/>
        <v>0</v>
      </c>
      <c r="X28" s="250"/>
    </row>
    <row r="29" spans="1:26" s="70" customFormat="1" ht="7.5" customHeight="1">
      <c r="A29" s="67"/>
      <c r="B29" s="247" t="s">
        <v>282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9"/>
      <c r="R29" s="229">
        <f>Formato5!AR26+Formato5!AR50</f>
        <v>1030000</v>
      </c>
      <c r="S29" s="229">
        <f>Formato5!AS26+Formato5!AS50</f>
        <v>0</v>
      </c>
      <c r="T29" s="229">
        <f t="shared" si="1"/>
        <v>1030000</v>
      </c>
      <c r="U29" s="229">
        <f>Formato5!AU26+Formato5!AU50</f>
        <v>78671</v>
      </c>
      <c r="V29" s="229">
        <f>Formato5!AV26+Formato5!AV50</f>
        <v>78671</v>
      </c>
      <c r="W29" s="230">
        <f t="shared" si="0"/>
        <v>-951329</v>
      </c>
      <c r="X29" s="250"/>
    </row>
    <row r="30" spans="1:26" s="70" customFormat="1" ht="7.5" customHeight="1">
      <c r="A30" s="67"/>
      <c r="B30" s="247" t="s">
        <v>4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9"/>
      <c r="R30" s="234"/>
      <c r="S30" s="234"/>
      <c r="T30" s="229">
        <f t="shared" si="1"/>
        <v>0</v>
      </c>
      <c r="U30" s="234"/>
      <c r="V30" s="234"/>
      <c r="W30" s="230">
        <f t="shared" si="0"/>
        <v>0</v>
      </c>
      <c r="X30" s="250"/>
    </row>
    <row r="31" spans="1:26" s="70" customFormat="1" ht="7.5" customHeight="1">
      <c r="A31" s="67"/>
      <c r="B31" s="247" t="s">
        <v>7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9"/>
      <c r="R31" s="229">
        <f>SUM(Formato5!AR45+Formato5!AR77+Formato5!AR78)</f>
        <v>59334313</v>
      </c>
      <c r="S31" s="229">
        <f>SUM(Formato5!AS45+Formato5!AS77+Formato5!AS78)</f>
        <v>0</v>
      </c>
      <c r="T31" s="229">
        <f t="shared" si="1"/>
        <v>59334313</v>
      </c>
      <c r="U31" s="229">
        <f>SUM(Formato5!AU45+Formato5!AU77+Formato5!AU78)</f>
        <v>6640885</v>
      </c>
      <c r="V31" s="229">
        <f>SUM(Formato5!AV45+Formato5!AV77+Formato5!AV78)</f>
        <v>6640885</v>
      </c>
      <c r="W31" s="230">
        <f t="shared" si="0"/>
        <v>-52693428</v>
      </c>
      <c r="X31" s="250"/>
    </row>
    <row r="32" spans="1:26" s="70" customFormat="1" ht="7.5" customHeight="1">
      <c r="A32" s="67"/>
      <c r="B32" s="247" t="s">
        <v>261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/>
      <c r="R32" s="234"/>
      <c r="S32" s="234"/>
      <c r="T32" s="229">
        <f t="shared" si="1"/>
        <v>0</v>
      </c>
      <c r="U32" s="234"/>
      <c r="V32" s="234"/>
      <c r="W32" s="230">
        <f t="shared" si="0"/>
        <v>0</v>
      </c>
      <c r="X32" s="250"/>
    </row>
    <row r="33" spans="1:26" s="70" customFormat="1" ht="7.5" customHeight="1" thickBot="1">
      <c r="A33" s="252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3"/>
      <c r="S33" s="253"/>
      <c r="T33" s="253"/>
      <c r="U33" s="253"/>
      <c r="V33" s="253"/>
      <c r="W33" s="253"/>
      <c r="X33" s="253"/>
    </row>
    <row r="34" spans="1:26" s="70" customFormat="1" ht="7.5" customHeight="1" thickTop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178"/>
      <c r="S34" s="178"/>
      <c r="T34" s="178"/>
      <c r="U34" s="178"/>
      <c r="V34" s="178"/>
      <c r="W34" s="178"/>
      <c r="X34" s="178"/>
    </row>
    <row r="35" spans="1:26" s="70" customFormat="1" ht="7.5" customHeight="1">
      <c r="A35" s="97" t="s">
        <v>3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210">
        <f>SUM(R19+R20+R21+R22+R23+R26+R29+R30+R31+R32)</f>
        <v>60364313</v>
      </c>
      <c r="S35" s="210">
        <f>SUM(S19+S20+S21+S22+S23+S26+S29+S30+S31+S32)</f>
        <v>0</v>
      </c>
      <c r="T35" s="210">
        <f>SUM(T19+T20+T21+T22+T23+T26+T29+T30+T31+T32)</f>
        <v>60364313</v>
      </c>
      <c r="U35" s="210">
        <f>SUM(U19+U20+U21+U22+U23+U26+U29+U30+U31+U32)</f>
        <v>6719556</v>
      </c>
      <c r="V35" s="210">
        <f>SUM(V19+V20+V21+V22+V23+V26+V29+V30+V31+V32)</f>
        <v>6719556</v>
      </c>
      <c r="W35" s="210">
        <f>SUM(V35-R35)</f>
        <v>-53644757</v>
      </c>
      <c r="X35" s="178"/>
    </row>
    <row r="36" spans="1:26" s="70" customFormat="1" ht="7.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67"/>
      <c r="S36" s="67"/>
      <c r="T36" s="67"/>
      <c r="U36" s="67"/>
      <c r="V36" s="67"/>
      <c r="W36" s="67"/>
      <c r="X36" s="67"/>
    </row>
    <row r="37" spans="1:26" s="70" customFormat="1" ht="7.5" customHeight="1" thickBo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67"/>
      <c r="S37" s="67"/>
      <c r="T37" s="67"/>
      <c r="U37" s="67"/>
      <c r="V37" s="254" t="s">
        <v>145</v>
      </c>
      <c r="W37" s="231">
        <f>IF(W19&gt;0,W19)+IF(W20&gt;0,W20)+IF(W21&gt;0,W21)+IF(W22&gt;0,W22)+IF(W24&gt;0,W24)+IF(W28&gt;0,W28)+IF(W29&gt;0,W29)+IF(W30&gt;0,W30)+IF(W31&gt;0,W31)+IF(W32&gt;0,W32)+IF(W25&gt;0,W25)+IF(W27&gt;0,W27)</f>
        <v>0</v>
      </c>
      <c r="X37" s="67"/>
    </row>
    <row r="38" spans="1:26" s="70" customFormat="1" ht="7.5" customHeight="1" thickTop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</row>
    <row r="39" spans="1:26" s="65" customFormat="1" ht="11.1" customHeight="1">
      <c r="A39" s="255"/>
      <c r="B39" s="256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8" t="s">
        <v>171</v>
      </c>
      <c r="S39" s="258" t="s">
        <v>33</v>
      </c>
      <c r="T39" s="258" t="s">
        <v>171</v>
      </c>
      <c r="U39" s="258" t="s">
        <v>171</v>
      </c>
      <c r="V39" s="258" t="s">
        <v>171</v>
      </c>
      <c r="W39" s="259"/>
      <c r="X39" s="255"/>
      <c r="Y39" s="66"/>
      <c r="Z39" s="66"/>
    </row>
    <row r="40" spans="1:26" s="65" customFormat="1" ht="11.1" customHeight="1">
      <c r="A40" s="255"/>
      <c r="B40" s="260" t="s">
        <v>284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58"/>
      <c r="S40" s="262" t="s">
        <v>39</v>
      </c>
      <c r="T40" s="258"/>
      <c r="U40" s="258"/>
      <c r="V40" s="258"/>
      <c r="W40" s="259" t="s">
        <v>42</v>
      </c>
      <c r="X40" s="255"/>
      <c r="Y40" s="66"/>
      <c r="Z40" s="66"/>
    </row>
    <row r="41" spans="1:26" s="65" customFormat="1" ht="10.5" customHeight="1">
      <c r="A41" s="255"/>
      <c r="B41" s="263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5" t="s">
        <v>160</v>
      </c>
      <c r="S41" s="258" t="s">
        <v>34</v>
      </c>
      <c r="T41" s="258" t="s">
        <v>35</v>
      </c>
      <c r="U41" s="258" t="s">
        <v>36</v>
      </c>
      <c r="V41" s="258" t="s">
        <v>37</v>
      </c>
      <c r="W41" s="259"/>
      <c r="X41" s="255"/>
      <c r="Y41" s="66"/>
      <c r="Z41" s="66"/>
    </row>
    <row r="42" spans="1:26" s="70" customFormat="1" ht="7.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</row>
    <row r="43" spans="1:26" s="70" customFormat="1" ht="7.5" customHeight="1">
      <c r="A43" s="247"/>
      <c r="B43" s="266" t="s">
        <v>262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9"/>
      <c r="R43" s="232">
        <f>SUM(R44+R45+R46+R47+R50+R53+R54)</f>
        <v>0</v>
      </c>
      <c r="S43" s="232">
        <f>SUM(S44+S45+S46+S47+S50+S53+S54)</f>
        <v>0</v>
      </c>
      <c r="T43" s="232">
        <f>SUM(R43+S43)</f>
        <v>0</v>
      </c>
      <c r="U43" s="232">
        <f>SUM(U44+U45+U46+U47+U50+U53+U54)</f>
        <v>0</v>
      </c>
      <c r="V43" s="233">
        <f>SUM(V44+V45+V46+V47+V50+V53+V54)</f>
        <v>0</v>
      </c>
      <c r="W43" s="233">
        <f t="shared" ref="W43:W48" si="2">SUM(V43-R43)</f>
        <v>0</v>
      </c>
      <c r="X43" s="249"/>
    </row>
    <row r="44" spans="1:26" s="70" customFormat="1" ht="7.5" customHeight="1">
      <c r="A44" s="247"/>
      <c r="B44" s="248"/>
      <c r="C44" s="248" t="s">
        <v>254</v>
      </c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9"/>
      <c r="R44" s="234"/>
      <c r="S44" s="234"/>
      <c r="T44" s="229">
        <f>SUM(R44+S44)</f>
        <v>0</v>
      </c>
      <c r="U44" s="234"/>
      <c r="V44" s="234"/>
      <c r="W44" s="230">
        <f t="shared" si="2"/>
        <v>0</v>
      </c>
      <c r="X44" s="267"/>
    </row>
    <row r="45" spans="1:26" s="70" customFormat="1" ht="7.5" customHeight="1">
      <c r="A45" s="247"/>
      <c r="B45" s="248"/>
      <c r="C45" s="248" t="s">
        <v>255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9"/>
      <c r="R45" s="234"/>
      <c r="S45" s="234"/>
      <c r="T45" s="229">
        <f>SUM(R45+S45)</f>
        <v>0</v>
      </c>
      <c r="U45" s="234"/>
      <c r="V45" s="234"/>
      <c r="W45" s="230">
        <f t="shared" si="2"/>
        <v>0</v>
      </c>
      <c r="X45" s="267"/>
    </row>
    <row r="46" spans="1:26" s="70" customFormat="1" ht="7.5" customHeight="1">
      <c r="A46" s="247"/>
      <c r="B46" s="248"/>
      <c r="C46" s="248" t="s">
        <v>256</v>
      </c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9"/>
      <c r="R46" s="234"/>
      <c r="S46" s="234"/>
      <c r="T46" s="229">
        <f>SUM(R46+S46)</f>
        <v>0</v>
      </c>
      <c r="U46" s="234"/>
      <c r="V46" s="234"/>
      <c r="W46" s="230">
        <f t="shared" si="2"/>
        <v>0</v>
      </c>
      <c r="X46" s="267"/>
    </row>
    <row r="47" spans="1:26" s="70" customFormat="1" ht="7.5" customHeight="1">
      <c r="A47" s="247"/>
      <c r="B47" s="248"/>
      <c r="C47" s="248" t="s">
        <v>257</v>
      </c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9"/>
      <c r="R47" s="229">
        <f>SUM(R48+R49)</f>
        <v>0</v>
      </c>
      <c r="S47" s="229">
        <f>SUM(S48+S49)</f>
        <v>0</v>
      </c>
      <c r="T47" s="229">
        <f>SUM(R47+S47)</f>
        <v>0</v>
      </c>
      <c r="U47" s="229">
        <f>SUM(U48+U49)</f>
        <v>0</v>
      </c>
      <c r="V47" s="230">
        <f>SUM(V48+V49)</f>
        <v>0</v>
      </c>
      <c r="W47" s="230">
        <f t="shared" si="2"/>
        <v>0</v>
      </c>
      <c r="X47" s="267"/>
    </row>
    <row r="48" spans="1:26" s="70" customFormat="1" ht="7.5" customHeight="1">
      <c r="A48" s="247"/>
      <c r="B48" s="248"/>
      <c r="C48" s="248"/>
      <c r="D48" s="248" t="s">
        <v>258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9"/>
      <c r="R48" s="234"/>
      <c r="S48" s="234"/>
      <c r="T48" s="229">
        <f t="shared" ref="T48:T59" si="3">SUM(R48+S48)</f>
        <v>0</v>
      </c>
      <c r="U48" s="234"/>
      <c r="V48" s="234"/>
      <c r="W48" s="230">
        <f t="shared" si="2"/>
        <v>0</v>
      </c>
      <c r="X48" s="267"/>
      <c r="Y48" s="72"/>
    </row>
    <row r="49" spans="1:25" s="70" customFormat="1" ht="7.5" customHeight="1">
      <c r="A49" s="247"/>
      <c r="B49" s="248"/>
      <c r="C49" s="248"/>
      <c r="D49" s="248" t="s">
        <v>259</v>
      </c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9"/>
      <c r="R49" s="234"/>
      <c r="S49" s="234"/>
      <c r="T49" s="229">
        <f t="shared" si="3"/>
        <v>0</v>
      </c>
      <c r="U49" s="234"/>
      <c r="V49" s="234"/>
      <c r="W49" s="230">
        <f t="shared" ref="W49:W54" si="4">SUM(V49-R49)</f>
        <v>0</v>
      </c>
      <c r="X49" s="267"/>
      <c r="Y49" s="72"/>
    </row>
    <row r="50" spans="1:25" s="70" customFormat="1" ht="7.5" customHeight="1">
      <c r="A50" s="247"/>
      <c r="B50" s="248"/>
      <c r="C50" s="248" t="s">
        <v>260</v>
      </c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9"/>
      <c r="R50" s="229">
        <f>SUM(R51+R52)</f>
        <v>0</v>
      </c>
      <c r="S50" s="229">
        <f>SUM(S51+S52)</f>
        <v>0</v>
      </c>
      <c r="T50" s="229">
        <f t="shared" si="3"/>
        <v>0</v>
      </c>
      <c r="U50" s="229">
        <f>SUM(U51+U52)</f>
        <v>0</v>
      </c>
      <c r="V50" s="230">
        <f>SUM(V51+V52)</f>
        <v>0</v>
      </c>
      <c r="W50" s="230">
        <f t="shared" si="4"/>
        <v>0</v>
      </c>
      <c r="X50" s="267"/>
      <c r="Y50" s="72"/>
    </row>
    <row r="51" spans="1:25" s="70" customFormat="1" ht="7.5" customHeight="1">
      <c r="A51" s="247"/>
      <c r="B51" s="248"/>
      <c r="C51" s="248"/>
      <c r="D51" s="248" t="s">
        <v>258</v>
      </c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9"/>
      <c r="R51" s="234"/>
      <c r="S51" s="234"/>
      <c r="T51" s="229">
        <f t="shared" si="3"/>
        <v>0</v>
      </c>
      <c r="U51" s="234"/>
      <c r="V51" s="234"/>
      <c r="W51" s="230">
        <f t="shared" si="4"/>
        <v>0</v>
      </c>
      <c r="X51" s="249"/>
      <c r="Y51" s="72"/>
    </row>
    <row r="52" spans="1:25" s="70" customFormat="1" ht="7.5" customHeight="1">
      <c r="A52" s="247"/>
      <c r="B52" s="248"/>
      <c r="C52" s="248"/>
      <c r="D52" s="248" t="s">
        <v>259</v>
      </c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9"/>
      <c r="R52" s="234"/>
      <c r="S52" s="234"/>
      <c r="T52" s="229">
        <f t="shared" si="3"/>
        <v>0</v>
      </c>
      <c r="U52" s="234"/>
      <c r="V52" s="234"/>
      <c r="W52" s="230">
        <f t="shared" si="4"/>
        <v>0</v>
      </c>
      <c r="X52" s="249"/>
      <c r="Y52" s="72"/>
    </row>
    <row r="53" spans="1:25" s="70" customFormat="1" ht="7.5" customHeight="1">
      <c r="A53" s="247"/>
      <c r="B53" s="248"/>
      <c r="C53" s="248" t="s">
        <v>4</v>
      </c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9"/>
      <c r="R53" s="234"/>
      <c r="S53" s="234"/>
      <c r="T53" s="229">
        <f t="shared" si="3"/>
        <v>0</v>
      </c>
      <c r="U53" s="234"/>
      <c r="V53" s="234"/>
      <c r="W53" s="230">
        <f t="shared" si="4"/>
        <v>0</v>
      </c>
      <c r="X53" s="249"/>
      <c r="Y53" s="72"/>
    </row>
    <row r="54" spans="1:25" s="70" customFormat="1" ht="7.5" customHeight="1">
      <c r="A54" s="247"/>
      <c r="B54" s="248"/>
      <c r="C54" s="248" t="s">
        <v>7</v>
      </c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9"/>
      <c r="R54" s="234"/>
      <c r="S54" s="234"/>
      <c r="T54" s="229">
        <f>SUM(R54+S54)</f>
        <v>0</v>
      </c>
      <c r="U54" s="234"/>
      <c r="V54" s="234"/>
      <c r="W54" s="230">
        <f t="shared" si="4"/>
        <v>0</v>
      </c>
      <c r="X54" s="249"/>
      <c r="Y54" s="72"/>
    </row>
    <row r="55" spans="1:25" s="70" customFormat="1" ht="7.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178"/>
      <c r="S55" s="178"/>
      <c r="T55" s="178"/>
      <c r="U55" s="178"/>
      <c r="V55" s="178"/>
      <c r="W55" s="178"/>
      <c r="X55" s="67"/>
      <c r="Y55" s="72"/>
    </row>
    <row r="56" spans="1:25" s="70" customFormat="1" ht="7.5" customHeight="1">
      <c r="A56" s="247"/>
      <c r="B56" s="266" t="s">
        <v>263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9"/>
      <c r="R56" s="232">
        <f>SUM(R57+R58+R59)</f>
        <v>60364313</v>
      </c>
      <c r="S56" s="232">
        <f>SUM(S57+S58+S59)</f>
        <v>0</v>
      </c>
      <c r="T56" s="232">
        <f t="shared" si="3"/>
        <v>60364313</v>
      </c>
      <c r="U56" s="232">
        <f>SUM(U57+U58+U59)</f>
        <v>6719556</v>
      </c>
      <c r="V56" s="233">
        <f>SUM(V57+V58+V59)</f>
        <v>6719556</v>
      </c>
      <c r="W56" s="233">
        <f>SUM(V56-R56)</f>
        <v>-53644757</v>
      </c>
      <c r="X56" s="249"/>
      <c r="Y56" s="72"/>
    </row>
    <row r="57" spans="1:25" s="70" customFormat="1" ht="7.5" customHeight="1">
      <c r="A57" s="247"/>
      <c r="B57" s="248"/>
      <c r="C57" s="248" t="s">
        <v>126</v>
      </c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9"/>
      <c r="R57" s="229">
        <f>R20</f>
        <v>0</v>
      </c>
      <c r="S57" s="229">
        <f>S20</f>
        <v>0</v>
      </c>
      <c r="T57" s="229">
        <f t="shared" si="3"/>
        <v>0</v>
      </c>
      <c r="U57" s="229">
        <f>U20</f>
        <v>0</v>
      </c>
      <c r="V57" s="229">
        <f>V20</f>
        <v>0</v>
      </c>
      <c r="W57" s="230">
        <f>SUM(V57-R57)</f>
        <v>0</v>
      </c>
      <c r="X57" s="267"/>
      <c r="Y57" s="72"/>
    </row>
    <row r="58" spans="1:25" s="70" customFormat="1" ht="7.5" customHeight="1">
      <c r="A58" s="247"/>
      <c r="B58" s="248"/>
      <c r="C58" s="248" t="s">
        <v>282</v>
      </c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9"/>
      <c r="R58" s="229">
        <f>R29</f>
        <v>1030000</v>
      </c>
      <c r="S58" s="229">
        <f>S29</f>
        <v>0</v>
      </c>
      <c r="T58" s="229">
        <f t="shared" si="3"/>
        <v>1030000</v>
      </c>
      <c r="U58" s="229">
        <f>U29</f>
        <v>78671</v>
      </c>
      <c r="V58" s="229">
        <f>V29</f>
        <v>78671</v>
      </c>
      <c r="W58" s="230">
        <f>SUM(V58-R58)</f>
        <v>-951329</v>
      </c>
      <c r="X58" s="267"/>
    </row>
    <row r="59" spans="1:25" s="70" customFormat="1" ht="7.5" customHeight="1">
      <c r="A59" s="247"/>
      <c r="B59" s="248"/>
      <c r="C59" s="248" t="s">
        <v>7</v>
      </c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9"/>
      <c r="R59" s="229">
        <f>R31</f>
        <v>59334313</v>
      </c>
      <c r="S59" s="229">
        <f>S31</f>
        <v>0</v>
      </c>
      <c r="T59" s="229">
        <f t="shared" si="3"/>
        <v>59334313</v>
      </c>
      <c r="U59" s="229">
        <f>U31</f>
        <v>6640885</v>
      </c>
      <c r="V59" s="229">
        <f>V31</f>
        <v>6640885</v>
      </c>
      <c r="W59" s="230">
        <f>SUM(V59-R59)</f>
        <v>-52693428</v>
      </c>
      <c r="X59" s="267"/>
    </row>
    <row r="60" spans="1:25" s="70" customFormat="1" ht="7.5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178"/>
      <c r="S60" s="178"/>
      <c r="T60" s="178"/>
      <c r="U60" s="178"/>
      <c r="V60" s="178"/>
      <c r="W60" s="178"/>
      <c r="X60" s="67"/>
    </row>
    <row r="61" spans="1:25" s="70" customFormat="1" ht="7.5" customHeight="1">
      <c r="A61" s="247"/>
      <c r="B61" s="266" t="s">
        <v>252</v>
      </c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9"/>
      <c r="R61" s="232">
        <f>SUM(R62)</f>
        <v>0</v>
      </c>
      <c r="S61" s="232">
        <f>SUM(S62)</f>
        <v>0</v>
      </c>
      <c r="T61" s="232">
        <f>SUM(R61+S61)</f>
        <v>0</v>
      </c>
      <c r="U61" s="232">
        <f>SUM(U62)</f>
        <v>0</v>
      </c>
      <c r="V61" s="233">
        <f>SUM(V62)</f>
        <v>0</v>
      </c>
      <c r="W61" s="233">
        <f>SUM(V61-R61)</f>
        <v>0</v>
      </c>
      <c r="X61" s="249"/>
    </row>
    <row r="62" spans="1:25" s="70" customFormat="1" ht="7.5" customHeight="1">
      <c r="A62" s="247"/>
      <c r="B62" s="248"/>
      <c r="C62" s="248" t="s">
        <v>283</v>
      </c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9"/>
      <c r="R62" s="234"/>
      <c r="S62" s="234"/>
      <c r="T62" s="229">
        <f>SUM(R62+S62)</f>
        <v>0</v>
      </c>
      <c r="U62" s="234"/>
      <c r="V62" s="234"/>
      <c r="W62" s="230">
        <f>SUM(V62-R62)</f>
        <v>0</v>
      </c>
      <c r="X62" s="267"/>
    </row>
    <row r="63" spans="1:25" s="70" customFormat="1" ht="7.5" customHeight="1" thickBot="1">
      <c r="A63" s="67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3"/>
      <c r="S63" s="253"/>
      <c r="T63" s="253"/>
      <c r="U63" s="253"/>
      <c r="V63" s="253"/>
      <c r="W63" s="268"/>
      <c r="X63" s="252"/>
    </row>
    <row r="64" spans="1:25" s="70" customFormat="1" ht="7.5" customHeight="1" thickTop="1">
      <c r="A64" s="67"/>
      <c r="B64" s="67"/>
      <c r="C64" s="42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176"/>
      <c r="S64" s="176"/>
      <c r="T64" s="176"/>
      <c r="U64" s="176"/>
      <c r="V64" s="176"/>
      <c r="W64" s="176"/>
      <c r="X64" s="69"/>
    </row>
    <row r="65" spans="1:25" s="70" customFormat="1" ht="7.5" customHeight="1">
      <c r="A65" s="97" t="s">
        <v>3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210">
        <f>SUM(R43+R56+R61)</f>
        <v>60364313</v>
      </c>
      <c r="S65" s="210">
        <f>SUM(S43+S56+S61)</f>
        <v>0</v>
      </c>
      <c r="T65" s="210">
        <f>SUM(T43+T56+T61)</f>
        <v>60364313</v>
      </c>
      <c r="U65" s="210">
        <f>SUM(U43+U56+U61)</f>
        <v>6719556</v>
      </c>
      <c r="V65" s="210">
        <f>SUM(V43+V56+V61)</f>
        <v>6719556</v>
      </c>
      <c r="W65" s="210">
        <f>SUM(V65-R65)</f>
        <v>-53644757</v>
      </c>
      <c r="X65" s="67"/>
    </row>
    <row r="66" spans="1:25" s="70" customFormat="1" ht="7.5" customHeight="1">
      <c r="A66" s="67"/>
      <c r="B66" s="71"/>
      <c r="C66" s="42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/>
      <c r="S66" s="68"/>
      <c r="T66" s="68"/>
      <c r="U66" s="68"/>
      <c r="V66" s="76"/>
      <c r="W66" s="76"/>
      <c r="X66" s="78"/>
    </row>
    <row r="67" spans="1:25" s="70" customFormat="1" ht="7.5" customHeight="1" thickBot="1">
      <c r="A67" s="67"/>
      <c r="B67" s="71"/>
      <c r="C67" s="42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  <c r="S67" s="68"/>
      <c r="T67" s="68"/>
      <c r="U67" s="68"/>
      <c r="V67" s="254" t="s">
        <v>145</v>
      </c>
      <c r="W67" s="231">
        <f>IF(W44&gt;0,W44)+IF(W45&gt;0,W45)+IF(W46&gt;0,W46)+IF(W48&gt;0,W48)+IF(W49&gt;0,W49)+IF(W51&gt;0,W51)+IF(W52&gt;0,W52)+IF(W53&gt;0,W53)+IF(W54&gt;0,W54)+IF(W57&gt;0,W57)+IF(W58&gt;0,W58)+IF(W59&gt;0,W59)+IF(W62&gt;0,W62)</f>
        <v>0</v>
      </c>
      <c r="X67" s="78"/>
    </row>
    <row r="68" spans="1:25" s="70" customFormat="1" ht="7.5" customHeight="1" thickTop="1">
      <c r="A68" s="67"/>
      <c r="B68" s="71"/>
      <c r="C68" s="42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8"/>
      <c r="S68" s="68"/>
      <c r="T68" s="68"/>
      <c r="U68" s="68"/>
      <c r="V68" s="254"/>
      <c r="W68" s="254"/>
      <c r="X68" s="78"/>
    </row>
    <row r="69" spans="1:25" s="70" customFormat="1" ht="7.5" customHeight="1">
      <c r="A69" s="67"/>
      <c r="B69" s="71"/>
      <c r="C69" s="42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  <c r="S69" s="68"/>
      <c r="T69" s="68"/>
      <c r="U69" s="68"/>
      <c r="V69" s="76"/>
      <c r="W69" s="76"/>
      <c r="X69" s="78"/>
    </row>
    <row r="70" spans="1:25" s="73" customFormat="1" ht="16.5">
      <c r="A70" s="43"/>
      <c r="B70" s="410" t="s">
        <v>318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269"/>
      <c r="S70" s="269"/>
      <c r="T70" s="269"/>
      <c r="U70" s="269"/>
      <c r="V70" s="269"/>
      <c r="W70" s="269"/>
      <c r="X70" s="43"/>
    </row>
    <row r="71" spans="1:25" s="73" customFormat="1" ht="7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8"/>
      <c r="S71" s="68"/>
      <c r="T71" s="68"/>
      <c r="U71" s="68"/>
      <c r="V71" s="68"/>
      <c r="W71" s="68"/>
      <c r="X71" s="69"/>
      <c r="Y71" s="235"/>
    </row>
    <row r="72" spans="1:25" s="70" customFormat="1" ht="7.5" customHeight="1">
      <c r="A72" s="71" t="s">
        <v>20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76"/>
      <c r="S72" s="76"/>
      <c r="T72" s="76"/>
      <c r="U72" s="76"/>
      <c r="V72" s="76"/>
      <c r="W72" s="48" t="s">
        <v>320</v>
      </c>
      <c r="X72" s="78"/>
    </row>
    <row r="73" spans="1:25" s="65" customFormat="1" ht="12" customHeight="1"/>
    <row r="74" spans="1:25" s="65" customFormat="1" ht="12" customHeight="1"/>
    <row r="75" spans="1:25" s="65" customFormat="1" ht="12" customHeight="1"/>
    <row r="76" spans="1:25" s="65" customFormat="1" ht="12" customHeight="1"/>
    <row r="77" spans="1:25" s="65" customFormat="1" ht="12" customHeight="1"/>
    <row r="78" spans="1:25" s="65" customFormat="1" ht="12" customHeight="1"/>
    <row r="79" spans="1:25" s="65" customFormat="1" ht="12" customHeight="1"/>
    <row r="80" spans="1:25" s="65" customFormat="1" ht="12" customHeight="1"/>
    <row r="81" s="65" customFormat="1" ht="12" customHeight="1"/>
    <row r="82" s="65" customFormat="1" ht="12" customHeight="1"/>
    <row r="83" s="65" customFormat="1" ht="12" customHeight="1"/>
    <row r="84" s="65" customFormat="1" ht="12" customHeight="1"/>
    <row r="85" s="65" customFormat="1" ht="12" customHeight="1"/>
    <row r="86" s="65" customFormat="1" ht="12" customHeight="1"/>
    <row r="87" s="65" customFormat="1" ht="12" customHeight="1"/>
    <row r="88" s="65" customFormat="1" ht="12" customHeight="1"/>
    <row r="89" s="65" customFormat="1" ht="12" customHeight="1"/>
    <row r="90" s="62" customFormat="1" ht="11.25"/>
    <row r="91" s="62" customFormat="1" ht="11.25"/>
    <row r="92" s="62" customFormat="1" ht="11.25"/>
    <row r="93" s="62" customFormat="1" ht="11.25"/>
    <row r="94" s="62" customFormat="1" ht="11.25"/>
    <row r="95" s="62" customFormat="1" ht="11.25"/>
    <row r="96" s="62" customFormat="1" ht="11.25"/>
    <row r="97" s="62" customFormat="1" ht="11.25"/>
    <row r="98" s="62" customFormat="1" ht="11.25"/>
    <row r="99" s="62" customFormat="1" ht="11.25"/>
    <row r="100" s="62" customFormat="1" ht="11.25"/>
    <row r="101" s="62" customFormat="1" ht="11.25"/>
    <row r="102" s="62" customFormat="1" ht="11.25"/>
    <row r="103" s="62" customFormat="1" ht="11.25"/>
    <row r="104" s="62" customFormat="1" ht="11.25"/>
    <row r="105" s="62" customFormat="1" ht="11.25"/>
    <row r="106" s="62" customFormat="1" ht="11.25"/>
    <row r="107" s="62" customFormat="1" ht="11.25"/>
    <row r="108" s="62" customFormat="1" ht="11.25"/>
    <row r="109" s="62" customFormat="1" ht="11.25"/>
    <row r="110" s="62" customFormat="1" ht="11.25"/>
    <row r="111" s="62" customFormat="1" ht="11.25"/>
    <row r="112" s="62" customFormat="1" ht="11.25"/>
    <row r="113" s="62" customFormat="1" ht="11.25"/>
    <row r="114" s="62" customFormat="1" ht="11.25"/>
    <row r="115" s="62" customFormat="1" ht="11.25"/>
    <row r="116" s="62" customFormat="1" ht="11.25"/>
    <row r="117" s="62" customFormat="1" ht="11.25"/>
    <row r="118" s="62" customFormat="1" ht="11.25"/>
    <row r="119" s="62" customFormat="1" ht="11.25"/>
    <row r="120" s="62" customFormat="1" ht="11.25"/>
    <row r="121" s="62" customFormat="1" ht="11.25"/>
    <row r="122" s="62" customFormat="1" ht="11.25"/>
    <row r="123" s="62" customFormat="1" ht="11.25"/>
    <row r="124" s="62" customFormat="1" ht="11.25"/>
    <row r="125" s="62" customFormat="1" ht="11.25"/>
    <row r="126" s="62" customFormat="1" ht="11.25"/>
    <row r="127" s="62" customFormat="1" ht="11.25"/>
    <row r="128" s="62" customFormat="1" ht="11.25"/>
    <row r="129" s="62" customFormat="1" ht="11.25"/>
    <row r="130" s="62" customFormat="1" ht="11.25"/>
    <row r="131" s="62" customFormat="1" ht="11.25"/>
    <row r="132" s="62" customFormat="1" ht="11.25"/>
    <row r="133" s="62" customFormat="1" ht="11.25"/>
    <row r="134" s="62" customFormat="1" ht="11.25"/>
    <row r="135" s="62" customFormat="1" ht="11.25"/>
    <row r="136" s="62" customFormat="1" ht="11.25"/>
    <row r="137" s="62" customFormat="1" ht="11.25"/>
    <row r="138" s="62" customFormat="1" ht="11.25"/>
    <row r="139" s="62" customFormat="1" ht="11.25"/>
    <row r="140" s="62" customFormat="1" ht="11.25"/>
    <row r="141" s="62" customFormat="1" ht="11.25"/>
    <row r="142" s="62" customFormat="1" ht="11.25"/>
    <row r="143" s="62" customFormat="1" ht="11.25"/>
    <row r="144" s="62" customFormat="1" ht="11.25"/>
    <row r="145" s="62" customFormat="1" ht="11.25"/>
    <row r="146" s="62" customFormat="1" ht="11.25"/>
    <row r="147" s="62" customFormat="1" ht="11.25"/>
    <row r="148" s="62" customFormat="1" ht="11.25"/>
    <row r="149" s="62" customFormat="1" ht="11.25"/>
    <row r="150" s="62" customFormat="1" ht="11.25"/>
    <row r="151" s="62" customFormat="1" ht="11.25"/>
    <row r="152" s="62" customFormat="1" ht="11.25"/>
    <row r="153" s="62" customFormat="1" ht="11.25"/>
    <row r="154" s="62" customFormat="1" ht="11.25"/>
    <row r="155" s="62" customFormat="1" ht="11.25"/>
    <row r="156" s="62" customFormat="1" ht="11.25"/>
    <row r="157" s="62" customFormat="1" ht="11.25"/>
    <row r="158" s="62" customFormat="1" ht="11.25"/>
    <row r="159" s="62" customFormat="1" ht="11.25"/>
    <row r="160" s="62" customFormat="1" ht="11.25"/>
    <row r="161" s="62" customFormat="1" ht="11.25"/>
    <row r="162" s="62" customFormat="1" ht="11.25"/>
    <row r="163" s="62" customFormat="1" ht="11.25"/>
    <row r="164" s="62" customFormat="1" ht="11.25"/>
    <row r="165" s="62" customFormat="1" ht="11.25"/>
    <row r="166" s="62" customFormat="1" ht="11.25"/>
    <row r="167" s="62" customFormat="1" ht="11.25"/>
    <row r="168" s="62" customFormat="1" ht="11.25"/>
    <row r="169" s="62" customFormat="1" ht="11.25"/>
    <row r="170" s="62" customFormat="1" ht="11.25"/>
    <row r="171" s="62" customFormat="1" ht="11.25"/>
    <row r="172" s="62" customFormat="1" ht="11.25"/>
    <row r="173" s="62" customFormat="1" ht="11.25"/>
    <row r="174" s="62" customFormat="1" ht="11.25"/>
    <row r="175" s="62" customFormat="1" ht="11.25"/>
    <row r="176" s="62" customFormat="1" ht="11.25"/>
    <row r="177" s="62" customFormat="1" ht="11.25"/>
    <row r="178" s="62" customFormat="1" ht="11.25"/>
    <row r="179" s="62" customFormat="1" ht="11.25"/>
    <row r="180" s="62" customFormat="1" ht="11.25"/>
    <row r="181" s="62" customFormat="1" ht="11.25"/>
    <row r="182" s="62" customFormat="1" ht="11.25"/>
    <row r="183" s="62" customFormat="1" ht="11.25"/>
    <row r="184" s="62" customFormat="1" ht="11.25"/>
    <row r="185" s="62" customFormat="1" ht="11.25"/>
    <row r="186" s="62" customFormat="1" ht="11.25"/>
    <row r="187" s="62" customFormat="1" ht="11.25"/>
    <row r="188" s="62" customFormat="1" ht="11.25"/>
    <row r="189" s="62" customFormat="1" ht="11.25"/>
    <row r="190" s="62" customFormat="1" ht="11.25"/>
    <row r="191" s="62" customFormat="1" ht="11.25"/>
    <row r="192" s="62" customFormat="1" ht="11.25"/>
    <row r="193" s="62" customFormat="1" ht="11.25"/>
    <row r="194" s="62" customFormat="1" ht="11.25"/>
    <row r="195" s="62" customFormat="1" ht="11.25"/>
    <row r="196" s="62" customFormat="1" ht="11.25"/>
    <row r="197" s="62" customFormat="1" ht="11.25"/>
    <row r="198" s="62" customFormat="1" ht="11.25"/>
    <row r="199" s="62" customFormat="1" ht="11.25"/>
    <row r="200" s="62" customFormat="1" ht="11.25"/>
    <row r="201" s="62" customFormat="1" ht="11.25"/>
    <row r="202" s="62" customFormat="1" ht="11.25"/>
    <row r="203" s="62" customFormat="1" ht="11.25"/>
    <row r="204" s="62" customFormat="1" ht="11.25"/>
    <row r="205" s="62" customFormat="1" ht="11.25"/>
    <row r="206" s="62" customFormat="1" ht="11.25"/>
    <row r="207" s="62" customFormat="1" ht="11.25"/>
    <row r="208" s="62" customFormat="1" ht="11.25"/>
    <row r="209" s="62" customFormat="1" ht="11.25"/>
    <row r="210" s="62" customFormat="1" ht="11.25"/>
    <row r="211" s="62" customFormat="1" ht="11.25"/>
    <row r="212" s="62" customFormat="1" ht="11.25"/>
    <row r="213" s="62" customFormat="1" ht="11.25"/>
    <row r="214" s="62" customFormat="1" ht="11.25"/>
    <row r="215" s="62" customFormat="1" ht="11.25"/>
    <row r="216" s="62" customFormat="1" ht="11.25"/>
    <row r="217" s="62" customFormat="1" ht="11.25"/>
    <row r="218" s="62" customFormat="1" ht="11.25"/>
    <row r="219" s="62" customFormat="1" ht="11.25"/>
    <row r="220" s="62" customFormat="1" ht="11.25"/>
    <row r="221" s="62" customFormat="1" ht="11.25"/>
    <row r="222" s="62" customFormat="1" ht="11.25"/>
    <row r="223" s="62" customFormat="1" ht="11.25"/>
    <row r="224" s="62" customFormat="1" ht="11.25"/>
    <row r="225" s="62" customFormat="1" ht="11.25"/>
    <row r="226" s="62" customFormat="1" ht="11.25"/>
    <row r="227" s="62" customFormat="1" ht="11.25"/>
    <row r="228" s="62" customFormat="1" ht="11.25"/>
    <row r="229" s="62" customFormat="1" ht="11.25"/>
    <row r="230" s="62" customFormat="1" ht="11.25"/>
    <row r="231" s="62" customFormat="1" ht="11.25"/>
    <row r="232" s="62" customFormat="1" ht="11.25"/>
    <row r="233" s="62" customFormat="1" ht="11.25"/>
    <row r="234" s="62" customFormat="1" ht="11.25"/>
    <row r="235" s="62" customFormat="1" ht="11.25"/>
    <row r="236" s="62" customFormat="1" ht="11.25"/>
    <row r="237" s="62" customFormat="1" ht="11.25"/>
    <row r="238" s="62" customFormat="1" ht="11.25"/>
    <row r="239" s="62" customFormat="1" ht="11.25"/>
    <row r="240" s="62" customFormat="1" ht="11.25"/>
    <row r="241" s="62" customFormat="1" ht="11.25"/>
    <row r="242" s="62" customFormat="1" ht="11.25"/>
    <row r="243" s="62" customFormat="1" ht="11.25"/>
    <row r="244" s="62" customFormat="1" ht="11.25"/>
    <row r="245" s="62" customFormat="1" ht="11.25"/>
    <row r="246" s="62" customFormat="1" ht="11.25"/>
    <row r="247" s="62" customFormat="1" ht="11.25"/>
    <row r="248" s="62" customFormat="1" ht="11.25"/>
    <row r="249" s="62" customFormat="1" ht="11.25"/>
    <row r="250" s="62" customFormat="1" ht="11.25"/>
    <row r="251" s="62" customFormat="1" ht="11.25"/>
    <row r="252" s="62" customFormat="1" ht="11.25"/>
    <row r="253" s="62" customFormat="1" ht="11.25"/>
    <row r="254" s="62" customFormat="1" ht="11.25"/>
    <row r="255" s="62" customFormat="1" ht="11.25"/>
    <row r="256" s="62" customFormat="1" ht="11.25"/>
    <row r="257" s="62" customFormat="1" ht="11.25"/>
    <row r="258" s="62" customFormat="1" ht="11.25"/>
    <row r="259" s="62" customFormat="1" ht="11.25"/>
    <row r="260" s="62" customFormat="1" ht="11.25"/>
    <row r="261" s="62" customFormat="1" ht="11.25"/>
    <row r="262" s="62" customFormat="1" ht="11.25"/>
    <row r="263" s="62" customFormat="1" ht="11.25"/>
    <row r="264" s="62" customFormat="1" ht="11.25"/>
    <row r="265" s="62" customFormat="1" ht="11.25"/>
    <row r="266" s="62" customFormat="1" ht="11.25"/>
    <row r="267" s="62" customFormat="1" ht="11.25"/>
    <row r="268" s="62" customFormat="1" ht="11.25"/>
    <row r="269" s="62" customFormat="1" ht="11.25"/>
    <row r="270" s="62" customFormat="1" ht="11.25"/>
    <row r="271" s="62" customFormat="1" ht="11.25"/>
    <row r="272" s="62" customFormat="1" ht="11.25"/>
    <row r="273" s="62" customFormat="1" ht="11.25"/>
    <row r="274" s="62" customFormat="1" ht="11.25"/>
    <row r="275" s="62" customFormat="1" ht="11.25"/>
    <row r="276" s="62" customFormat="1" ht="11.25"/>
    <row r="277" s="62" customFormat="1" ht="11.25"/>
    <row r="278" s="62" customFormat="1" ht="11.25"/>
    <row r="279" s="62" customFormat="1" ht="11.25"/>
    <row r="280" s="62" customFormat="1" ht="11.25"/>
    <row r="281" s="62" customFormat="1" ht="11.25"/>
    <row r="282" s="62" customFormat="1" ht="11.25"/>
    <row r="283" s="62" customFormat="1" ht="11.25"/>
    <row r="284" s="62" customFormat="1" ht="11.25"/>
    <row r="285" s="62" customFormat="1" ht="11.25"/>
    <row r="286" s="62" customFormat="1" ht="11.25"/>
    <row r="287" s="62" customFormat="1" ht="11.25"/>
    <row r="288" s="62" customFormat="1" ht="11.25"/>
    <row r="289" s="62" customFormat="1" ht="11.25"/>
    <row r="290" s="62" customFormat="1" ht="11.25"/>
    <row r="291" s="62" customFormat="1" ht="11.25"/>
    <row r="292" s="62" customFormat="1" ht="11.25"/>
    <row r="293" s="62" customFormat="1" ht="11.25"/>
    <row r="294" s="62" customFormat="1" ht="11.25"/>
    <row r="295" s="62" customFormat="1" ht="11.25"/>
    <row r="296" s="62" customFormat="1" ht="11.25"/>
    <row r="297" s="62" customFormat="1" ht="11.25"/>
    <row r="298" s="62" customFormat="1" ht="11.25"/>
    <row r="299" s="62" customFormat="1" ht="11.25"/>
    <row r="300" s="62" customFormat="1" ht="11.25"/>
    <row r="301" s="62" customFormat="1" ht="11.25"/>
    <row r="302" s="62" customFormat="1" ht="11.25"/>
    <row r="303" s="62" customFormat="1" ht="11.25"/>
    <row r="304" s="62" customFormat="1" ht="11.25"/>
    <row r="305" s="62" customFormat="1" ht="11.25"/>
    <row r="306" s="62" customFormat="1" ht="11.25"/>
    <row r="307" s="62" customFormat="1" ht="11.25"/>
    <row r="308" s="62" customFormat="1" ht="11.25"/>
    <row r="309" s="62" customFormat="1" ht="11.25"/>
    <row r="310" s="62" customFormat="1" ht="11.25"/>
    <row r="311" s="62" customFormat="1" ht="11.25"/>
    <row r="312" s="62" customFormat="1" ht="11.25"/>
    <row r="313" s="62" customFormat="1" ht="11.25"/>
    <row r="314" s="62" customFormat="1" ht="11.25"/>
    <row r="315" s="62" customFormat="1" ht="11.25"/>
    <row r="316" s="62" customFormat="1" ht="11.25"/>
    <row r="317" s="62" customFormat="1" ht="11.25"/>
    <row r="318" s="62" customFormat="1" ht="11.25"/>
    <row r="319" s="62" customFormat="1" ht="11.25"/>
    <row r="320" s="62" customFormat="1" ht="11.25"/>
    <row r="321" s="62" customFormat="1" ht="11.25"/>
    <row r="322" s="62" customFormat="1" ht="11.25"/>
    <row r="323" s="62" customFormat="1" ht="11.25"/>
    <row r="324" s="62" customFormat="1" ht="11.25"/>
    <row r="325" s="62" customFormat="1" ht="11.25"/>
    <row r="326" s="62" customFormat="1" ht="11.25"/>
    <row r="327" s="62" customFormat="1" ht="11.25"/>
    <row r="328" s="62" customFormat="1" ht="11.25"/>
    <row r="329" s="62" customFormat="1" ht="11.25"/>
    <row r="330" s="62" customFormat="1" ht="11.25"/>
    <row r="331" s="62" customFormat="1" ht="11.25"/>
    <row r="332" s="62" customFormat="1" ht="11.25"/>
    <row r="333" s="62" customFormat="1" ht="11.25"/>
    <row r="334" s="62" customFormat="1" ht="11.25"/>
    <row r="335" s="62" customFormat="1" ht="11.25"/>
    <row r="336" s="62" customFormat="1" ht="11.25"/>
    <row r="337" s="62" customFormat="1" ht="11.25"/>
    <row r="338" s="62" customFormat="1" ht="11.25"/>
    <row r="339" s="62" customFormat="1" ht="11.25"/>
    <row r="340" s="62" customFormat="1" ht="11.25"/>
    <row r="341" s="62" customFormat="1" ht="11.25"/>
    <row r="342" s="62" customFormat="1" ht="11.25"/>
    <row r="343" s="62" customFormat="1" ht="11.25"/>
    <row r="344" s="62" customFormat="1" ht="11.25"/>
    <row r="345" s="62" customFormat="1" ht="11.25"/>
    <row r="346" s="62" customFormat="1" ht="11.25"/>
    <row r="347" s="62" customFormat="1" ht="11.25"/>
    <row r="348" s="62" customFormat="1" ht="11.25"/>
    <row r="349" s="62" customFormat="1" ht="11.25"/>
    <row r="350" s="62" customFormat="1" ht="11.25"/>
    <row r="351" s="62" customFormat="1" ht="11.25"/>
    <row r="352" s="62" customFormat="1" ht="11.25"/>
    <row r="353" s="62" customFormat="1" ht="11.25"/>
    <row r="354" s="62" customFormat="1" ht="11.25"/>
    <row r="355" s="62" customFormat="1" ht="11.25"/>
    <row r="356" s="62" customFormat="1" ht="11.25"/>
    <row r="357" s="62" customFormat="1" ht="11.25"/>
    <row r="358" s="62" customFormat="1" ht="11.25"/>
    <row r="359" s="62" customFormat="1" ht="11.25"/>
    <row r="360" s="62" customFormat="1" ht="11.25"/>
    <row r="361" s="62" customFormat="1" ht="11.25"/>
    <row r="362" s="62" customFormat="1" ht="11.25"/>
    <row r="363" s="62" customFormat="1" ht="11.25"/>
    <row r="364" s="62" customFormat="1" ht="11.25"/>
    <row r="365" s="62" customFormat="1" ht="11.25"/>
    <row r="366" s="62" customFormat="1" ht="11.25"/>
    <row r="367" s="62" customFormat="1" ht="11.25"/>
    <row r="368" s="62" customFormat="1" ht="11.25"/>
    <row r="369" s="62" customFormat="1" ht="11.25"/>
    <row r="370" s="62" customFormat="1" ht="11.25"/>
    <row r="371" s="62" customFormat="1" ht="11.25"/>
    <row r="372" s="62" customFormat="1" ht="11.25"/>
    <row r="373" s="62" customFormat="1" ht="11.25"/>
    <row r="374" s="62" customFormat="1" ht="11.25"/>
    <row r="375" s="62" customFormat="1" ht="11.25"/>
    <row r="376" s="62" customFormat="1" ht="11.25"/>
    <row r="377" s="62" customFormat="1" ht="11.25"/>
    <row r="378" s="62" customFormat="1" ht="11.25"/>
    <row r="379" s="62" customFormat="1" ht="11.25"/>
    <row r="380" s="62" customFormat="1" ht="11.25"/>
    <row r="381" s="62" customFormat="1" ht="11.25"/>
    <row r="382" s="62" customFormat="1" ht="11.25"/>
    <row r="383" s="62" customFormat="1" ht="11.25"/>
    <row r="384" s="62" customFormat="1" ht="11.25"/>
    <row r="385" s="62" customFormat="1" ht="11.25"/>
    <row r="386" s="62" customFormat="1" ht="11.25"/>
    <row r="387" s="62" customFormat="1" ht="11.25"/>
    <row r="388" s="62" customFormat="1" ht="11.25"/>
    <row r="389" s="62" customFormat="1" ht="11.25"/>
    <row r="390" s="62" customFormat="1" ht="11.25"/>
    <row r="391" s="62" customFormat="1" ht="11.25"/>
    <row r="392" s="62" customFormat="1" ht="11.25"/>
    <row r="393" s="62" customFormat="1" ht="11.25"/>
  </sheetData>
  <conditionalFormatting sqref="X64 R66:U69 R64:U64 X50 W65 R43:W43 R56:W56 W61 W35 R18:X18 R19 T19 W19:X19 R44:X49 R50:W54 R62:X62 R57:X59 R20:X32">
    <cfRule type="cellIs" dxfId="351" priority="55" operator="equal">
      <formula>0</formula>
    </cfRule>
  </conditionalFormatting>
  <conditionalFormatting sqref="W37">
    <cfRule type="cellIs" dxfId="350" priority="29" operator="equal">
      <formula>0</formula>
    </cfRule>
    <cfRule type="cellIs" dxfId="349" priority="36" operator="equal">
      <formula>0</formula>
    </cfRule>
  </conditionalFormatting>
  <conditionalFormatting sqref="W37">
    <cfRule type="cellIs" dxfId="348" priority="35" operator="equal">
      <formula>0</formula>
    </cfRule>
  </conditionalFormatting>
  <conditionalFormatting sqref="W37">
    <cfRule type="cellIs" dxfId="347" priority="34" operator="equal">
      <formula>0</formula>
    </cfRule>
  </conditionalFormatting>
  <conditionalFormatting sqref="W67">
    <cfRule type="cellIs" dxfId="346" priority="30" operator="equal">
      <formula>0</formula>
    </cfRule>
    <cfRule type="cellIs" dxfId="345" priority="33" operator="equal">
      <formula>0</formula>
    </cfRule>
  </conditionalFormatting>
  <conditionalFormatting sqref="R18:W18 R19 T19 W19 R20:W35">
    <cfRule type="cellIs" dxfId="344" priority="32" operator="equal">
      <formula>0</formula>
    </cfRule>
  </conditionalFormatting>
  <conditionalFormatting sqref="R42:W65">
    <cfRule type="cellIs" dxfId="343" priority="31" operator="equal">
      <formula>0</formula>
    </cfRule>
  </conditionalFormatting>
  <conditionalFormatting sqref="R45:R46">
    <cfRule type="cellIs" dxfId="342" priority="28" operator="equal">
      <formula>0</formula>
    </cfRule>
  </conditionalFormatting>
  <conditionalFormatting sqref="R48:R49">
    <cfRule type="cellIs" dxfId="341" priority="27" operator="equal">
      <formula>0</formula>
    </cfRule>
  </conditionalFormatting>
  <conditionalFormatting sqref="R52">
    <cfRule type="cellIs" dxfId="340" priority="26" operator="equal">
      <formula>0</formula>
    </cfRule>
  </conditionalFormatting>
  <conditionalFormatting sqref="R53">
    <cfRule type="cellIs" dxfId="339" priority="25" operator="equal">
      <formula>0</formula>
    </cfRule>
  </conditionalFormatting>
  <conditionalFormatting sqref="R54">
    <cfRule type="cellIs" dxfId="338" priority="24" operator="equal">
      <formula>0</formula>
    </cfRule>
  </conditionalFormatting>
  <conditionalFormatting sqref="S19">
    <cfRule type="cellIs" dxfId="337" priority="23" operator="equal">
      <formula>0</formula>
    </cfRule>
  </conditionalFormatting>
  <conditionalFormatting sqref="S19">
    <cfRule type="cellIs" dxfId="336" priority="22" operator="equal">
      <formula>0</formula>
    </cfRule>
  </conditionalFormatting>
  <conditionalFormatting sqref="S45:S46">
    <cfRule type="cellIs" dxfId="335" priority="21" operator="equal">
      <formula>0</formula>
    </cfRule>
  </conditionalFormatting>
  <conditionalFormatting sqref="S48:S49">
    <cfRule type="cellIs" dxfId="334" priority="20" operator="equal">
      <formula>0</formula>
    </cfRule>
  </conditionalFormatting>
  <conditionalFormatting sqref="S52">
    <cfRule type="cellIs" dxfId="333" priority="19" operator="equal">
      <formula>0</formula>
    </cfRule>
  </conditionalFormatting>
  <conditionalFormatting sqref="S53">
    <cfRule type="cellIs" dxfId="332" priority="18" operator="equal">
      <formula>0</formula>
    </cfRule>
  </conditionalFormatting>
  <conditionalFormatting sqref="S54">
    <cfRule type="cellIs" dxfId="331" priority="17" operator="equal">
      <formula>0</formula>
    </cfRule>
  </conditionalFormatting>
  <conditionalFormatting sqref="U19">
    <cfRule type="cellIs" dxfId="330" priority="16" operator="equal">
      <formula>0</formula>
    </cfRule>
  </conditionalFormatting>
  <conditionalFormatting sqref="U19">
    <cfRule type="cellIs" dxfId="329" priority="15" operator="equal">
      <formula>0</formula>
    </cfRule>
  </conditionalFormatting>
  <conditionalFormatting sqref="U45:U46">
    <cfRule type="cellIs" dxfId="328" priority="14" operator="equal">
      <formula>0</formula>
    </cfRule>
  </conditionalFormatting>
  <conditionalFormatting sqref="U48:U49">
    <cfRule type="cellIs" dxfId="327" priority="13" operator="equal">
      <formula>0</formula>
    </cfRule>
  </conditionalFormatting>
  <conditionalFormatting sqref="U52">
    <cfRule type="cellIs" dxfId="326" priority="12" operator="equal">
      <formula>0</formula>
    </cfRule>
  </conditionalFormatting>
  <conditionalFormatting sqref="U53">
    <cfRule type="cellIs" dxfId="325" priority="11" operator="equal">
      <formula>0</formula>
    </cfRule>
  </conditionalFormatting>
  <conditionalFormatting sqref="U54">
    <cfRule type="cellIs" dxfId="324" priority="10" operator="equal">
      <formula>0</formula>
    </cfRule>
  </conditionalFormatting>
  <conditionalFormatting sqref="V19">
    <cfRule type="cellIs" dxfId="323" priority="7" operator="equal">
      <formula>0</formula>
    </cfRule>
  </conditionalFormatting>
  <conditionalFormatting sqref="V19">
    <cfRule type="cellIs" dxfId="322" priority="6" operator="equal">
      <formula>0</formula>
    </cfRule>
  </conditionalFormatting>
  <conditionalFormatting sqref="V45:V46">
    <cfRule type="cellIs" dxfId="321" priority="5" operator="equal">
      <formula>0</formula>
    </cfRule>
  </conditionalFormatting>
  <conditionalFormatting sqref="V48:V49">
    <cfRule type="cellIs" dxfId="320" priority="4" operator="equal">
      <formula>0</formula>
    </cfRule>
  </conditionalFormatting>
  <conditionalFormatting sqref="V52">
    <cfRule type="cellIs" dxfId="319" priority="3" operator="equal">
      <formula>0</formula>
    </cfRule>
  </conditionalFormatting>
  <conditionalFormatting sqref="V53">
    <cfRule type="cellIs" dxfId="318" priority="2" operator="equal">
      <formula>0</formula>
    </cfRule>
  </conditionalFormatting>
  <conditionalFormatting sqref="V54">
    <cfRule type="cellIs" dxfId="317" priority="1" operator="equal">
      <formula>0</formula>
    </cfRule>
  </conditionalFormatting>
  <dataValidations count="1">
    <dataValidation type="list" allowBlank="1" showInputMessage="1" showErrorMessage="1" sqref="Y11" xr:uid="{00000000-0002-0000-1100-000000000000}">
      <formula1>$XDY$11:$XDY$12</formula1>
    </dataValidation>
  </dataValidations>
  <printOptions horizontalCentered="1" verticalCentered="1"/>
  <pageMargins left="0" right="0" top="0.19685039370078741" bottom="0" header="0" footer="0"/>
  <pageSetup scale="9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  <pageSetUpPr fitToPage="1"/>
  </sheetPr>
  <dimension ref="A1:AX431"/>
  <sheetViews>
    <sheetView showGridLines="0" zoomScaleNormal="100" zoomScaleSheetLayoutView="115" workbookViewId="0">
      <selection activeCell="Q5" sqref="Q5"/>
    </sheetView>
  </sheetViews>
  <sheetFormatPr baseColWidth="10" defaultColWidth="11.42578125" defaultRowHeight="15"/>
  <cols>
    <col min="1" max="1" width="0.42578125" style="1" customWidth="1"/>
    <col min="2" max="11" width="3.5703125" style="1" customWidth="1"/>
    <col min="12" max="13" width="3.5703125" style="34" customWidth="1"/>
    <col min="14" max="19" width="15.28515625" style="1" customWidth="1"/>
    <col min="20" max="20" width="0.42578125" style="1" customWidth="1"/>
    <col min="21" max="21" width="10.7109375" style="1" customWidth="1"/>
    <col min="22" max="34" width="9.5703125" style="1" customWidth="1"/>
    <col min="35" max="50" width="2.7109375" style="1" customWidth="1"/>
    <col min="51" max="115" width="2.7109375" style="2" customWidth="1"/>
    <col min="116" max="16384" width="11.42578125" style="2"/>
  </cols>
  <sheetData>
    <row r="1" spans="1:21" s="6" customFormat="1" ht="11.1" customHeight="1">
      <c r="A1" s="213"/>
      <c r="L1" s="30"/>
      <c r="M1" s="30"/>
    </row>
    <row r="2" spans="1:21" s="6" customFormat="1" ht="11.1" customHeight="1">
      <c r="L2" s="30"/>
      <c r="M2" s="30"/>
    </row>
    <row r="3" spans="1:21" s="6" customFormat="1" ht="11.1" customHeight="1">
      <c r="L3" s="30"/>
      <c r="M3" s="30"/>
    </row>
    <row r="4" spans="1:21" s="6" customFormat="1" ht="11.1" customHeight="1">
      <c r="L4" s="30"/>
      <c r="M4" s="30"/>
    </row>
    <row r="5" spans="1:21" s="6" customFormat="1" ht="11.1" customHeight="1">
      <c r="L5" s="30"/>
      <c r="M5" s="30"/>
    </row>
    <row r="6" spans="1:21" s="6" customFormat="1" ht="11.1" customHeight="1">
      <c r="L6" s="30"/>
      <c r="M6" s="30"/>
    </row>
    <row r="7" spans="1:21" s="6" customFormat="1" ht="11.1" customHeight="1">
      <c r="L7" s="30"/>
      <c r="M7" s="30"/>
    </row>
    <row r="8" spans="1:21" s="6" customFormat="1" ht="11.1" customHeight="1">
      <c r="L8" s="30"/>
      <c r="M8" s="30"/>
    </row>
    <row r="9" spans="1:21" s="6" customFormat="1" ht="11.1" customHeight="1">
      <c r="L9" s="30"/>
      <c r="M9" s="30"/>
    </row>
    <row r="10" spans="1:21" s="3" customFormat="1" ht="3.95" customHeight="1">
      <c r="G10" s="4"/>
      <c r="H10" s="4"/>
      <c r="I10" s="5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8" customFormat="1" ht="11.1" customHeight="1">
      <c r="A11" s="127" t="str">
        <f>EP_01!A10</f>
        <v>ESTADOS PRESUPUESTARIOS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9"/>
      <c r="Q11" s="128"/>
      <c r="R11" s="128"/>
      <c r="S11" s="128"/>
      <c r="T11" s="128"/>
      <c r="U11" s="21" t="s">
        <v>2</v>
      </c>
    </row>
    <row r="12" spans="1:21" s="8" customFormat="1" ht="11.1" customHeight="1">
      <c r="A12" s="127" t="s">
        <v>319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28"/>
      <c r="R12" s="128"/>
      <c r="S12" s="128"/>
      <c r="T12" s="128"/>
      <c r="U12" s="21" t="s">
        <v>2</v>
      </c>
    </row>
    <row r="13" spans="1:21" s="8" customFormat="1" ht="11.1" customHeight="1">
      <c r="A13" s="143" t="s">
        <v>173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28"/>
      <c r="R13" s="128"/>
      <c r="S13" s="128"/>
      <c r="T13" s="128"/>
      <c r="U13" s="21" t="s">
        <v>2</v>
      </c>
    </row>
    <row r="14" spans="1:21" s="8" customFormat="1" ht="11.1" customHeight="1">
      <c r="A14" s="130" t="s">
        <v>290</v>
      </c>
      <c r="B14" s="130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9"/>
      <c r="Q14" s="128"/>
      <c r="R14" s="128"/>
      <c r="S14" s="128"/>
      <c r="T14" s="128"/>
      <c r="U14" s="21" t="s">
        <v>2</v>
      </c>
    </row>
    <row r="15" spans="1:21" s="7" customFormat="1" ht="3.95" customHeight="1">
      <c r="A15" s="14"/>
      <c r="B15" s="14"/>
      <c r="C15" s="22"/>
      <c r="D15" s="22"/>
      <c r="E15" s="22"/>
      <c r="F15" s="22"/>
      <c r="G15" s="22"/>
      <c r="H15" s="22"/>
      <c r="I15" s="22"/>
      <c r="J15" s="22"/>
      <c r="K15" s="22"/>
      <c r="L15" s="31"/>
      <c r="M15" s="31"/>
      <c r="N15" s="22"/>
      <c r="O15" s="22"/>
      <c r="P15" s="15"/>
      <c r="Q15" s="22"/>
      <c r="R15" s="22"/>
      <c r="S15" s="22"/>
      <c r="T15" s="22"/>
      <c r="U15" s="23"/>
    </row>
    <row r="16" spans="1:21" s="10" customFormat="1" ht="11.1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44" t="s">
        <v>172</v>
      </c>
      <c r="O16" s="144" t="s">
        <v>172</v>
      </c>
      <c r="P16" s="144" t="s">
        <v>172</v>
      </c>
      <c r="Q16" s="144" t="s">
        <v>172</v>
      </c>
      <c r="R16" s="144" t="s">
        <v>172</v>
      </c>
      <c r="S16" s="133"/>
      <c r="T16" s="133"/>
      <c r="U16" s="9"/>
    </row>
    <row r="17" spans="1:50" s="10" customFormat="1" ht="11.1" customHeight="1">
      <c r="A17" s="131"/>
      <c r="B17" s="134" t="s">
        <v>195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2"/>
      <c r="O17" s="144" t="s">
        <v>266</v>
      </c>
      <c r="P17" s="132"/>
      <c r="Q17" s="132"/>
      <c r="R17" s="132"/>
      <c r="S17" s="133" t="s">
        <v>43</v>
      </c>
      <c r="T17" s="133"/>
      <c r="U17" s="9"/>
    </row>
    <row r="18" spans="1:50" s="10" customFormat="1" ht="11.1" customHeight="1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2" t="s">
        <v>38</v>
      </c>
      <c r="O18" s="132" t="s">
        <v>34</v>
      </c>
      <c r="P18" s="132" t="s">
        <v>35</v>
      </c>
      <c r="Q18" s="132" t="s">
        <v>36</v>
      </c>
      <c r="R18" s="132" t="s">
        <v>40</v>
      </c>
      <c r="S18" s="133"/>
      <c r="T18" s="133"/>
      <c r="U18" s="9"/>
    </row>
    <row r="19" spans="1:50" s="16" customFormat="1" ht="9.9499999999999993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3"/>
      <c r="M19" s="33"/>
      <c r="N19" s="183"/>
      <c r="O19" s="183"/>
      <c r="P19" s="183"/>
      <c r="Q19" s="183"/>
      <c r="R19" s="183"/>
      <c r="S19" s="183"/>
      <c r="T19" s="184"/>
      <c r="U19" s="17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1:50" s="16" customFormat="1" ht="9.9499999999999993" customHeight="1">
      <c r="A20" s="11"/>
      <c r="B20" s="142" t="s">
        <v>305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217">
        <f>N21</f>
        <v>59334313</v>
      </c>
      <c r="O20" s="217">
        <f t="shared" ref="O20:S20" si="0">O21</f>
        <v>0</v>
      </c>
      <c r="P20" s="217">
        <f t="shared" si="0"/>
        <v>59334313</v>
      </c>
      <c r="Q20" s="217">
        <f t="shared" si="0"/>
        <v>6392557</v>
      </c>
      <c r="R20" s="217">
        <f t="shared" si="0"/>
        <v>6392557</v>
      </c>
      <c r="S20" s="217">
        <f t="shared" si="0"/>
        <v>52941756</v>
      </c>
      <c r="T20" s="184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6" customFormat="1" ht="9.9499999999999993" customHeight="1">
      <c r="A21" s="141"/>
      <c r="B21" s="141" t="str">
        <f>Formato6B!C23</f>
        <v>NOMBRE ENTE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214">
        <f>SUM(Formato6B!AP23+Formato6B!AP60)</f>
        <v>59334313</v>
      </c>
      <c r="O21" s="214">
        <f>SUM(Formato6B!AQ23+Formato6B!AQ60)</f>
        <v>0</v>
      </c>
      <c r="P21" s="215">
        <f>SUM(N21+O21)</f>
        <v>59334313</v>
      </c>
      <c r="Q21" s="214">
        <f>SUM(Formato6B!AS23+Formato6B!AS60)</f>
        <v>6392557</v>
      </c>
      <c r="R21" s="214">
        <f>SUM(Formato6B!AT23+Formato6B!AT60)</f>
        <v>6392557</v>
      </c>
      <c r="S21" s="215">
        <f>SUM(P21-Q21)</f>
        <v>52941756</v>
      </c>
      <c r="T21" s="184"/>
      <c r="U21" s="12" t="str">
        <f>IF(OR(Q21=R21,Q21&gt;R21),"Correcto","Incorrecto")</f>
        <v>Correcto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6" customFormat="1" ht="9.9499999999999993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85"/>
      <c r="O22" s="185"/>
      <c r="P22" s="184"/>
      <c r="Q22" s="184"/>
      <c r="R22" s="184"/>
      <c r="S22" s="184"/>
      <c r="T22" s="184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29" customFormat="1" ht="9.9499999999999993" customHeight="1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85"/>
      <c r="O23" s="185"/>
      <c r="P23" s="184"/>
      <c r="Q23" s="184"/>
      <c r="R23" s="184"/>
      <c r="S23" s="184"/>
      <c r="T23" s="184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50" s="29" customFormat="1" ht="9.9499999999999993" customHeight="1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85"/>
      <c r="O24" s="185"/>
      <c r="P24" s="184"/>
      <c r="Q24" s="184"/>
      <c r="R24" s="184"/>
      <c r="S24" s="184"/>
      <c r="T24" s="184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1:50" s="29" customFormat="1" ht="9.9499999999999993" customHeight="1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85"/>
      <c r="O25" s="185"/>
      <c r="P25" s="184"/>
      <c r="Q25" s="184"/>
      <c r="R25" s="184"/>
      <c r="S25" s="184"/>
      <c r="T25" s="184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</row>
    <row r="26" spans="1:50" s="16" customFormat="1" ht="9.9499999999999993" customHeigh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85"/>
      <c r="O26" s="185"/>
      <c r="P26" s="184"/>
      <c r="Q26" s="184"/>
      <c r="R26" s="184"/>
      <c r="S26" s="184"/>
      <c r="T26" s="184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6" customFormat="1" ht="9.9499999999999993" customHeight="1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85"/>
      <c r="O27" s="185"/>
      <c r="P27" s="184"/>
      <c r="Q27" s="184"/>
      <c r="R27" s="184"/>
      <c r="S27" s="184"/>
      <c r="T27" s="184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6" customFormat="1" ht="9.9499999999999993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85"/>
      <c r="O28" s="185"/>
      <c r="P28" s="184"/>
      <c r="Q28" s="184"/>
      <c r="R28" s="184"/>
      <c r="S28" s="184"/>
      <c r="T28" s="184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16" customFormat="1" ht="9.9499999999999993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85"/>
      <c r="O29" s="185"/>
      <c r="P29" s="184"/>
      <c r="Q29" s="184"/>
      <c r="R29" s="184"/>
      <c r="S29" s="184"/>
      <c r="T29" s="184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16" customFormat="1" ht="9.9499999999999993" customHeigh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85"/>
      <c r="O30" s="185"/>
      <c r="P30" s="184"/>
      <c r="Q30" s="184"/>
      <c r="R30" s="184"/>
      <c r="S30" s="184"/>
      <c r="T30" s="184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6" customFormat="1" ht="9.9499999999999993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85"/>
      <c r="O31" s="185"/>
      <c r="P31" s="184"/>
      <c r="Q31" s="184"/>
      <c r="R31" s="184"/>
      <c r="S31" s="184"/>
      <c r="T31" s="184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16" customFormat="1" ht="9.9499999999999993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85"/>
      <c r="O32" s="185"/>
      <c r="P32" s="184"/>
      <c r="Q32" s="184"/>
      <c r="R32" s="184"/>
      <c r="S32" s="184"/>
      <c r="T32" s="184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0" s="16" customFormat="1" ht="9.9499999999999993" customHeight="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85"/>
      <c r="O33" s="185"/>
      <c r="P33" s="183"/>
      <c r="Q33" s="183"/>
      <c r="R33" s="183"/>
      <c r="S33" s="183"/>
      <c r="T33" s="184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s="16" customFormat="1" ht="9.9499999999999993" customHeight="1">
      <c r="A34" s="141"/>
      <c r="B34" s="142" t="s">
        <v>285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217">
        <f>N35</f>
        <v>0</v>
      </c>
      <c r="O34" s="217">
        <f t="shared" ref="O34:S34" si="1">O35</f>
        <v>0</v>
      </c>
      <c r="P34" s="217">
        <f t="shared" si="1"/>
        <v>0</v>
      </c>
      <c r="Q34" s="217">
        <f t="shared" si="1"/>
        <v>0</v>
      </c>
      <c r="R34" s="217">
        <f t="shared" si="1"/>
        <v>0</v>
      </c>
      <c r="S34" s="217">
        <f t="shared" si="1"/>
        <v>0</v>
      </c>
      <c r="T34" s="184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spans="1:50" s="29" customFormat="1" ht="9.9499999999999993" customHeight="1">
      <c r="A35" s="141"/>
      <c r="B35" s="141" t="str">
        <f>Formato6B!C34</f>
        <v>NOMBRE ENTE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214">
        <f>SUM(Formato6B!AP34+Formato6B!AP71)</f>
        <v>0</v>
      </c>
      <c r="O35" s="214">
        <f>SUM(Formato6B!AQ34+Formato6B!AQ71)</f>
        <v>0</v>
      </c>
      <c r="P35" s="215">
        <f>SUM(N35+O35)</f>
        <v>0</v>
      </c>
      <c r="Q35" s="214">
        <f>SUM(Formato6B!AS34+Formato6B!AS71)</f>
        <v>0</v>
      </c>
      <c r="R35" s="214">
        <f>SUM(Formato6B!AT34+Formato6B!AT71)</f>
        <v>0</v>
      </c>
      <c r="S35" s="215">
        <f>SUM(P35-Q35)</f>
        <v>0</v>
      </c>
      <c r="T35" s="184"/>
      <c r="U35" s="32" t="str">
        <f>IF(OR(Q35=R35,Q35&gt;R35),"Correcto","Incorrecto")</f>
        <v>Correcto</v>
      </c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s="29" customFormat="1" ht="9.9499999999999993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85"/>
      <c r="O36" s="185"/>
      <c r="P36" s="183"/>
      <c r="Q36" s="183"/>
      <c r="R36" s="183"/>
      <c r="S36" s="183"/>
      <c r="T36" s="184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s="29" customFormat="1" ht="9.9499999999999993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85"/>
      <c r="O37" s="185"/>
      <c r="P37" s="183"/>
      <c r="Q37" s="183"/>
      <c r="R37" s="183"/>
      <c r="S37" s="183"/>
      <c r="T37" s="184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16" customFormat="1" ht="9.9499999999999993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85"/>
      <c r="O38" s="185"/>
      <c r="P38" s="183"/>
      <c r="Q38" s="183"/>
      <c r="R38" s="183"/>
      <c r="S38" s="183"/>
      <c r="T38" s="184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spans="1:50" s="16" customFormat="1" ht="9.9499999999999993" customHeight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85"/>
      <c r="O39" s="185"/>
      <c r="P39" s="184"/>
      <c r="Q39" s="184"/>
      <c r="R39" s="184"/>
      <c r="S39" s="184"/>
      <c r="T39" s="184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 s="16" customFormat="1" ht="9.9499999999999993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85"/>
      <c r="O40" s="185"/>
      <c r="P40" s="184"/>
      <c r="Q40" s="184"/>
      <c r="R40" s="184"/>
      <c r="S40" s="184"/>
      <c r="T40" s="184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spans="1:50" s="16" customFormat="1" ht="9.9499999999999993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85"/>
      <c r="O41" s="185"/>
      <c r="P41" s="184"/>
      <c r="Q41" s="184"/>
      <c r="R41" s="184"/>
      <c r="S41" s="184"/>
      <c r="T41" s="184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spans="1:50" s="16" customFormat="1" ht="9.9499999999999993" customHeight="1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85"/>
      <c r="O42" s="185"/>
      <c r="P42" s="184"/>
      <c r="Q42" s="184"/>
      <c r="R42" s="184"/>
      <c r="S42" s="184"/>
      <c r="T42" s="184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spans="1:50" s="16" customFormat="1" ht="9.9499999999999993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85"/>
      <c r="O43" s="185"/>
      <c r="P43" s="184"/>
      <c r="Q43" s="184"/>
      <c r="R43" s="184"/>
      <c r="S43" s="184"/>
      <c r="T43" s="184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spans="1:50" s="16" customFormat="1" ht="9.9499999999999993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85"/>
      <c r="O44" s="185"/>
      <c r="P44" s="184"/>
      <c r="Q44" s="184"/>
      <c r="R44" s="184"/>
      <c r="S44" s="184"/>
      <c r="T44" s="184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1:50" s="16" customFormat="1" ht="9.9499999999999993" customHeight="1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85"/>
      <c r="O45" s="185"/>
      <c r="P45" s="184"/>
      <c r="Q45" s="184"/>
      <c r="R45" s="184"/>
      <c r="S45" s="184"/>
      <c r="T45" s="184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1:50" s="29" customFormat="1" ht="9.9499999999999993" customHeight="1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85"/>
      <c r="O46" s="185"/>
      <c r="P46" s="184"/>
      <c r="Q46" s="184"/>
      <c r="R46" s="184"/>
      <c r="S46" s="184"/>
      <c r="T46" s="184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0" s="29" customFormat="1" ht="9.9499999999999993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84"/>
      <c r="O47" s="184"/>
      <c r="P47" s="184"/>
      <c r="Q47" s="184"/>
      <c r="R47" s="184"/>
      <c r="S47" s="184"/>
      <c r="T47" s="184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29" customFormat="1" ht="9.9499999999999993" customHeight="1">
      <c r="A48" s="141"/>
      <c r="B48" s="142" t="s">
        <v>306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217">
        <f t="shared" ref="N48:S48" si="2">N49</f>
        <v>0</v>
      </c>
      <c r="O48" s="217">
        <f t="shared" si="2"/>
        <v>0</v>
      </c>
      <c r="P48" s="217">
        <f t="shared" si="2"/>
        <v>0</v>
      </c>
      <c r="Q48" s="217">
        <f t="shared" si="2"/>
        <v>0</v>
      </c>
      <c r="R48" s="217">
        <f t="shared" si="2"/>
        <v>0</v>
      </c>
      <c r="S48" s="217">
        <f t="shared" si="2"/>
        <v>0</v>
      </c>
      <c r="T48" s="184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 s="16" customFormat="1" ht="9.9499999999999993" customHeight="1">
      <c r="A49" s="141"/>
      <c r="B49" s="141" t="str">
        <f>Formato6B!C45</f>
        <v>NOMBRE ENTE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214">
        <f>SUM(Formato6B!AP45+Formato6B!AP82)</f>
        <v>0</v>
      </c>
      <c r="O49" s="214">
        <f>SUM(Formato6B!AQ45+Formato6B!AQ82)</f>
        <v>0</v>
      </c>
      <c r="P49" s="215">
        <f>SUM(N49+O49)</f>
        <v>0</v>
      </c>
      <c r="Q49" s="214">
        <f>SUM(Formato6B!AS45+Formato6B!AS82)</f>
        <v>0</v>
      </c>
      <c r="R49" s="214">
        <f>SUM(Formato6B!AT45+Formato6B!AT82)</f>
        <v>0</v>
      </c>
      <c r="S49" s="215">
        <f>SUM(P49-Q49)</f>
        <v>0</v>
      </c>
      <c r="T49" s="184"/>
      <c r="U49" s="32" t="str">
        <f>IF(OR(Q49=R49,Q49&gt;R49),"Correcto","Incorrecto")</f>
        <v>Correcto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spans="1:50" s="16" customFormat="1" ht="9.9499999999999993" customHeight="1" thickBo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33"/>
      <c r="M50" s="33"/>
      <c r="N50" s="183"/>
      <c r="O50" s="183"/>
      <c r="P50" s="183"/>
      <c r="Q50" s="183"/>
      <c r="R50" s="183"/>
      <c r="S50" s="183"/>
      <c r="T50" s="184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spans="1:50" s="16" customFormat="1" ht="9.9499999999999993" customHeight="1" thickTop="1">
      <c r="A51" s="104"/>
      <c r="B51" s="105" t="s">
        <v>197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216">
        <f>SUM(N21+N35+N49)</f>
        <v>59334313</v>
      </c>
      <c r="O51" s="216">
        <f>SUM(O21+O35+O49)</f>
        <v>0</v>
      </c>
      <c r="P51" s="216">
        <f>SUM(N51+O51)</f>
        <v>59334313</v>
      </c>
      <c r="Q51" s="216">
        <f>SUM(Q21+Q35+Q49)</f>
        <v>6392557</v>
      </c>
      <c r="R51" s="216">
        <f>SUM(R21+R35+R49)</f>
        <v>6392557</v>
      </c>
      <c r="S51" s="216">
        <f>SUM(P51-Q51)</f>
        <v>52941756</v>
      </c>
      <c r="T51" s="186"/>
      <c r="U51" s="32" t="str">
        <f>IF(OR(Q51=R51,Q51&gt;R51),"Correcto","Incorrecto")</f>
        <v>Correcto</v>
      </c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spans="1:50" s="16" customFormat="1" ht="9.9499999999999993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8"/>
      <c r="O52" s="108"/>
      <c r="P52" s="108"/>
      <c r="Q52" s="108"/>
      <c r="R52" s="108"/>
      <c r="S52" s="108"/>
      <c r="T52" s="109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spans="1:50" s="16" customFormat="1" ht="9.9499999999999993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33"/>
      <c r="M53" s="33"/>
      <c r="N53" s="11"/>
      <c r="O53" s="11"/>
      <c r="P53" s="11"/>
      <c r="Q53" s="11"/>
      <c r="R53" s="11"/>
      <c r="S53" s="11"/>
      <c r="T53" s="28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spans="1:50" s="16" customFormat="1" ht="16.5">
      <c r="A54" s="412" t="s">
        <v>318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9"/>
      <c r="O54" s="19"/>
      <c r="P54" s="20"/>
      <c r="Q54" s="19"/>
      <c r="R54" s="19"/>
      <c r="S54" s="19"/>
      <c r="T54" s="27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spans="1:50" s="16" customFormat="1" ht="9.9499999999999993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1"/>
      <c r="O55" s="111"/>
      <c r="P55" s="111"/>
      <c r="Q55" s="111"/>
      <c r="R55" s="111"/>
      <c r="S55" s="111"/>
      <c r="T55" s="28"/>
      <c r="U55" s="17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spans="1:50" s="25" customFormat="1" ht="9.9499999999999993" customHeight="1">
      <c r="A56" s="24" t="s">
        <v>21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3"/>
      <c r="M56" s="33"/>
      <c r="N56" s="11"/>
      <c r="O56" s="11"/>
      <c r="P56" s="11"/>
      <c r="Q56" s="11"/>
      <c r="R56" s="11"/>
      <c r="S56" s="48" t="s">
        <v>320</v>
      </c>
      <c r="T56" s="26"/>
      <c r="U56" s="11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s="16" customFormat="1" ht="10.5" customHeight="1">
      <c r="A57" s="3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32"/>
      <c r="M57" s="3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spans="1:50" s="16" customFormat="1" ht="10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32"/>
      <c r="M58" s="3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spans="1:50" s="16" customFormat="1" ht="10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32"/>
      <c r="M59" s="3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spans="1:50" s="16" customFormat="1" ht="10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32"/>
      <c r="M60" s="3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spans="1:50" s="16" customFormat="1" ht="10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32"/>
      <c r="M61" s="3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spans="1:50" s="16" customFormat="1" ht="10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32"/>
      <c r="M62" s="3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spans="1:50" s="16" customFormat="1" ht="10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32"/>
      <c r="M63" s="3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spans="1:50" s="16" customFormat="1" ht="10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32"/>
      <c r="M64" s="3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spans="1:50" s="16" customFormat="1" ht="10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32"/>
      <c r="M65" s="3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spans="1:50" s="16" customFormat="1" ht="13.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32"/>
      <c r="M66" s="3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spans="1:50" s="16" customFormat="1" ht="13.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32"/>
      <c r="M67" s="3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spans="1:50" s="16" customFormat="1" ht="13.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32"/>
      <c r="M68" s="3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spans="1:50" s="16" customFormat="1" ht="13.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32"/>
      <c r="M69" s="3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spans="1:50" s="16" customFormat="1" ht="13.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32"/>
      <c r="M70" s="3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spans="1:50" s="16" customFormat="1" ht="13.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32"/>
      <c r="M71" s="3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spans="1:50" s="16" customFormat="1" ht="13.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32"/>
      <c r="M72" s="3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spans="1:50" s="16" customFormat="1" ht="13.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32"/>
      <c r="M73" s="3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spans="1:50" s="16" customFormat="1" ht="13.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32"/>
      <c r="M74" s="3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spans="1:50" s="16" customFormat="1" ht="13.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32"/>
      <c r="M75" s="3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spans="1:50" s="16" customFormat="1" ht="13.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32"/>
      <c r="M76" s="3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spans="1:50" s="16" customFormat="1" ht="13.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32"/>
      <c r="M77" s="3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spans="1:50" s="16" customFormat="1" ht="13.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32"/>
      <c r="M78" s="3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spans="1:50" s="16" customFormat="1" ht="13.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32"/>
      <c r="M79" s="3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spans="1:50" s="16" customFormat="1" ht="13.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32"/>
      <c r="M80" s="3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spans="1:50" s="16" customFormat="1" ht="13.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32"/>
      <c r="M81" s="3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spans="1:50" s="16" customFormat="1" ht="13.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32"/>
      <c r="M82" s="3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spans="1:50" s="16" customFormat="1" ht="13.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32"/>
      <c r="M83" s="3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spans="1:50" s="16" customFormat="1" ht="13.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32"/>
      <c r="M84" s="3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spans="1:50" s="16" customFormat="1" ht="13.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32"/>
      <c r="M85" s="3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spans="1:50" s="16" customFormat="1" ht="13.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32"/>
      <c r="M86" s="3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spans="1:50" s="16" customFormat="1" ht="13.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32"/>
      <c r="M87" s="3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spans="1:50" s="16" customFormat="1" ht="13.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32"/>
      <c r="M88" s="3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spans="1:50" s="16" customFormat="1" ht="13.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32"/>
      <c r="M89" s="3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spans="1:50" s="16" customFormat="1" ht="13.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32"/>
      <c r="M90" s="3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spans="1:50" s="16" customFormat="1" ht="13.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32"/>
      <c r="M91" s="3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spans="1:50" s="16" customFormat="1" ht="13.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32"/>
      <c r="M92" s="3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spans="1:50" s="16" customFormat="1" ht="13.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32"/>
      <c r="M93" s="3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spans="1:50" s="16" customFormat="1" ht="13.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32"/>
      <c r="M94" s="3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spans="1:50" s="16" customFormat="1" ht="13.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32"/>
      <c r="M95" s="3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spans="1:50" s="16" customFormat="1" ht="13.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32"/>
      <c r="M96" s="3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spans="1:50" s="16" customFormat="1" ht="13.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32"/>
      <c r="M97" s="3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spans="1:50" s="16" customFormat="1" ht="13.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32"/>
      <c r="M98" s="3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spans="1:50" s="16" customFormat="1" ht="13.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32"/>
      <c r="M99" s="3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spans="1:50" s="16" customFormat="1" ht="13.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32"/>
      <c r="M100" s="3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spans="1:50" s="16" customFormat="1" ht="13.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32"/>
      <c r="M101" s="3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spans="1:50" s="16" customFormat="1" ht="13.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32"/>
      <c r="M102" s="3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spans="1:50" s="16" customFormat="1" ht="13.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32"/>
      <c r="M103" s="3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spans="1:50" s="16" customFormat="1" ht="13.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32"/>
      <c r="M104" s="3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spans="1:50" s="16" customFormat="1" ht="13.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32"/>
      <c r="M105" s="3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spans="1:50" s="16" customFormat="1" ht="13.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32"/>
      <c r="M106" s="3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spans="1:50" s="16" customFormat="1" ht="13.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32"/>
      <c r="M107" s="3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spans="1:50" s="16" customFormat="1" ht="13.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32"/>
      <c r="M108" s="3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spans="1:50" s="16" customFormat="1" ht="13.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32"/>
      <c r="M109" s="3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spans="1:50" s="16" customFormat="1" ht="13.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32"/>
      <c r="M110" s="3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spans="1:50" s="16" customFormat="1" ht="13.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32"/>
      <c r="M111" s="3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spans="1:50" s="16" customFormat="1" ht="13.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32"/>
      <c r="M112" s="3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spans="1:50" s="16" customFormat="1" ht="13.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32"/>
      <c r="M113" s="3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spans="1:50" s="16" customFormat="1" ht="13.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32"/>
      <c r="M114" s="3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spans="1:50" s="16" customFormat="1" ht="13.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32"/>
      <c r="M115" s="3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spans="1:50" s="16" customFormat="1" ht="13.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32"/>
      <c r="M116" s="3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spans="1:50" s="16" customFormat="1" ht="13.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32"/>
      <c r="M117" s="3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spans="1:50" s="16" customFormat="1" ht="13.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32"/>
      <c r="M118" s="3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spans="1:50" s="16" customFormat="1" ht="13.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32"/>
      <c r="M119" s="3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spans="1:50" s="16" customFormat="1" ht="13.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32"/>
      <c r="M120" s="3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spans="1:50" s="16" customFormat="1" ht="13.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32"/>
      <c r="M121" s="3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spans="1:50" s="16" customFormat="1" ht="13.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32"/>
      <c r="M122" s="3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spans="1:50" s="16" customFormat="1" ht="13.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32"/>
      <c r="M123" s="3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spans="1:50" s="16" customFormat="1" ht="13.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32"/>
      <c r="M124" s="3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spans="1:50" s="16" customFormat="1" ht="13.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32"/>
      <c r="M125" s="3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spans="1:50" s="16" customFormat="1" ht="13.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32"/>
      <c r="M126" s="3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spans="1:50" s="16" customFormat="1" ht="13.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32"/>
      <c r="M127" s="3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spans="1:50" s="16" customFormat="1" ht="13.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32"/>
      <c r="M128" s="3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spans="1:50" s="16" customFormat="1" ht="13.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32"/>
      <c r="M129" s="3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spans="1:50" s="16" customFormat="1" ht="13.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32"/>
      <c r="M130" s="3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spans="1:50" s="16" customFormat="1" ht="13.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32"/>
      <c r="M131" s="3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spans="1:50" s="16" customFormat="1" ht="13.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32"/>
      <c r="M132" s="3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spans="1:50" s="16" customFormat="1" ht="13.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32"/>
      <c r="M133" s="3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spans="1:50" s="16" customFormat="1" ht="13.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32"/>
      <c r="M134" s="3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spans="1:50" s="16" customFormat="1" ht="13.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32"/>
      <c r="M135" s="3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spans="1:50" s="16" customFormat="1" ht="13.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32"/>
      <c r="M136" s="3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spans="1:50" s="16" customFormat="1" ht="13.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32"/>
      <c r="M137" s="3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spans="1:50" s="16" customFormat="1" ht="13.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32"/>
      <c r="M138" s="3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spans="1:50" s="16" customFormat="1" ht="13.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32"/>
      <c r="M139" s="3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spans="1:50" s="16" customFormat="1" ht="13.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32"/>
      <c r="M140" s="3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spans="1:50" s="16" customFormat="1" ht="13.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32"/>
      <c r="M141" s="3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spans="1:50" s="16" customFormat="1" ht="13.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32"/>
      <c r="M142" s="3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spans="1:50" s="16" customFormat="1" ht="13.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32"/>
      <c r="M143" s="3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spans="1:50" s="16" customFormat="1" ht="13.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32"/>
      <c r="M144" s="3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spans="1:50" s="16" customFormat="1" ht="13.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32"/>
      <c r="M145" s="3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spans="1:50" s="16" customFormat="1" ht="13.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32"/>
      <c r="M146" s="3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spans="1:50" s="16" customFormat="1" ht="13.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32"/>
      <c r="M147" s="3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spans="1:50" s="16" customFormat="1" ht="13.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32"/>
      <c r="M148" s="3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spans="1:50" s="16" customFormat="1" ht="13.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32"/>
      <c r="M149" s="3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spans="1:50" s="16" customFormat="1" ht="13.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32"/>
      <c r="M150" s="3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spans="1:50" s="16" customFormat="1" ht="13.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32"/>
      <c r="M151" s="3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spans="1:50" s="16" customFormat="1" ht="13.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32"/>
      <c r="M152" s="3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spans="1:50" s="16" customFormat="1" ht="13.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32"/>
      <c r="M153" s="3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spans="1:50" s="16" customFormat="1" ht="13.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32"/>
      <c r="M154" s="3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spans="1:50" s="16" customFormat="1" ht="13.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32"/>
      <c r="M155" s="3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spans="1:50" s="16" customFormat="1" ht="13.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32"/>
      <c r="M156" s="3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spans="1:50" s="16" customFormat="1" ht="13.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32"/>
      <c r="M157" s="3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spans="1:50" s="16" customFormat="1" ht="13.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32"/>
      <c r="M158" s="3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spans="1:50" s="16" customFormat="1" ht="13.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32"/>
      <c r="M159" s="3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spans="1:50" s="16" customFormat="1" ht="13.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32"/>
      <c r="M160" s="3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spans="1:50" s="16" customFormat="1" ht="13.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32"/>
      <c r="M161" s="3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spans="1:50" s="16" customFormat="1" ht="13.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32"/>
      <c r="M162" s="3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spans="1:50" s="16" customFormat="1" ht="13.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32"/>
      <c r="M163" s="3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spans="1:50" s="16" customFormat="1" ht="13.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32"/>
      <c r="M164" s="3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spans="1:50" s="16" customFormat="1" ht="13.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32"/>
      <c r="M165" s="3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spans="1:50" s="16" customFormat="1" ht="13.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32"/>
      <c r="M166" s="3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spans="1:50" s="16" customFormat="1" ht="13.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32"/>
      <c r="M167" s="3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spans="1:50" s="16" customFormat="1" ht="13.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32"/>
      <c r="M168" s="3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spans="1:50" s="16" customFormat="1" ht="13.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32"/>
      <c r="M169" s="3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spans="1:50" s="16" customFormat="1" ht="13.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32"/>
      <c r="M170" s="3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spans="1:50" s="16" customFormat="1" ht="13.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32"/>
      <c r="M171" s="3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spans="1:50" s="16" customFormat="1" ht="13.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32"/>
      <c r="M172" s="3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spans="1:50" s="16" customFormat="1" ht="13.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32"/>
      <c r="M173" s="3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spans="1:50" s="16" customFormat="1" ht="13.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32"/>
      <c r="M174" s="3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spans="1:50" s="16" customFormat="1" ht="13.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32"/>
      <c r="M175" s="3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spans="1:50" s="16" customFormat="1" ht="13.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32"/>
      <c r="M176" s="3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spans="1:50" s="16" customFormat="1" ht="13.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32"/>
      <c r="M177" s="3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spans="1:50" s="16" customFormat="1" ht="13.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32"/>
      <c r="M178" s="3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spans="1:50" s="16" customFormat="1" ht="13.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32"/>
      <c r="M179" s="3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spans="1:50" s="16" customFormat="1" ht="13.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32"/>
      <c r="M180" s="3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spans="1:50" s="16" customFormat="1" ht="13.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32"/>
      <c r="M181" s="3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spans="1:50" s="16" customFormat="1" ht="13.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32"/>
      <c r="M182" s="3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spans="1:50" s="16" customFormat="1" ht="13.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32"/>
      <c r="M183" s="3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spans="1:50" s="16" customFormat="1" ht="13.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32"/>
      <c r="M184" s="3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spans="1:50" s="16" customFormat="1" ht="13.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32"/>
      <c r="M185" s="3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spans="1:50" s="16" customFormat="1" ht="13.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32"/>
      <c r="M186" s="3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spans="1:50" s="16" customFormat="1" ht="13.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32"/>
      <c r="M187" s="3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spans="1:50" s="16" customFormat="1" ht="13.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32"/>
      <c r="M188" s="3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spans="1:50" s="16" customFormat="1" ht="13.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32"/>
      <c r="M189" s="3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spans="1:50" s="16" customFormat="1" ht="13.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32"/>
      <c r="M190" s="3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spans="1:50" s="16" customFormat="1" ht="13.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32"/>
      <c r="M191" s="3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spans="1:50" s="16" customFormat="1" ht="13.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32"/>
      <c r="M192" s="3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spans="1:50" s="16" customFormat="1" ht="13.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32"/>
      <c r="M193" s="3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spans="1:50" s="16" customFormat="1" ht="13.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32"/>
      <c r="M194" s="3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spans="1:50" s="16" customFormat="1" ht="13.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32"/>
      <c r="M195" s="3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spans="1:50" s="16" customFormat="1" ht="13.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32"/>
      <c r="M196" s="3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spans="1:50" s="16" customFormat="1" ht="13.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32"/>
      <c r="M197" s="3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spans="1:50" s="16" customFormat="1" ht="13.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32"/>
      <c r="M198" s="3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spans="1:50" s="16" customFormat="1" ht="13.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32"/>
      <c r="M199" s="3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spans="1:50" s="16" customFormat="1" ht="13.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32"/>
      <c r="M200" s="3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  <row r="201" spans="1:50" s="16" customFormat="1" ht="13.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32"/>
      <c r="M201" s="3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</row>
    <row r="202" spans="1:50" s="16" customFormat="1" ht="13.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32"/>
      <c r="M202" s="3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</row>
    <row r="203" spans="1:50" s="16" customFormat="1" ht="13.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32"/>
      <c r="M203" s="3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</row>
    <row r="204" spans="1:50" s="16" customFormat="1" ht="13.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32"/>
      <c r="M204" s="3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</row>
    <row r="205" spans="1:50" s="16" customFormat="1" ht="13.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32"/>
      <c r="M205" s="3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</row>
    <row r="206" spans="1:50" s="16" customFormat="1" ht="13.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32"/>
      <c r="M206" s="3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</row>
    <row r="207" spans="1:50" s="16" customFormat="1" ht="13.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32"/>
      <c r="M207" s="3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</row>
    <row r="208" spans="1:50" s="16" customFormat="1" ht="13.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32"/>
      <c r="M208" s="3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</row>
    <row r="209" spans="1:50" s="16" customFormat="1" ht="13.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32"/>
      <c r="M209" s="3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</row>
    <row r="210" spans="1:50" s="16" customFormat="1" ht="13.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32"/>
      <c r="M210" s="3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</row>
    <row r="211" spans="1:50" s="16" customFormat="1" ht="13.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32"/>
      <c r="M211" s="3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</row>
    <row r="212" spans="1:50" s="16" customFormat="1" ht="13.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32"/>
      <c r="M212" s="3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</row>
    <row r="213" spans="1:50" s="16" customFormat="1" ht="13.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32"/>
      <c r="M213" s="3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</row>
    <row r="214" spans="1:50" s="16" customFormat="1" ht="13.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32"/>
      <c r="M214" s="3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</row>
    <row r="215" spans="1:50" s="16" customFormat="1" ht="13.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32"/>
      <c r="M215" s="3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</row>
    <row r="216" spans="1:50" s="16" customFormat="1" ht="13.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32"/>
      <c r="M216" s="3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</row>
    <row r="217" spans="1:50" s="16" customFormat="1" ht="13.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32"/>
      <c r="M217" s="3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</row>
    <row r="218" spans="1:50" s="16" customFormat="1" ht="13.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32"/>
      <c r="M218" s="3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</row>
    <row r="219" spans="1:50" s="16" customFormat="1" ht="13.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32"/>
      <c r="M219" s="3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</row>
    <row r="220" spans="1:50" s="16" customFormat="1" ht="13.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32"/>
      <c r="M220" s="3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</row>
    <row r="221" spans="1:50" s="16" customFormat="1" ht="13.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32"/>
      <c r="M221" s="3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</row>
    <row r="222" spans="1:50" s="16" customFormat="1" ht="13.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32"/>
      <c r="M222" s="3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</row>
    <row r="223" spans="1:50" s="16" customFormat="1" ht="13.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32"/>
      <c r="M223" s="3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</row>
    <row r="224" spans="1:50" s="16" customFormat="1" ht="13.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32"/>
      <c r="M224" s="3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</row>
    <row r="225" spans="1:50" s="16" customFormat="1" ht="13.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32"/>
      <c r="M225" s="3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</row>
    <row r="226" spans="1:50" s="16" customFormat="1" ht="13.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32"/>
      <c r="M226" s="3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</row>
    <row r="227" spans="1:50" s="16" customFormat="1" ht="13.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32"/>
      <c r="M227" s="3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</row>
    <row r="228" spans="1:50" s="16" customFormat="1" ht="13.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32"/>
      <c r="M228" s="3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</row>
    <row r="229" spans="1:50" s="16" customFormat="1" ht="13.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32"/>
      <c r="M229" s="3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</row>
    <row r="230" spans="1:50" s="16" customFormat="1" ht="13.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32"/>
      <c r="M230" s="3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</row>
    <row r="231" spans="1:50" s="16" customFormat="1" ht="13.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32"/>
      <c r="M231" s="3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</row>
    <row r="232" spans="1:50" s="16" customFormat="1" ht="13.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32"/>
      <c r="M232" s="3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</row>
    <row r="233" spans="1:50" s="16" customFormat="1" ht="13.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32"/>
      <c r="M233" s="3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</row>
    <row r="234" spans="1:50" s="16" customFormat="1" ht="13.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32"/>
      <c r="M234" s="3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</row>
    <row r="235" spans="1:50" s="16" customFormat="1" ht="13.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32"/>
      <c r="M235" s="3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</row>
    <row r="236" spans="1:50" s="16" customFormat="1" ht="13.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32"/>
      <c r="M236" s="3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</row>
    <row r="237" spans="1:50" s="16" customFormat="1" ht="13.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32"/>
      <c r="M237" s="3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</row>
    <row r="238" spans="1:50" s="16" customFormat="1" ht="13.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32"/>
      <c r="M238" s="3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</row>
    <row r="239" spans="1:50" s="16" customFormat="1" ht="13.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32"/>
      <c r="M239" s="3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</row>
    <row r="240" spans="1:50" s="16" customFormat="1" ht="13.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32"/>
      <c r="M240" s="3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</row>
    <row r="241" spans="1:50" s="16" customFormat="1" ht="13.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32"/>
      <c r="M241" s="3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</row>
    <row r="242" spans="1:50" s="16" customFormat="1" ht="13.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32"/>
      <c r="M242" s="3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</row>
    <row r="243" spans="1:50" s="16" customFormat="1" ht="13.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32"/>
      <c r="M243" s="3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</row>
    <row r="244" spans="1:50" s="16" customFormat="1" ht="13.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32"/>
      <c r="M244" s="3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</row>
    <row r="245" spans="1:50" s="16" customFormat="1" ht="13.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32"/>
      <c r="M245" s="3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</row>
    <row r="246" spans="1:50" s="16" customFormat="1" ht="13.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32"/>
      <c r="M246" s="3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</row>
    <row r="247" spans="1:50" s="16" customFormat="1" ht="13.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32"/>
      <c r="M247" s="3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</row>
    <row r="248" spans="1:50" s="16" customFormat="1" ht="13.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32"/>
      <c r="M248" s="3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</row>
    <row r="249" spans="1:50" s="16" customFormat="1" ht="13.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32"/>
      <c r="M249" s="3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</row>
    <row r="250" spans="1:50" s="16" customFormat="1" ht="13.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32"/>
      <c r="M250" s="3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</row>
    <row r="251" spans="1:50" s="16" customFormat="1" ht="13.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32"/>
      <c r="M251" s="3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</row>
    <row r="252" spans="1:50" s="16" customFormat="1" ht="13.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32"/>
      <c r="M252" s="3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</row>
    <row r="253" spans="1:50" s="16" customFormat="1" ht="13.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32"/>
      <c r="M253" s="3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</row>
    <row r="254" spans="1:50" s="16" customFormat="1" ht="13.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32"/>
      <c r="M254" s="3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</row>
    <row r="255" spans="1:50" s="16" customFormat="1" ht="13.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32"/>
      <c r="M255" s="3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</row>
    <row r="256" spans="1:50" s="16" customFormat="1" ht="13.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32"/>
      <c r="M256" s="3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</row>
    <row r="257" spans="1:50" s="16" customFormat="1" ht="13.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32"/>
      <c r="M257" s="3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</row>
    <row r="258" spans="1:50" s="16" customFormat="1" ht="13.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32"/>
      <c r="M258" s="3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</row>
    <row r="259" spans="1:50" s="16" customFormat="1" ht="13.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32"/>
      <c r="M259" s="3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</row>
    <row r="260" spans="1:50" s="16" customFormat="1" ht="13.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32"/>
      <c r="M260" s="3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</row>
    <row r="261" spans="1:50" s="16" customFormat="1" ht="13.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32"/>
      <c r="M261" s="3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</row>
    <row r="262" spans="1:50" s="16" customFormat="1" ht="13.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32"/>
      <c r="M262" s="3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</row>
    <row r="263" spans="1:50" s="16" customFormat="1" ht="13.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32"/>
      <c r="M263" s="3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</row>
    <row r="264" spans="1:50" s="16" customFormat="1" ht="13.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32"/>
      <c r="M264" s="3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</row>
    <row r="265" spans="1:50" s="16" customFormat="1" ht="13.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32"/>
      <c r="M265" s="3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</row>
    <row r="266" spans="1:50" s="16" customFormat="1" ht="13.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32"/>
      <c r="M266" s="3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</row>
    <row r="267" spans="1:50" s="16" customFormat="1" ht="13.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32"/>
      <c r="M267" s="3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</row>
    <row r="268" spans="1:50" s="16" customFormat="1" ht="13.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32"/>
      <c r="M268" s="3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</row>
    <row r="269" spans="1:50" s="16" customFormat="1" ht="13.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32"/>
      <c r="M269" s="3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</row>
    <row r="270" spans="1:50" s="16" customFormat="1" ht="13.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32"/>
      <c r="M270" s="3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</row>
    <row r="271" spans="1:50" s="16" customFormat="1" ht="13.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32"/>
      <c r="M271" s="3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</row>
    <row r="272" spans="1:50" s="16" customFormat="1" ht="13.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32"/>
      <c r="M272" s="3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</row>
    <row r="273" spans="1:50" s="16" customFormat="1" ht="13.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32"/>
      <c r="M273" s="3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</row>
    <row r="274" spans="1:50" s="16" customFormat="1" ht="13.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32"/>
      <c r="M274" s="3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</row>
    <row r="275" spans="1:50" s="16" customFormat="1" ht="13.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32"/>
      <c r="M275" s="3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</row>
    <row r="276" spans="1:50" s="16" customFormat="1" ht="13.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32"/>
      <c r="M276" s="3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</row>
    <row r="277" spans="1:50" s="16" customFormat="1" ht="13.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32"/>
      <c r="M277" s="3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</row>
    <row r="278" spans="1:50" s="16" customFormat="1" ht="13.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32"/>
      <c r="M278" s="3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</row>
    <row r="279" spans="1:50" s="16" customFormat="1" ht="13.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32"/>
      <c r="M279" s="3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</row>
    <row r="280" spans="1:50" s="16" customFormat="1" ht="13.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32"/>
      <c r="M280" s="3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</row>
    <row r="281" spans="1:50" s="16" customFormat="1" ht="13.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32"/>
      <c r="M281" s="3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</row>
    <row r="282" spans="1:50" s="16" customFormat="1" ht="13.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32"/>
      <c r="M282" s="3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</row>
    <row r="283" spans="1:50" s="16" customFormat="1" ht="13.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32"/>
      <c r="M283" s="3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</row>
    <row r="284" spans="1:50" s="16" customFormat="1" ht="13.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32"/>
      <c r="M284" s="3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</row>
    <row r="285" spans="1:50" s="16" customFormat="1" ht="13.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32"/>
      <c r="M285" s="3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</row>
    <row r="286" spans="1:50" s="16" customFormat="1" ht="13.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32"/>
      <c r="M286" s="3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</row>
    <row r="287" spans="1:50" s="16" customFormat="1" ht="13.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32"/>
      <c r="M287" s="3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</row>
    <row r="288" spans="1:50" s="16" customFormat="1" ht="13.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32"/>
      <c r="M288" s="3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</row>
    <row r="289" spans="1:50" s="16" customFormat="1" ht="13.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32"/>
      <c r="M289" s="3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</row>
    <row r="290" spans="1:50" s="16" customFormat="1" ht="13.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32"/>
      <c r="M290" s="3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</row>
    <row r="291" spans="1:50" s="16" customFormat="1" ht="13.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32"/>
      <c r="M291" s="3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</row>
    <row r="292" spans="1:50" s="16" customFormat="1" ht="13.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32"/>
      <c r="M292" s="3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</row>
    <row r="293" spans="1:50" s="16" customFormat="1" ht="13.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32"/>
      <c r="M293" s="3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</row>
    <row r="294" spans="1:50" s="16" customFormat="1" ht="13.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32"/>
      <c r="M294" s="3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</row>
    <row r="295" spans="1:50" s="16" customFormat="1" ht="13.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32"/>
      <c r="M295" s="3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</row>
    <row r="296" spans="1:50" s="16" customFormat="1" ht="13.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32"/>
      <c r="M296" s="3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</row>
    <row r="297" spans="1:50" s="16" customFormat="1" ht="13.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32"/>
      <c r="M297" s="3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</row>
    <row r="298" spans="1:50" s="16" customFormat="1" ht="13.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32"/>
      <c r="M298" s="3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</row>
    <row r="299" spans="1:50" s="16" customFormat="1" ht="13.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32"/>
      <c r="M299" s="3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</row>
    <row r="300" spans="1:50" s="16" customFormat="1" ht="13.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32"/>
      <c r="M300" s="3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</row>
    <row r="301" spans="1:50" s="16" customFormat="1" ht="13.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32"/>
      <c r="M301" s="3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</row>
    <row r="302" spans="1:50" s="16" customFormat="1" ht="13.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32"/>
      <c r="M302" s="3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</row>
    <row r="303" spans="1:50" s="16" customFormat="1" ht="13.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32"/>
      <c r="M303" s="3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</row>
    <row r="304" spans="1:50" s="16" customFormat="1" ht="13.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32"/>
      <c r="M304" s="3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</row>
    <row r="305" spans="1:50" s="16" customFormat="1" ht="13.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32"/>
      <c r="M305" s="3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</row>
    <row r="306" spans="1:50" s="16" customFormat="1" ht="13.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32"/>
      <c r="M306" s="3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</row>
    <row r="307" spans="1:50" s="16" customFormat="1" ht="13.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32"/>
      <c r="M307" s="3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</row>
    <row r="308" spans="1:50" s="16" customFormat="1" ht="13.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32"/>
      <c r="M308" s="3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</row>
    <row r="309" spans="1:50" s="16" customFormat="1" ht="13.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32"/>
      <c r="M309" s="3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</row>
    <row r="310" spans="1:50" s="16" customFormat="1" ht="13.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32"/>
      <c r="M310" s="3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</row>
    <row r="311" spans="1:50" s="16" customFormat="1" ht="13.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32"/>
      <c r="M311" s="3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</row>
    <row r="312" spans="1:50" s="16" customFormat="1" ht="13.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32"/>
      <c r="M312" s="3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</row>
    <row r="313" spans="1:50" s="16" customFormat="1" ht="13.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32"/>
      <c r="M313" s="3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</row>
    <row r="314" spans="1:50" s="16" customFormat="1" ht="13.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32"/>
      <c r="M314" s="3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</row>
    <row r="315" spans="1:50" s="16" customFormat="1" ht="13.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32"/>
      <c r="M315" s="3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</row>
    <row r="316" spans="1:50" s="16" customFormat="1" ht="13.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32"/>
      <c r="M316" s="3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</row>
    <row r="317" spans="1:50" s="16" customFormat="1" ht="13.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32"/>
      <c r="M317" s="3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</row>
    <row r="318" spans="1:50" s="16" customFormat="1" ht="13.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32"/>
      <c r="M318" s="3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</row>
    <row r="319" spans="1:50" s="16" customFormat="1" ht="13.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32"/>
      <c r="M319" s="3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</row>
    <row r="320" spans="1:50" s="16" customFormat="1" ht="13.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32"/>
      <c r="M320" s="3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</row>
    <row r="321" spans="1:50" s="16" customFormat="1" ht="13.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32"/>
      <c r="M321" s="3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</row>
    <row r="322" spans="1:50" s="16" customFormat="1" ht="13.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32"/>
      <c r="M322" s="3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</row>
    <row r="323" spans="1:50" s="16" customFormat="1" ht="13.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32"/>
      <c r="M323" s="3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</row>
    <row r="324" spans="1:50" s="16" customFormat="1" ht="13.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32"/>
      <c r="M324" s="3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</row>
    <row r="325" spans="1:50" s="16" customFormat="1" ht="13.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32"/>
      <c r="M325" s="3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</row>
    <row r="326" spans="1:50" s="16" customFormat="1" ht="13.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32"/>
      <c r="M326" s="3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</row>
    <row r="327" spans="1:50" s="16" customFormat="1" ht="13.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32"/>
      <c r="M327" s="3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</row>
    <row r="328" spans="1:50" s="16" customFormat="1" ht="13.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32"/>
      <c r="M328" s="3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</row>
    <row r="329" spans="1:50" s="16" customFormat="1" ht="13.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32"/>
      <c r="M329" s="3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</row>
    <row r="330" spans="1:50" s="16" customFormat="1" ht="13.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32"/>
      <c r="M330" s="3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</row>
    <row r="331" spans="1:50" s="16" customFormat="1" ht="13.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32"/>
      <c r="M331" s="3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</row>
    <row r="332" spans="1:50" s="16" customFormat="1" ht="13.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32"/>
      <c r="M332" s="3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</row>
    <row r="333" spans="1:50" s="16" customFormat="1" ht="13.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32"/>
      <c r="M333" s="3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</row>
    <row r="334" spans="1:50" s="16" customFormat="1" ht="13.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32"/>
      <c r="M334" s="3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</row>
    <row r="335" spans="1:50" s="16" customFormat="1" ht="13.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32"/>
      <c r="M335" s="3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</row>
    <row r="336" spans="1:50" s="16" customFormat="1" ht="13.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32"/>
      <c r="M336" s="3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</row>
    <row r="337" spans="1:50" s="16" customFormat="1" ht="13.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32"/>
      <c r="M337" s="3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</row>
    <row r="338" spans="1:50" s="16" customFormat="1" ht="13.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32"/>
      <c r="M338" s="3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</row>
    <row r="339" spans="1:50" s="16" customFormat="1" ht="13.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32"/>
      <c r="M339" s="3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</row>
    <row r="340" spans="1:50" s="16" customFormat="1" ht="13.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32"/>
      <c r="M340" s="3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</row>
    <row r="341" spans="1:50" s="16" customFormat="1" ht="13.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32"/>
      <c r="M341" s="3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</row>
    <row r="342" spans="1:50" s="16" customFormat="1" ht="13.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32"/>
      <c r="M342" s="3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</row>
    <row r="343" spans="1:50" s="16" customFormat="1" ht="13.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32"/>
      <c r="M343" s="3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</row>
    <row r="344" spans="1:50" s="16" customFormat="1" ht="13.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32"/>
      <c r="M344" s="3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</row>
    <row r="345" spans="1:50" s="16" customFormat="1" ht="13.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32"/>
      <c r="M345" s="3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</row>
    <row r="346" spans="1:50" s="16" customFormat="1" ht="13.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32"/>
      <c r="M346" s="3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</row>
    <row r="347" spans="1:50" s="16" customFormat="1" ht="13.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32"/>
      <c r="M347" s="3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</row>
    <row r="348" spans="1:50" s="16" customFormat="1" ht="13.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32"/>
      <c r="M348" s="3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</row>
    <row r="349" spans="1:50" s="16" customFormat="1" ht="13.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32"/>
      <c r="M349" s="3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</row>
    <row r="350" spans="1:50" s="16" customFormat="1" ht="13.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32"/>
      <c r="M350" s="3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</row>
    <row r="351" spans="1:50" s="16" customFormat="1" ht="13.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32"/>
      <c r="M351" s="3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</row>
    <row r="352" spans="1:50" s="16" customFormat="1" ht="13.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32"/>
      <c r="M352" s="3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</row>
    <row r="353" spans="1:50" s="16" customFormat="1" ht="13.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32"/>
      <c r="M353" s="3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</row>
    <row r="354" spans="1:50" s="16" customFormat="1" ht="13.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32"/>
      <c r="M354" s="3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</row>
    <row r="355" spans="1:50" s="16" customFormat="1" ht="13.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32"/>
      <c r="M355" s="3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</row>
    <row r="356" spans="1:50" s="16" customFormat="1" ht="13.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32"/>
      <c r="M356" s="3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</row>
    <row r="357" spans="1:50" s="16" customFormat="1" ht="13.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32"/>
      <c r="M357" s="3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</row>
    <row r="358" spans="1:50" s="16" customFormat="1" ht="13.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32"/>
      <c r="M358" s="3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</row>
    <row r="359" spans="1:50" s="16" customFormat="1" ht="13.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32"/>
      <c r="M359" s="3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</row>
    <row r="360" spans="1:50" s="16" customFormat="1" ht="13.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32"/>
      <c r="M360" s="3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</row>
    <row r="361" spans="1:50" s="16" customFormat="1" ht="13.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32"/>
      <c r="M361" s="3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</row>
    <row r="362" spans="1:50" s="16" customFormat="1" ht="13.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32"/>
      <c r="M362" s="3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</row>
    <row r="363" spans="1:50" s="16" customFormat="1" ht="13.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32"/>
      <c r="M363" s="3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</row>
    <row r="364" spans="1:50" s="16" customFormat="1" ht="13.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32"/>
      <c r="M364" s="3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</row>
    <row r="365" spans="1:50" s="16" customFormat="1" ht="13.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32"/>
      <c r="M365" s="3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</row>
    <row r="366" spans="1:50" s="16" customFormat="1" ht="13.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32"/>
      <c r="M366" s="3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</row>
    <row r="367" spans="1:50" s="16" customFormat="1" ht="13.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32"/>
      <c r="M367" s="3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</row>
    <row r="368" spans="1:50" s="16" customFormat="1" ht="13.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32"/>
      <c r="M368" s="3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</row>
    <row r="369" spans="1:50" s="16" customFormat="1" ht="13.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32"/>
      <c r="M369" s="3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</row>
    <row r="370" spans="1:50" s="16" customFormat="1" ht="13.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32"/>
      <c r="M370" s="3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</row>
    <row r="371" spans="1:50" s="16" customFormat="1" ht="13.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32"/>
      <c r="M371" s="3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</row>
    <row r="372" spans="1:50" s="16" customFormat="1" ht="13.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32"/>
      <c r="M372" s="3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</row>
    <row r="373" spans="1:50" s="16" customFormat="1" ht="13.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32"/>
      <c r="M373" s="3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</row>
    <row r="374" spans="1:50" s="16" customFormat="1" ht="13.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32"/>
      <c r="M374" s="3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</row>
    <row r="375" spans="1:50" s="16" customFormat="1" ht="13.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32"/>
      <c r="M375" s="3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</row>
    <row r="376" spans="1:50" s="16" customFormat="1" ht="13.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32"/>
      <c r="M376" s="3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</row>
    <row r="377" spans="1:50" s="16" customFormat="1" ht="13.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32"/>
      <c r="M377" s="3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</row>
    <row r="378" spans="1:50" s="16" customFormat="1" ht="13.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32"/>
      <c r="M378" s="3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</row>
    <row r="379" spans="1:50" s="16" customFormat="1" ht="13.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32"/>
      <c r="M379" s="3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</row>
    <row r="380" spans="1:50" s="16" customFormat="1" ht="13.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32"/>
      <c r="M380" s="3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</row>
    <row r="381" spans="1:50" s="16" customFormat="1" ht="13.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32"/>
      <c r="M381" s="3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</row>
    <row r="382" spans="1:50" s="16" customFormat="1" ht="13.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32"/>
      <c r="M382" s="3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</row>
    <row r="383" spans="1:50" s="16" customFormat="1" ht="13.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32"/>
      <c r="M383" s="3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</row>
    <row r="384" spans="1:50" s="16" customFormat="1" ht="13.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32"/>
      <c r="M384" s="3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</row>
    <row r="385" spans="1:50" s="16" customFormat="1" ht="13.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32"/>
      <c r="M385" s="3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</row>
    <row r="386" spans="1:50" s="16" customFormat="1" ht="13.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32"/>
      <c r="M386" s="3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</row>
    <row r="387" spans="1:50" s="16" customFormat="1" ht="13.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32"/>
      <c r="M387" s="3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</row>
    <row r="388" spans="1:50" s="16" customFormat="1" ht="13.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32"/>
      <c r="M388" s="3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</row>
    <row r="389" spans="1:50" s="16" customFormat="1" ht="13.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32"/>
      <c r="M389" s="3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</row>
    <row r="390" spans="1:50" s="16" customFormat="1" ht="13.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32"/>
      <c r="M390" s="3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</row>
    <row r="391" spans="1:50" s="16" customFormat="1" ht="13.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32"/>
      <c r="M391" s="3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</row>
    <row r="392" spans="1:50" s="16" customFormat="1" ht="13.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32"/>
      <c r="M392" s="3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</row>
    <row r="393" spans="1:50" s="16" customFormat="1" ht="13.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32"/>
      <c r="M393" s="3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</row>
    <row r="394" spans="1:50" s="16" customFormat="1" ht="13.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32"/>
      <c r="M394" s="3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</row>
    <row r="395" spans="1:50" s="16" customFormat="1" ht="13.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32"/>
      <c r="M395" s="3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</row>
    <row r="396" spans="1:50" s="16" customFormat="1" ht="13.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32"/>
      <c r="M396" s="3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</row>
    <row r="397" spans="1:50" s="16" customFormat="1" ht="13.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32"/>
      <c r="M397" s="3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</row>
    <row r="398" spans="1:50" s="16" customFormat="1" ht="13.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32"/>
      <c r="M398" s="3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</row>
    <row r="399" spans="1:50" s="16" customFormat="1" ht="13.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32"/>
      <c r="M399" s="3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</row>
    <row r="400" spans="1:50" s="16" customFormat="1" ht="13.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32"/>
      <c r="M400" s="3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</row>
    <row r="401" spans="1:50" s="16" customFormat="1" ht="13.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32"/>
      <c r="M401" s="3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</row>
    <row r="402" spans="1:50" s="16" customFormat="1" ht="13.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32"/>
      <c r="M402" s="3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</row>
    <row r="403" spans="1:50" s="16" customFormat="1" ht="13.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32"/>
      <c r="M403" s="3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</row>
    <row r="404" spans="1:50" s="16" customFormat="1" ht="13.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32"/>
      <c r="M404" s="3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</row>
    <row r="405" spans="1:50" s="16" customFormat="1" ht="13.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32"/>
      <c r="M405" s="3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</row>
    <row r="406" spans="1:50" s="16" customFormat="1" ht="13.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32"/>
      <c r="M406" s="3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</row>
    <row r="407" spans="1:50" s="16" customFormat="1" ht="13.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32"/>
      <c r="M407" s="3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</row>
    <row r="408" spans="1:50" s="16" customFormat="1" ht="13.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32"/>
      <c r="M408" s="3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</row>
    <row r="409" spans="1:50" s="16" customFormat="1" ht="13.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32"/>
      <c r="M409" s="3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</row>
    <row r="410" spans="1:50" s="16" customFormat="1" ht="13.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32"/>
      <c r="M410" s="3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</row>
    <row r="411" spans="1:50" s="16" customFormat="1" ht="13.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32"/>
      <c r="M411" s="3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</row>
    <row r="412" spans="1:50" s="16" customFormat="1" ht="13.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32"/>
      <c r="M412" s="3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</row>
    <row r="413" spans="1:50" s="16" customFormat="1" ht="13.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32"/>
      <c r="M413" s="3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</row>
    <row r="414" spans="1:50" s="16" customFormat="1" ht="13.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32"/>
      <c r="M414" s="3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</row>
    <row r="415" spans="1:50" s="16" customFormat="1" ht="13.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32"/>
      <c r="M415" s="3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</row>
    <row r="416" spans="1:50" s="16" customFormat="1" ht="13.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32"/>
      <c r="M416" s="3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</row>
    <row r="417" spans="1:50" s="16" customFormat="1" ht="13.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32"/>
      <c r="M417" s="3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</row>
    <row r="418" spans="1:50" s="16" customFormat="1" ht="13.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32"/>
      <c r="M418" s="3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</row>
    <row r="419" spans="1:50" s="16" customFormat="1" ht="13.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32"/>
      <c r="M419" s="3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</row>
    <row r="420" spans="1:50" s="16" customFormat="1" ht="13.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32"/>
      <c r="M420" s="3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</row>
    <row r="421" spans="1:50" s="16" customFormat="1" ht="13.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32"/>
      <c r="M421" s="3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</row>
    <row r="422" spans="1:50" s="16" customFormat="1" ht="13.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32"/>
      <c r="M422" s="3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</row>
    <row r="423" spans="1:50" s="16" customFormat="1" ht="13.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32"/>
      <c r="M423" s="3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</row>
    <row r="424" spans="1:50" s="16" customFormat="1" ht="13.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32"/>
      <c r="M424" s="3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</row>
    <row r="425" spans="1:50" s="16" customFormat="1" ht="13.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32"/>
      <c r="M425" s="3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</row>
    <row r="426" spans="1:50" s="16" customFormat="1" ht="13.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32"/>
      <c r="M426" s="3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</row>
    <row r="427" spans="1:50" s="16" customFormat="1" ht="13.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32"/>
      <c r="M427" s="3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</row>
    <row r="428" spans="1:50" s="16" customFormat="1" ht="13.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32"/>
      <c r="M428" s="3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</row>
    <row r="429" spans="1:50" s="16" customFormat="1" ht="13.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32"/>
      <c r="M429" s="3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</row>
    <row r="430" spans="1:50" s="16" customFormat="1" ht="13.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32"/>
      <c r="M430" s="3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</row>
    <row r="431" spans="1:50" s="16" customFormat="1" ht="13.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32"/>
      <c r="M431" s="3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</row>
  </sheetData>
  <conditionalFormatting sqref="N51:T51 N44:T44 N32:O32 N19:S19 N35:T37 P49:T49 N33:S33 N21:T21 N20 N35:S47 T19:T53 N49:S53">
    <cfRule type="cellIs" dxfId="316" priority="27" operator="equal">
      <formula>0</formula>
    </cfRule>
  </conditionalFormatting>
  <conditionalFormatting sqref="N21:O33 N20 N35:O46">
    <cfRule type="cellIs" dxfId="315" priority="26" operator="equal">
      <formula>0</formula>
    </cfRule>
  </conditionalFormatting>
  <conditionalFormatting sqref="Q21:R21">
    <cfRule type="cellIs" dxfId="314" priority="21" operator="equal">
      <formula>0</formula>
    </cfRule>
  </conditionalFormatting>
  <conditionalFormatting sqref="Q35:R35">
    <cfRule type="cellIs" dxfId="313" priority="20" operator="equal">
      <formula>0</formula>
    </cfRule>
  </conditionalFormatting>
  <conditionalFormatting sqref="Q49:R49">
    <cfRule type="cellIs" dxfId="312" priority="19" operator="equal">
      <formula>0</formula>
    </cfRule>
  </conditionalFormatting>
  <conditionalFormatting sqref="Q21">
    <cfRule type="cellIs" dxfId="311" priority="18" operator="equal">
      <formula>0</formula>
    </cfRule>
  </conditionalFormatting>
  <conditionalFormatting sqref="R21">
    <cfRule type="cellIs" dxfId="310" priority="17" operator="equal">
      <formula>0</formula>
    </cfRule>
  </conditionalFormatting>
  <conditionalFormatting sqref="Q35">
    <cfRule type="cellIs" dxfId="309" priority="16" operator="equal">
      <formula>0</formula>
    </cfRule>
  </conditionalFormatting>
  <conditionalFormatting sqref="R35">
    <cfRule type="cellIs" dxfId="308" priority="15" operator="equal">
      <formula>0</formula>
    </cfRule>
  </conditionalFormatting>
  <conditionalFormatting sqref="O20:S20">
    <cfRule type="cellIs" dxfId="307" priority="14" operator="equal">
      <formula>0</formula>
    </cfRule>
  </conditionalFormatting>
  <conditionalFormatting sqref="O20:S20">
    <cfRule type="cellIs" dxfId="306" priority="13" operator="equal">
      <formula>0</formula>
    </cfRule>
  </conditionalFormatting>
  <conditionalFormatting sqref="N34">
    <cfRule type="cellIs" dxfId="305" priority="12" operator="equal">
      <formula>0</formula>
    </cfRule>
  </conditionalFormatting>
  <conditionalFormatting sqref="N34">
    <cfRule type="cellIs" dxfId="304" priority="11" operator="equal">
      <formula>0</formula>
    </cfRule>
  </conditionalFormatting>
  <conditionalFormatting sqref="O34:S34">
    <cfRule type="cellIs" dxfId="303" priority="10" operator="equal">
      <formula>0</formula>
    </cfRule>
  </conditionalFormatting>
  <conditionalFormatting sqref="O34:S34">
    <cfRule type="cellIs" dxfId="302" priority="9" operator="equal">
      <formula>0</formula>
    </cfRule>
  </conditionalFormatting>
  <conditionalFormatting sqref="N48">
    <cfRule type="cellIs" dxfId="301" priority="8" operator="equal">
      <formula>0</formula>
    </cfRule>
  </conditionalFormatting>
  <conditionalFormatting sqref="N48">
    <cfRule type="cellIs" dxfId="300" priority="7" operator="equal">
      <formula>0</formula>
    </cfRule>
  </conditionalFormatting>
  <conditionalFormatting sqref="O48:S48">
    <cfRule type="cellIs" dxfId="299" priority="6" operator="equal">
      <formula>0</formula>
    </cfRule>
  </conditionalFormatting>
  <conditionalFormatting sqref="O48:S48">
    <cfRule type="cellIs" dxfId="298" priority="5" operator="equal">
      <formula>0</formula>
    </cfRule>
  </conditionalFormatting>
  <conditionalFormatting sqref="U21">
    <cfRule type="containsText" dxfId="297" priority="4" operator="containsText" text="Incorrecto">
      <formula>NOT(ISERROR(SEARCH("Incorrecto",U21)))</formula>
    </cfRule>
  </conditionalFormatting>
  <conditionalFormatting sqref="U35">
    <cfRule type="containsText" dxfId="296" priority="3" operator="containsText" text="Incorrecto">
      <formula>NOT(ISERROR(SEARCH("Incorrecto",U35)))</formula>
    </cfRule>
  </conditionalFormatting>
  <conditionalFormatting sqref="U49">
    <cfRule type="containsText" dxfId="295" priority="2" operator="containsText" text="Incorrecto">
      <formula>NOT(ISERROR(SEARCH("Incorrecto",U49)))</formula>
    </cfRule>
  </conditionalFormatting>
  <conditionalFormatting sqref="U51">
    <cfRule type="containsText" dxfId="294" priority="1" operator="containsText" text="Incorrecto">
      <formula>NOT(ISERROR(SEARCH("Incorrecto",U51)))</formula>
    </cfRule>
  </conditionalFormatting>
  <printOptions horizontalCentered="1"/>
  <pageMargins left="0.59055118110236227" right="0" top="0.59055118110236227" bottom="0" header="0" footer="0"/>
  <pageSetup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W215"/>
  <sheetViews>
    <sheetView showGridLines="0" zoomScale="130" zoomScaleNormal="130" zoomScaleSheetLayoutView="160" workbookViewId="0">
      <selection activeCell="AS4" sqref="AS4"/>
    </sheetView>
  </sheetViews>
  <sheetFormatPr baseColWidth="10" defaultColWidth="11.42578125" defaultRowHeight="13.5"/>
  <cols>
    <col min="1" max="1" width="0.140625" style="51" customWidth="1"/>
    <col min="2" max="41" width="0.85546875" style="51" customWidth="1"/>
    <col min="42" max="46" width="10.28515625" style="51" customWidth="1"/>
    <col min="47" max="47" width="12.42578125" style="51" customWidth="1"/>
    <col min="48" max="48" width="0.140625" style="51" customWidth="1"/>
    <col min="49" max="16384" width="11.42578125" style="51"/>
  </cols>
  <sheetData>
    <row r="1" spans="1:48" ht="11.1" customHeight="1">
      <c r="AT1" s="52"/>
      <c r="AU1" s="53"/>
    </row>
    <row r="2" spans="1:48" ht="11.1" customHeight="1">
      <c r="AT2" s="52"/>
      <c r="AU2" s="53"/>
    </row>
    <row r="3" spans="1:48" ht="11.1" customHeight="1">
      <c r="AT3" s="52"/>
      <c r="AU3" s="53"/>
    </row>
    <row r="4" spans="1:48" ht="11.1" customHeight="1">
      <c r="AT4" s="52"/>
      <c r="AU4" s="53"/>
    </row>
    <row r="5" spans="1:48" ht="11.1" customHeight="1">
      <c r="AT5" s="52"/>
      <c r="AU5" s="53"/>
    </row>
    <row r="6" spans="1:48" ht="11.1" customHeight="1">
      <c r="AT6" s="52"/>
      <c r="AU6" s="54"/>
    </row>
    <row r="7" spans="1:48" ht="11.1" customHeight="1">
      <c r="AT7" s="55"/>
      <c r="AU7" s="55"/>
    </row>
    <row r="8" spans="1:48" s="58" customFormat="1" ht="3.95" customHeight="1">
      <c r="A8" s="56"/>
      <c r="B8" s="57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9"/>
      <c r="AV8" s="59"/>
    </row>
    <row r="9" spans="1:48" s="62" customFormat="1" ht="11.1" customHeight="1">
      <c r="A9" s="112" t="str">
        <f>EP_01!A10</f>
        <v>ESTADOS PRESUPUESTARIOS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</row>
    <row r="10" spans="1:48" s="62" customFormat="1" ht="11.1" customHeight="1">
      <c r="A10" s="112" t="s">
        <v>319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</row>
    <row r="11" spans="1:48" s="62" customFormat="1" ht="11.1" customHeight="1">
      <c r="A11" s="112" t="s">
        <v>271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</row>
    <row r="12" spans="1:48" s="62" customFormat="1" ht="11.1" customHeight="1">
      <c r="A12" s="151" t="s">
        <v>273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</row>
    <row r="13" spans="1:48" s="62" customFormat="1" ht="11.1" customHeight="1">
      <c r="A13" s="115" t="s">
        <v>290</v>
      </c>
      <c r="B13" s="115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</row>
    <row r="14" spans="1:48" s="65" customFormat="1" ht="3.95" customHeight="1">
      <c r="A14" s="63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</row>
    <row r="15" spans="1:48" s="65" customFormat="1" ht="11.1" customHeight="1">
      <c r="A15" s="116"/>
      <c r="B15" s="270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2" t="s">
        <v>172</v>
      </c>
      <c r="AQ15" s="272" t="s">
        <v>172</v>
      </c>
      <c r="AR15" s="272" t="s">
        <v>172</v>
      </c>
      <c r="AS15" s="272" t="s">
        <v>172</v>
      </c>
      <c r="AT15" s="272" t="s">
        <v>172</v>
      </c>
      <c r="AU15" s="273"/>
      <c r="AV15" s="116"/>
    </row>
    <row r="16" spans="1:48" s="65" customFormat="1" ht="11.1" customHeight="1">
      <c r="A16" s="116"/>
      <c r="B16" s="119" t="s">
        <v>199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272"/>
      <c r="AQ16" s="272" t="s">
        <v>203</v>
      </c>
      <c r="AR16" s="272"/>
      <c r="AS16" s="272"/>
      <c r="AT16" s="272"/>
      <c r="AU16" s="273" t="s">
        <v>43</v>
      </c>
      <c r="AV16" s="116"/>
    </row>
    <row r="17" spans="1:49" s="65" customFormat="1" ht="11.1" customHeight="1">
      <c r="A17" s="116"/>
      <c r="B17" s="120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117" t="s">
        <v>38</v>
      </c>
      <c r="AQ17" s="272" t="s">
        <v>34</v>
      </c>
      <c r="AR17" s="272" t="s">
        <v>35</v>
      </c>
      <c r="AS17" s="272" t="s">
        <v>36</v>
      </c>
      <c r="AT17" s="272" t="s">
        <v>40</v>
      </c>
      <c r="AU17" s="273"/>
      <c r="AV17" s="116"/>
    </row>
    <row r="18" spans="1:49" s="70" customFormat="1" ht="7.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176"/>
      <c r="AQ18" s="176"/>
      <c r="AR18" s="176"/>
      <c r="AS18" s="176"/>
      <c r="AT18" s="176"/>
      <c r="AU18" s="176"/>
      <c r="AV18" s="69"/>
    </row>
    <row r="19" spans="1:49" s="70" customFormat="1" ht="7.5" customHeight="1">
      <c r="A19" s="67"/>
      <c r="B19" s="71" t="s">
        <v>246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210">
        <f>SUM(AP23+AP34+AP45)</f>
        <v>59334313</v>
      </c>
      <c r="AQ19" s="210">
        <f>SUM(AQ23+AQ34+AQ45)</f>
        <v>0</v>
      </c>
      <c r="AR19" s="210">
        <f>SUM(AR23+AR34+AR45)</f>
        <v>59334313</v>
      </c>
      <c r="AS19" s="210">
        <f>SUM(AS23+AS34+AS45)</f>
        <v>6392557</v>
      </c>
      <c r="AT19" s="210">
        <f>SUM(AT23+AT34+AT45)</f>
        <v>6392557</v>
      </c>
      <c r="AU19" s="210">
        <f>SUM(AR19-AS19)</f>
        <v>52941756</v>
      </c>
      <c r="AV19" s="69"/>
      <c r="AW19" s="70" t="str">
        <f>IF(OR(AS19=AT19,AS19&gt;AT19),"Correcto","Incorrecto")</f>
        <v>Correcto</v>
      </c>
    </row>
    <row r="20" spans="1:49" s="70" customFormat="1" ht="7.5" customHeight="1">
      <c r="A20" s="67"/>
      <c r="B20" s="67"/>
      <c r="C20" s="42"/>
      <c r="D20" s="71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176"/>
      <c r="AQ20" s="176"/>
      <c r="AR20" s="176"/>
      <c r="AS20" s="176"/>
      <c r="AT20" s="176"/>
      <c r="AU20" s="276"/>
      <c r="AV20" s="69"/>
    </row>
    <row r="21" spans="1:49" s="70" customFormat="1" ht="7.5" customHeight="1">
      <c r="A21" s="67"/>
      <c r="B21" s="67"/>
      <c r="C21" s="42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176"/>
      <c r="AQ21" s="176"/>
      <c r="AR21" s="176"/>
      <c r="AS21" s="176"/>
      <c r="AT21" s="176"/>
      <c r="AU21" s="276"/>
      <c r="AV21" s="69"/>
    </row>
    <row r="22" spans="1:49" s="70" customFormat="1" ht="7.5" customHeight="1">
      <c r="A22" s="67"/>
      <c r="B22" s="67"/>
      <c r="C22" s="42" t="s">
        <v>305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320"/>
      <c r="AQ22" s="320"/>
      <c r="AR22" s="320"/>
      <c r="AS22" s="320"/>
      <c r="AT22" s="320"/>
      <c r="AU22" s="320"/>
      <c r="AV22" s="69"/>
    </row>
    <row r="23" spans="1:49" s="70" customFormat="1" ht="7.5" customHeight="1">
      <c r="A23" s="67"/>
      <c r="B23" s="67"/>
      <c r="C23" s="67" t="s">
        <v>317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207">
        <v>59334313</v>
      </c>
      <c r="AQ23" s="207">
        <v>0</v>
      </c>
      <c r="AR23" s="211">
        <f>AP23+AQ23</f>
        <v>59334313</v>
      </c>
      <c r="AS23" s="207">
        <v>6392557</v>
      </c>
      <c r="AT23" s="207">
        <v>6392557</v>
      </c>
      <c r="AU23" s="210">
        <f>AR23-AS23</f>
        <v>52941756</v>
      </c>
      <c r="AV23" s="69"/>
      <c r="AW23" s="70" t="str">
        <f>IF(OR(AS23=AT23,AS23&gt;AT23),"Correcto","Incorrecto")</f>
        <v>Correcto</v>
      </c>
    </row>
    <row r="24" spans="1:49" s="70" customFormat="1" ht="7.5" customHeight="1">
      <c r="A24" s="67"/>
      <c r="B24" s="67"/>
      <c r="C24" s="42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176"/>
      <c r="AQ24" s="176"/>
      <c r="AR24" s="176"/>
      <c r="AS24" s="176"/>
      <c r="AT24" s="176"/>
      <c r="AU24" s="276"/>
      <c r="AV24" s="69"/>
    </row>
    <row r="25" spans="1:49" s="70" customFormat="1" ht="7.5" customHeight="1">
      <c r="A25" s="67"/>
      <c r="B25" s="67"/>
      <c r="C25" s="4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176"/>
      <c r="AQ25" s="176"/>
      <c r="AR25" s="176"/>
      <c r="AS25" s="176"/>
      <c r="AT25" s="176"/>
      <c r="AU25" s="276"/>
      <c r="AV25" s="69"/>
    </row>
    <row r="26" spans="1:49" s="70" customFormat="1" ht="7.5" customHeight="1">
      <c r="A26" s="67"/>
      <c r="B26" s="67"/>
      <c r="C26" s="42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176"/>
      <c r="AQ26" s="176"/>
      <c r="AR26" s="176"/>
      <c r="AS26" s="176"/>
      <c r="AT26" s="176"/>
      <c r="AU26" s="276"/>
      <c r="AV26" s="69"/>
    </row>
    <row r="27" spans="1:49" s="70" customFormat="1" ht="7.5" customHeight="1">
      <c r="A27" s="67"/>
      <c r="B27" s="67"/>
      <c r="C27" s="42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176"/>
      <c r="AQ27" s="176"/>
      <c r="AR27" s="176"/>
      <c r="AS27" s="176"/>
      <c r="AT27" s="176"/>
      <c r="AU27" s="276"/>
      <c r="AV27" s="69"/>
    </row>
    <row r="28" spans="1:49" s="70" customFormat="1" ht="7.5" customHeight="1">
      <c r="A28" s="67"/>
      <c r="B28" s="67"/>
      <c r="C28" s="4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176"/>
      <c r="AQ28" s="176"/>
      <c r="AR28" s="176"/>
      <c r="AS28" s="176"/>
      <c r="AT28" s="176"/>
      <c r="AU28" s="276"/>
      <c r="AV28" s="69"/>
    </row>
    <row r="29" spans="1:49" s="70" customFormat="1" ht="7.5" customHeight="1">
      <c r="A29" s="67"/>
      <c r="B29" s="67"/>
      <c r="C29" s="4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176"/>
      <c r="AQ29" s="176"/>
      <c r="AR29" s="176"/>
      <c r="AS29" s="176"/>
      <c r="AT29" s="176"/>
      <c r="AU29" s="276"/>
      <c r="AV29" s="69"/>
    </row>
    <row r="30" spans="1:49" s="70" customFormat="1" ht="7.5" customHeight="1">
      <c r="A30" s="67"/>
      <c r="B30" s="67"/>
      <c r="C30" s="42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176"/>
      <c r="AQ30" s="176"/>
      <c r="AR30" s="176"/>
      <c r="AS30" s="176"/>
      <c r="AT30" s="176"/>
      <c r="AU30" s="276"/>
      <c r="AV30" s="69"/>
    </row>
    <row r="31" spans="1:49" s="70" customFormat="1" ht="7.5" customHeight="1">
      <c r="A31" s="67"/>
      <c r="B31" s="67"/>
      <c r="C31" s="42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176"/>
      <c r="AQ31" s="176"/>
      <c r="AR31" s="176"/>
      <c r="AS31" s="176"/>
      <c r="AT31" s="176"/>
      <c r="AU31" s="276"/>
      <c r="AV31" s="69"/>
    </row>
    <row r="32" spans="1:49" s="70" customFormat="1" ht="7.5" customHeight="1">
      <c r="A32" s="67"/>
      <c r="B32" s="67"/>
      <c r="C32" s="42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176"/>
      <c r="AQ32" s="176"/>
      <c r="AR32" s="176"/>
      <c r="AS32" s="176"/>
      <c r="AT32" s="176"/>
      <c r="AU32" s="276"/>
      <c r="AV32" s="69"/>
    </row>
    <row r="33" spans="1:49" s="70" customFormat="1" ht="7.5" customHeight="1">
      <c r="A33" s="67"/>
      <c r="B33" s="67"/>
      <c r="C33" s="42" t="s">
        <v>291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320"/>
      <c r="AQ33" s="320"/>
      <c r="AR33" s="320"/>
      <c r="AS33" s="320"/>
      <c r="AT33" s="320"/>
      <c r="AU33" s="320"/>
      <c r="AV33" s="69"/>
    </row>
    <row r="34" spans="1:49" s="70" customFormat="1" ht="7.5" customHeight="1">
      <c r="A34" s="67"/>
      <c r="B34" s="67"/>
      <c r="C34" s="67" t="s">
        <v>317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207">
        <v>0</v>
      </c>
      <c r="AQ34" s="207">
        <v>0</v>
      </c>
      <c r="AR34" s="211">
        <f>AP34+AQ34</f>
        <v>0</v>
      </c>
      <c r="AS34" s="207">
        <v>0</v>
      </c>
      <c r="AT34" s="207">
        <v>0</v>
      </c>
      <c r="AU34" s="210">
        <f>AR34-AS34</f>
        <v>0</v>
      </c>
      <c r="AV34" s="69"/>
      <c r="AW34" s="70" t="str">
        <f>IF(OR(AS34=AT34,AS34&gt;AT34),"Correcto","Incorrecto")</f>
        <v>Correcto</v>
      </c>
    </row>
    <row r="35" spans="1:49" s="70" customFormat="1" ht="7.5" customHeight="1">
      <c r="A35" s="67"/>
      <c r="B35" s="67"/>
      <c r="C35" s="42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176"/>
      <c r="AQ35" s="176"/>
      <c r="AR35" s="176"/>
      <c r="AS35" s="176"/>
      <c r="AT35" s="176"/>
      <c r="AU35" s="276"/>
      <c r="AV35" s="69"/>
    </row>
    <row r="36" spans="1:49" s="70" customFormat="1" ht="7.5" customHeight="1">
      <c r="A36" s="67"/>
      <c r="B36" s="67"/>
      <c r="C36" s="42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176"/>
      <c r="AQ36" s="176"/>
      <c r="AR36" s="176"/>
      <c r="AS36" s="176"/>
      <c r="AT36" s="176"/>
      <c r="AU36" s="276"/>
      <c r="AV36" s="69"/>
    </row>
    <row r="37" spans="1:49" s="70" customFormat="1" ht="7.5" customHeight="1">
      <c r="A37" s="67"/>
      <c r="B37" s="67"/>
      <c r="C37" s="4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176"/>
      <c r="AQ37" s="176"/>
      <c r="AR37" s="176"/>
      <c r="AS37" s="176"/>
      <c r="AT37" s="176"/>
      <c r="AU37" s="276"/>
      <c r="AV37" s="69"/>
    </row>
    <row r="38" spans="1:49" s="70" customFormat="1" ht="7.5" customHeight="1">
      <c r="A38" s="67"/>
      <c r="B38" s="67"/>
      <c r="C38" s="42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176"/>
      <c r="AQ38" s="176"/>
      <c r="AR38" s="176"/>
      <c r="AS38" s="176"/>
      <c r="AT38" s="176"/>
      <c r="AU38" s="276"/>
      <c r="AV38" s="69"/>
    </row>
    <row r="39" spans="1:49" s="70" customFormat="1" ht="7.5" customHeight="1">
      <c r="A39" s="67"/>
      <c r="B39" s="67"/>
      <c r="C39" s="42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176"/>
      <c r="AQ39" s="176"/>
      <c r="AR39" s="176"/>
      <c r="AS39" s="176"/>
      <c r="AT39" s="176"/>
      <c r="AU39" s="276"/>
      <c r="AV39" s="69"/>
    </row>
    <row r="40" spans="1:49" s="70" customFormat="1" ht="7.5" customHeight="1">
      <c r="A40" s="67"/>
      <c r="B40" s="67"/>
      <c r="C40" s="42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176"/>
      <c r="AQ40" s="176"/>
      <c r="AR40" s="176"/>
      <c r="AS40" s="176"/>
      <c r="AT40" s="176"/>
      <c r="AU40" s="276"/>
      <c r="AV40" s="69"/>
    </row>
    <row r="41" spans="1:49" s="70" customFormat="1" ht="7.5" customHeight="1">
      <c r="A41" s="67"/>
      <c r="B41" s="67"/>
      <c r="C41" s="42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176"/>
      <c r="AQ41" s="176"/>
      <c r="AR41" s="176"/>
      <c r="AS41" s="176"/>
      <c r="AT41" s="176"/>
      <c r="AU41" s="276"/>
      <c r="AV41" s="69"/>
    </row>
    <row r="42" spans="1:49" s="70" customFormat="1" ht="7.5" customHeight="1">
      <c r="A42" s="67"/>
      <c r="B42" s="67"/>
      <c r="C42" s="42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176"/>
      <c r="AQ42" s="176"/>
      <c r="AR42" s="176"/>
      <c r="AS42" s="176"/>
      <c r="AT42" s="176"/>
      <c r="AU42" s="276"/>
      <c r="AV42" s="69"/>
    </row>
    <row r="43" spans="1:49" s="70" customFormat="1" ht="7.5" customHeight="1">
      <c r="A43" s="67"/>
      <c r="B43" s="67"/>
      <c r="C43" s="42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176"/>
      <c r="AQ43" s="176"/>
      <c r="AR43" s="176"/>
      <c r="AS43" s="176"/>
      <c r="AT43" s="176"/>
      <c r="AU43" s="276"/>
      <c r="AV43" s="69"/>
    </row>
    <row r="44" spans="1:49" s="70" customFormat="1" ht="7.5" customHeight="1">
      <c r="A44" s="67"/>
      <c r="B44" s="67"/>
      <c r="C44" s="42" t="s">
        <v>292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320"/>
      <c r="AQ44" s="320"/>
      <c r="AR44" s="320"/>
      <c r="AS44" s="320"/>
      <c r="AT44" s="320"/>
      <c r="AU44" s="320"/>
      <c r="AV44" s="69"/>
    </row>
    <row r="45" spans="1:49" s="70" customFormat="1" ht="7.5" customHeight="1">
      <c r="A45" s="67"/>
      <c r="B45" s="67"/>
      <c r="C45" s="67" t="s">
        <v>317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207">
        <v>0</v>
      </c>
      <c r="AQ45" s="207">
        <v>0</v>
      </c>
      <c r="AR45" s="211">
        <f>+AP45+AQ45</f>
        <v>0</v>
      </c>
      <c r="AS45" s="207">
        <v>0</v>
      </c>
      <c r="AT45" s="207">
        <v>0</v>
      </c>
      <c r="AU45" s="210">
        <f>AR45-AS45</f>
        <v>0</v>
      </c>
      <c r="AV45" s="69"/>
      <c r="AW45" s="70" t="str">
        <f>IF(OR(AS45=AT45,AS45&gt;AT45),"Correcto","Incorrecto")</f>
        <v>Correcto</v>
      </c>
    </row>
    <row r="46" spans="1:49" s="70" customFormat="1" ht="7.5" customHeight="1">
      <c r="A46" s="67"/>
      <c r="B46" s="67"/>
      <c r="C46" s="42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176"/>
      <c r="AQ46" s="176"/>
      <c r="AR46" s="176"/>
      <c r="AS46" s="176"/>
      <c r="AT46" s="176"/>
      <c r="AU46" s="276"/>
      <c r="AV46" s="69"/>
    </row>
    <row r="47" spans="1:49" s="70" customFormat="1" ht="7.5" customHeight="1">
      <c r="A47" s="67"/>
      <c r="B47" s="67"/>
      <c r="C47" s="42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176"/>
      <c r="AQ47" s="176"/>
      <c r="AR47" s="176"/>
      <c r="AS47" s="176"/>
      <c r="AT47" s="176"/>
      <c r="AU47" s="276"/>
      <c r="AV47" s="69"/>
    </row>
    <row r="48" spans="1:49" s="70" customFormat="1" ht="7.5" customHeight="1">
      <c r="A48" s="67"/>
      <c r="B48" s="67"/>
      <c r="C48" s="42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176"/>
      <c r="AQ48" s="176"/>
      <c r="AR48" s="176"/>
      <c r="AS48" s="176"/>
      <c r="AT48" s="176"/>
      <c r="AU48" s="276"/>
      <c r="AV48" s="69"/>
    </row>
    <row r="49" spans="1:49" s="70" customFormat="1" ht="7.5" customHeight="1">
      <c r="A49" s="67"/>
      <c r="B49" s="67"/>
      <c r="C49" s="42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176"/>
      <c r="AQ49" s="176"/>
      <c r="AR49" s="176"/>
      <c r="AS49" s="176"/>
      <c r="AT49" s="176"/>
      <c r="AU49" s="276"/>
      <c r="AV49" s="69"/>
    </row>
    <row r="50" spans="1:49" s="70" customFormat="1" ht="7.5" customHeight="1">
      <c r="A50" s="67"/>
      <c r="B50" s="67"/>
      <c r="C50" s="42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176"/>
      <c r="AQ50" s="176"/>
      <c r="AR50" s="176"/>
      <c r="AS50" s="176"/>
      <c r="AT50" s="176"/>
      <c r="AU50" s="276"/>
      <c r="AV50" s="69"/>
    </row>
    <row r="51" spans="1:49" s="70" customFormat="1" ht="7.5" customHeight="1">
      <c r="A51" s="67"/>
      <c r="B51" s="67"/>
      <c r="C51" s="42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176"/>
      <c r="AQ51" s="176"/>
      <c r="AR51" s="176"/>
      <c r="AS51" s="176"/>
      <c r="AT51" s="176"/>
      <c r="AU51" s="276"/>
      <c r="AV51" s="69"/>
    </row>
    <row r="52" spans="1:49" s="70" customFormat="1" ht="7.5" customHeight="1">
      <c r="A52" s="67"/>
      <c r="B52" s="67"/>
      <c r="C52" s="42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176"/>
      <c r="AQ52" s="176"/>
      <c r="AR52" s="176"/>
      <c r="AS52" s="176"/>
      <c r="AT52" s="176"/>
      <c r="AU52" s="276"/>
      <c r="AV52" s="69"/>
    </row>
    <row r="53" spans="1:49" s="70" customFormat="1" ht="7.5" customHeight="1">
      <c r="A53" s="67"/>
      <c r="B53" s="67"/>
      <c r="C53" s="42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176"/>
      <c r="AQ53" s="176"/>
      <c r="AR53" s="176"/>
      <c r="AS53" s="176"/>
      <c r="AT53" s="176"/>
      <c r="AU53" s="276"/>
      <c r="AV53" s="69"/>
    </row>
    <row r="54" spans="1:49" s="70" customFormat="1" ht="7.5" customHeight="1">
      <c r="A54" s="67"/>
      <c r="B54" s="67"/>
      <c r="C54" s="42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176"/>
      <c r="AQ54" s="176"/>
      <c r="AR54" s="176"/>
      <c r="AS54" s="176"/>
      <c r="AT54" s="176"/>
      <c r="AU54" s="276"/>
      <c r="AV54" s="69"/>
    </row>
    <row r="55" spans="1:49" s="70" customFormat="1" ht="7.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176"/>
      <c r="AQ55" s="176"/>
      <c r="AR55" s="176"/>
      <c r="AS55" s="176"/>
      <c r="AT55" s="176"/>
      <c r="AU55" s="176"/>
      <c r="AV55" s="69"/>
    </row>
    <row r="56" spans="1:49" s="70" customFormat="1" ht="7.5" customHeight="1">
      <c r="A56" s="67"/>
      <c r="B56" s="71" t="s">
        <v>248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210">
        <f>SUM(AP60+AP71+AP82)</f>
        <v>0</v>
      </c>
      <c r="AQ56" s="210">
        <f>SUM(AQ60+AQ71+AQ82)</f>
        <v>0</v>
      </c>
      <c r="AR56" s="210">
        <f>SUM(AR60+AR71+AR82)</f>
        <v>0</v>
      </c>
      <c r="AS56" s="210">
        <f>SUM(AS60+AS71+AS82)</f>
        <v>0</v>
      </c>
      <c r="AT56" s="210">
        <f>SUM(AT60+AT71+AT82)</f>
        <v>0</v>
      </c>
      <c r="AU56" s="210">
        <f>SUM(AR56-AS56)</f>
        <v>0</v>
      </c>
      <c r="AV56" s="69"/>
      <c r="AW56" s="70" t="str">
        <f>IF(OR(AS56=AT56,AS56&gt;AT56),"Correcto","Incorrecto")</f>
        <v>Correcto</v>
      </c>
    </row>
    <row r="57" spans="1:49" s="70" customFormat="1" ht="7.5" customHeight="1">
      <c r="A57" s="67"/>
      <c r="B57" s="67"/>
      <c r="C57" s="42"/>
      <c r="D57" s="71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176"/>
      <c r="AQ57" s="176"/>
      <c r="AR57" s="176"/>
      <c r="AS57" s="176"/>
      <c r="AT57" s="176"/>
      <c r="AU57" s="276"/>
      <c r="AV57" s="69"/>
    </row>
    <row r="58" spans="1:49" s="70" customFormat="1" ht="7.5" customHeight="1">
      <c r="A58" s="67"/>
      <c r="B58" s="67"/>
      <c r="C58" s="42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176"/>
      <c r="AQ58" s="176"/>
      <c r="AR58" s="176"/>
      <c r="AS58" s="176"/>
      <c r="AT58" s="176"/>
      <c r="AU58" s="276"/>
      <c r="AV58" s="69"/>
    </row>
    <row r="59" spans="1:49" s="70" customFormat="1" ht="7.5" customHeight="1">
      <c r="A59" s="67"/>
      <c r="B59" s="67"/>
      <c r="C59" s="42" t="s">
        <v>305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320"/>
      <c r="AQ59" s="320"/>
      <c r="AR59" s="320"/>
      <c r="AS59" s="320"/>
      <c r="AT59" s="320"/>
      <c r="AU59" s="320"/>
      <c r="AV59" s="69"/>
    </row>
    <row r="60" spans="1:49" s="70" customFormat="1" ht="7.5" customHeight="1">
      <c r="A60" s="67"/>
      <c r="B60" s="67"/>
      <c r="C60" s="67" t="s">
        <v>317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207">
        <v>0</v>
      </c>
      <c r="AQ60" s="207">
        <v>0</v>
      </c>
      <c r="AR60" s="211">
        <f>SUM(AP60+AQ60)</f>
        <v>0</v>
      </c>
      <c r="AS60" s="207">
        <v>0</v>
      </c>
      <c r="AT60" s="207">
        <v>0</v>
      </c>
      <c r="AU60" s="210">
        <f>AR60-AS60</f>
        <v>0</v>
      </c>
      <c r="AV60" s="69"/>
      <c r="AW60" s="70" t="str">
        <f>IF(OR(AS60=AT60,AS60&gt;AT60),"Correcto","Incorrecto")</f>
        <v>Correcto</v>
      </c>
    </row>
    <row r="61" spans="1:49" s="70" customFormat="1" ht="7.5" customHeight="1">
      <c r="A61" s="67"/>
      <c r="B61" s="67"/>
      <c r="C61" s="42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176"/>
      <c r="AQ61" s="176"/>
      <c r="AR61" s="176"/>
      <c r="AS61" s="176"/>
      <c r="AT61" s="176"/>
      <c r="AU61" s="276"/>
      <c r="AV61" s="69"/>
    </row>
    <row r="62" spans="1:49" s="70" customFormat="1" ht="7.5" customHeight="1">
      <c r="A62" s="67"/>
      <c r="B62" s="67"/>
      <c r="C62" s="42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176"/>
      <c r="AQ62" s="176"/>
      <c r="AR62" s="176"/>
      <c r="AS62" s="176"/>
      <c r="AT62" s="176"/>
      <c r="AU62" s="276"/>
      <c r="AV62" s="69"/>
    </row>
    <row r="63" spans="1:49" s="70" customFormat="1" ht="7.5" customHeight="1">
      <c r="A63" s="67"/>
      <c r="B63" s="67"/>
      <c r="C63" s="42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176"/>
      <c r="AQ63" s="176"/>
      <c r="AR63" s="176"/>
      <c r="AS63" s="176"/>
      <c r="AT63" s="176"/>
      <c r="AU63" s="276"/>
      <c r="AV63" s="69"/>
    </row>
    <row r="64" spans="1:49" s="70" customFormat="1" ht="7.5" customHeight="1">
      <c r="A64" s="67"/>
      <c r="B64" s="67"/>
      <c r="C64" s="42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176"/>
      <c r="AQ64" s="176"/>
      <c r="AR64" s="176"/>
      <c r="AS64" s="176"/>
      <c r="AT64" s="176"/>
      <c r="AU64" s="276"/>
      <c r="AV64" s="69"/>
    </row>
    <row r="65" spans="1:49" s="70" customFormat="1" ht="7.5" customHeight="1">
      <c r="A65" s="67"/>
      <c r="B65" s="67"/>
      <c r="C65" s="42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176"/>
      <c r="AQ65" s="176"/>
      <c r="AR65" s="176"/>
      <c r="AS65" s="176"/>
      <c r="AT65" s="176"/>
      <c r="AU65" s="276"/>
      <c r="AV65" s="69"/>
    </row>
    <row r="66" spans="1:49" s="70" customFormat="1" ht="7.5" customHeight="1">
      <c r="A66" s="67"/>
      <c r="B66" s="67"/>
      <c r="C66" s="42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176"/>
      <c r="AQ66" s="176"/>
      <c r="AR66" s="176"/>
      <c r="AS66" s="176"/>
      <c r="AT66" s="176"/>
      <c r="AU66" s="276"/>
      <c r="AV66" s="69"/>
    </row>
    <row r="67" spans="1:49" s="70" customFormat="1" ht="7.5" customHeight="1">
      <c r="A67" s="67"/>
      <c r="B67" s="67"/>
      <c r="C67" s="42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176"/>
      <c r="AQ67" s="176"/>
      <c r="AR67" s="176"/>
      <c r="AS67" s="176"/>
      <c r="AT67" s="176"/>
      <c r="AU67" s="276"/>
      <c r="AV67" s="69"/>
    </row>
    <row r="68" spans="1:49" s="70" customFormat="1" ht="7.5" customHeight="1">
      <c r="A68" s="67"/>
      <c r="B68" s="67"/>
      <c r="C68" s="42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176"/>
      <c r="AQ68" s="176"/>
      <c r="AR68" s="176"/>
      <c r="AS68" s="176"/>
      <c r="AT68" s="176"/>
      <c r="AU68" s="276"/>
      <c r="AV68" s="69"/>
    </row>
    <row r="69" spans="1:49" s="70" customFormat="1" ht="7.5" customHeight="1">
      <c r="A69" s="67"/>
      <c r="B69" s="67"/>
      <c r="C69" s="42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176"/>
      <c r="AQ69" s="176"/>
      <c r="AR69" s="176"/>
      <c r="AS69" s="176"/>
      <c r="AT69" s="176"/>
      <c r="AU69" s="276"/>
      <c r="AV69" s="69"/>
    </row>
    <row r="70" spans="1:49" s="70" customFormat="1" ht="7.5" customHeight="1">
      <c r="A70" s="67"/>
      <c r="B70" s="67"/>
      <c r="C70" s="42" t="s">
        <v>291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320"/>
      <c r="AQ70" s="320"/>
      <c r="AR70" s="320"/>
      <c r="AS70" s="320"/>
      <c r="AT70" s="320"/>
      <c r="AU70" s="320"/>
      <c r="AV70" s="69"/>
    </row>
    <row r="71" spans="1:49" s="70" customFormat="1" ht="7.5" customHeight="1">
      <c r="A71" s="67"/>
      <c r="B71" s="67"/>
      <c r="C71" s="67" t="s">
        <v>317</v>
      </c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207">
        <v>0</v>
      </c>
      <c r="AQ71" s="207">
        <v>0</v>
      </c>
      <c r="AR71" s="211">
        <f>SUM(AP71+AQ71)</f>
        <v>0</v>
      </c>
      <c r="AS71" s="207">
        <v>0</v>
      </c>
      <c r="AT71" s="207">
        <v>0</v>
      </c>
      <c r="AU71" s="210">
        <f>AR71-AS71</f>
        <v>0</v>
      </c>
      <c r="AV71" s="69"/>
      <c r="AW71" s="70" t="str">
        <f>IF(OR(AS71=AT71,AS71&gt;AT71),"Correcto","Incorrecto")</f>
        <v>Correcto</v>
      </c>
    </row>
    <row r="72" spans="1:49" s="70" customFormat="1" ht="7.5" customHeight="1">
      <c r="A72" s="67"/>
      <c r="B72" s="67"/>
      <c r="C72" s="42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176"/>
      <c r="AQ72" s="176"/>
      <c r="AR72" s="176"/>
      <c r="AS72" s="176"/>
      <c r="AT72" s="176"/>
      <c r="AU72" s="276"/>
      <c r="AV72" s="69"/>
    </row>
    <row r="73" spans="1:49" s="70" customFormat="1" ht="7.5" customHeight="1">
      <c r="A73" s="67"/>
      <c r="B73" s="67"/>
      <c r="C73" s="42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176"/>
      <c r="AQ73" s="176"/>
      <c r="AR73" s="176"/>
      <c r="AS73" s="176"/>
      <c r="AT73" s="176"/>
      <c r="AU73" s="276"/>
      <c r="AV73" s="69"/>
    </row>
    <row r="74" spans="1:49" s="70" customFormat="1" ht="7.5" customHeight="1">
      <c r="A74" s="67"/>
      <c r="B74" s="67"/>
      <c r="C74" s="42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176"/>
      <c r="AQ74" s="176"/>
      <c r="AR74" s="176"/>
      <c r="AS74" s="176"/>
      <c r="AT74" s="176"/>
      <c r="AU74" s="276"/>
      <c r="AV74" s="69"/>
    </row>
    <row r="75" spans="1:49" s="70" customFormat="1" ht="7.5" customHeight="1">
      <c r="A75" s="67"/>
      <c r="B75" s="67"/>
      <c r="C75" s="42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176"/>
      <c r="AQ75" s="176"/>
      <c r="AR75" s="176"/>
      <c r="AS75" s="176"/>
      <c r="AT75" s="176"/>
      <c r="AU75" s="276"/>
      <c r="AV75" s="69"/>
    </row>
    <row r="76" spans="1:49" s="70" customFormat="1" ht="7.5" customHeight="1">
      <c r="A76" s="67"/>
      <c r="B76" s="67"/>
      <c r="C76" s="42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176"/>
      <c r="AQ76" s="176"/>
      <c r="AR76" s="176"/>
      <c r="AS76" s="176"/>
      <c r="AT76" s="176"/>
      <c r="AU76" s="276"/>
      <c r="AV76" s="69"/>
    </row>
    <row r="77" spans="1:49" s="70" customFormat="1" ht="7.5" customHeight="1">
      <c r="A77" s="67"/>
      <c r="B77" s="67"/>
      <c r="C77" s="42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176"/>
      <c r="AQ77" s="176"/>
      <c r="AR77" s="176"/>
      <c r="AS77" s="176"/>
      <c r="AT77" s="176"/>
      <c r="AU77" s="276"/>
      <c r="AV77" s="69"/>
    </row>
    <row r="78" spans="1:49" s="70" customFormat="1" ht="7.5" customHeight="1">
      <c r="A78" s="67"/>
      <c r="B78" s="67"/>
      <c r="C78" s="42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176"/>
      <c r="AQ78" s="176"/>
      <c r="AR78" s="176"/>
      <c r="AS78" s="176"/>
      <c r="AT78" s="176"/>
      <c r="AU78" s="276"/>
      <c r="AV78" s="69"/>
    </row>
    <row r="79" spans="1:49" s="70" customFormat="1" ht="7.5" customHeight="1">
      <c r="A79" s="67"/>
      <c r="B79" s="67"/>
      <c r="C79" s="42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176"/>
      <c r="AQ79" s="176"/>
      <c r="AR79" s="176"/>
      <c r="AS79" s="176"/>
      <c r="AT79" s="176"/>
      <c r="AU79" s="276"/>
      <c r="AV79" s="69"/>
    </row>
    <row r="80" spans="1:49" s="70" customFormat="1" ht="7.5" customHeight="1">
      <c r="A80" s="67"/>
      <c r="B80" s="67"/>
      <c r="C80" s="42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176"/>
      <c r="AQ80" s="176"/>
      <c r="AR80" s="176"/>
      <c r="AS80" s="176"/>
      <c r="AT80" s="176"/>
      <c r="AU80" s="276"/>
      <c r="AV80" s="69"/>
    </row>
    <row r="81" spans="1:49" s="70" customFormat="1" ht="7.5" customHeight="1">
      <c r="A81" s="67"/>
      <c r="B81" s="67"/>
      <c r="C81" s="42" t="s">
        <v>292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320"/>
      <c r="AQ81" s="320"/>
      <c r="AR81" s="320"/>
      <c r="AS81" s="320"/>
      <c r="AT81" s="320"/>
      <c r="AU81" s="320"/>
      <c r="AV81" s="69"/>
    </row>
    <row r="82" spans="1:49" s="70" customFormat="1" ht="7.5" customHeight="1">
      <c r="A82" s="67"/>
      <c r="B82" s="67"/>
      <c r="C82" s="67" t="s">
        <v>317</v>
      </c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207">
        <v>0</v>
      </c>
      <c r="AQ82" s="207">
        <v>0</v>
      </c>
      <c r="AR82" s="211">
        <f>SUM(AP82+AQ82)</f>
        <v>0</v>
      </c>
      <c r="AS82" s="207">
        <v>0</v>
      </c>
      <c r="AT82" s="207">
        <v>0</v>
      </c>
      <c r="AU82" s="210">
        <f>AR82-AS82</f>
        <v>0</v>
      </c>
      <c r="AV82" s="69"/>
      <c r="AW82" s="70" t="str">
        <f>IF(OR(AS82=AT82,AS82&gt;AT82),"Correcto","Incorrecto")</f>
        <v>Correcto</v>
      </c>
    </row>
    <row r="83" spans="1:49" s="70" customFormat="1" ht="7.5" customHeight="1">
      <c r="A83" s="67"/>
      <c r="B83" s="67"/>
      <c r="C83" s="42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176"/>
      <c r="AQ83" s="176"/>
      <c r="AR83" s="176"/>
      <c r="AS83" s="176"/>
      <c r="AT83" s="176"/>
      <c r="AU83" s="276"/>
      <c r="AV83" s="69"/>
    </row>
    <row r="84" spans="1:49" s="70" customFormat="1" ht="7.5" customHeight="1">
      <c r="A84" s="67"/>
      <c r="B84" s="67"/>
      <c r="C84" s="42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176"/>
      <c r="AQ84" s="176"/>
      <c r="AR84" s="176"/>
      <c r="AS84" s="176"/>
      <c r="AT84" s="176"/>
      <c r="AU84" s="276"/>
      <c r="AV84" s="69"/>
    </row>
    <row r="85" spans="1:49" s="70" customFormat="1" ht="7.5" customHeight="1">
      <c r="A85" s="67"/>
      <c r="B85" s="67"/>
      <c r="C85" s="42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176"/>
      <c r="AQ85" s="176"/>
      <c r="AR85" s="176"/>
      <c r="AS85" s="176"/>
      <c r="AT85" s="176"/>
      <c r="AU85" s="276"/>
      <c r="AV85" s="69"/>
    </row>
    <row r="86" spans="1:49" s="70" customFormat="1" ht="7.5" customHeight="1">
      <c r="A86" s="67"/>
      <c r="B86" s="67"/>
      <c r="C86" s="42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176"/>
      <c r="AQ86" s="176"/>
      <c r="AR86" s="176"/>
      <c r="AS86" s="176"/>
      <c r="AT86" s="176"/>
      <c r="AU86" s="276"/>
      <c r="AV86" s="69"/>
    </row>
    <row r="87" spans="1:49" s="70" customFormat="1" ht="7.5" customHeight="1">
      <c r="A87" s="67"/>
      <c r="B87" s="67"/>
      <c r="C87" s="42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176"/>
      <c r="AQ87" s="176"/>
      <c r="AR87" s="176"/>
      <c r="AS87" s="176"/>
      <c r="AT87" s="176"/>
      <c r="AU87" s="276"/>
      <c r="AV87" s="69"/>
    </row>
    <row r="88" spans="1:49" s="70" customFormat="1" ht="7.5" customHeight="1">
      <c r="A88" s="67"/>
      <c r="B88" s="67"/>
      <c r="C88" s="42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176"/>
      <c r="AQ88" s="176"/>
      <c r="AR88" s="176"/>
      <c r="AS88" s="176"/>
      <c r="AT88" s="176"/>
      <c r="AU88" s="276"/>
      <c r="AV88" s="69"/>
    </row>
    <row r="89" spans="1:49" s="70" customFormat="1" ht="7.5" customHeight="1">
      <c r="A89" s="67"/>
      <c r="B89" s="67"/>
      <c r="C89" s="42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176"/>
      <c r="AQ89" s="176"/>
      <c r="AR89" s="176"/>
      <c r="AS89" s="176"/>
      <c r="AT89" s="176"/>
      <c r="AU89" s="276"/>
      <c r="AV89" s="69"/>
    </row>
    <row r="90" spans="1:49" s="70" customFormat="1" ht="7.5" customHeight="1">
      <c r="A90" s="67"/>
      <c r="B90" s="67"/>
      <c r="C90" s="42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176"/>
      <c r="AQ90" s="176"/>
      <c r="AR90" s="176"/>
      <c r="AS90" s="176"/>
      <c r="AT90" s="176"/>
      <c r="AU90" s="276"/>
      <c r="AV90" s="69"/>
    </row>
    <row r="91" spans="1:49" s="70" customFormat="1" ht="7.5" customHeight="1">
      <c r="A91" s="67"/>
      <c r="B91" s="67"/>
      <c r="C91" s="42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176"/>
      <c r="AQ91" s="176"/>
      <c r="AR91" s="176"/>
      <c r="AS91" s="176"/>
      <c r="AT91" s="176"/>
      <c r="AU91" s="276"/>
      <c r="AV91" s="48"/>
    </row>
    <row r="92" spans="1:49" s="70" customFormat="1" ht="7.5" customHeight="1">
      <c r="A92" s="67"/>
      <c r="B92" s="71"/>
      <c r="C92" s="308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176"/>
      <c r="AQ92" s="176"/>
      <c r="AR92" s="176"/>
      <c r="AS92" s="176"/>
      <c r="AT92" s="176"/>
      <c r="AU92" s="176"/>
      <c r="AV92" s="69"/>
    </row>
    <row r="93" spans="1:49" s="70" customFormat="1" ht="7.5" customHeight="1">
      <c r="A93" s="67"/>
      <c r="B93" s="71" t="s">
        <v>276</v>
      </c>
      <c r="C93" s="308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210">
        <f>SUM(AP19+AP56)</f>
        <v>59334313</v>
      </c>
      <c r="AQ93" s="210">
        <f>SUM(AQ19+AQ56)</f>
        <v>0</v>
      </c>
      <c r="AR93" s="210">
        <f>SUM(AR19+AR56)</f>
        <v>59334313</v>
      </c>
      <c r="AS93" s="210">
        <f>SUM(AS19+AS56)</f>
        <v>6392557</v>
      </c>
      <c r="AT93" s="210">
        <f>SUM(AT19+AT56)</f>
        <v>6392557</v>
      </c>
      <c r="AU93" s="210">
        <f>AR93-AS93</f>
        <v>52941756</v>
      </c>
      <c r="AV93" s="69"/>
      <c r="AW93" s="70" t="str">
        <f>IF(OR(AS93=AT93,AS93&gt;AT93),"Correcto","Incorrecto")</f>
        <v>Correcto</v>
      </c>
    </row>
    <row r="94" spans="1:49" s="70" customFormat="1" ht="7.5" customHeight="1">
      <c r="A94" s="67"/>
      <c r="B94" s="71"/>
      <c r="C94" s="308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176"/>
      <c r="AQ94" s="176"/>
      <c r="AR94" s="176"/>
      <c r="AS94" s="176"/>
      <c r="AT94" s="176"/>
      <c r="AU94" s="176"/>
      <c r="AV94" s="69"/>
    </row>
    <row r="95" spans="1:49" s="70" customFormat="1" ht="7.5" customHeight="1">
      <c r="A95" s="67"/>
      <c r="B95" s="71"/>
      <c r="C95" s="308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176"/>
      <c r="AQ95" s="176"/>
      <c r="AR95" s="176"/>
      <c r="AS95" s="176"/>
      <c r="AT95" s="176"/>
      <c r="AU95" s="176"/>
      <c r="AV95" s="69"/>
    </row>
    <row r="96" spans="1:49" s="70" customFormat="1" ht="7.5" customHeight="1">
      <c r="A96" s="314"/>
      <c r="B96" s="315"/>
      <c r="C96" s="316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4"/>
      <c r="X96" s="314"/>
      <c r="Y96" s="314"/>
      <c r="Z96" s="314"/>
      <c r="AA96" s="314"/>
      <c r="AB96" s="314"/>
      <c r="AC96" s="314"/>
      <c r="AD96" s="314"/>
      <c r="AE96" s="314"/>
      <c r="AF96" s="314"/>
      <c r="AG96" s="314"/>
      <c r="AH96" s="314"/>
      <c r="AI96" s="314"/>
      <c r="AJ96" s="314"/>
      <c r="AK96" s="314"/>
      <c r="AL96" s="314"/>
      <c r="AM96" s="314"/>
      <c r="AN96" s="314"/>
      <c r="AO96" s="314"/>
      <c r="AP96" s="317"/>
      <c r="AQ96" s="317"/>
      <c r="AR96" s="317"/>
      <c r="AS96" s="317"/>
      <c r="AT96" s="317"/>
      <c r="AU96" s="317"/>
      <c r="AV96" s="318"/>
    </row>
    <row r="97" spans="1:49" s="70" customFormat="1" ht="7.5" customHeight="1">
      <c r="A97" s="67"/>
      <c r="B97" s="71"/>
      <c r="C97" s="308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8"/>
      <c r="AQ97" s="68"/>
      <c r="AR97" s="68"/>
      <c r="AS97" s="68"/>
      <c r="AT97" s="68"/>
      <c r="AU97" s="68"/>
      <c r="AV97" s="69"/>
    </row>
    <row r="98" spans="1:49" s="70" customFormat="1">
      <c r="A98" s="413"/>
      <c r="B98" s="411" t="s">
        <v>318</v>
      </c>
      <c r="C98" s="310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311"/>
      <c r="AQ98" s="311"/>
      <c r="AR98" s="311"/>
      <c r="AS98" s="311"/>
      <c r="AT98" s="311"/>
      <c r="AU98" s="311"/>
      <c r="AV98" s="69"/>
    </row>
    <row r="99" spans="1:49" s="73" customFormat="1" ht="7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8"/>
      <c r="AQ99" s="68"/>
      <c r="AR99" s="68"/>
      <c r="AS99" s="68"/>
      <c r="AT99" s="68"/>
      <c r="AU99" s="68"/>
      <c r="AV99" s="69"/>
    </row>
    <row r="100" spans="1:49" s="70" customFormat="1" ht="7.5" customHeight="1">
      <c r="A100" s="71" t="s">
        <v>245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76"/>
      <c r="AQ100" s="76"/>
      <c r="AR100" s="76"/>
      <c r="AS100" s="76"/>
      <c r="AT100" s="76"/>
      <c r="AU100" s="48" t="s">
        <v>320</v>
      </c>
      <c r="AV100" s="78"/>
    </row>
    <row r="101" spans="1:49" s="62" customFormat="1" ht="11.25"/>
    <row r="102" spans="1:49" s="62" customFormat="1" ht="11.25"/>
    <row r="103" spans="1:49" s="62" customFormat="1" ht="11.25">
      <c r="AP103" s="62" t="str">
        <f>IF(AP$93=Formato6A!AJ$176, "Correcto", "Incorrecto")</f>
        <v>Incorrecto</v>
      </c>
      <c r="AQ103" s="62" t="str">
        <f>IF(AQ$93=Formato6A!AK$176, "Correcto", "Incorrecto")</f>
        <v>Correcto</v>
      </c>
      <c r="AR103" s="62" t="str">
        <f>IF(AR$93=Formato6A!AL$176, "Correcto", "Incorrecto")</f>
        <v>Incorrecto</v>
      </c>
      <c r="AS103" s="62" t="str">
        <f>IF(AS$93=Formato6A!AM$176, "Correcto", "Incorrecto")</f>
        <v>Correcto</v>
      </c>
      <c r="AT103" s="62" t="str">
        <f>IF(AT$93=Formato6A!AN$176, "Correcto", "Incorrecto")</f>
        <v>Correcto</v>
      </c>
      <c r="AU103" s="62" t="str">
        <f>IF(AU$93=Formato6A!AO$176, "Correcto", "Incorrecto")</f>
        <v>Incorrecto</v>
      </c>
      <c r="AW103" s="319" t="s">
        <v>312</v>
      </c>
    </row>
    <row r="104" spans="1:49" s="62" customFormat="1" ht="11.25">
      <c r="AP104" s="62" t="str">
        <f>IF(AP$93=Formato6C!AX$95, "Correcto", "Incorrecto")</f>
        <v>Incorrecto</v>
      </c>
      <c r="AQ104" s="62" t="str">
        <f>IF(AQ$93=Formato6C!AY$95, "Correcto", "Incorrecto")</f>
        <v>Correcto</v>
      </c>
      <c r="AR104" s="62" t="str">
        <f>IF(AR$93=Formato6C!AZ$95, "Correcto", "Incorrecto")</f>
        <v>Incorrecto</v>
      </c>
      <c r="AS104" s="62" t="str">
        <f>IF(AS$93=Formato6C!BA$95, "Correcto", "Incorrecto")</f>
        <v>Correcto</v>
      </c>
      <c r="AT104" s="62" t="str">
        <f>IF(AT$93=Formato6C!BB$95, "Correcto", "Incorrecto")</f>
        <v>Correcto</v>
      </c>
      <c r="AU104" s="62" t="str">
        <f>IF(AU$93=Formato6C!BC$95, "Correcto", "Incorrecto")</f>
        <v>Incorrecto</v>
      </c>
      <c r="AW104" s="319" t="s">
        <v>313</v>
      </c>
    </row>
    <row r="105" spans="1:49" s="62" customFormat="1" ht="11.25">
      <c r="AP105" s="62" t="str">
        <f>IF(AP$93=EP_03!M$51, "Correcto", "Incorrecto")</f>
        <v>Correcto</v>
      </c>
      <c r="AQ105" s="62" t="str">
        <f>IF(AQ$93=EP_03!N$51, "Correcto", "Incorrecto")</f>
        <v>Correcto</v>
      </c>
      <c r="AR105" s="62" t="str">
        <f>IF(AR$93=EP_03!O$51, "Correcto", "Incorrecto")</f>
        <v>Correcto</v>
      </c>
      <c r="AS105" s="62" t="str">
        <f>IF(AS$93=EP_03!P$51, "Correcto", "Incorrecto")</f>
        <v>Correcto</v>
      </c>
      <c r="AT105" s="62" t="str">
        <f>IF(AT$93=EP_03!Q$51, "Correcto", "Incorrecto")</f>
        <v>Correcto</v>
      </c>
      <c r="AU105" s="62" t="str">
        <f>IF(AU$93=EP_03!R$51, "Correcto", "Incorrecto")</f>
        <v>Correcto</v>
      </c>
      <c r="AW105" s="319" t="s">
        <v>314</v>
      </c>
    </row>
    <row r="106" spans="1:49" s="62" customFormat="1" ht="11.25"/>
    <row r="107" spans="1:49" s="62" customFormat="1" ht="11.25"/>
    <row r="108" spans="1:49" s="62" customFormat="1" ht="11.25"/>
    <row r="109" spans="1:49" s="62" customFormat="1" ht="11.25"/>
    <row r="110" spans="1:49" s="62" customFormat="1" ht="11.25"/>
    <row r="111" spans="1:49" s="62" customFormat="1" ht="11.25"/>
    <row r="112" spans="1:49" s="62" customFormat="1" ht="11.25"/>
    <row r="113" s="62" customFormat="1" ht="11.25"/>
    <row r="114" s="62" customFormat="1" ht="11.25"/>
    <row r="115" s="62" customFormat="1" ht="11.25"/>
    <row r="116" s="62" customFormat="1" ht="11.25"/>
    <row r="117" s="62" customFormat="1" ht="11.25"/>
    <row r="118" s="62" customFormat="1" ht="11.25"/>
    <row r="119" s="62" customFormat="1" ht="11.25"/>
    <row r="120" s="62" customFormat="1" ht="11.25"/>
    <row r="121" s="62" customFormat="1" ht="11.25"/>
    <row r="122" s="62" customFormat="1" ht="11.25"/>
    <row r="123" s="62" customFormat="1" ht="11.25"/>
    <row r="124" s="62" customFormat="1" ht="11.25"/>
    <row r="125" s="62" customFormat="1" ht="11.25"/>
    <row r="126" s="62" customFormat="1" ht="11.25"/>
    <row r="127" s="62" customFormat="1" ht="11.25"/>
    <row r="128" s="62" customFormat="1" ht="11.25"/>
    <row r="129" s="62" customFormat="1" ht="11.25"/>
    <row r="130" s="62" customFormat="1" ht="11.25"/>
    <row r="131" s="62" customFormat="1" ht="11.25"/>
    <row r="132" s="62" customFormat="1" ht="11.25"/>
    <row r="133" s="62" customFormat="1" ht="11.25"/>
    <row r="134" s="62" customFormat="1" ht="11.25"/>
    <row r="135" s="62" customFormat="1" ht="11.25"/>
    <row r="136" s="62" customFormat="1" ht="11.25"/>
    <row r="137" s="62" customFormat="1" ht="11.25"/>
    <row r="138" s="62" customFormat="1" ht="11.25"/>
    <row r="139" s="62" customFormat="1" ht="11.25"/>
    <row r="140" s="62" customFormat="1" ht="11.25"/>
    <row r="141" s="62" customFormat="1" ht="11.25"/>
    <row r="142" s="62" customFormat="1" ht="11.25"/>
    <row r="143" s="62" customFormat="1" ht="11.25"/>
    <row r="144" s="62" customFormat="1" ht="11.25"/>
    <row r="145" s="62" customFormat="1" ht="11.25"/>
    <row r="146" s="62" customFormat="1" ht="11.25"/>
    <row r="147" s="62" customFormat="1" ht="11.25"/>
    <row r="148" s="62" customFormat="1" ht="11.25"/>
    <row r="149" s="62" customFormat="1" ht="11.25"/>
    <row r="150" s="62" customFormat="1" ht="11.25"/>
    <row r="151" s="62" customFormat="1" ht="11.25"/>
    <row r="152" s="62" customFormat="1" ht="11.25"/>
    <row r="153" s="62" customFormat="1" ht="11.25"/>
    <row r="154" s="62" customFormat="1" ht="11.25"/>
    <row r="155" s="62" customFormat="1" ht="11.25"/>
    <row r="156" s="62" customFormat="1" ht="11.25"/>
    <row r="157" s="62" customFormat="1" ht="11.25"/>
    <row r="158" s="62" customFormat="1" ht="11.25"/>
    <row r="159" s="62" customFormat="1" ht="11.25"/>
    <row r="160" s="62" customFormat="1" ht="11.25"/>
    <row r="161" s="62" customFormat="1" ht="11.25"/>
    <row r="162" s="62" customFormat="1" ht="11.25"/>
    <row r="163" s="62" customFormat="1" ht="11.25"/>
    <row r="164" s="62" customFormat="1" ht="11.25"/>
    <row r="165" s="62" customFormat="1" ht="11.25"/>
    <row r="166" s="62" customFormat="1" ht="11.25"/>
    <row r="167" s="62" customFormat="1" ht="11.25"/>
    <row r="168" s="62" customFormat="1" ht="11.25"/>
    <row r="169" s="62" customFormat="1" ht="11.25"/>
    <row r="170" s="62" customFormat="1" ht="11.25"/>
    <row r="171" s="62" customFormat="1" ht="11.25"/>
    <row r="172" s="62" customFormat="1" ht="11.25"/>
    <row r="173" s="62" customFormat="1" ht="11.25"/>
    <row r="174" s="62" customFormat="1" ht="11.25"/>
    <row r="175" s="62" customFormat="1" ht="11.25"/>
    <row r="176" s="62" customFormat="1" ht="11.25"/>
    <row r="177" s="62" customFormat="1" ht="11.25"/>
    <row r="178" s="62" customFormat="1" ht="11.25"/>
    <row r="179" s="62" customFormat="1" ht="11.25"/>
    <row r="180" s="62" customFormat="1" ht="11.25"/>
    <row r="181" s="62" customFormat="1" ht="11.25"/>
    <row r="182" s="62" customFormat="1" ht="11.25"/>
    <row r="183" s="62" customFormat="1" ht="11.25"/>
    <row r="184" s="62" customFormat="1" ht="11.25"/>
    <row r="185" s="62" customFormat="1" ht="11.25"/>
    <row r="186" s="62" customFormat="1" ht="11.25"/>
    <row r="187" s="62" customFormat="1" ht="11.25"/>
    <row r="188" s="62" customFormat="1" ht="11.25"/>
    <row r="189" s="62" customFormat="1" ht="11.25"/>
    <row r="190" s="62" customFormat="1" ht="11.25"/>
    <row r="191" s="62" customFormat="1" ht="11.25"/>
    <row r="192" s="62" customFormat="1" ht="11.25"/>
    <row r="193" s="62" customFormat="1" ht="11.25"/>
    <row r="194" s="62" customFormat="1" ht="11.25"/>
    <row r="195" s="62" customFormat="1" ht="11.25"/>
    <row r="196" s="62" customFormat="1" ht="11.25"/>
    <row r="197" s="62" customFormat="1" ht="11.25"/>
    <row r="198" s="62" customFormat="1" ht="11.25"/>
    <row r="199" s="62" customFormat="1" ht="11.25"/>
    <row r="200" s="62" customFormat="1" ht="11.25"/>
    <row r="201" s="62" customFormat="1" ht="11.25"/>
    <row r="202" s="62" customFormat="1" ht="11.25"/>
    <row r="203" s="62" customFormat="1" ht="11.25"/>
    <row r="204" s="62" customFormat="1" ht="11.25"/>
    <row r="205" s="62" customFormat="1" ht="11.25"/>
    <row r="206" s="62" customFormat="1" ht="11.25"/>
    <row r="207" s="62" customFormat="1" ht="11.25"/>
    <row r="208" s="62" customFormat="1" ht="11.25"/>
    <row r="209" s="62" customFormat="1" ht="11.25"/>
    <row r="210" s="62" customFormat="1" ht="11.25"/>
    <row r="211" s="62" customFormat="1" ht="11.25"/>
    <row r="212" s="62" customFormat="1" ht="11.25"/>
    <row r="213" s="62" customFormat="1" ht="11.25"/>
    <row r="214" s="62" customFormat="1" ht="11.25"/>
    <row r="215" s="62" customFormat="1" ht="11.25"/>
  </sheetData>
  <conditionalFormatting sqref="AP104">
    <cfRule type="containsText" dxfId="293" priority="46" operator="containsText" text="Incorrecto">
      <formula>NOT(ISERROR(SEARCH("Incorrecto",AP104)))</formula>
    </cfRule>
    <cfRule type="containsText" dxfId="292" priority="49" operator="containsText" text="Incorrecto">
      <formula>NOT(ISERROR(SEARCH("Incorrecto",AP104)))</formula>
    </cfRule>
  </conditionalFormatting>
  <conditionalFormatting sqref="AP105">
    <cfRule type="containsText" dxfId="291" priority="45" operator="containsText" text="Incorrecto">
      <formula>NOT(ISERROR(SEARCH("Incorrecto",AP105)))</formula>
    </cfRule>
    <cfRule type="containsText" dxfId="290" priority="48" operator="containsText" text="Incorrecto">
      <formula>NOT(ISERROR(SEARCH("Incorrecto",AP105)))</formula>
    </cfRule>
  </conditionalFormatting>
  <conditionalFormatting sqref="AP103">
    <cfRule type="containsText" dxfId="289" priority="47" operator="containsText" text="Incorrecto">
      <formula>NOT(ISERROR(SEARCH("Incorrecto",AP103)))</formula>
    </cfRule>
  </conditionalFormatting>
  <conditionalFormatting sqref="AQ104">
    <cfRule type="containsText" dxfId="288" priority="41" operator="containsText" text="Incorrecto">
      <formula>NOT(ISERROR(SEARCH("Incorrecto",AQ104)))</formula>
    </cfRule>
    <cfRule type="containsText" dxfId="287" priority="44" operator="containsText" text="Incorrecto">
      <formula>NOT(ISERROR(SEARCH("Incorrecto",AQ104)))</formula>
    </cfRule>
  </conditionalFormatting>
  <conditionalFormatting sqref="AQ105">
    <cfRule type="containsText" dxfId="286" priority="40" operator="containsText" text="Incorrecto">
      <formula>NOT(ISERROR(SEARCH("Incorrecto",AQ105)))</formula>
    </cfRule>
    <cfRule type="containsText" dxfId="285" priority="43" operator="containsText" text="Incorrecto">
      <formula>NOT(ISERROR(SEARCH("Incorrecto",AQ105)))</formula>
    </cfRule>
  </conditionalFormatting>
  <conditionalFormatting sqref="AQ103">
    <cfRule type="containsText" dxfId="284" priority="42" operator="containsText" text="Incorrecto">
      <formula>NOT(ISERROR(SEARCH("Incorrecto",AQ103)))</formula>
    </cfRule>
  </conditionalFormatting>
  <conditionalFormatting sqref="AR104">
    <cfRule type="containsText" dxfId="283" priority="36" operator="containsText" text="Incorrecto">
      <formula>NOT(ISERROR(SEARCH("Incorrecto",AR104)))</formula>
    </cfRule>
    <cfRule type="containsText" dxfId="282" priority="39" operator="containsText" text="Incorrecto">
      <formula>NOT(ISERROR(SEARCH("Incorrecto",AR104)))</formula>
    </cfRule>
  </conditionalFormatting>
  <conditionalFormatting sqref="AR105">
    <cfRule type="containsText" dxfId="281" priority="35" operator="containsText" text="Incorrecto">
      <formula>NOT(ISERROR(SEARCH("Incorrecto",AR105)))</formula>
    </cfRule>
    <cfRule type="containsText" dxfId="280" priority="38" operator="containsText" text="Incorrecto">
      <formula>NOT(ISERROR(SEARCH("Incorrecto",AR105)))</formula>
    </cfRule>
  </conditionalFormatting>
  <conditionalFormatting sqref="AR103">
    <cfRule type="containsText" dxfId="279" priority="37" operator="containsText" text="Incorrecto">
      <formula>NOT(ISERROR(SEARCH("Incorrecto",AR103)))</formula>
    </cfRule>
  </conditionalFormatting>
  <conditionalFormatting sqref="AS104">
    <cfRule type="containsText" dxfId="278" priority="31" operator="containsText" text="Incorrecto">
      <formula>NOT(ISERROR(SEARCH("Incorrecto",AS104)))</formula>
    </cfRule>
    <cfRule type="containsText" dxfId="277" priority="34" operator="containsText" text="Incorrecto">
      <formula>NOT(ISERROR(SEARCH("Incorrecto",AS104)))</formula>
    </cfRule>
  </conditionalFormatting>
  <conditionalFormatting sqref="AS105">
    <cfRule type="containsText" dxfId="276" priority="30" operator="containsText" text="Incorrecto">
      <formula>NOT(ISERROR(SEARCH("Incorrecto",AS105)))</formula>
    </cfRule>
    <cfRule type="containsText" dxfId="275" priority="33" operator="containsText" text="Incorrecto">
      <formula>NOT(ISERROR(SEARCH("Incorrecto",AS105)))</formula>
    </cfRule>
  </conditionalFormatting>
  <conditionalFormatting sqref="AS103">
    <cfRule type="containsText" dxfId="274" priority="32" operator="containsText" text="Incorrecto">
      <formula>NOT(ISERROR(SEARCH("Incorrecto",AS103)))</formula>
    </cfRule>
  </conditionalFormatting>
  <conditionalFormatting sqref="AT104">
    <cfRule type="containsText" dxfId="273" priority="26" operator="containsText" text="Incorrecto">
      <formula>NOT(ISERROR(SEARCH("Incorrecto",AT104)))</formula>
    </cfRule>
    <cfRule type="containsText" dxfId="272" priority="29" operator="containsText" text="Incorrecto">
      <formula>NOT(ISERROR(SEARCH("Incorrecto",AT104)))</formula>
    </cfRule>
  </conditionalFormatting>
  <conditionalFormatting sqref="AT105">
    <cfRule type="containsText" dxfId="271" priority="25" operator="containsText" text="Incorrecto">
      <formula>NOT(ISERROR(SEARCH("Incorrecto",AT105)))</formula>
    </cfRule>
    <cfRule type="containsText" dxfId="270" priority="28" operator="containsText" text="Incorrecto">
      <formula>NOT(ISERROR(SEARCH("Incorrecto",AT105)))</formula>
    </cfRule>
  </conditionalFormatting>
  <conditionalFormatting sqref="AT103">
    <cfRule type="containsText" dxfId="269" priority="27" operator="containsText" text="Incorrecto">
      <formula>NOT(ISERROR(SEARCH("Incorrecto",AT103)))</formula>
    </cfRule>
  </conditionalFormatting>
  <conditionalFormatting sqref="AU104">
    <cfRule type="containsText" dxfId="268" priority="21" operator="containsText" text="Incorrecto">
      <formula>NOT(ISERROR(SEARCH("Incorrecto",AU104)))</formula>
    </cfRule>
    <cfRule type="containsText" dxfId="267" priority="24" operator="containsText" text="Incorrecto">
      <formula>NOT(ISERROR(SEARCH("Incorrecto",AU104)))</formula>
    </cfRule>
  </conditionalFormatting>
  <conditionalFormatting sqref="AU105">
    <cfRule type="containsText" dxfId="266" priority="20" operator="containsText" text="Incorrecto">
      <formula>NOT(ISERROR(SEARCH("Incorrecto",AU105)))</formula>
    </cfRule>
    <cfRule type="containsText" dxfId="265" priority="23" operator="containsText" text="Incorrecto">
      <formula>NOT(ISERROR(SEARCH("Incorrecto",AU105)))</formula>
    </cfRule>
  </conditionalFormatting>
  <conditionalFormatting sqref="AU103">
    <cfRule type="containsText" dxfId="264" priority="22" operator="containsText" text="Incorrecto">
      <formula>NOT(ISERROR(SEARCH("Incorrecto",AU103)))</formula>
    </cfRule>
  </conditionalFormatting>
  <conditionalFormatting sqref="AW19">
    <cfRule type="containsText" dxfId="263" priority="19" operator="containsText" text="Incorrecto">
      <formula>NOT(ISERROR(SEARCH("Incorrecto",AW19)))</formula>
    </cfRule>
  </conditionalFormatting>
  <conditionalFormatting sqref="AW23">
    <cfRule type="containsText" dxfId="262" priority="18" operator="containsText" text="Incorrecto">
      <formula>NOT(ISERROR(SEARCH("Incorrecto",AW23)))</formula>
    </cfRule>
  </conditionalFormatting>
  <conditionalFormatting sqref="AW34">
    <cfRule type="containsText" dxfId="261" priority="17" operator="containsText" text="Incorrecto">
      <formula>NOT(ISERROR(SEARCH("Incorrecto",AW34)))</formula>
    </cfRule>
  </conditionalFormatting>
  <conditionalFormatting sqref="AW45">
    <cfRule type="containsText" dxfId="260" priority="16" operator="containsText" text="Incorrecto">
      <formula>NOT(ISERROR(SEARCH("Incorrecto",AW45)))</formula>
    </cfRule>
  </conditionalFormatting>
  <conditionalFormatting sqref="AW56">
    <cfRule type="containsText" dxfId="259" priority="15" operator="containsText" text="Incorrecto">
      <formula>NOT(ISERROR(SEARCH("Incorrecto",AW56)))</formula>
    </cfRule>
  </conditionalFormatting>
  <conditionalFormatting sqref="AW60">
    <cfRule type="containsText" dxfId="258" priority="14" operator="containsText" text="Incorrecto">
      <formula>NOT(ISERROR(SEARCH("Incorrecto",AW60)))</formula>
    </cfRule>
  </conditionalFormatting>
  <conditionalFormatting sqref="AW71">
    <cfRule type="containsText" dxfId="257" priority="13" operator="containsText" text="Incorrecto">
      <formula>NOT(ISERROR(SEARCH("Incorrecto",AW71)))</formula>
    </cfRule>
  </conditionalFormatting>
  <conditionalFormatting sqref="AW82">
    <cfRule type="containsText" dxfId="256" priority="12" operator="containsText" text="Incorrecto">
      <formula>NOT(ISERROR(SEARCH("Incorrecto",AW82)))</formula>
    </cfRule>
  </conditionalFormatting>
  <conditionalFormatting sqref="AW93">
    <cfRule type="containsText" dxfId="255" priority="11" operator="containsText" text="Incorrecto">
      <formula>NOT(ISERROR(SEARCH("Incorrecto",AW93)))</formula>
    </cfRule>
  </conditionalFormatting>
  <conditionalFormatting sqref="AP22:AU22">
    <cfRule type="cellIs" dxfId="254" priority="6" operator="equal">
      <formula>0</formula>
    </cfRule>
  </conditionalFormatting>
  <conditionalFormatting sqref="AP33:AU33">
    <cfRule type="cellIs" dxfId="253" priority="5" operator="equal">
      <formula>0</formula>
    </cfRule>
  </conditionalFormatting>
  <conditionalFormatting sqref="AP44:AU44">
    <cfRule type="cellIs" dxfId="252" priority="4" operator="equal">
      <formula>0</formula>
    </cfRule>
  </conditionalFormatting>
  <conditionalFormatting sqref="AP59:AU59">
    <cfRule type="cellIs" dxfId="251" priority="3" operator="equal">
      <formula>0</formula>
    </cfRule>
  </conditionalFormatting>
  <conditionalFormatting sqref="AP70:AU70">
    <cfRule type="cellIs" dxfId="250" priority="2" operator="equal">
      <formula>0</formula>
    </cfRule>
  </conditionalFormatting>
  <conditionalFormatting sqref="AP81:AU81">
    <cfRule type="cellIs" dxfId="249" priority="1" operator="equal">
      <formula>0</formula>
    </cfRule>
  </conditionalFormatting>
  <printOptions horizontalCentered="1"/>
  <pageMargins left="0.23622047244094491" right="0.23622047244094491" top="0" bottom="0" header="0" footer="0"/>
  <pageSetup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Q431"/>
  <sheetViews>
    <sheetView showGridLines="0" zoomScaleNormal="100" zoomScaleSheetLayoutView="115" workbookViewId="0">
      <selection activeCell="Q5" sqref="Q5"/>
    </sheetView>
  </sheetViews>
  <sheetFormatPr baseColWidth="10" defaultColWidth="11.42578125" defaultRowHeight="15"/>
  <cols>
    <col min="1" max="1" width="0.85546875" style="361" customWidth="1"/>
    <col min="2" max="12" width="3.5703125" style="361" customWidth="1"/>
    <col min="13" max="18" width="15.7109375" style="361" customWidth="1"/>
    <col min="19" max="19" width="0.85546875" style="361" customWidth="1"/>
    <col min="20" max="20" width="10.7109375" style="361" customWidth="1"/>
    <col min="21" max="27" width="9.5703125" style="361" customWidth="1"/>
    <col min="28" max="43" width="2.7109375" style="361" customWidth="1"/>
    <col min="44" max="108" width="2.7109375" style="362" customWidth="1"/>
    <col min="109" max="16384" width="11.42578125" style="362"/>
  </cols>
  <sheetData>
    <row r="1" spans="1:20" s="98" customFormat="1" ht="11.1" customHeight="1"/>
    <row r="2" spans="1:20" s="98" customFormat="1" ht="11.1" customHeight="1"/>
    <row r="3" spans="1:20" s="98" customFormat="1" ht="11.1" customHeight="1"/>
    <row r="4" spans="1:20" s="98" customFormat="1" ht="11.1" customHeight="1"/>
    <row r="5" spans="1:20" s="98" customFormat="1" ht="11.1" customHeight="1"/>
    <row r="6" spans="1:20" s="98" customFormat="1" ht="11.1" customHeight="1"/>
    <row r="7" spans="1:20" s="98" customFormat="1" ht="11.1" customHeight="1"/>
    <row r="8" spans="1:20" s="98" customFormat="1" ht="11.1" customHeight="1"/>
    <row r="9" spans="1:20" s="98" customFormat="1" ht="11.1" customHeight="1"/>
    <row r="10" spans="1:20" s="99" customFormat="1" ht="3.95" customHeight="1">
      <c r="G10" s="100"/>
      <c r="H10" s="100"/>
      <c r="I10" s="101"/>
      <c r="J10" s="101"/>
      <c r="K10" s="100"/>
      <c r="L10" s="100"/>
      <c r="M10" s="100"/>
      <c r="N10" s="100"/>
      <c r="O10" s="100"/>
      <c r="P10" s="100"/>
      <c r="Q10" s="100"/>
      <c r="R10" s="100"/>
      <c r="S10" s="100"/>
      <c r="T10" s="100"/>
    </row>
    <row r="11" spans="1:20" s="62" customFormat="1" ht="11.1" customHeight="1">
      <c r="A11" s="112" t="str">
        <f>EP_01!A10</f>
        <v>ESTADOS PRESUPUESTARIOS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321"/>
      <c r="P11" s="114"/>
      <c r="Q11" s="114"/>
      <c r="R11" s="114"/>
      <c r="S11" s="114"/>
      <c r="T11" s="322" t="s">
        <v>2</v>
      </c>
    </row>
    <row r="12" spans="1:20" s="62" customFormat="1" ht="11.1" customHeight="1">
      <c r="A12" s="112" t="s">
        <v>319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321"/>
      <c r="P12" s="114"/>
      <c r="Q12" s="114"/>
      <c r="R12" s="114"/>
      <c r="S12" s="114"/>
      <c r="T12" s="322" t="s">
        <v>2</v>
      </c>
    </row>
    <row r="13" spans="1:20" s="62" customFormat="1" ht="11.1" customHeight="1">
      <c r="A13" s="114" t="s">
        <v>44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321"/>
      <c r="P13" s="114"/>
      <c r="Q13" s="114"/>
      <c r="R13" s="114"/>
      <c r="S13" s="114"/>
      <c r="T13" s="322" t="s">
        <v>2</v>
      </c>
    </row>
    <row r="14" spans="1:20" s="62" customFormat="1" ht="11.1" customHeight="1">
      <c r="A14" s="115" t="s">
        <v>290</v>
      </c>
      <c r="B14" s="115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321"/>
      <c r="P14" s="114"/>
      <c r="Q14" s="114"/>
      <c r="R14" s="114"/>
      <c r="S14" s="114"/>
      <c r="T14" s="322" t="s">
        <v>2</v>
      </c>
    </row>
    <row r="15" spans="1:20" s="65" customFormat="1" ht="3.95" customHeight="1">
      <c r="A15" s="323"/>
      <c r="B15" s="323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5"/>
      <c r="P15" s="324"/>
      <c r="Q15" s="324"/>
      <c r="R15" s="324"/>
      <c r="S15" s="324"/>
      <c r="T15" s="326"/>
    </row>
    <row r="16" spans="1:20" s="329" customFormat="1" ht="11.1" customHeight="1">
      <c r="A16" s="327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272"/>
      <c r="M16" s="272" t="s">
        <v>172</v>
      </c>
      <c r="N16" s="272" t="s">
        <v>172</v>
      </c>
      <c r="O16" s="272" t="s">
        <v>172</v>
      </c>
      <c r="P16" s="272" t="s">
        <v>172</v>
      </c>
      <c r="Q16" s="272" t="s">
        <v>172</v>
      </c>
      <c r="R16" s="273"/>
      <c r="S16" s="273"/>
      <c r="T16" s="328"/>
    </row>
    <row r="17" spans="1:43" s="329" customFormat="1" ht="11.1" customHeight="1">
      <c r="A17" s="327"/>
      <c r="B17" s="330" t="s">
        <v>196</v>
      </c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2"/>
      <c r="N17" s="272" t="s">
        <v>266</v>
      </c>
      <c r="O17" s="272"/>
      <c r="P17" s="272"/>
      <c r="Q17" s="272"/>
      <c r="R17" s="273" t="s">
        <v>43</v>
      </c>
      <c r="S17" s="273"/>
      <c r="T17" s="328"/>
    </row>
    <row r="18" spans="1:43" s="329" customFormat="1" ht="11.1" customHeight="1">
      <c r="A18" s="327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272"/>
      <c r="M18" s="272" t="s">
        <v>38</v>
      </c>
      <c r="N18" s="272" t="s">
        <v>34</v>
      </c>
      <c r="O18" s="272" t="s">
        <v>35</v>
      </c>
      <c r="P18" s="272" t="s">
        <v>36</v>
      </c>
      <c r="Q18" s="272" t="s">
        <v>40</v>
      </c>
      <c r="R18" s="273"/>
      <c r="S18" s="273"/>
      <c r="T18" s="328"/>
    </row>
    <row r="19" spans="1:43" s="336" customFormat="1" ht="9.9499999999999993" customHeight="1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2"/>
      <c r="M19" s="333"/>
      <c r="N19" s="333"/>
      <c r="O19" s="333"/>
      <c r="P19" s="333"/>
      <c r="Q19" s="333"/>
      <c r="R19" s="333"/>
      <c r="S19" s="185"/>
      <c r="T19" s="334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</row>
    <row r="20" spans="1:43" s="336" customFormat="1" ht="9.9499999999999993" customHeight="1">
      <c r="A20" s="331"/>
      <c r="B20" s="331" t="s">
        <v>25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2"/>
      <c r="M20" s="337">
        <v>59334313</v>
      </c>
      <c r="N20" s="337">
        <v>0</v>
      </c>
      <c r="O20" s="215">
        <f>SUM(M20+N20)</f>
        <v>59334313</v>
      </c>
      <c r="P20" s="209">
        <v>6392557</v>
      </c>
      <c r="Q20" s="337">
        <v>6392557</v>
      </c>
      <c r="R20" s="215">
        <f>SUM(O20-P20)</f>
        <v>52941756</v>
      </c>
      <c r="S20" s="185"/>
      <c r="T20" s="335" t="str">
        <f>IF(OR(P20=Q20,P20&gt;Q20),"Correcto","Incorrecto")</f>
        <v>Correcto</v>
      </c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</row>
    <row r="21" spans="1:43" s="336" customFormat="1" ht="9.9499999999999993" customHeight="1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2"/>
      <c r="M21" s="333"/>
      <c r="N21" s="333"/>
      <c r="O21" s="333"/>
      <c r="P21" s="333"/>
      <c r="Q21" s="333"/>
      <c r="R21" s="333"/>
      <c r="S21" s="18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</row>
    <row r="22" spans="1:43" s="336" customFormat="1" ht="9.9499999999999993" customHeight="1">
      <c r="A22" s="331"/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185"/>
      <c r="N22" s="185"/>
      <c r="O22" s="185"/>
      <c r="P22" s="185"/>
      <c r="Q22" s="185"/>
      <c r="R22" s="185"/>
      <c r="S22" s="18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</row>
    <row r="23" spans="1:43" s="336" customFormat="1" ht="9.9499999999999993" customHeight="1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185"/>
      <c r="N23" s="185"/>
      <c r="O23" s="185"/>
      <c r="P23" s="185"/>
      <c r="Q23" s="185"/>
      <c r="R23" s="185"/>
      <c r="S23" s="18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</row>
    <row r="24" spans="1:43" s="336" customFormat="1" ht="9.9499999999999993" customHeight="1">
      <c r="A24" s="331"/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185"/>
      <c r="N24" s="185"/>
      <c r="O24" s="185"/>
      <c r="P24" s="185"/>
      <c r="Q24" s="185"/>
      <c r="R24" s="185"/>
      <c r="S24" s="18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</row>
    <row r="25" spans="1:43" s="336" customFormat="1" ht="9.9499999999999993" customHeight="1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185"/>
      <c r="N25" s="185"/>
      <c r="O25" s="185"/>
      <c r="P25" s="185"/>
      <c r="Q25" s="185"/>
      <c r="R25" s="185"/>
      <c r="S25" s="18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</row>
    <row r="26" spans="1:43" s="336" customFormat="1" ht="9.9499999999999993" customHeight="1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185"/>
      <c r="N26" s="185"/>
      <c r="O26" s="185"/>
      <c r="P26" s="185"/>
      <c r="Q26" s="185"/>
      <c r="R26" s="185"/>
      <c r="S26" s="18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</row>
    <row r="27" spans="1:43" s="336" customFormat="1" ht="9.9499999999999993" customHeight="1">
      <c r="A27" s="331"/>
      <c r="B27" s="331" t="s">
        <v>174</v>
      </c>
      <c r="C27" s="331"/>
      <c r="D27" s="331"/>
      <c r="E27" s="331"/>
      <c r="F27" s="331"/>
      <c r="G27" s="331"/>
      <c r="H27" s="331"/>
      <c r="I27" s="331"/>
      <c r="J27" s="331"/>
      <c r="K27" s="331"/>
      <c r="L27" s="332"/>
      <c r="M27" s="337">
        <v>0</v>
      </c>
      <c r="N27" s="337">
        <v>0</v>
      </c>
      <c r="O27" s="215">
        <f>SUM(M27+N27)</f>
        <v>0</v>
      </c>
      <c r="P27" s="337">
        <v>0</v>
      </c>
      <c r="Q27" s="337">
        <v>0</v>
      </c>
      <c r="R27" s="215">
        <f>SUM(O27-P27)</f>
        <v>0</v>
      </c>
      <c r="S27" s="185"/>
      <c r="T27" s="335" t="str">
        <f>IF(OR(P27=Q27,P27&gt;Q27),"Correcto","Incorrecto")</f>
        <v>Correcto</v>
      </c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</row>
    <row r="28" spans="1:43" s="336" customFormat="1" ht="9.9499999999999993" customHeight="1">
      <c r="A28" s="331"/>
      <c r="B28" s="331"/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185"/>
      <c r="N28" s="185"/>
      <c r="O28" s="185"/>
      <c r="P28" s="185"/>
      <c r="Q28" s="185"/>
      <c r="R28" s="185"/>
      <c r="S28" s="18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</row>
    <row r="29" spans="1:43" s="336" customFormat="1" ht="9.9499999999999993" customHeight="1">
      <c r="A29" s="331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185"/>
      <c r="N29" s="185"/>
      <c r="O29" s="185"/>
      <c r="P29" s="185"/>
      <c r="Q29" s="185"/>
      <c r="R29" s="185"/>
      <c r="S29" s="18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</row>
    <row r="30" spans="1:43" s="336" customFormat="1" ht="9.9499999999999993" customHeight="1">
      <c r="A30" s="331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185"/>
      <c r="N30" s="185"/>
      <c r="O30" s="185"/>
      <c r="P30" s="185"/>
      <c r="Q30" s="185"/>
      <c r="R30" s="185"/>
      <c r="S30" s="18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</row>
    <row r="31" spans="1:43" s="336" customFormat="1" ht="9.9499999999999993" customHeight="1">
      <c r="A31" s="331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185"/>
      <c r="N31" s="185"/>
      <c r="O31" s="185"/>
      <c r="P31" s="185"/>
      <c r="Q31" s="185"/>
      <c r="R31" s="185"/>
      <c r="S31" s="18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</row>
    <row r="32" spans="1:43" s="336" customFormat="1" ht="9.9499999999999993" customHeight="1">
      <c r="A32" s="331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185"/>
      <c r="N32" s="185"/>
      <c r="O32" s="185"/>
      <c r="P32" s="185"/>
      <c r="Q32" s="185"/>
      <c r="R32" s="185"/>
      <c r="S32" s="18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</row>
    <row r="33" spans="1:43" s="336" customFormat="1" ht="9.9499999999999993" customHeight="1">
      <c r="A33" s="338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9"/>
      <c r="M33" s="340"/>
      <c r="N33" s="340"/>
      <c r="O33" s="341"/>
      <c r="P33" s="185"/>
      <c r="Q33" s="340"/>
      <c r="R33" s="341"/>
      <c r="S33" s="18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</row>
    <row r="34" spans="1:43" s="336" customFormat="1" ht="9.9499999999999993" customHeight="1">
      <c r="A34" s="331"/>
      <c r="B34" s="331" t="s">
        <v>177</v>
      </c>
      <c r="C34" s="331"/>
      <c r="D34" s="331"/>
      <c r="E34" s="331"/>
      <c r="F34" s="331"/>
      <c r="G34" s="331"/>
      <c r="H34" s="331"/>
      <c r="I34" s="331"/>
      <c r="J34" s="331"/>
      <c r="K34" s="331"/>
      <c r="L34" s="332"/>
      <c r="M34" s="337"/>
      <c r="N34" s="337"/>
      <c r="O34" s="215">
        <f>SUM(M34+N34)</f>
        <v>0</v>
      </c>
      <c r="P34" s="337"/>
      <c r="Q34" s="337"/>
      <c r="R34" s="215">
        <f>SUM(O34-P34)</f>
        <v>0</v>
      </c>
      <c r="S34" s="185"/>
      <c r="T34" s="335" t="str">
        <f>IF(OR(P34=Q34,P34&gt;Q34),"Correcto","Incorrecto")</f>
        <v>Correcto</v>
      </c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</row>
    <row r="35" spans="1:43" s="336" customFormat="1" ht="9.9499999999999993" customHeight="1">
      <c r="A35" s="331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2"/>
      <c r="M35" s="333"/>
      <c r="N35" s="333"/>
      <c r="O35" s="333"/>
      <c r="P35" s="333"/>
      <c r="Q35" s="333"/>
      <c r="R35" s="333"/>
      <c r="S35" s="18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</row>
    <row r="36" spans="1:43" s="336" customFormat="1" ht="9.9499999999999993" customHeight="1">
      <c r="A36" s="331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2"/>
      <c r="M36" s="333"/>
      <c r="N36" s="333"/>
      <c r="O36" s="333"/>
      <c r="P36" s="333"/>
      <c r="Q36" s="333"/>
      <c r="R36" s="333"/>
      <c r="S36" s="18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</row>
    <row r="37" spans="1:43" s="336" customFormat="1" ht="9.9499999999999993" customHeight="1">
      <c r="A37" s="331"/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2"/>
      <c r="M37" s="333"/>
      <c r="N37" s="333"/>
      <c r="O37" s="333"/>
      <c r="P37" s="333"/>
      <c r="Q37" s="333"/>
      <c r="R37" s="333"/>
      <c r="S37" s="18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</row>
    <row r="38" spans="1:43" s="336" customFormat="1" ht="9.9499999999999993" customHeight="1">
      <c r="A38" s="331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2"/>
      <c r="M38" s="333"/>
      <c r="N38" s="333"/>
      <c r="O38" s="333"/>
      <c r="P38" s="333"/>
      <c r="Q38" s="333"/>
      <c r="R38" s="333"/>
      <c r="S38" s="18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</row>
    <row r="39" spans="1:43" s="336" customFormat="1" ht="9.9499999999999993" customHeight="1">
      <c r="A39" s="331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185"/>
      <c r="N39" s="185"/>
      <c r="O39" s="185"/>
      <c r="P39" s="185"/>
      <c r="Q39" s="185"/>
      <c r="R39" s="185"/>
      <c r="S39" s="18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</row>
    <row r="40" spans="1:43" s="336" customFormat="1" ht="9.9499999999999993" customHeight="1">
      <c r="A40" s="331"/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185"/>
      <c r="N40" s="185"/>
      <c r="O40" s="185"/>
      <c r="P40" s="185"/>
      <c r="Q40" s="185"/>
      <c r="R40" s="185"/>
      <c r="S40" s="18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</row>
    <row r="41" spans="1:43" s="336" customFormat="1" ht="9.9499999999999993" customHeight="1">
      <c r="A41" s="331"/>
      <c r="B41" s="331" t="s">
        <v>286</v>
      </c>
      <c r="C41" s="331"/>
      <c r="D41" s="331"/>
      <c r="E41" s="331"/>
      <c r="F41" s="331"/>
      <c r="G41" s="331"/>
      <c r="H41" s="331"/>
      <c r="I41" s="331"/>
      <c r="J41" s="331"/>
      <c r="K41" s="331"/>
      <c r="L41" s="332"/>
      <c r="M41" s="337"/>
      <c r="N41" s="337"/>
      <c r="O41" s="215">
        <f>SUM(M41+N41)</f>
        <v>0</v>
      </c>
      <c r="P41" s="337"/>
      <c r="Q41" s="337"/>
      <c r="R41" s="215">
        <f>SUM(O41-P41)</f>
        <v>0</v>
      </c>
      <c r="S41" s="185"/>
      <c r="T41" s="335" t="str">
        <f>IF(OR(P41=Q41,P41&gt;Q41),"Correcto","Incorrecto")</f>
        <v>Correcto</v>
      </c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</row>
    <row r="42" spans="1:43" s="336" customFormat="1" ht="9.9499999999999993" customHeight="1">
      <c r="A42" s="331"/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185"/>
      <c r="N42" s="185"/>
      <c r="O42" s="185"/>
      <c r="P42" s="185"/>
      <c r="Q42" s="185"/>
      <c r="R42" s="185"/>
      <c r="S42" s="18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</row>
    <row r="43" spans="1:43" s="336" customFormat="1" ht="9.9499999999999993" customHeight="1">
      <c r="A43" s="331"/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185"/>
      <c r="N43" s="185"/>
      <c r="O43" s="185"/>
      <c r="P43" s="185"/>
      <c r="Q43" s="185"/>
      <c r="R43" s="185"/>
      <c r="S43" s="18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</row>
    <row r="44" spans="1:43" s="336" customFormat="1" ht="9.9499999999999993" customHeight="1">
      <c r="A44" s="331"/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185"/>
      <c r="N44" s="185"/>
      <c r="O44" s="185"/>
      <c r="P44" s="185"/>
      <c r="Q44" s="185"/>
      <c r="R44" s="185"/>
      <c r="S44" s="18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</row>
    <row r="45" spans="1:43" s="336" customFormat="1" ht="9.9499999999999993" customHeight="1">
      <c r="A45" s="331"/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185"/>
      <c r="N45" s="185"/>
      <c r="O45" s="185"/>
      <c r="P45" s="185"/>
      <c r="Q45" s="185"/>
      <c r="R45" s="185"/>
      <c r="S45" s="18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</row>
    <row r="46" spans="1:43" s="336" customFormat="1" ht="9.9499999999999993" customHeight="1">
      <c r="A46" s="331"/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185"/>
      <c r="N46" s="185"/>
      <c r="O46" s="185"/>
      <c r="P46" s="185"/>
      <c r="Q46" s="185"/>
      <c r="R46" s="185"/>
      <c r="S46" s="18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</row>
    <row r="47" spans="1:43" s="336" customFormat="1" ht="9.9499999999999993" customHeight="1">
      <c r="A47" s="331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185"/>
      <c r="N47" s="185"/>
      <c r="O47" s="185"/>
      <c r="P47" s="185"/>
      <c r="Q47" s="185"/>
      <c r="R47" s="185"/>
      <c r="S47" s="18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</row>
    <row r="48" spans="1:43" s="336" customFormat="1" ht="9.9499999999999993" customHeight="1">
      <c r="A48" s="331"/>
      <c r="B48" s="331" t="s">
        <v>277</v>
      </c>
      <c r="C48" s="331"/>
      <c r="D48" s="331"/>
      <c r="E48" s="331"/>
      <c r="F48" s="331"/>
      <c r="G48" s="331"/>
      <c r="H48" s="331"/>
      <c r="I48" s="331"/>
      <c r="J48" s="331"/>
      <c r="K48" s="331"/>
      <c r="L48" s="332"/>
      <c r="M48" s="337"/>
      <c r="N48" s="337"/>
      <c r="O48" s="215">
        <f>SUM(M48+N48)</f>
        <v>0</v>
      </c>
      <c r="P48" s="337"/>
      <c r="Q48" s="337"/>
      <c r="R48" s="215">
        <f>SUM(O48-P48)</f>
        <v>0</v>
      </c>
      <c r="S48" s="185"/>
      <c r="T48" s="335" t="str">
        <f>IF(OR(P48=Q48,P48&gt;Q48),"Correcto","Incorrecto")</f>
        <v>Correcto</v>
      </c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</row>
    <row r="49" spans="1:43" s="336" customFormat="1" ht="9.9499999999999993" customHeight="1">
      <c r="A49" s="331"/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185"/>
      <c r="N49" s="185"/>
      <c r="O49" s="185"/>
      <c r="P49" s="185"/>
      <c r="Q49" s="185"/>
      <c r="R49" s="185"/>
      <c r="S49" s="18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</row>
    <row r="50" spans="1:43" s="336" customFormat="1" ht="9.9499999999999993" customHeight="1" thickBot="1">
      <c r="A50" s="331"/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332"/>
      <c r="M50" s="333"/>
      <c r="N50" s="333"/>
      <c r="O50" s="333"/>
      <c r="P50" s="333"/>
      <c r="Q50" s="333"/>
      <c r="R50" s="333"/>
      <c r="S50" s="18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</row>
    <row r="51" spans="1:43" s="336" customFormat="1" ht="9.9499999999999993" customHeight="1" thickTop="1">
      <c r="A51" s="342"/>
      <c r="B51" s="343" t="s">
        <v>197</v>
      </c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216">
        <f>SUM(M20+M27+M34+M41+M48)</f>
        <v>59334313</v>
      </c>
      <c r="N51" s="216">
        <f>SUM(N20+N27+N34+N41+N48)</f>
        <v>0</v>
      </c>
      <c r="O51" s="216">
        <f>SUM(M51+N51)</f>
        <v>59334313</v>
      </c>
      <c r="P51" s="216">
        <f>SUM(P20+P27+P34+P41+P48)</f>
        <v>6392557</v>
      </c>
      <c r="Q51" s="216">
        <f>SUM(Q20+Q27+Q34+Q41+Q48)</f>
        <v>6392557</v>
      </c>
      <c r="R51" s="216">
        <f>SUM(O51-P51)</f>
        <v>52941756</v>
      </c>
      <c r="S51" s="345"/>
      <c r="T51" s="335" t="str">
        <f>IF(OR(P51=Q51,P51&gt;Q51),"Correcto","Incorrecto")</f>
        <v>Correcto</v>
      </c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</row>
    <row r="52" spans="1:43" s="336" customFormat="1" ht="9.9499999999999993" customHeight="1">
      <c r="A52" s="346"/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7"/>
      <c r="M52" s="348"/>
      <c r="N52" s="348"/>
      <c r="O52" s="348"/>
      <c r="P52" s="348"/>
      <c r="Q52" s="348"/>
      <c r="R52" s="348"/>
      <c r="S52" s="349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</row>
    <row r="53" spans="1:43" s="336" customFormat="1" ht="9.9499999999999993" customHeight="1">
      <c r="A53" s="331"/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50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</row>
    <row r="54" spans="1:43" s="336" customFormat="1" ht="16.5">
      <c r="A54" s="410" t="s">
        <v>318</v>
      </c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2"/>
      <c r="N54" s="352"/>
      <c r="O54" s="353"/>
      <c r="P54" s="352"/>
      <c r="Q54" s="352"/>
      <c r="R54" s="352"/>
      <c r="S54" s="354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</row>
    <row r="55" spans="1:43" s="336" customFormat="1" ht="9.9499999999999993" customHeight="1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9"/>
      <c r="M55" s="355"/>
      <c r="N55" s="355"/>
      <c r="O55" s="355"/>
      <c r="P55" s="355"/>
      <c r="Q55" s="355"/>
      <c r="R55" s="355"/>
      <c r="S55" s="350"/>
      <c r="T55" s="334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</row>
    <row r="56" spans="1:43" s="359" customFormat="1" ht="9.9499999999999993" customHeight="1">
      <c r="A56" s="356" t="s">
        <v>22</v>
      </c>
      <c r="B56" s="331"/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48" t="s">
        <v>320</v>
      </c>
      <c r="S56" s="357"/>
      <c r="T56" s="331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8"/>
      <c r="AL56" s="358"/>
      <c r="AM56" s="358"/>
      <c r="AN56" s="358"/>
      <c r="AO56" s="358"/>
      <c r="AP56" s="358"/>
      <c r="AQ56" s="358"/>
    </row>
    <row r="57" spans="1:43" s="336" customFormat="1" ht="10.5" customHeight="1">
      <c r="A57" s="335"/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60">
        <f>M51-M34</f>
        <v>59334313</v>
      </c>
      <c r="N57" s="335"/>
      <c r="O57" s="335"/>
      <c r="P57" s="360">
        <f>P51-P34</f>
        <v>6392557</v>
      </c>
      <c r="Q57" s="360">
        <f>Q51-Q34</f>
        <v>6392557</v>
      </c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</row>
    <row r="58" spans="1:43" s="336" customFormat="1" ht="10.5" customHeight="1">
      <c r="A58" s="335"/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</row>
    <row r="59" spans="1:43" s="336" customFormat="1" ht="10.5" customHeight="1">
      <c r="A59" s="335"/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 t="str">
        <f>IF(M$51=Formato6A!AJ$176, "Correcto", "Incorrecto")</f>
        <v>Incorrecto</v>
      </c>
      <c r="N59" s="335" t="str">
        <f>IF(N$51=Formato6A!AK$176, "Correcto", "Incorrecto")</f>
        <v>Correcto</v>
      </c>
      <c r="O59" s="335" t="str">
        <f>IF(O$51=Formato6A!AL$176, "Correcto", "Incorrecto")</f>
        <v>Incorrecto</v>
      </c>
      <c r="P59" s="335" t="str">
        <f>IF(P$51=Formato6A!AM$176, "Correcto", "Incorrecto")</f>
        <v>Correcto</v>
      </c>
      <c r="Q59" s="335" t="str">
        <f>IF(Q$51=Formato6A!AN$176, "Correcto", "Incorrecto")</f>
        <v>Correcto</v>
      </c>
      <c r="R59" s="335" t="str">
        <f>IF(R$51=Formato6A!AO$176, "Correcto", "Incorrecto")</f>
        <v>Incorrecto</v>
      </c>
      <c r="S59" s="335"/>
      <c r="T59" s="335" t="s">
        <v>312</v>
      </c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</row>
    <row r="60" spans="1:43" s="336" customFormat="1" ht="10.5" customHeight="1">
      <c r="A60" s="335"/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 t="str">
        <f>IF(M$51=Formato6B!AP$93, "Correcto", "Incorrecto")</f>
        <v>Correcto</v>
      </c>
      <c r="N60" s="335" t="str">
        <f>IF(N$51=Formato6B!AQ$93, "Correcto", "Incorrecto")</f>
        <v>Correcto</v>
      </c>
      <c r="O60" s="335" t="str">
        <f>IF(O$51=Formato6B!AR$93, "Correcto", "Incorrecto")</f>
        <v>Correcto</v>
      </c>
      <c r="P60" s="335" t="str">
        <f>IF(P$51=Formato6B!AS$93, "Correcto", "Incorrecto")</f>
        <v>Correcto</v>
      </c>
      <c r="Q60" s="335" t="str">
        <f>IF(Q$51=Formato6B!AT$93, "Correcto", "Incorrecto")</f>
        <v>Correcto</v>
      </c>
      <c r="R60" s="335" t="str">
        <f>IF(R$51=Formato6B!AU$93, "Correcto", "Incorrecto")</f>
        <v>Correcto</v>
      </c>
      <c r="S60" s="335"/>
      <c r="T60" s="335" t="s">
        <v>315</v>
      </c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</row>
    <row r="61" spans="1:43" s="336" customFormat="1" ht="10.5" customHeight="1">
      <c r="A61" s="335"/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 t="str">
        <f>IF(M$51=Formato6C!AX$95, "Correcto", "Incorrecto")</f>
        <v>Incorrecto</v>
      </c>
      <c r="N61" s="335" t="str">
        <f>IF(N$51=Formato6C!AY$95, "Correcto", "Incorrecto")</f>
        <v>Correcto</v>
      </c>
      <c r="O61" s="335" t="str">
        <f>IF(O$51=Formato6C!AZ$95, "Correcto", "Incorrecto")</f>
        <v>Incorrecto</v>
      </c>
      <c r="P61" s="335" t="str">
        <f>IF(P$51=Formato6C!BA$95, "Correcto", "Incorrecto")</f>
        <v>Correcto</v>
      </c>
      <c r="Q61" s="335" t="str">
        <f>IF(Q$51=Formato6C!BB$95, "Correcto", "Incorrecto")</f>
        <v>Correcto</v>
      </c>
      <c r="R61" s="335" t="str">
        <f>IF(R$51=Formato6C!BC$95, "Correcto", "Incorrecto")</f>
        <v>Incorrecto</v>
      </c>
      <c r="S61" s="335"/>
      <c r="T61" s="335" t="s">
        <v>313</v>
      </c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</row>
    <row r="62" spans="1:43" s="336" customFormat="1" ht="10.5" customHeight="1">
      <c r="A62" s="335"/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</row>
    <row r="63" spans="1:43" s="336" customFormat="1" ht="10.5" customHeight="1">
      <c r="A63" s="335"/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</row>
    <row r="64" spans="1:43" s="336" customFormat="1" ht="10.5" customHeight="1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</row>
    <row r="65" spans="1:43" s="336" customFormat="1" ht="10.5" customHeight="1">
      <c r="A65" s="335"/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</row>
    <row r="66" spans="1:43" s="336" customFormat="1" ht="13.5">
      <c r="A66" s="335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</row>
    <row r="67" spans="1:43" s="336" customFormat="1" ht="13.5">
      <c r="A67" s="335"/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</row>
    <row r="68" spans="1:43" s="336" customFormat="1" ht="13.5">
      <c r="A68" s="335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</row>
    <row r="69" spans="1:43" s="336" customFormat="1" ht="13.5">
      <c r="A69" s="335"/>
      <c r="B69" s="335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</row>
    <row r="70" spans="1:43" s="336" customFormat="1" ht="13.5">
      <c r="A70" s="335"/>
      <c r="B70" s="335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</row>
    <row r="71" spans="1:43" s="336" customFormat="1" ht="13.5">
      <c r="A71" s="335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</row>
    <row r="72" spans="1:43" s="336" customFormat="1" ht="13.5">
      <c r="A72" s="335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</row>
    <row r="73" spans="1:43" s="336" customFormat="1" ht="13.5">
      <c r="A73" s="335"/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</row>
    <row r="74" spans="1:43" s="336" customFormat="1" ht="13.5">
      <c r="A74" s="335"/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</row>
    <row r="75" spans="1:43" s="336" customFormat="1" ht="13.5">
      <c r="A75" s="335"/>
      <c r="B75" s="335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</row>
    <row r="76" spans="1:43" s="336" customFormat="1" ht="13.5">
      <c r="A76" s="335"/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</row>
    <row r="77" spans="1:43" s="336" customFormat="1" ht="13.5">
      <c r="A77" s="335"/>
      <c r="B77" s="335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</row>
    <row r="78" spans="1:43" s="336" customFormat="1" ht="13.5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</row>
    <row r="79" spans="1:43" s="336" customFormat="1" ht="13.5">
      <c r="A79" s="335"/>
      <c r="B79" s="335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5"/>
    </row>
    <row r="80" spans="1:43" s="336" customFormat="1" ht="13.5">
      <c r="A80" s="335"/>
      <c r="B80" s="335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 s="335"/>
      <c r="AM80" s="335"/>
      <c r="AN80" s="335"/>
      <c r="AO80" s="335"/>
      <c r="AP80" s="335"/>
      <c r="AQ80" s="335"/>
    </row>
    <row r="81" spans="1:43" s="336" customFormat="1" ht="13.5">
      <c r="A81" s="335"/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</row>
    <row r="82" spans="1:43" s="336" customFormat="1" ht="13.5">
      <c r="A82" s="335"/>
      <c r="B82" s="335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</row>
    <row r="83" spans="1:43" s="336" customFormat="1" ht="13.5">
      <c r="A83" s="335"/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</row>
    <row r="84" spans="1:43" s="336" customFormat="1" ht="13.5">
      <c r="A84" s="335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</row>
    <row r="85" spans="1:43" s="336" customFormat="1" ht="13.5">
      <c r="A85" s="335"/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</row>
    <row r="86" spans="1:43" s="336" customFormat="1" ht="13.5">
      <c r="A86" s="335"/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</row>
    <row r="87" spans="1:43" s="336" customFormat="1" ht="13.5">
      <c r="A87" s="335"/>
      <c r="B87" s="335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</row>
    <row r="88" spans="1:43" s="336" customFormat="1" ht="13.5">
      <c r="A88" s="335"/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35"/>
      <c r="AL88" s="335"/>
      <c r="AM88" s="335"/>
      <c r="AN88" s="335"/>
      <c r="AO88" s="335"/>
      <c r="AP88" s="335"/>
      <c r="AQ88" s="335"/>
    </row>
    <row r="89" spans="1:43" s="336" customFormat="1" ht="13.5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</row>
    <row r="90" spans="1:43" s="336" customFormat="1" ht="13.5">
      <c r="A90" s="335"/>
      <c r="B90" s="335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 s="335"/>
      <c r="AM90" s="335"/>
      <c r="AN90" s="335"/>
      <c r="AO90" s="335"/>
      <c r="AP90" s="335"/>
      <c r="AQ90" s="335"/>
    </row>
    <row r="91" spans="1:43" s="336" customFormat="1" ht="13.5">
      <c r="A91" s="335"/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</row>
    <row r="92" spans="1:43" s="336" customFormat="1" ht="13.5">
      <c r="A92" s="335"/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</row>
    <row r="93" spans="1:43" s="336" customFormat="1" ht="13.5">
      <c r="A93" s="335"/>
      <c r="B93" s="335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35"/>
      <c r="AL93" s="335"/>
      <c r="AM93" s="335"/>
      <c r="AN93" s="335"/>
      <c r="AO93" s="335"/>
      <c r="AP93" s="335"/>
      <c r="AQ93" s="335"/>
    </row>
    <row r="94" spans="1:43" s="336" customFormat="1" ht="13.5">
      <c r="A94" s="335"/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5"/>
      <c r="AI94" s="335"/>
      <c r="AJ94" s="335"/>
      <c r="AK94" s="335"/>
      <c r="AL94" s="335"/>
      <c r="AM94" s="335"/>
      <c r="AN94" s="335"/>
      <c r="AO94" s="335"/>
      <c r="AP94" s="335"/>
      <c r="AQ94" s="335"/>
    </row>
    <row r="95" spans="1:43" s="336" customFormat="1" ht="13.5">
      <c r="A95" s="335"/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  <c r="AK95" s="335"/>
      <c r="AL95" s="335"/>
      <c r="AM95" s="335"/>
      <c r="AN95" s="335"/>
      <c r="AO95" s="335"/>
      <c r="AP95" s="335"/>
      <c r="AQ95" s="335"/>
    </row>
    <row r="96" spans="1:43" s="336" customFormat="1" ht="13.5">
      <c r="A96" s="335"/>
      <c r="B96" s="335"/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</row>
    <row r="97" spans="1:43" s="336" customFormat="1" ht="13.5">
      <c r="A97" s="335"/>
      <c r="B97" s="335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</row>
    <row r="98" spans="1:43" s="336" customFormat="1" ht="13.5">
      <c r="A98" s="335"/>
      <c r="B98" s="335"/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</row>
    <row r="99" spans="1:43" s="336" customFormat="1" ht="13.5">
      <c r="A99" s="335"/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</row>
    <row r="100" spans="1:43" s="336" customFormat="1" ht="13.5">
      <c r="A100" s="335"/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335"/>
      <c r="AK100" s="335"/>
      <c r="AL100" s="335"/>
      <c r="AM100" s="335"/>
      <c r="AN100" s="335"/>
      <c r="AO100" s="335"/>
      <c r="AP100" s="335"/>
      <c r="AQ100" s="335"/>
    </row>
    <row r="101" spans="1:43" s="336" customFormat="1" ht="13.5">
      <c r="A101" s="335"/>
      <c r="B101" s="335"/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35"/>
      <c r="R101" s="335"/>
      <c r="S101" s="335"/>
      <c r="T101" s="335"/>
      <c r="U101" s="335"/>
      <c r="V101" s="335"/>
      <c r="W101" s="335"/>
      <c r="X101" s="335"/>
      <c r="Y101" s="335"/>
      <c r="Z101" s="335"/>
      <c r="AA101" s="335"/>
      <c r="AB101" s="335"/>
      <c r="AC101" s="335"/>
      <c r="AD101" s="335"/>
      <c r="AE101" s="335"/>
      <c r="AF101" s="335"/>
      <c r="AG101" s="335"/>
      <c r="AH101" s="335"/>
      <c r="AI101" s="335"/>
      <c r="AJ101" s="335"/>
      <c r="AK101" s="335"/>
      <c r="AL101" s="335"/>
      <c r="AM101" s="335"/>
      <c r="AN101" s="335"/>
      <c r="AO101" s="335"/>
      <c r="AP101" s="335"/>
      <c r="AQ101" s="335"/>
    </row>
    <row r="102" spans="1:43" s="336" customFormat="1" ht="13.5">
      <c r="A102" s="335"/>
      <c r="B102" s="335"/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</row>
    <row r="103" spans="1:43" s="336" customFormat="1" ht="13.5">
      <c r="A103" s="335"/>
      <c r="B103" s="335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</row>
    <row r="104" spans="1:43" s="336" customFormat="1" ht="13.5">
      <c r="A104" s="335"/>
      <c r="B104" s="335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</row>
    <row r="105" spans="1:43" s="336" customFormat="1" ht="13.5">
      <c r="A105" s="335"/>
      <c r="B105" s="335"/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  <c r="AK105" s="335"/>
      <c r="AL105" s="335"/>
      <c r="AM105" s="335"/>
      <c r="AN105" s="335"/>
      <c r="AO105" s="335"/>
      <c r="AP105" s="335"/>
      <c r="AQ105" s="335"/>
    </row>
    <row r="106" spans="1:43" s="336" customFormat="1" ht="13.5">
      <c r="A106" s="335"/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E106" s="335"/>
      <c r="AF106" s="335"/>
      <c r="AG106" s="335"/>
      <c r="AH106" s="335"/>
      <c r="AI106" s="335"/>
      <c r="AJ106" s="335"/>
      <c r="AK106" s="335"/>
      <c r="AL106" s="335"/>
      <c r="AM106" s="335"/>
      <c r="AN106" s="335"/>
      <c r="AO106" s="335"/>
      <c r="AP106" s="335"/>
      <c r="AQ106" s="335"/>
    </row>
    <row r="107" spans="1:43" s="336" customFormat="1" ht="13.5">
      <c r="A107" s="335"/>
      <c r="B107" s="335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35"/>
      <c r="AE107" s="335"/>
      <c r="AF107" s="335"/>
      <c r="AG107" s="335"/>
      <c r="AH107" s="335"/>
      <c r="AI107" s="335"/>
      <c r="AJ107" s="335"/>
      <c r="AK107" s="335"/>
      <c r="AL107" s="335"/>
      <c r="AM107" s="335"/>
      <c r="AN107" s="335"/>
      <c r="AO107" s="335"/>
      <c r="AP107" s="335"/>
      <c r="AQ107" s="335"/>
    </row>
    <row r="108" spans="1:43" s="336" customFormat="1" ht="13.5">
      <c r="A108" s="335"/>
      <c r="B108" s="335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</row>
    <row r="109" spans="1:43" s="336" customFormat="1" ht="13.5">
      <c r="A109" s="335"/>
      <c r="B109" s="335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  <c r="AK109" s="335"/>
      <c r="AL109" s="335"/>
      <c r="AM109" s="335"/>
      <c r="AN109" s="335"/>
      <c r="AO109" s="335"/>
      <c r="AP109" s="335"/>
      <c r="AQ109" s="335"/>
    </row>
    <row r="110" spans="1:43" s="336" customFormat="1" ht="13.5">
      <c r="A110" s="335"/>
      <c r="B110" s="335"/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  <c r="W110" s="335"/>
      <c r="X110" s="335"/>
      <c r="Y110" s="335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5"/>
      <c r="AL110" s="335"/>
      <c r="AM110" s="335"/>
      <c r="AN110" s="335"/>
      <c r="AO110" s="335"/>
      <c r="AP110" s="335"/>
      <c r="AQ110" s="335"/>
    </row>
    <row r="111" spans="1:43" s="336" customFormat="1" ht="13.5">
      <c r="A111" s="335"/>
      <c r="B111" s="335"/>
      <c r="C111" s="335"/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  <c r="X111" s="335"/>
      <c r="Y111" s="335"/>
      <c r="Z111" s="335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5"/>
      <c r="AL111" s="335"/>
      <c r="AM111" s="335"/>
      <c r="AN111" s="335"/>
      <c r="AO111" s="335"/>
      <c r="AP111" s="335"/>
      <c r="AQ111" s="335"/>
    </row>
    <row r="112" spans="1:43" s="336" customFormat="1" ht="13.5">
      <c r="A112" s="335"/>
      <c r="B112" s="335"/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  <c r="R112" s="335"/>
      <c r="S112" s="335"/>
      <c r="T112" s="335"/>
      <c r="U112" s="335"/>
      <c r="V112" s="335"/>
      <c r="W112" s="335"/>
      <c r="X112" s="335"/>
      <c r="Y112" s="335"/>
      <c r="Z112" s="335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  <c r="AK112" s="335"/>
      <c r="AL112" s="335"/>
      <c r="AM112" s="335"/>
      <c r="AN112" s="335"/>
      <c r="AO112" s="335"/>
      <c r="AP112" s="335"/>
      <c r="AQ112" s="335"/>
    </row>
    <row r="113" spans="1:43" s="336" customFormat="1" ht="13.5">
      <c r="A113" s="335"/>
      <c r="B113" s="335"/>
      <c r="C113" s="335"/>
      <c r="D113" s="335"/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5"/>
      <c r="AL113" s="335"/>
      <c r="AM113" s="335"/>
      <c r="AN113" s="335"/>
      <c r="AO113" s="335"/>
      <c r="AP113" s="335"/>
      <c r="AQ113" s="335"/>
    </row>
    <row r="114" spans="1:43" s="336" customFormat="1" ht="13.5">
      <c r="A114" s="335"/>
      <c r="B114" s="335"/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35"/>
      <c r="R114" s="335"/>
      <c r="S114" s="335"/>
      <c r="T114" s="335"/>
      <c r="U114" s="335"/>
      <c r="V114" s="335"/>
      <c r="W114" s="335"/>
      <c r="X114" s="335"/>
      <c r="Y114" s="335"/>
      <c r="Z114" s="335"/>
      <c r="AA114" s="335"/>
      <c r="AB114" s="335"/>
      <c r="AC114" s="335"/>
      <c r="AD114" s="335"/>
      <c r="AE114" s="335"/>
      <c r="AF114" s="335"/>
      <c r="AG114" s="335"/>
      <c r="AH114" s="335"/>
      <c r="AI114" s="335"/>
      <c r="AJ114" s="335"/>
      <c r="AK114" s="335"/>
      <c r="AL114" s="335"/>
      <c r="AM114" s="335"/>
      <c r="AN114" s="335"/>
      <c r="AO114" s="335"/>
      <c r="AP114" s="335"/>
      <c r="AQ114" s="335"/>
    </row>
    <row r="115" spans="1:43" s="336" customFormat="1" ht="13.5">
      <c r="A115" s="335"/>
      <c r="B115" s="335"/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5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5"/>
      <c r="AL115" s="335"/>
      <c r="AM115" s="335"/>
      <c r="AN115" s="335"/>
      <c r="AO115" s="335"/>
      <c r="AP115" s="335"/>
      <c r="AQ115" s="335"/>
    </row>
    <row r="116" spans="1:43" s="336" customFormat="1" ht="13.5">
      <c r="A116" s="335"/>
      <c r="B116" s="335"/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  <c r="AK116" s="335"/>
      <c r="AL116" s="335"/>
      <c r="AM116" s="335"/>
      <c r="AN116" s="335"/>
      <c r="AO116" s="335"/>
      <c r="AP116" s="335"/>
      <c r="AQ116" s="335"/>
    </row>
    <row r="117" spans="1:43" s="336" customFormat="1" ht="13.5">
      <c r="A117" s="335"/>
      <c r="B117" s="335"/>
      <c r="C117" s="335"/>
      <c r="D117" s="335"/>
      <c r="E117" s="335"/>
      <c r="F117" s="335"/>
      <c r="G117" s="335"/>
      <c r="H117" s="335"/>
      <c r="I117" s="335"/>
      <c r="J117" s="335"/>
      <c r="K117" s="335"/>
      <c r="L117" s="335"/>
      <c r="M117" s="335"/>
      <c r="N117" s="335"/>
      <c r="O117" s="335"/>
      <c r="P117" s="335"/>
      <c r="Q117" s="335"/>
      <c r="R117" s="335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5"/>
      <c r="AJ117" s="335"/>
      <c r="AK117" s="335"/>
      <c r="AL117" s="335"/>
      <c r="AM117" s="335"/>
      <c r="AN117" s="335"/>
      <c r="AO117" s="335"/>
      <c r="AP117" s="335"/>
      <c r="AQ117" s="335"/>
    </row>
    <row r="118" spans="1:43" s="336" customFormat="1" ht="13.5">
      <c r="A118" s="335"/>
      <c r="B118" s="335"/>
      <c r="C118" s="335"/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  <c r="AD118" s="335"/>
      <c r="AE118" s="335"/>
      <c r="AF118" s="335"/>
      <c r="AG118" s="335"/>
      <c r="AH118" s="335"/>
      <c r="AI118" s="335"/>
      <c r="AJ118" s="335"/>
      <c r="AK118" s="335"/>
      <c r="AL118" s="335"/>
      <c r="AM118" s="335"/>
      <c r="AN118" s="335"/>
      <c r="AO118" s="335"/>
      <c r="AP118" s="335"/>
      <c r="AQ118" s="335"/>
    </row>
    <row r="119" spans="1:43" s="336" customFormat="1" ht="13.5">
      <c r="A119" s="335"/>
      <c r="B119" s="335"/>
      <c r="C119" s="335"/>
      <c r="D119" s="335"/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35"/>
      <c r="R119" s="335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E119" s="335"/>
      <c r="AF119" s="335"/>
      <c r="AG119" s="335"/>
      <c r="AH119" s="335"/>
      <c r="AI119" s="335"/>
      <c r="AJ119" s="335"/>
      <c r="AK119" s="335"/>
      <c r="AL119" s="335"/>
      <c r="AM119" s="335"/>
      <c r="AN119" s="335"/>
      <c r="AO119" s="335"/>
      <c r="AP119" s="335"/>
      <c r="AQ119" s="335"/>
    </row>
    <row r="120" spans="1:43" s="336" customFormat="1" ht="13.5">
      <c r="A120" s="335"/>
      <c r="B120" s="335"/>
      <c r="C120" s="335"/>
      <c r="D120" s="335"/>
      <c r="E120" s="335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  <c r="R120" s="335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E120" s="335"/>
      <c r="AF120" s="335"/>
      <c r="AG120" s="335"/>
      <c r="AH120" s="335"/>
      <c r="AI120" s="335"/>
      <c r="AJ120" s="335"/>
      <c r="AK120" s="335"/>
      <c r="AL120" s="335"/>
      <c r="AM120" s="335"/>
      <c r="AN120" s="335"/>
      <c r="AO120" s="335"/>
      <c r="AP120" s="335"/>
      <c r="AQ120" s="335"/>
    </row>
    <row r="121" spans="1:43" s="336" customFormat="1" ht="13.5">
      <c r="A121" s="335"/>
      <c r="B121" s="335"/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  <c r="R121" s="335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</row>
    <row r="122" spans="1:43" s="336" customFormat="1" ht="13.5">
      <c r="A122" s="335"/>
      <c r="B122" s="335"/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5"/>
      <c r="AO122" s="335"/>
      <c r="AP122" s="335"/>
      <c r="AQ122" s="335"/>
    </row>
    <row r="123" spans="1:43" s="336" customFormat="1" ht="13.5">
      <c r="A123" s="335"/>
      <c r="B123" s="335"/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E123" s="335"/>
      <c r="AF123" s="335"/>
      <c r="AG123" s="335"/>
      <c r="AH123" s="335"/>
      <c r="AI123" s="335"/>
      <c r="AJ123" s="335"/>
      <c r="AK123" s="335"/>
      <c r="AL123" s="335"/>
      <c r="AM123" s="335"/>
      <c r="AN123" s="335"/>
      <c r="AO123" s="335"/>
      <c r="AP123" s="335"/>
      <c r="AQ123" s="335"/>
    </row>
    <row r="124" spans="1:43" s="336" customFormat="1" ht="13.5">
      <c r="A124" s="335"/>
      <c r="B124" s="335"/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35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E124" s="335"/>
      <c r="AF124" s="335"/>
      <c r="AG124" s="335"/>
      <c r="AH124" s="335"/>
      <c r="AI124" s="335"/>
      <c r="AJ124" s="335"/>
      <c r="AK124" s="335"/>
      <c r="AL124" s="335"/>
      <c r="AM124" s="335"/>
      <c r="AN124" s="335"/>
      <c r="AO124" s="335"/>
      <c r="AP124" s="335"/>
      <c r="AQ124" s="335"/>
    </row>
    <row r="125" spans="1:43" s="336" customFormat="1" ht="13.5">
      <c r="A125" s="335"/>
      <c r="B125" s="335"/>
      <c r="C125" s="335"/>
      <c r="D125" s="335"/>
      <c r="E125" s="335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35"/>
      <c r="R125" s="335"/>
      <c r="S125" s="335"/>
      <c r="T125" s="335"/>
      <c r="U125" s="335"/>
      <c r="V125" s="335"/>
      <c r="W125" s="335"/>
      <c r="X125" s="335"/>
      <c r="Y125" s="335"/>
      <c r="Z125" s="335"/>
      <c r="AA125" s="335"/>
      <c r="AB125" s="335"/>
      <c r="AC125" s="335"/>
      <c r="AD125" s="335"/>
      <c r="AE125" s="335"/>
      <c r="AF125" s="335"/>
      <c r="AG125" s="335"/>
      <c r="AH125" s="335"/>
      <c r="AI125" s="335"/>
      <c r="AJ125" s="335"/>
      <c r="AK125" s="335"/>
      <c r="AL125" s="335"/>
      <c r="AM125" s="335"/>
      <c r="AN125" s="335"/>
      <c r="AO125" s="335"/>
      <c r="AP125" s="335"/>
      <c r="AQ125" s="335"/>
    </row>
    <row r="126" spans="1:43" s="336" customFormat="1" ht="13.5">
      <c r="A126" s="335"/>
      <c r="B126" s="335"/>
      <c r="C126" s="335"/>
      <c r="D126" s="335"/>
      <c r="E126" s="335"/>
      <c r="F126" s="335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  <c r="AK126" s="335"/>
      <c r="AL126" s="335"/>
      <c r="AM126" s="335"/>
      <c r="AN126" s="335"/>
      <c r="AO126" s="335"/>
      <c r="AP126" s="335"/>
      <c r="AQ126" s="335"/>
    </row>
    <row r="127" spans="1:43" s="336" customFormat="1" ht="13.5">
      <c r="A127" s="335"/>
      <c r="B127" s="335"/>
      <c r="C127" s="335"/>
      <c r="D127" s="335"/>
      <c r="E127" s="335"/>
      <c r="F127" s="335"/>
      <c r="G127" s="335"/>
      <c r="H127" s="335"/>
      <c r="I127" s="335"/>
      <c r="J127" s="335"/>
      <c r="K127" s="335"/>
      <c r="L127" s="335"/>
      <c r="M127" s="335"/>
      <c r="N127" s="335"/>
      <c r="O127" s="335"/>
      <c r="P127" s="335"/>
      <c r="Q127" s="335"/>
      <c r="R127" s="335"/>
      <c r="S127" s="335"/>
      <c r="T127" s="335"/>
      <c r="U127" s="335"/>
      <c r="V127" s="335"/>
      <c r="W127" s="335"/>
      <c r="X127" s="335"/>
      <c r="Y127" s="335"/>
      <c r="Z127" s="335"/>
      <c r="AA127" s="335"/>
      <c r="AB127" s="335"/>
      <c r="AC127" s="335"/>
      <c r="AD127" s="335"/>
      <c r="AE127" s="335"/>
      <c r="AF127" s="335"/>
      <c r="AG127" s="335"/>
      <c r="AH127" s="335"/>
      <c r="AI127" s="335"/>
      <c r="AJ127" s="335"/>
      <c r="AK127" s="335"/>
      <c r="AL127" s="335"/>
      <c r="AM127" s="335"/>
      <c r="AN127" s="335"/>
      <c r="AO127" s="335"/>
      <c r="AP127" s="335"/>
      <c r="AQ127" s="335"/>
    </row>
    <row r="128" spans="1:43" s="336" customFormat="1" ht="13.5">
      <c r="A128" s="335"/>
      <c r="B128" s="335"/>
      <c r="C128" s="335"/>
      <c r="D128" s="335"/>
      <c r="E128" s="335"/>
      <c r="F128" s="335"/>
      <c r="G128" s="335"/>
      <c r="H128" s="335"/>
      <c r="I128" s="335"/>
      <c r="J128" s="335"/>
      <c r="K128" s="335"/>
      <c r="L128" s="335"/>
      <c r="M128" s="335"/>
      <c r="N128" s="335"/>
      <c r="O128" s="335"/>
      <c r="P128" s="335"/>
      <c r="Q128" s="335"/>
      <c r="R128" s="335"/>
      <c r="S128" s="335"/>
      <c r="T128" s="335"/>
      <c r="U128" s="335"/>
      <c r="V128" s="335"/>
      <c r="W128" s="335"/>
      <c r="X128" s="335"/>
      <c r="Y128" s="335"/>
      <c r="Z128" s="335"/>
      <c r="AA128" s="335"/>
      <c r="AB128" s="335"/>
      <c r="AC128" s="335"/>
      <c r="AD128" s="335"/>
      <c r="AE128" s="335"/>
      <c r="AF128" s="335"/>
      <c r="AG128" s="335"/>
      <c r="AH128" s="335"/>
      <c r="AI128" s="335"/>
      <c r="AJ128" s="335"/>
      <c r="AK128" s="335"/>
      <c r="AL128" s="335"/>
      <c r="AM128" s="335"/>
      <c r="AN128" s="335"/>
      <c r="AO128" s="335"/>
      <c r="AP128" s="335"/>
      <c r="AQ128" s="335"/>
    </row>
    <row r="129" spans="1:43" s="336" customFormat="1" ht="13.5">
      <c r="A129" s="335"/>
      <c r="B129" s="335"/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335"/>
      <c r="AF129" s="335"/>
      <c r="AG129" s="335"/>
      <c r="AH129" s="335"/>
      <c r="AI129" s="335"/>
      <c r="AJ129" s="335"/>
      <c r="AK129" s="335"/>
      <c r="AL129" s="335"/>
      <c r="AM129" s="335"/>
      <c r="AN129" s="335"/>
      <c r="AO129" s="335"/>
      <c r="AP129" s="335"/>
      <c r="AQ129" s="335"/>
    </row>
    <row r="130" spans="1:43" s="336" customFormat="1" ht="13.5">
      <c r="A130" s="335"/>
      <c r="B130" s="335"/>
      <c r="C130" s="335"/>
      <c r="D130" s="335"/>
      <c r="E130" s="335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E130" s="335"/>
      <c r="AF130" s="335"/>
      <c r="AG130" s="335"/>
      <c r="AH130" s="335"/>
      <c r="AI130" s="335"/>
      <c r="AJ130" s="335"/>
      <c r="AK130" s="335"/>
      <c r="AL130" s="335"/>
      <c r="AM130" s="335"/>
      <c r="AN130" s="335"/>
      <c r="AO130" s="335"/>
      <c r="AP130" s="335"/>
      <c r="AQ130" s="335"/>
    </row>
    <row r="131" spans="1:43" s="336" customFormat="1" ht="13.5">
      <c r="A131" s="335"/>
      <c r="B131" s="335"/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35"/>
      <c r="AK131" s="335"/>
      <c r="AL131" s="335"/>
      <c r="AM131" s="335"/>
      <c r="AN131" s="335"/>
      <c r="AO131" s="335"/>
      <c r="AP131" s="335"/>
      <c r="AQ131" s="335"/>
    </row>
    <row r="132" spans="1:43" s="336" customFormat="1" ht="13.5">
      <c r="A132" s="335"/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  <c r="AK132" s="335"/>
      <c r="AL132" s="335"/>
      <c r="AM132" s="335"/>
      <c r="AN132" s="335"/>
      <c r="AO132" s="335"/>
      <c r="AP132" s="335"/>
      <c r="AQ132" s="335"/>
    </row>
    <row r="133" spans="1:43" s="336" customFormat="1" ht="13.5">
      <c r="A133" s="335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35"/>
      <c r="AK133" s="335"/>
      <c r="AL133" s="335"/>
      <c r="AM133" s="335"/>
      <c r="AN133" s="335"/>
      <c r="AO133" s="335"/>
      <c r="AP133" s="335"/>
      <c r="AQ133" s="335"/>
    </row>
    <row r="134" spans="1:43" s="336" customFormat="1" ht="13.5">
      <c r="A134" s="335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</row>
    <row r="135" spans="1:43" s="336" customFormat="1" ht="13.5">
      <c r="A135" s="335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335"/>
      <c r="AL135" s="335"/>
      <c r="AM135" s="335"/>
      <c r="AN135" s="335"/>
      <c r="AO135" s="335"/>
      <c r="AP135" s="335"/>
      <c r="AQ135" s="335"/>
    </row>
    <row r="136" spans="1:43" s="336" customFormat="1" ht="13.5">
      <c r="A136" s="335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5"/>
      <c r="N136" s="335"/>
      <c r="O136" s="335"/>
      <c r="P136" s="335"/>
      <c r="Q136" s="335"/>
      <c r="R136" s="335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E136" s="335"/>
      <c r="AF136" s="335"/>
      <c r="AG136" s="335"/>
      <c r="AH136" s="335"/>
      <c r="AI136" s="335"/>
      <c r="AJ136" s="335"/>
      <c r="AK136" s="335"/>
      <c r="AL136" s="335"/>
      <c r="AM136" s="335"/>
      <c r="AN136" s="335"/>
      <c r="AO136" s="335"/>
      <c r="AP136" s="335"/>
      <c r="AQ136" s="335"/>
    </row>
    <row r="137" spans="1:43" s="336" customFormat="1" ht="13.5">
      <c r="A137" s="335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  <c r="AK137" s="335"/>
      <c r="AL137" s="335"/>
      <c r="AM137" s="335"/>
      <c r="AN137" s="335"/>
      <c r="AO137" s="335"/>
      <c r="AP137" s="335"/>
      <c r="AQ137" s="335"/>
    </row>
    <row r="138" spans="1:43" s="336" customFormat="1" ht="13.5">
      <c r="A138" s="335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  <c r="AK138" s="335"/>
      <c r="AL138" s="335"/>
      <c r="AM138" s="335"/>
      <c r="AN138" s="335"/>
      <c r="AO138" s="335"/>
      <c r="AP138" s="335"/>
      <c r="AQ138" s="335"/>
    </row>
    <row r="139" spans="1:43" s="336" customFormat="1" ht="13.5">
      <c r="A139" s="335"/>
      <c r="B139" s="335"/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</row>
    <row r="140" spans="1:43" s="336" customFormat="1" ht="13.5">
      <c r="A140" s="335"/>
      <c r="B140" s="335"/>
      <c r="C140" s="335"/>
      <c r="D140" s="335"/>
      <c r="E140" s="335"/>
      <c r="F140" s="335"/>
      <c r="G140" s="335"/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5"/>
      <c r="AO140" s="335"/>
      <c r="AP140" s="335"/>
      <c r="AQ140" s="335"/>
    </row>
    <row r="141" spans="1:43" s="336" customFormat="1" ht="13.5">
      <c r="A141" s="335"/>
      <c r="B141" s="335"/>
      <c r="C141" s="335"/>
      <c r="D141" s="335"/>
      <c r="E141" s="335"/>
      <c r="F141" s="335"/>
      <c r="G141" s="335"/>
      <c r="H141" s="335"/>
      <c r="I141" s="335"/>
      <c r="J141" s="335"/>
      <c r="K141" s="335"/>
      <c r="L141" s="335"/>
      <c r="M141" s="335"/>
      <c r="N141" s="335"/>
      <c r="O141" s="335"/>
      <c r="P141" s="335"/>
      <c r="Q141" s="335"/>
      <c r="R141" s="335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  <c r="AK141" s="335"/>
      <c r="AL141" s="335"/>
      <c r="AM141" s="335"/>
      <c r="AN141" s="335"/>
      <c r="AO141" s="335"/>
      <c r="AP141" s="335"/>
      <c r="AQ141" s="335"/>
    </row>
    <row r="142" spans="1:43" s="336" customFormat="1" ht="13.5">
      <c r="A142" s="335"/>
      <c r="B142" s="335"/>
      <c r="C142" s="335"/>
      <c r="D142" s="335"/>
      <c r="E142" s="335"/>
      <c r="F142" s="335"/>
      <c r="G142" s="335"/>
      <c r="H142" s="335"/>
      <c r="I142" s="335"/>
      <c r="J142" s="335"/>
      <c r="K142" s="335"/>
      <c r="L142" s="335"/>
      <c r="M142" s="335"/>
      <c r="N142" s="335"/>
      <c r="O142" s="335"/>
      <c r="P142" s="335"/>
      <c r="Q142" s="335"/>
      <c r="R142" s="335"/>
      <c r="S142" s="335"/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E142" s="335"/>
      <c r="AF142" s="335"/>
      <c r="AG142" s="335"/>
      <c r="AH142" s="335"/>
      <c r="AI142" s="335"/>
      <c r="AJ142" s="335"/>
      <c r="AK142" s="335"/>
      <c r="AL142" s="335"/>
      <c r="AM142" s="335"/>
      <c r="AN142" s="335"/>
      <c r="AO142" s="335"/>
      <c r="AP142" s="335"/>
      <c r="AQ142" s="335"/>
    </row>
    <row r="143" spans="1:43" s="336" customFormat="1" ht="13.5">
      <c r="A143" s="335"/>
      <c r="B143" s="335"/>
      <c r="C143" s="335"/>
      <c r="D143" s="335"/>
      <c r="E143" s="335"/>
      <c r="F143" s="335"/>
      <c r="G143" s="335"/>
      <c r="H143" s="335"/>
      <c r="I143" s="335"/>
      <c r="J143" s="335"/>
      <c r="K143" s="335"/>
      <c r="L143" s="335"/>
      <c r="M143" s="335"/>
      <c r="N143" s="335"/>
      <c r="O143" s="335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  <c r="AK143" s="335"/>
      <c r="AL143" s="335"/>
      <c r="AM143" s="335"/>
      <c r="AN143" s="335"/>
      <c r="AO143" s="335"/>
      <c r="AP143" s="335"/>
      <c r="AQ143" s="335"/>
    </row>
    <row r="144" spans="1:43" s="336" customFormat="1" ht="13.5">
      <c r="A144" s="335"/>
      <c r="B144" s="335"/>
      <c r="C144" s="335"/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35"/>
      <c r="V144" s="335"/>
      <c r="W144" s="335"/>
      <c r="X144" s="335"/>
      <c r="Y144" s="335"/>
      <c r="Z144" s="335"/>
      <c r="AA144" s="335"/>
      <c r="AB144" s="335"/>
      <c r="AC144" s="335"/>
      <c r="AD144" s="335"/>
      <c r="AE144" s="335"/>
      <c r="AF144" s="335"/>
      <c r="AG144" s="335"/>
      <c r="AH144" s="335"/>
      <c r="AI144" s="335"/>
      <c r="AJ144" s="335"/>
      <c r="AK144" s="335"/>
      <c r="AL144" s="335"/>
      <c r="AM144" s="335"/>
      <c r="AN144" s="335"/>
      <c r="AO144" s="335"/>
      <c r="AP144" s="335"/>
      <c r="AQ144" s="335"/>
    </row>
    <row r="145" spans="1:43" s="336" customFormat="1" ht="13.5">
      <c r="A145" s="335"/>
      <c r="B145" s="335"/>
      <c r="C145" s="335"/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335"/>
      <c r="AC145" s="335"/>
      <c r="AD145" s="335"/>
      <c r="AE145" s="335"/>
      <c r="AF145" s="335"/>
      <c r="AG145" s="335"/>
      <c r="AH145" s="335"/>
      <c r="AI145" s="335"/>
      <c r="AJ145" s="335"/>
      <c r="AK145" s="335"/>
      <c r="AL145" s="335"/>
      <c r="AM145" s="335"/>
      <c r="AN145" s="335"/>
      <c r="AO145" s="335"/>
      <c r="AP145" s="335"/>
      <c r="AQ145" s="335"/>
    </row>
    <row r="146" spans="1:43" s="336" customFormat="1" ht="13.5">
      <c r="A146" s="335"/>
      <c r="B146" s="335"/>
      <c r="C146" s="335"/>
      <c r="D146" s="335"/>
      <c r="E146" s="335"/>
      <c r="F146" s="335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  <c r="R146" s="335"/>
      <c r="S146" s="335"/>
      <c r="T146" s="335"/>
      <c r="U146" s="335"/>
      <c r="V146" s="335"/>
      <c r="W146" s="335"/>
      <c r="X146" s="335"/>
      <c r="Y146" s="335"/>
      <c r="Z146" s="335"/>
      <c r="AA146" s="335"/>
      <c r="AB146" s="335"/>
      <c r="AC146" s="335"/>
      <c r="AD146" s="335"/>
      <c r="AE146" s="335"/>
      <c r="AF146" s="335"/>
      <c r="AG146" s="335"/>
      <c r="AH146" s="335"/>
      <c r="AI146" s="335"/>
      <c r="AJ146" s="335"/>
      <c r="AK146" s="335"/>
      <c r="AL146" s="335"/>
      <c r="AM146" s="335"/>
      <c r="AN146" s="335"/>
      <c r="AO146" s="335"/>
      <c r="AP146" s="335"/>
      <c r="AQ146" s="335"/>
    </row>
    <row r="147" spans="1:43" s="336" customFormat="1" ht="13.5">
      <c r="A147" s="335"/>
      <c r="B147" s="335"/>
      <c r="C147" s="335"/>
      <c r="D147" s="335"/>
      <c r="E147" s="335"/>
      <c r="F147" s="335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5"/>
      <c r="AE147" s="335"/>
      <c r="AF147" s="335"/>
      <c r="AG147" s="335"/>
      <c r="AH147" s="335"/>
      <c r="AI147" s="335"/>
      <c r="AJ147" s="335"/>
      <c r="AK147" s="335"/>
      <c r="AL147" s="335"/>
      <c r="AM147" s="335"/>
      <c r="AN147" s="335"/>
      <c r="AO147" s="335"/>
      <c r="AP147" s="335"/>
      <c r="AQ147" s="335"/>
    </row>
    <row r="148" spans="1:43" s="336" customFormat="1" ht="13.5">
      <c r="A148" s="335"/>
      <c r="B148" s="335"/>
      <c r="C148" s="335"/>
      <c r="D148" s="335"/>
      <c r="E148" s="335"/>
      <c r="F148" s="335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335"/>
      <c r="R148" s="335"/>
      <c r="S148" s="335"/>
      <c r="T148" s="335"/>
      <c r="U148" s="335"/>
      <c r="V148" s="335"/>
      <c r="W148" s="335"/>
      <c r="X148" s="335"/>
      <c r="Y148" s="335"/>
      <c r="Z148" s="335"/>
      <c r="AA148" s="335"/>
      <c r="AB148" s="335"/>
      <c r="AC148" s="335"/>
      <c r="AD148" s="335"/>
      <c r="AE148" s="335"/>
      <c r="AF148" s="335"/>
      <c r="AG148" s="335"/>
      <c r="AH148" s="335"/>
      <c r="AI148" s="335"/>
      <c r="AJ148" s="335"/>
      <c r="AK148" s="335"/>
      <c r="AL148" s="335"/>
      <c r="AM148" s="335"/>
      <c r="AN148" s="335"/>
      <c r="AO148" s="335"/>
      <c r="AP148" s="335"/>
      <c r="AQ148" s="335"/>
    </row>
    <row r="149" spans="1:43" s="336" customFormat="1" ht="13.5">
      <c r="A149" s="335"/>
      <c r="B149" s="335"/>
      <c r="C149" s="335"/>
      <c r="D149" s="335"/>
      <c r="E149" s="335"/>
      <c r="F149" s="335"/>
      <c r="G149" s="335"/>
      <c r="H149" s="335"/>
      <c r="I149" s="335"/>
      <c r="J149" s="335"/>
      <c r="K149" s="335"/>
      <c r="L149" s="335"/>
      <c r="M149" s="335"/>
      <c r="N149" s="335"/>
      <c r="O149" s="335"/>
      <c r="P149" s="335"/>
      <c r="Q149" s="335"/>
      <c r="R149" s="335"/>
      <c r="S149" s="335"/>
      <c r="T149" s="335"/>
      <c r="U149" s="335"/>
      <c r="V149" s="335"/>
      <c r="W149" s="335"/>
      <c r="X149" s="335"/>
      <c r="Y149" s="335"/>
      <c r="Z149" s="335"/>
      <c r="AA149" s="335"/>
      <c r="AB149" s="335"/>
      <c r="AC149" s="335"/>
      <c r="AD149" s="335"/>
      <c r="AE149" s="335"/>
      <c r="AF149" s="335"/>
      <c r="AG149" s="335"/>
      <c r="AH149" s="335"/>
      <c r="AI149" s="335"/>
      <c r="AJ149" s="335"/>
      <c r="AK149" s="335"/>
      <c r="AL149" s="335"/>
      <c r="AM149" s="335"/>
      <c r="AN149" s="335"/>
      <c r="AO149" s="335"/>
      <c r="AP149" s="335"/>
      <c r="AQ149" s="335"/>
    </row>
    <row r="150" spans="1:43" s="336" customFormat="1" ht="13.5">
      <c r="A150" s="335"/>
      <c r="B150" s="335"/>
      <c r="C150" s="335"/>
      <c r="D150" s="335"/>
      <c r="E150" s="335"/>
      <c r="F150" s="335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335"/>
      <c r="AC150" s="335"/>
      <c r="AD150" s="335"/>
      <c r="AE150" s="335"/>
      <c r="AF150" s="335"/>
      <c r="AG150" s="335"/>
      <c r="AH150" s="335"/>
      <c r="AI150" s="335"/>
      <c r="AJ150" s="335"/>
      <c r="AK150" s="335"/>
      <c r="AL150" s="335"/>
      <c r="AM150" s="335"/>
      <c r="AN150" s="335"/>
      <c r="AO150" s="335"/>
      <c r="AP150" s="335"/>
      <c r="AQ150" s="335"/>
    </row>
    <row r="151" spans="1:43" s="336" customFormat="1" ht="13.5">
      <c r="A151" s="335"/>
      <c r="B151" s="335"/>
      <c r="C151" s="335"/>
      <c r="D151" s="335"/>
      <c r="E151" s="335"/>
      <c r="F151" s="335"/>
      <c r="G151" s="335"/>
      <c r="H151" s="335"/>
      <c r="I151" s="335"/>
      <c r="J151" s="335"/>
      <c r="K151" s="335"/>
      <c r="L151" s="335"/>
      <c r="M151" s="335"/>
      <c r="N151" s="335"/>
      <c r="O151" s="335"/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  <c r="AA151" s="335"/>
      <c r="AB151" s="335"/>
      <c r="AC151" s="335"/>
      <c r="AD151" s="335"/>
      <c r="AE151" s="335"/>
      <c r="AF151" s="335"/>
      <c r="AG151" s="335"/>
      <c r="AH151" s="335"/>
      <c r="AI151" s="335"/>
      <c r="AJ151" s="335"/>
      <c r="AK151" s="335"/>
      <c r="AL151" s="335"/>
      <c r="AM151" s="335"/>
      <c r="AN151" s="335"/>
      <c r="AO151" s="335"/>
      <c r="AP151" s="335"/>
      <c r="AQ151" s="335"/>
    </row>
    <row r="152" spans="1:43" s="336" customFormat="1" ht="13.5">
      <c r="A152" s="335"/>
      <c r="B152" s="335"/>
      <c r="C152" s="335"/>
      <c r="D152" s="335"/>
      <c r="E152" s="335"/>
      <c r="F152" s="335"/>
      <c r="G152" s="335"/>
      <c r="H152" s="335"/>
      <c r="I152" s="335"/>
      <c r="J152" s="335"/>
      <c r="K152" s="335"/>
      <c r="L152" s="335"/>
      <c r="M152" s="335"/>
      <c r="N152" s="335"/>
      <c r="O152" s="335"/>
      <c r="P152" s="335"/>
      <c r="Q152" s="335"/>
      <c r="R152" s="335"/>
      <c r="S152" s="335"/>
      <c r="T152" s="335"/>
      <c r="U152" s="335"/>
      <c r="V152" s="335"/>
      <c r="W152" s="335"/>
      <c r="X152" s="335"/>
      <c r="Y152" s="335"/>
      <c r="Z152" s="335"/>
      <c r="AA152" s="335"/>
      <c r="AB152" s="335"/>
      <c r="AC152" s="335"/>
      <c r="AD152" s="335"/>
      <c r="AE152" s="335"/>
      <c r="AF152" s="335"/>
      <c r="AG152" s="335"/>
      <c r="AH152" s="335"/>
      <c r="AI152" s="335"/>
      <c r="AJ152" s="335"/>
      <c r="AK152" s="335"/>
      <c r="AL152" s="335"/>
      <c r="AM152" s="335"/>
      <c r="AN152" s="335"/>
      <c r="AO152" s="335"/>
      <c r="AP152" s="335"/>
      <c r="AQ152" s="335"/>
    </row>
    <row r="153" spans="1:43" s="336" customFormat="1" ht="13.5">
      <c r="A153" s="335"/>
      <c r="B153" s="335"/>
      <c r="C153" s="335"/>
      <c r="D153" s="335"/>
      <c r="E153" s="335"/>
      <c r="F153" s="335"/>
      <c r="G153" s="335"/>
      <c r="H153" s="335"/>
      <c r="I153" s="335"/>
      <c r="J153" s="335"/>
      <c r="K153" s="335"/>
      <c r="L153" s="335"/>
      <c r="M153" s="335"/>
      <c r="N153" s="335"/>
      <c r="O153" s="335"/>
      <c r="P153" s="335"/>
      <c r="Q153" s="335"/>
      <c r="R153" s="335"/>
      <c r="S153" s="335"/>
      <c r="T153" s="335"/>
      <c r="U153" s="335"/>
      <c r="V153" s="335"/>
      <c r="W153" s="335"/>
      <c r="X153" s="335"/>
      <c r="Y153" s="335"/>
      <c r="Z153" s="335"/>
      <c r="AA153" s="335"/>
      <c r="AB153" s="335"/>
      <c r="AC153" s="335"/>
      <c r="AD153" s="335"/>
      <c r="AE153" s="335"/>
      <c r="AF153" s="335"/>
      <c r="AG153" s="335"/>
      <c r="AH153" s="335"/>
      <c r="AI153" s="335"/>
      <c r="AJ153" s="335"/>
      <c r="AK153" s="335"/>
      <c r="AL153" s="335"/>
      <c r="AM153" s="335"/>
      <c r="AN153" s="335"/>
      <c r="AO153" s="335"/>
      <c r="AP153" s="335"/>
      <c r="AQ153" s="335"/>
    </row>
    <row r="154" spans="1:43" s="336" customFormat="1" ht="13.5">
      <c r="A154" s="335"/>
      <c r="B154" s="335"/>
      <c r="C154" s="335"/>
      <c r="D154" s="335"/>
      <c r="E154" s="335"/>
      <c r="F154" s="335"/>
      <c r="G154" s="335"/>
      <c r="H154" s="335"/>
      <c r="I154" s="335"/>
      <c r="J154" s="335"/>
      <c r="K154" s="335"/>
      <c r="L154" s="335"/>
      <c r="M154" s="335"/>
      <c r="N154" s="335"/>
      <c r="O154" s="335"/>
      <c r="P154" s="335"/>
      <c r="Q154" s="335"/>
      <c r="R154" s="335"/>
      <c r="S154" s="335"/>
      <c r="T154" s="335"/>
      <c r="U154" s="335"/>
      <c r="V154" s="335"/>
      <c r="W154" s="335"/>
      <c r="X154" s="335"/>
      <c r="Y154" s="335"/>
      <c r="Z154" s="335"/>
      <c r="AA154" s="335"/>
      <c r="AB154" s="335"/>
      <c r="AC154" s="335"/>
      <c r="AD154" s="335"/>
      <c r="AE154" s="335"/>
      <c r="AF154" s="335"/>
      <c r="AG154" s="335"/>
      <c r="AH154" s="335"/>
      <c r="AI154" s="335"/>
      <c r="AJ154" s="335"/>
      <c r="AK154" s="335"/>
      <c r="AL154" s="335"/>
      <c r="AM154" s="335"/>
      <c r="AN154" s="335"/>
      <c r="AO154" s="335"/>
      <c r="AP154" s="335"/>
      <c r="AQ154" s="335"/>
    </row>
    <row r="155" spans="1:43" s="336" customFormat="1" ht="13.5">
      <c r="A155" s="335"/>
      <c r="B155" s="335"/>
      <c r="C155" s="335"/>
      <c r="D155" s="335"/>
      <c r="E155" s="335"/>
      <c r="F155" s="335"/>
      <c r="G155" s="335"/>
      <c r="H155" s="335"/>
      <c r="I155" s="335"/>
      <c r="J155" s="335"/>
      <c r="K155" s="335"/>
      <c r="L155" s="335"/>
      <c r="M155" s="335"/>
      <c r="N155" s="335"/>
      <c r="O155" s="335"/>
      <c r="P155" s="335"/>
      <c r="Q155" s="335"/>
      <c r="R155" s="335"/>
      <c r="S155" s="335"/>
      <c r="T155" s="335"/>
      <c r="U155" s="335"/>
      <c r="V155" s="335"/>
      <c r="W155" s="335"/>
      <c r="X155" s="335"/>
      <c r="Y155" s="335"/>
      <c r="Z155" s="335"/>
      <c r="AA155" s="335"/>
      <c r="AB155" s="335"/>
      <c r="AC155" s="335"/>
      <c r="AD155" s="335"/>
      <c r="AE155" s="335"/>
      <c r="AF155" s="335"/>
      <c r="AG155" s="335"/>
      <c r="AH155" s="335"/>
      <c r="AI155" s="335"/>
      <c r="AJ155" s="335"/>
      <c r="AK155" s="335"/>
      <c r="AL155" s="335"/>
      <c r="AM155" s="335"/>
      <c r="AN155" s="335"/>
      <c r="AO155" s="335"/>
      <c r="AP155" s="335"/>
      <c r="AQ155" s="335"/>
    </row>
    <row r="156" spans="1:43" s="336" customFormat="1" ht="13.5">
      <c r="A156" s="335"/>
      <c r="B156" s="335"/>
      <c r="C156" s="335"/>
      <c r="D156" s="335"/>
      <c r="E156" s="335"/>
      <c r="F156" s="335"/>
      <c r="G156" s="335"/>
      <c r="H156" s="335"/>
      <c r="I156" s="335"/>
      <c r="J156" s="335"/>
      <c r="K156" s="335"/>
      <c r="L156" s="335"/>
      <c r="M156" s="335"/>
      <c r="N156" s="335"/>
      <c r="O156" s="335"/>
      <c r="P156" s="335"/>
      <c r="Q156" s="335"/>
      <c r="R156" s="335"/>
      <c r="S156" s="335"/>
      <c r="T156" s="335"/>
      <c r="U156" s="335"/>
      <c r="V156" s="335"/>
      <c r="W156" s="335"/>
      <c r="X156" s="335"/>
      <c r="Y156" s="335"/>
      <c r="Z156" s="335"/>
      <c r="AA156" s="335"/>
      <c r="AB156" s="335"/>
      <c r="AC156" s="335"/>
      <c r="AD156" s="335"/>
      <c r="AE156" s="335"/>
      <c r="AF156" s="335"/>
      <c r="AG156" s="335"/>
      <c r="AH156" s="335"/>
      <c r="AI156" s="335"/>
      <c r="AJ156" s="335"/>
      <c r="AK156" s="335"/>
      <c r="AL156" s="335"/>
      <c r="AM156" s="335"/>
      <c r="AN156" s="335"/>
      <c r="AO156" s="335"/>
      <c r="AP156" s="335"/>
      <c r="AQ156" s="335"/>
    </row>
    <row r="157" spans="1:43" s="336" customFormat="1" ht="13.5">
      <c r="A157" s="335"/>
      <c r="B157" s="335"/>
      <c r="C157" s="335"/>
      <c r="D157" s="335"/>
      <c r="E157" s="335"/>
      <c r="F157" s="335"/>
      <c r="G157" s="335"/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  <c r="R157" s="335"/>
      <c r="S157" s="335"/>
      <c r="T157" s="335"/>
      <c r="U157" s="335"/>
      <c r="V157" s="335"/>
      <c r="W157" s="335"/>
      <c r="X157" s="335"/>
      <c r="Y157" s="335"/>
      <c r="Z157" s="335"/>
      <c r="AA157" s="335"/>
      <c r="AB157" s="335"/>
      <c r="AC157" s="335"/>
      <c r="AD157" s="335"/>
      <c r="AE157" s="335"/>
      <c r="AF157" s="335"/>
      <c r="AG157" s="335"/>
      <c r="AH157" s="335"/>
      <c r="AI157" s="335"/>
      <c r="AJ157" s="335"/>
      <c r="AK157" s="335"/>
      <c r="AL157" s="335"/>
      <c r="AM157" s="335"/>
      <c r="AN157" s="335"/>
      <c r="AO157" s="335"/>
      <c r="AP157" s="335"/>
      <c r="AQ157" s="335"/>
    </row>
    <row r="158" spans="1:43" s="336" customFormat="1" ht="13.5">
      <c r="A158" s="335"/>
      <c r="B158" s="335"/>
      <c r="C158" s="335"/>
      <c r="D158" s="335"/>
      <c r="E158" s="335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5"/>
      <c r="S158" s="335"/>
      <c r="T158" s="335"/>
      <c r="U158" s="335"/>
      <c r="V158" s="335"/>
      <c r="W158" s="335"/>
      <c r="X158" s="335"/>
      <c r="Y158" s="335"/>
      <c r="Z158" s="335"/>
      <c r="AA158" s="335"/>
      <c r="AB158" s="335"/>
      <c r="AC158" s="335"/>
      <c r="AD158" s="335"/>
      <c r="AE158" s="335"/>
      <c r="AF158" s="335"/>
      <c r="AG158" s="335"/>
      <c r="AH158" s="335"/>
      <c r="AI158" s="335"/>
      <c r="AJ158" s="335"/>
      <c r="AK158" s="335"/>
      <c r="AL158" s="335"/>
      <c r="AM158" s="335"/>
      <c r="AN158" s="335"/>
      <c r="AO158" s="335"/>
      <c r="AP158" s="335"/>
      <c r="AQ158" s="335"/>
    </row>
    <row r="159" spans="1:43" s="336" customFormat="1" ht="13.5">
      <c r="A159" s="335"/>
      <c r="B159" s="335"/>
      <c r="C159" s="335"/>
      <c r="D159" s="335"/>
      <c r="E159" s="335"/>
      <c r="F159" s="335"/>
      <c r="G159" s="335"/>
      <c r="H159" s="335"/>
      <c r="I159" s="335"/>
      <c r="J159" s="335"/>
      <c r="K159" s="335"/>
      <c r="L159" s="335"/>
      <c r="M159" s="335"/>
      <c r="N159" s="335"/>
      <c r="O159" s="335"/>
      <c r="P159" s="335"/>
      <c r="Q159" s="335"/>
      <c r="R159" s="335"/>
      <c r="S159" s="335"/>
      <c r="T159" s="335"/>
      <c r="U159" s="335"/>
      <c r="V159" s="335"/>
      <c r="W159" s="335"/>
      <c r="X159" s="335"/>
      <c r="Y159" s="335"/>
      <c r="Z159" s="335"/>
      <c r="AA159" s="335"/>
      <c r="AB159" s="335"/>
      <c r="AC159" s="335"/>
      <c r="AD159" s="335"/>
      <c r="AE159" s="335"/>
      <c r="AF159" s="335"/>
      <c r="AG159" s="335"/>
      <c r="AH159" s="335"/>
      <c r="AI159" s="335"/>
      <c r="AJ159" s="335"/>
      <c r="AK159" s="335"/>
      <c r="AL159" s="335"/>
      <c r="AM159" s="335"/>
      <c r="AN159" s="335"/>
      <c r="AO159" s="335"/>
      <c r="AP159" s="335"/>
      <c r="AQ159" s="335"/>
    </row>
    <row r="160" spans="1:43" s="336" customFormat="1" ht="13.5">
      <c r="A160" s="335"/>
      <c r="B160" s="335"/>
      <c r="C160" s="335"/>
      <c r="D160" s="335"/>
      <c r="E160" s="335"/>
      <c r="F160" s="335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  <c r="R160" s="335"/>
      <c r="S160" s="335"/>
      <c r="T160" s="335"/>
      <c r="U160" s="335"/>
      <c r="V160" s="335"/>
      <c r="W160" s="335"/>
      <c r="X160" s="335"/>
      <c r="Y160" s="335"/>
      <c r="Z160" s="335"/>
      <c r="AA160" s="335"/>
      <c r="AB160" s="335"/>
      <c r="AC160" s="335"/>
      <c r="AD160" s="335"/>
      <c r="AE160" s="335"/>
      <c r="AF160" s="335"/>
      <c r="AG160" s="335"/>
      <c r="AH160" s="335"/>
      <c r="AI160" s="335"/>
      <c r="AJ160" s="335"/>
      <c r="AK160" s="335"/>
      <c r="AL160" s="335"/>
      <c r="AM160" s="335"/>
      <c r="AN160" s="335"/>
      <c r="AO160" s="335"/>
      <c r="AP160" s="335"/>
      <c r="AQ160" s="335"/>
    </row>
    <row r="161" spans="1:43" s="336" customFormat="1" ht="13.5">
      <c r="A161" s="335"/>
      <c r="B161" s="335"/>
      <c r="C161" s="335"/>
      <c r="D161" s="335"/>
      <c r="E161" s="335"/>
      <c r="F161" s="335"/>
      <c r="G161" s="335"/>
      <c r="H161" s="335"/>
      <c r="I161" s="335"/>
      <c r="J161" s="335"/>
      <c r="K161" s="335"/>
      <c r="L161" s="335"/>
      <c r="M161" s="335"/>
      <c r="N161" s="335"/>
      <c r="O161" s="335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5"/>
      <c r="AA161" s="335"/>
      <c r="AB161" s="335"/>
      <c r="AC161" s="335"/>
      <c r="AD161" s="335"/>
      <c r="AE161" s="335"/>
      <c r="AF161" s="335"/>
      <c r="AG161" s="335"/>
      <c r="AH161" s="335"/>
      <c r="AI161" s="335"/>
      <c r="AJ161" s="335"/>
      <c r="AK161" s="335"/>
      <c r="AL161" s="335"/>
      <c r="AM161" s="335"/>
      <c r="AN161" s="335"/>
      <c r="AO161" s="335"/>
      <c r="AP161" s="335"/>
      <c r="AQ161" s="335"/>
    </row>
    <row r="162" spans="1:43" s="336" customFormat="1" ht="13.5">
      <c r="A162" s="335"/>
      <c r="B162" s="335"/>
      <c r="C162" s="335"/>
      <c r="D162" s="335"/>
      <c r="E162" s="335"/>
      <c r="F162" s="335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  <c r="AK162" s="335"/>
      <c r="AL162" s="335"/>
      <c r="AM162" s="335"/>
      <c r="AN162" s="335"/>
      <c r="AO162" s="335"/>
      <c r="AP162" s="335"/>
      <c r="AQ162" s="335"/>
    </row>
    <row r="163" spans="1:43" s="336" customFormat="1" ht="13.5">
      <c r="A163" s="335"/>
      <c r="B163" s="335"/>
      <c r="C163" s="335"/>
      <c r="D163" s="335"/>
      <c r="E163" s="335"/>
      <c r="F163" s="335"/>
      <c r="G163" s="335"/>
      <c r="H163" s="335"/>
      <c r="I163" s="335"/>
      <c r="J163" s="335"/>
      <c r="K163" s="335"/>
      <c r="L163" s="335"/>
      <c r="M163" s="335"/>
      <c r="N163" s="335"/>
      <c r="O163" s="335"/>
      <c r="P163" s="335"/>
      <c r="Q163" s="335"/>
      <c r="R163" s="335"/>
      <c r="S163" s="335"/>
      <c r="T163" s="335"/>
      <c r="U163" s="335"/>
      <c r="V163" s="335"/>
      <c r="W163" s="335"/>
      <c r="X163" s="335"/>
      <c r="Y163" s="335"/>
      <c r="Z163" s="335"/>
      <c r="AA163" s="335"/>
      <c r="AB163" s="335"/>
      <c r="AC163" s="335"/>
      <c r="AD163" s="335"/>
      <c r="AE163" s="335"/>
      <c r="AF163" s="335"/>
      <c r="AG163" s="335"/>
      <c r="AH163" s="335"/>
      <c r="AI163" s="335"/>
      <c r="AJ163" s="335"/>
      <c r="AK163" s="335"/>
      <c r="AL163" s="335"/>
      <c r="AM163" s="335"/>
      <c r="AN163" s="335"/>
      <c r="AO163" s="335"/>
      <c r="AP163" s="335"/>
      <c r="AQ163" s="335"/>
    </row>
    <row r="164" spans="1:43" s="336" customFormat="1" ht="13.5">
      <c r="A164" s="335"/>
      <c r="B164" s="335"/>
      <c r="C164" s="335"/>
      <c r="D164" s="335"/>
      <c r="E164" s="335"/>
      <c r="F164" s="335"/>
      <c r="G164" s="335"/>
      <c r="H164" s="335"/>
      <c r="I164" s="335"/>
      <c r="J164" s="335"/>
      <c r="K164" s="335"/>
      <c r="L164" s="335"/>
      <c r="M164" s="335"/>
      <c r="N164" s="335"/>
      <c r="O164" s="335"/>
      <c r="P164" s="335"/>
      <c r="Q164" s="335"/>
      <c r="R164" s="335"/>
      <c r="S164" s="335"/>
      <c r="T164" s="335"/>
      <c r="U164" s="335"/>
      <c r="V164" s="335"/>
      <c r="W164" s="335"/>
      <c r="X164" s="335"/>
      <c r="Y164" s="335"/>
      <c r="Z164" s="335"/>
      <c r="AA164" s="335"/>
      <c r="AB164" s="335"/>
      <c r="AC164" s="335"/>
      <c r="AD164" s="335"/>
      <c r="AE164" s="335"/>
      <c r="AF164" s="335"/>
      <c r="AG164" s="335"/>
      <c r="AH164" s="335"/>
      <c r="AI164" s="335"/>
      <c r="AJ164" s="335"/>
      <c r="AK164" s="335"/>
      <c r="AL164" s="335"/>
      <c r="AM164" s="335"/>
      <c r="AN164" s="335"/>
      <c r="AO164" s="335"/>
      <c r="AP164" s="335"/>
      <c r="AQ164" s="335"/>
    </row>
    <row r="165" spans="1:43" s="336" customFormat="1" ht="13.5">
      <c r="A165" s="335"/>
      <c r="B165" s="335"/>
      <c r="C165" s="335"/>
      <c r="D165" s="335"/>
      <c r="E165" s="335"/>
      <c r="F165" s="335"/>
      <c r="G165" s="335"/>
      <c r="H165" s="335"/>
      <c r="I165" s="335"/>
      <c r="J165" s="335"/>
      <c r="K165" s="335"/>
      <c r="L165" s="335"/>
      <c r="M165" s="335"/>
      <c r="N165" s="335"/>
      <c r="O165" s="335"/>
      <c r="P165" s="335"/>
      <c r="Q165" s="335"/>
      <c r="R165" s="335"/>
      <c r="S165" s="335"/>
      <c r="T165" s="335"/>
      <c r="U165" s="335"/>
      <c r="V165" s="335"/>
      <c r="W165" s="335"/>
      <c r="X165" s="335"/>
      <c r="Y165" s="335"/>
      <c r="Z165" s="335"/>
      <c r="AA165" s="335"/>
      <c r="AB165" s="335"/>
      <c r="AC165" s="335"/>
      <c r="AD165" s="335"/>
      <c r="AE165" s="335"/>
      <c r="AF165" s="335"/>
      <c r="AG165" s="335"/>
      <c r="AH165" s="335"/>
      <c r="AI165" s="335"/>
      <c r="AJ165" s="335"/>
      <c r="AK165" s="335"/>
      <c r="AL165" s="335"/>
      <c r="AM165" s="335"/>
      <c r="AN165" s="335"/>
      <c r="AO165" s="335"/>
      <c r="AP165" s="335"/>
      <c r="AQ165" s="335"/>
    </row>
    <row r="166" spans="1:43" s="336" customFormat="1" ht="13.5">
      <c r="A166" s="335"/>
      <c r="B166" s="335"/>
      <c r="C166" s="335"/>
      <c r="D166" s="335"/>
      <c r="E166" s="335"/>
      <c r="F166" s="335"/>
      <c r="G166" s="335"/>
      <c r="H166" s="335"/>
      <c r="I166" s="335"/>
      <c r="J166" s="335"/>
      <c r="K166" s="335"/>
      <c r="L166" s="335"/>
      <c r="M166" s="335"/>
      <c r="N166" s="335"/>
      <c r="O166" s="335"/>
      <c r="P166" s="335"/>
      <c r="Q166" s="335"/>
      <c r="R166" s="335"/>
      <c r="S166" s="335"/>
      <c r="T166" s="335"/>
      <c r="U166" s="335"/>
      <c r="V166" s="335"/>
      <c r="W166" s="335"/>
      <c r="X166" s="335"/>
      <c r="Y166" s="335"/>
      <c r="Z166" s="335"/>
      <c r="AA166" s="335"/>
      <c r="AB166" s="335"/>
      <c r="AC166" s="335"/>
      <c r="AD166" s="335"/>
      <c r="AE166" s="335"/>
      <c r="AF166" s="335"/>
      <c r="AG166" s="335"/>
      <c r="AH166" s="335"/>
      <c r="AI166" s="335"/>
      <c r="AJ166" s="335"/>
      <c r="AK166" s="335"/>
      <c r="AL166" s="335"/>
      <c r="AM166" s="335"/>
      <c r="AN166" s="335"/>
      <c r="AO166" s="335"/>
      <c r="AP166" s="335"/>
      <c r="AQ166" s="335"/>
    </row>
    <row r="167" spans="1:43" s="336" customFormat="1" ht="13.5">
      <c r="A167" s="335"/>
      <c r="B167" s="335"/>
      <c r="C167" s="335"/>
      <c r="D167" s="335"/>
      <c r="E167" s="335"/>
      <c r="F167" s="335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  <c r="R167" s="335"/>
      <c r="S167" s="335"/>
      <c r="T167" s="335"/>
      <c r="U167" s="335"/>
      <c r="V167" s="335"/>
      <c r="W167" s="335"/>
      <c r="X167" s="335"/>
      <c r="Y167" s="335"/>
      <c r="Z167" s="335"/>
      <c r="AA167" s="335"/>
      <c r="AB167" s="335"/>
      <c r="AC167" s="335"/>
      <c r="AD167" s="335"/>
      <c r="AE167" s="335"/>
      <c r="AF167" s="335"/>
      <c r="AG167" s="335"/>
      <c r="AH167" s="335"/>
      <c r="AI167" s="335"/>
      <c r="AJ167" s="335"/>
      <c r="AK167" s="335"/>
      <c r="AL167" s="335"/>
      <c r="AM167" s="335"/>
      <c r="AN167" s="335"/>
      <c r="AO167" s="335"/>
      <c r="AP167" s="335"/>
      <c r="AQ167" s="335"/>
    </row>
    <row r="168" spans="1:43" s="336" customFormat="1" ht="13.5">
      <c r="A168" s="335"/>
      <c r="B168" s="335"/>
      <c r="C168" s="335"/>
      <c r="D168" s="335"/>
      <c r="E168" s="335"/>
      <c r="F168" s="335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5"/>
      <c r="R168" s="335"/>
      <c r="S168" s="335"/>
      <c r="T168" s="335"/>
      <c r="U168" s="335"/>
      <c r="V168" s="335"/>
      <c r="W168" s="335"/>
      <c r="X168" s="335"/>
      <c r="Y168" s="335"/>
      <c r="Z168" s="335"/>
      <c r="AA168" s="335"/>
      <c r="AB168" s="335"/>
      <c r="AC168" s="335"/>
      <c r="AD168" s="335"/>
      <c r="AE168" s="335"/>
      <c r="AF168" s="335"/>
      <c r="AG168" s="335"/>
      <c r="AH168" s="335"/>
      <c r="AI168" s="335"/>
      <c r="AJ168" s="335"/>
      <c r="AK168" s="335"/>
      <c r="AL168" s="335"/>
      <c r="AM168" s="335"/>
      <c r="AN168" s="335"/>
      <c r="AO168" s="335"/>
      <c r="AP168" s="335"/>
      <c r="AQ168" s="335"/>
    </row>
    <row r="169" spans="1:43" s="336" customFormat="1" ht="13.5">
      <c r="A169" s="335"/>
      <c r="B169" s="335"/>
      <c r="C169" s="335"/>
      <c r="D169" s="335"/>
      <c r="E169" s="335"/>
      <c r="F169" s="335"/>
      <c r="G169" s="335"/>
      <c r="H169" s="335"/>
      <c r="I169" s="335"/>
      <c r="J169" s="335"/>
      <c r="K169" s="335"/>
      <c r="L169" s="335"/>
      <c r="M169" s="335"/>
      <c r="N169" s="335"/>
      <c r="O169" s="335"/>
      <c r="P169" s="335"/>
      <c r="Q169" s="335"/>
      <c r="R169" s="335"/>
      <c r="S169" s="335"/>
      <c r="T169" s="335"/>
      <c r="U169" s="335"/>
      <c r="V169" s="335"/>
      <c r="W169" s="335"/>
      <c r="X169" s="335"/>
      <c r="Y169" s="335"/>
      <c r="Z169" s="335"/>
      <c r="AA169" s="335"/>
      <c r="AB169" s="335"/>
      <c r="AC169" s="335"/>
      <c r="AD169" s="335"/>
      <c r="AE169" s="335"/>
      <c r="AF169" s="335"/>
      <c r="AG169" s="335"/>
      <c r="AH169" s="335"/>
      <c r="AI169" s="335"/>
      <c r="AJ169" s="335"/>
      <c r="AK169" s="335"/>
      <c r="AL169" s="335"/>
      <c r="AM169" s="335"/>
      <c r="AN169" s="335"/>
      <c r="AO169" s="335"/>
      <c r="AP169" s="335"/>
      <c r="AQ169" s="335"/>
    </row>
    <row r="170" spans="1:43" s="336" customFormat="1" ht="13.5">
      <c r="A170" s="335"/>
      <c r="B170" s="335"/>
      <c r="C170" s="335"/>
      <c r="D170" s="335"/>
      <c r="E170" s="335"/>
      <c r="F170" s="335"/>
      <c r="G170" s="335"/>
      <c r="H170" s="335"/>
      <c r="I170" s="335"/>
      <c r="J170" s="335"/>
      <c r="K170" s="335"/>
      <c r="L170" s="335"/>
      <c r="M170" s="335"/>
      <c r="N170" s="335"/>
      <c r="O170" s="335"/>
      <c r="P170" s="335"/>
      <c r="Q170" s="335"/>
      <c r="R170" s="335"/>
      <c r="S170" s="335"/>
      <c r="T170" s="335"/>
      <c r="U170" s="335"/>
      <c r="V170" s="335"/>
      <c r="W170" s="335"/>
      <c r="X170" s="335"/>
      <c r="Y170" s="335"/>
      <c r="Z170" s="335"/>
      <c r="AA170" s="335"/>
      <c r="AB170" s="335"/>
      <c r="AC170" s="335"/>
      <c r="AD170" s="335"/>
      <c r="AE170" s="335"/>
      <c r="AF170" s="335"/>
      <c r="AG170" s="335"/>
      <c r="AH170" s="335"/>
      <c r="AI170" s="335"/>
      <c r="AJ170" s="335"/>
      <c r="AK170" s="335"/>
      <c r="AL170" s="335"/>
      <c r="AM170" s="335"/>
      <c r="AN170" s="335"/>
      <c r="AO170" s="335"/>
      <c r="AP170" s="335"/>
      <c r="AQ170" s="335"/>
    </row>
    <row r="171" spans="1:43" s="336" customFormat="1" ht="13.5">
      <c r="A171" s="335"/>
      <c r="B171" s="335"/>
      <c r="C171" s="335"/>
      <c r="D171" s="335"/>
      <c r="E171" s="335"/>
      <c r="F171" s="335"/>
      <c r="G171" s="335"/>
      <c r="H171" s="335"/>
      <c r="I171" s="335"/>
      <c r="J171" s="335"/>
      <c r="K171" s="335"/>
      <c r="L171" s="335"/>
      <c r="M171" s="335"/>
      <c r="N171" s="335"/>
      <c r="O171" s="335"/>
      <c r="P171" s="335"/>
      <c r="Q171" s="335"/>
      <c r="R171" s="335"/>
      <c r="S171" s="335"/>
      <c r="T171" s="335"/>
      <c r="U171" s="335"/>
      <c r="V171" s="335"/>
      <c r="W171" s="335"/>
      <c r="X171" s="335"/>
      <c r="Y171" s="335"/>
      <c r="Z171" s="335"/>
      <c r="AA171" s="335"/>
      <c r="AB171" s="335"/>
      <c r="AC171" s="335"/>
      <c r="AD171" s="335"/>
      <c r="AE171" s="335"/>
      <c r="AF171" s="335"/>
      <c r="AG171" s="335"/>
      <c r="AH171" s="335"/>
      <c r="AI171" s="335"/>
      <c r="AJ171" s="335"/>
      <c r="AK171" s="335"/>
      <c r="AL171" s="335"/>
      <c r="AM171" s="335"/>
      <c r="AN171" s="335"/>
      <c r="AO171" s="335"/>
      <c r="AP171" s="335"/>
      <c r="AQ171" s="335"/>
    </row>
    <row r="172" spans="1:43" s="336" customFormat="1" ht="13.5">
      <c r="A172" s="335"/>
      <c r="B172" s="335"/>
      <c r="C172" s="335"/>
      <c r="D172" s="335"/>
      <c r="E172" s="335"/>
      <c r="F172" s="335"/>
      <c r="G172" s="335"/>
      <c r="H172" s="335"/>
      <c r="I172" s="335"/>
      <c r="J172" s="335"/>
      <c r="K172" s="335"/>
      <c r="L172" s="335"/>
      <c r="M172" s="335"/>
      <c r="N172" s="335"/>
      <c r="O172" s="335"/>
      <c r="P172" s="335"/>
      <c r="Q172" s="335"/>
      <c r="R172" s="335"/>
      <c r="S172" s="335"/>
      <c r="T172" s="335"/>
      <c r="U172" s="335"/>
      <c r="V172" s="335"/>
      <c r="W172" s="335"/>
      <c r="X172" s="335"/>
      <c r="Y172" s="335"/>
      <c r="Z172" s="335"/>
      <c r="AA172" s="335"/>
      <c r="AB172" s="335"/>
      <c r="AC172" s="335"/>
      <c r="AD172" s="335"/>
      <c r="AE172" s="335"/>
      <c r="AF172" s="335"/>
      <c r="AG172" s="335"/>
      <c r="AH172" s="335"/>
      <c r="AI172" s="335"/>
      <c r="AJ172" s="335"/>
      <c r="AK172" s="335"/>
      <c r="AL172" s="335"/>
      <c r="AM172" s="335"/>
      <c r="AN172" s="335"/>
      <c r="AO172" s="335"/>
      <c r="AP172" s="335"/>
      <c r="AQ172" s="335"/>
    </row>
    <row r="173" spans="1:43" s="336" customFormat="1" ht="13.5">
      <c r="A173" s="335"/>
      <c r="B173" s="335"/>
      <c r="C173" s="335"/>
      <c r="D173" s="335"/>
      <c r="E173" s="335"/>
      <c r="F173" s="335"/>
      <c r="G173" s="335"/>
      <c r="H173" s="335"/>
      <c r="I173" s="335"/>
      <c r="J173" s="335"/>
      <c r="K173" s="335"/>
      <c r="L173" s="335"/>
      <c r="M173" s="335"/>
      <c r="N173" s="335"/>
      <c r="O173" s="335"/>
      <c r="P173" s="335"/>
      <c r="Q173" s="335"/>
      <c r="R173" s="335"/>
      <c r="S173" s="335"/>
      <c r="T173" s="335"/>
      <c r="U173" s="335"/>
      <c r="V173" s="335"/>
      <c r="W173" s="335"/>
      <c r="X173" s="335"/>
      <c r="Y173" s="335"/>
      <c r="Z173" s="335"/>
      <c r="AA173" s="335"/>
      <c r="AB173" s="335"/>
      <c r="AC173" s="335"/>
      <c r="AD173" s="335"/>
      <c r="AE173" s="335"/>
      <c r="AF173" s="335"/>
      <c r="AG173" s="335"/>
      <c r="AH173" s="335"/>
      <c r="AI173" s="335"/>
      <c r="AJ173" s="335"/>
      <c r="AK173" s="335"/>
      <c r="AL173" s="335"/>
      <c r="AM173" s="335"/>
      <c r="AN173" s="335"/>
      <c r="AO173" s="335"/>
      <c r="AP173" s="335"/>
      <c r="AQ173" s="335"/>
    </row>
    <row r="174" spans="1:43" s="336" customFormat="1" ht="13.5">
      <c r="A174" s="335"/>
      <c r="B174" s="335"/>
      <c r="C174" s="335"/>
      <c r="D174" s="335"/>
      <c r="E174" s="335"/>
      <c r="F174" s="335"/>
      <c r="G174" s="335"/>
      <c r="H174" s="335"/>
      <c r="I174" s="335"/>
      <c r="J174" s="335"/>
      <c r="K174" s="335"/>
      <c r="L174" s="335"/>
      <c r="M174" s="335"/>
      <c r="N174" s="335"/>
      <c r="O174" s="335"/>
      <c r="P174" s="335"/>
      <c r="Q174" s="335"/>
      <c r="R174" s="335"/>
      <c r="S174" s="335"/>
      <c r="T174" s="335"/>
      <c r="U174" s="335"/>
      <c r="V174" s="335"/>
      <c r="W174" s="335"/>
      <c r="X174" s="335"/>
      <c r="Y174" s="335"/>
      <c r="Z174" s="335"/>
      <c r="AA174" s="335"/>
      <c r="AB174" s="335"/>
      <c r="AC174" s="335"/>
      <c r="AD174" s="335"/>
      <c r="AE174" s="335"/>
      <c r="AF174" s="335"/>
      <c r="AG174" s="335"/>
      <c r="AH174" s="335"/>
      <c r="AI174" s="335"/>
      <c r="AJ174" s="335"/>
      <c r="AK174" s="335"/>
      <c r="AL174" s="335"/>
      <c r="AM174" s="335"/>
      <c r="AN174" s="335"/>
      <c r="AO174" s="335"/>
      <c r="AP174" s="335"/>
      <c r="AQ174" s="335"/>
    </row>
    <row r="175" spans="1:43" s="336" customFormat="1" ht="13.5">
      <c r="A175" s="335"/>
      <c r="B175" s="335"/>
      <c r="C175" s="335"/>
      <c r="D175" s="335"/>
      <c r="E175" s="335"/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  <c r="R175" s="335"/>
      <c r="S175" s="335"/>
      <c r="T175" s="335"/>
      <c r="U175" s="335"/>
      <c r="V175" s="335"/>
      <c r="W175" s="335"/>
      <c r="X175" s="335"/>
      <c r="Y175" s="335"/>
      <c r="Z175" s="335"/>
      <c r="AA175" s="335"/>
      <c r="AB175" s="335"/>
      <c r="AC175" s="335"/>
      <c r="AD175" s="335"/>
      <c r="AE175" s="335"/>
      <c r="AF175" s="335"/>
      <c r="AG175" s="335"/>
      <c r="AH175" s="335"/>
      <c r="AI175" s="335"/>
      <c r="AJ175" s="335"/>
      <c r="AK175" s="335"/>
      <c r="AL175" s="335"/>
      <c r="AM175" s="335"/>
      <c r="AN175" s="335"/>
      <c r="AO175" s="335"/>
      <c r="AP175" s="335"/>
      <c r="AQ175" s="335"/>
    </row>
    <row r="176" spans="1:43" s="336" customFormat="1" ht="13.5">
      <c r="A176" s="335"/>
      <c r="B176" s="335"/>
      <c r="C176" s="335"/>
      <c r="D176" s="335"/>
      <c r="E176" s="335"/>
      <c r="F176" s="335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  <c r="Q176" s="335"/>
      <c r="R176" s="335"/>
      <c r="S176" s="335"/>
      <c r="T176" s="335"/>
      <c r="U176" s="335"/>
      <c r="V176" s="335"/>
      <c r="W176" s="335"/>
      <c r="X176" s="335"/>
      <c r="Y176" s="335"/>
      <c r="Z176" s="335"/>
      <c r="AA176" s="335"/>
      <c r="AB176" s="335"/>
      <c r="AC176" s="335"/>
      <c r="AD176" s="335"/>
      <c r="AE176" s="335"/>
      <c r="AF176" s="335"/>
      <c r="AG176" s="335"/>
      <c r="AH176" s="335"/>
      <c r="AI176" s="335"/>
      <c r="AJ176" s="335"/>
      <c r="AK176" s="335"/>
      <c r="AL176" s="335"/>
      <c r="AM176" s="335"/>
      <c r="AN176" s="335"/>
      <c r="AO176" s="335"/>
      <c r="AP176" s="335"/>
      <c r="AQ176" s="335"/>
    </row>
    <row r="177" spans="1:43" s="336" customFormat="1" ht="13.5">
      <c r="A177" s="335"/>
      <c r="B177" s="335"/>
      <c r="C177" s="335"/>
      <c r="D177" s="335"/>
      <c r="E177" s="335"/>
      <c r="F177" s="335"/>
      <c r="G177" s="335"/>
      <c r="H177" s="335"/>
      <c r="I177" s="335"/>
      <c r="J177" s="335"/>
      <c r="K177" s="335"/>
      <c r="L177" s="335"/>
      <c r="M177" s="335"/>
      <c r="N177" s="335"/>
      <c r="O177" s="335"/>
      <c r="P177" s="335"/>
      <c r="Q177" s="335"/>
      <c r="R177" s="335"/>
      <c r="S177" s="335"/>
      <c r="T177" s="335"/>
      <c r="U177" s="335"/>
      <c r="V177" s="335"/>
      <c r="W177" s="335"/>
      <c r="X177" s="335"/>
      <c r="Y177" s="335"/>
      <c r="Z177" s="335"/>
      <c r="AA177" s="335"/>
      <c r="AB177" s="335"/>
      <c r="AC177" s="335"/>
      <c r="AD177" s="335"/>
      <c r="AE177" s="335"/>
      <c r="AF177" s="335"/>
      <c r="AG177" s="335"/>
      <c r="AH177" s="335"/>
      <c r="AI177" s="335"/>
      <c r="AJ177" s="335"/>
      <c r="AK177" s="335"/>
      <c r="AL177" s="335"/>
      <c r="AM177" s="335"/>
      <c r="AN177" s="335"/>
      <c r="AO177" s="335"/>
      <c r="AP177" s="335"/>
      <c r="AQ177" s="335"/>
    </row>
    <row r="178" spans="1:43" s="336" customFormat="1" ht="13.5">
      <c r="A178" s="335"/>
      <c r="B178" s="335"/>
      <c r="C178" s="335"/>
      <c r="D178" s="335"/>
      <c r="E178" s="335"/>
      <c r="F178" s="335"/>
      <c r="G178" s="335"/>
      <c r="H178" s="335"/>
      <c r="I178" s="335"/>
      <c r="J178" s="335"/>
      <c r="K178" s="335"/>
      <c r="L178" s="335"/>
      <c r="M178" s="335"/>
      <c r="N178" s="335"/>
      <c r="O178" s="335"/>
      <c r="P178" s="335"/>
      <c r="Q178" s="335"/>
      <c r="R178" s="335"/>
      <c r="S178" s="335"/>
      <c r="T178" s="335"/>
      <c r="U178" s="335"/>
      <c r="V178" s="335"/>
      <c r="W178" s="335"/>
      <c r="X178" s="335"/>
      <c r="Y178" s="335"/>
      <c r="Z178" s="335"/>
      <c r="AA178" s="335"/>
      <c r="AB178" s="335"/>
      <c r="AC178" s="335"/>
      <c r="AD178" s="335"/>
      <c r="AE178" s="335"/>
      <c r="AF178" s="335"/>
      <c r="AG178" s="335"/>
      <c r="AH178" s="335"/>
      <c r="AI178" s="335"/>
      <c r="AJ178" s="335"/>
      <c r="AK178" s="335"/>
      <c r="AL178" s="335"/>
      <c r="AM178" s="335"/>
      <c r="AN178" s="335"/>
      <c r="AO178" s="335"/>
      <c r="AP178" s="335"/>
      <c r="AQ178" s="335"/>
    </row>
    <row r="179" spans="1:43" s="336" customFormat="1" ht="13.5">
      <c r="A179" s="335"/>
      <c r="B179" s="335"/>
      <c r="C179" s="335"/>
      <c r="D179" s="335"/>
      <c r="E179" s="335"/>
      <c r="F179" s="335"/>
      <c r="G179" s="335"/>
      <c r="H179" s="335"/>
      <c r="I179" s="335"/>
      <c r="J179" s="335"/>
      <c r="K179" s="335"/>
      <c r="L179" s="335"/>
      <c r="M179" s="335"/>
      <c r="N179" s="335"/>
      <c r="O179" s="335"/>
      <c r="P179" s="335"/>
      <c r="Q179" s="335"/>
      <c r="R179" s="335"/>
      <c r="S179" s="335"/>
      <c r="T179" s="335"/>
      <c r="U179" s="335"/>
      <c r="V179" s="335"/>
      <c r="W179" s="335"/>
      <c r="X179" s="335"/>
      <c r="Y179" s="335"/>
      <c r="Z179" s="335"/>
      <c r="AA179" s="335"/>
      <c r="AB179" s="335"/>
      <c r="AC179" s="335"/>
      <c r="AD179" s="335"/>
      <c r="AE179" s="335"/>
      <c r="AF179" s="335"/>
      <c r="AG179" s="335"/>
      <c r="AH179" s="335"/>
      <c r="AI179" s="335"/>
      <c r="AJ179" s="335"/>
      <c r="AK179" s="335"/>
      <c r="AL179" s="335"/>
      <c r="AM179" s="335"/>
      <c r="AN179" s="335"/>
      <c r="AO179" s="335"/>
      <c r="AP179" s="335"/>
      <c r="AQ179" s="335"/>
    </row>
    <row r="180" spans="1:43" s="336" customFormat="1" ht="13.5">
      <c r="A180" s="335"/>
      <c r="B180" s="335"/>
      <c r="C180" s="335"/>
      <c r="D180" s="335"/>
      <c r="E180" s="335"/>
      <c r="F180" s="335"/>
      <c r="G180" s="335"/>
      <c r="H180" s="335"/>
      <c r="I180" s="335"/>
      <c r="J180" s="335"/>
      <c r="K180" s="335"/>
      <c r="L180" s="335"/>
      <c r="M180" s="335"/>
      <c r="N180" s="335"/>
      <c r="O180" s="335"/>
      <c r="P180" s="335"/>
      <c r="Q180" s="335"/>
      <c r="R180" s="335"/>
      <c r="S180" s="335"/>
      <c r="T180" s="335"/>
      <c r="U180" s="335"/>
      <c r="V180" s="335"/>
      <c r="W180" s="335"/>
      <c r="X180" s="335"/>
      <c r="Y180" s="335"/>
      <c r="Z180" s="335"/>
      <c r="AA180" s="335"/>
      <c r="AB180" s="335"/>
      <c r="AC180" s="335"/>
      <c r="AD180" s="335"/>
      <c r="AE180" s="335"/>
      <c r="AF180" s="335"/>
      <c r="AG180" s="335"/>
      <c r="AH180" s="335"/>
      <c r="AI180" s="335"/>
      <c r="AJ180" s="335"/>
      <c r="AK180" s="335"/>
      <c r="AL180" s="335"/>
      <c r="AM180" s="335"/>
      <c r="AN180" s="335"/>
      <c r="AO180" s="335"/>
      <c r="AP180" s="335"/>
      <c r="AQ180" s="335"/>
    </row>
    <row r="181" spans="1:43" s="336" customFormat="1" ht="13.5">
      <c r="A181" s="335"/>
      <c r="B181" s="335"/>
      <c r="C181" s="335"/>
      <c r="D181" s="335"/>
      <c r="E181" s="335"/>
      <c r="F181" s="335"/>
      <c r="G181" s="335"/>
      <c r="H181" s="335"/>
      <c r="I181" s="335"/>
      <c r="J181" s="335"/>
      <c r="K181" s="335"/>
      <c r="L181" s="335"/>
      <c r="M181" s="335"/>
      <c r="N181" s="335"/>
      <c r="O181" s="335"/>
      <c r="P181" s="335"/>
      <c r="Q181" s="335"/>
      <c r="R181" s="335"/>
      <c r="S181" s="335"/>
      <c r="T181" s="335"/>
      <c r="U181" s="335"/>
      <c r="V181" s="335"/>
      <c r="W181" s="335"/>
      <c r="X181" s="335"/>
      <c r="Y181" s="335"/>
      <c r="Z181" s="335"/>
      <c r="AA181" s="335"/>
      <c r="AB181" s="335"/>
      <c r="AC181" s="335"/>
      <c r="AD181" s="335"/>
      <c r="AE181" s="335"/>
      <c r="AF181" s="335"/>
      <c r="AG181" s="335"/>
      <c r="AH181" s="335"/>
      <c r="AI181" s="335"/>
      <c r="AJ181" s="335"/>
      <c r="AK181" s="335"/>
      <c r="AL181" s="335"/>
      <c r="AM181" s="335"/>
      <c r="AN181" s="335"/>
      <c r="AO181" s="335"/>
      <c r="AP181" s="335"/>
      <c r="AQ181" s="335"/>
    </row>
    <row r="182" spans="1:43" s="336" customFormat="1" ht="13.5">
      <c r="A182" s="335"/>
      <c r="B182" s="335"/>
      <c r="C182" s="335"/>
      <c r="D182" s="335"/>
      <c r="E182" s="335"/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  <c r="P182" s="335"/>
      <c r="Q182" s="335"/>
      <c r="R182" s="335"/>
      <c r="S182" s="335"/>
      <c r="T182" s="335"/>
      <c r="U182" s="335"/>
      <c r="V182" s="335"/>
      <c r="W182" s="335"/>
      <c r="X182" s="335"/>
      <c r="Y182" s="335"/>
      <c r="Z182" s="335"/>
      <c r="AA182" s="335"/>
      <c r="AB182" s="335"/>
      <c r="AC182" s="335"/>
      <c r="AD182" s="335"/>
      <c r="AE182" s="335"/>
      <c r="AF182" s="335"/>
      <c r="AG182" s="335"/>
      <c r="AH182" s="335"/>
      <c r="AI182" s="335"/>
      <c r="AJ182" s="335"/>
      <c r="AK182" s="335"/>
      <c r="AL182" s="335"/>
      <c r="AM182" s="335"/>
      <c r="AN182" s="335"/>
      <c r="AO182" s="335"/>
      <c r="AP182" s="335"/>
      <c r="AQ182" s="335"/>
    </row>
    <row r="183" spans="1:43" s="336" customFormat="1" ht="13.5">
      <c r="A183" s="335"/>
      <c r="B183" s="335"/>
      <c r="C183" s="335"/>
      <c r="D183" s="335"/>
      <c r="E183" s="335"/>
      <c r="F183" s="335"/>
      <c r="G183" s="335"/>
      <c r="H183" s="335"/>
      <c r="I183" s="335"/>
      <c r="J183" s="335"/>
      <c r="K183" s="335"/>
      <c r="L183" s="335"/>
      <c r="M183" s="335"/>
      <c r="N183" s="335"/>
      <c r="O183" s="335"/>
      <c r="P183" s="335"/>
      <c r="Q183" s="335"/>
      <c r="R183" s="335"/>
      <c r="S183" s="335"/>
      <c r="T183" s="335"/>
      <c r="U183" s="335"/>
      <c r="V183" s="335"/>
      <c r="W183" s="335"/>
      <c r="X183" s="335"/>
      <c r="Y183" s="335"/>
      <c r="Z183" s="335"/>
      <c r="AA183" s="335"/>
      <c r="AB183" s="335"/>
      <c r="AC183" s="335"/>
      <c r="AD183" s="335"/>
      <c r="AE183" s="335"/>
      <c r="AF183" s="335"/>
      <c r="AG183" s="335"/>
      <c r="AH183" s="335"/>
      <c r="AI183" s="335"/>
      <c r="AJ183" s="335"/>
      <c r="AK183" s="335"/>
      <c r="AL183" s="335"/>
      <c r="AM183" s="335"/>
      <c r="AN183" s="335"/>
      <c r="AO183" s="335"/>
      <c r="AP183" s="335"/>
      <c r="AQ183" s="335"/>
    </row>
    <row r="184" spans="1:43" s="336" customFormat="1" ht="13.5">
      <c r="A184" s="335"/>
      <c r="B184" s="335"/>
      <c r="C184" s="335"/>
      <c r="D184" s="335"/>
      <c r="E184" s="335"/>
      <c r="F184" s="335"/>
      <c r="G184" s="335"/>
      <c r="H184" s="335"/>
      <c r="I184" s="335"/>
      <c r="J184" s="335"/>
      <c r="K184" s="335"/>
      <c r="L184" s="335"/>
      <c r="M184" s="335"/>
      <c r="N184" s="335"/>
      <c r="O184" s="335"/>
      <c r="P184" s="335"/>
      <c r="Q184" s="335"/>
      <c r="R184" s="335"/>
      <c r="S184" s="335"/>
      <c r="T184" s="335"/>
      <c r="U184" s="335"/>
      <c r="V184" s="335"/>
      <c r="W184" s="335"/>
      <c r="X184" s="335"/>
      <c r="Y184" s="335"/>
      <c r="Z184" s="335"/>
      <c r="AA184" s="335"/>
      <c r="AB184" s="335"/>
      <c r="AC184" s="335"/>
      <c r="AD184" s="335"/>
      <c r="AE184" s="335"/>
      <c r="AF184" s="335"/>
      <c r="AG184" s="335"/>
      <c r="AH184" s="335"/>
      <c r="AI184" s="335"/>
      <c r="AJ184" s="335"/>
      <c r="AK184" s="335"/>
      <c r="AL184" s="335"/>
      <c r="AM184" s="335"/>
      <c r="AN184" s="335"/>
      <c r="AO184" s="335"/>
      <c r="AP184" s="335"/>
      <c r="AQ184" s="335"/>
    </row>
    <row r="185" spans="1:43" s="336" customFormat="1" ht="13.5">
      <c r="A185" s="335"/>
      <c r="B185" s="335"/>
      <c r="C185" s="335"/>
      <c r="D185" s="335"/>
      <c r="E185" s="335"/>
      <c r="F185" s="335"/>
      <c r="G185" s="335"/>
      <c r="H185" s="335"/>
      <c r="I185" s="335"/>
      <c r="J185" s="335"/>
      <c r="K185" s="335"/>
      <c r="L185" s="335"/>
      <c r="M185" s="335"/>
      <c r="N185" s="335"/>
      <c r="O185" s="335"/>
      <c r="P185" s="335"/>
      <c r="Q185" s="335"/>
      <c r="R185" s="335"/>
      <c r="S185" s="335"/>
      <c r="T185" s="335"/>
      <c r="U185" s="335"/>
      <c r="V185" s="335"/>
      <c r="W185" s="335"/>
      <c r="X185" s="335"/>
      <c r="Y185" s="335"/>
      <c r="Z185" s="335"/>
      <c r="AA185" s="335"/>
      <c r="AB185" s="335"/>
      <c r="AC185" s="335"/>
      <c r="AD185" s="335"/>
      <c r="AE185" s="335"/>
      <c r="AF185" s="335"/>
      <c r="AG185" s="335"/>
      <c r="AH185" s="335"/>
      <c r="AI185" s="335"/>
      <c r="AJ185" s="335"/>
      <c r="AK185" s="335"/>
      <c r="AL185" s="335"/>
      <c r="AM185" s="335"/>
      <c r="AN185" s="335"/>
      <c r="AO185" s="335"/>
      <c r="AP185" s="335"/>
      <c r="AQ185" s="335"/>
    </row>
    <row r="186" spans="1:43" s="336" customFormat="1" ht="13.5">
      <c r="A186" s="335"/>
      <c r="B186" s="335"/>
      <c r="C186" s="335"/>
      <c r="D186" s="335"/>
      <c r="E186" s="335"/>
      <c r="F186" s="335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  <c r="R186" s="335"/>
      <c r="S186" s="335"/>
      <c r="T186" s="335"/>
      <c r="U186" s="335"/>
      <c r="V186" s="335"/>
      <c r="W186" s="335"/>
      <c r="X186" s="335"/>
      <c r="Y186" s="335"/>
      <c r="Z186" s="335"/>
      <c r="AA186" s="335"/>
      <c r="AB186" s="335"/>
      <c r="AC186" s="335"/>
      <c r="AD186" s="335"/>
      <c r="AE186" s="335"/>
      <c r="AF186" s="335"/>
      <c r="AG186" s="335"/>
      <c r="AH186" s="335"/>
      <c r="AI186" s="335"/>
      <c r="AJ186" s="335"/>
      <c r="AK186" s="335"/>
      <c r="AL186" s="335"/>
      <c r="AM186" s="335"/>
      <c r="AN186" s="335"/>
      <c r="AO186" s="335"/>
      <c r="AP186" s="335"/>
      <c r="AQ186" s="335"/>
    </row>
    <row r="187" spans="1:43" s="336" customFormat="1" ht="13.5">
      <c r="A187" s="335"/>
      <c r="B187" s="335"/>
      <c r="C187" s="335"/>
      <c r="D187" s="335"/>
      <c r="E187" s="335"/>
      <c r="F187" s="335"/>
      <c r="G187" s="335"/>
      <c r="H187" s="335"/>
      <c r="I187" s="335"/>
      <c r="J187" s="335"/>
      <c r="K187" s="335"/>
      <c r="L187" s="335"/>
      <c r="M187" s="335"/>
      <c r="N187" s="335"/>
      <c r="O187" s="335"/>
      <c r="P187" s="335"/>
      <c r="Q187" s="335"/>
      <c r="R187" s="335"/>
      <c r="S187" s="335"/>
      <c r="T187" s="335"/>
      <c r="U187" s="335"/>
      <c r="V187" s="335"/>
      <c r="W187" s="335"/>
      <c r="X187" s="335"/>
      <c r="Y187" s="335"/>
      <c r="Z187" s="335"/>
      <c r="AA187" s="335"/>
      <c r="AB187" s="335"/>
      <c r="AC187" s="335"/>
      <c r="AD187" s="335"/>
      <c r="AE187" s="335"/>
      <c r="AF187" s="335"/>
      <c r="AG187" s="335"/>
      <c r="AH187" s="335"/>
      <c r="AI187" s="335"/>
      <c r="AJ187" s="335"/>
      <c r="AK187" s="335"/>
      <c r="AL187" s="335"/>
      <c r="AM187" s="335"/>
      <c r="AN187" s="335"/>
      <c r="AO187" s="335"/>
      <c r="AP187" s="335"/>
      <c r="AQ187" s="335"/>
    </row>
    <row r="188" spans="1:43" s="336" customFormat="1" ht="13.5">
      <c r="A188" s="335"/>
      <c r="B188" s="335"/>
      <c r="C188" s="335"/>
      <c r="D188" s="335"/>
      <c r="E188" s="335"/>
      <c r="F188" s="335"/>
      <c r="G188" s="335"/>
      <c r="H188" s="335"/>
      <c r="I188" s="335"/>
      <c r="J188" s="335"/>
      <c r="K188" s="335"/>
      <c r="L188" s="335"/>
      <c r="M188" s="335"/>
      <c r="N188" s="335"/>
      <c r="O188" s="335"/>
      <c r="P188" s="335"/>
      <c r="Q188" s="335"/>
      <c r="R188" s="335"/>
      <c r="S188" s="335"/>
      <c r="T188" s="335"/>
      <c r="U188" s="335"/>
      <c r="V188" s="335"/>
      <c r="W188" s="335"/>
      <c r="X188" s="335"/>
      <c r="Y188" s="335"/>
      <c r="Z188" s="335"/>
      <c r="AA188" s="335"/>
      <c r="AB188" s="335"/>
      <c r="AC188" s="335"/>
      <c r="AD188" s="335"/>
      <c r="AE188" s="335"/>
      <c r="AF188" s="335"/>
      <c r="AG188" s="335"/>
      <c r="AH188" s="335"/>
      <c r="AI188" s="335"/>
      <c r="AJ188" s="335"/>
      <c r="AK188" s="335"/>
      <c r="AL188" s="335"/>
      <c r="AM188" s="335"/>
      <c r="AN188" s="335"/>
      <c r="AO188" s="335"/>
      <c r="AP188" s="335"/>
      <c r="AQ188" s="335"/>
    </row>
    <row r="189" spans="1:43" s="336" customFormat="1" ht="13.5">
      <c r="A189" s="335"/>
      <c r="B189" s="335"/>
      <c r="C189" s="335"/>
      <c r="D189" s="335"/>
      <c r="E189" s="335"/>
      <c r="F189" s="335"/>
      <c r="G189" s="335"/>
      <c r="H189" s="335"/>
      <c r="I189" s="335"/>
      <c r="J189" s="335"/>
      <c r="K189" s="335"/>
      <c r="L189" s="335"/>
      <c r="M189" s="335"/>
      <c r="N189" s="335"/>
      <c r="O189" s="335"/>
      <c r="P189" s="335"/>
      <c r="Q189" s="335"/>
      <c r="R189" s="335"/>
      <c r="S189" s="335"/>
      <c r="T189" s="335"/>
      <c r="U189" s="335"/>
      <c r="V189" s="335"/>
      <c r="W189" s="335"/>
      <c r="X189" s="335"/>
      <c r="Y189" s="335"/>
      <c r="Z189" s="335"/>
      <c r="AA189" s="335"/>
      <c r="AB189" s="335"/>
      <c r="AC189" s="335"/>
      <c r="AD189" s="335"/>
      <c r="AE189" s="335"/>
      <c r="AF189" s="335"/>
      <c r="AG189" s="335"/>
      <c r="AH189" s="335"/>
      <c r="AI189" s="335"/>
      <c r="AJ189" s="335"/>
      <c r="AK189" s="335"/>
      <c r="AL189" s="335"/>
      <c r="AM189" s="335"/>
      <c r="AN189" s="335"/>
      <c r="AO189" s="335"/>
      <c r="AP189" s="335"/>
      <c r="AQ189" s="335"/>
    </row>
    <row r="190" spans="1:43" s="336" customFormat="1" ht="13.5">
      <c r="A190" s="335"/>
      <c r="B190" s="335"/>
      <c r="C190" s="335"/>
      <c r="D190" s="335"/>
      <c r="E190" s="335"/>
      <c r="F190" s="335"/>
      <c r="G190" s="335"/>
      <c r="H190" s="335"/>
      <c r="I190" s="335"/>
      <c r="J190" s="335"/>
      <c r="K190" s="335"/>
      <c r="L190" s="335"/>
      <c r="M190" s="335"/>
      <c r="N190" s="335"/>
      <c r="O190" s="335"/>
      <c r="P190" s="335"/>
      <c r="Q190" s="335"/>
      <c r="R190" s="335"/>
      <c r="S190" s="335"/>
      <c r="T190" s="335"/>
      <c r="U190" s="335"/>
      <c r="V190" s="335"/>
      <c r="W190" s="335"/>
      <c r="X190" s="335"/>
      <c r="Y190" s="335"/>
      <c r="Z190" s="335"/>
      <c r="AA190" s="335"/>
      <c r="AB190" s="335"/>
      <c r="AC190" s="335"/>
      <c r="AD190" s="335"/>
      <c r="AE190" s="335"/>
      <c r="AF190" s="335"/>
      <c r="AG190" s="335"/>
      <c r="AH190" s="335"/>
      <c r="AI190" s="335"/>
      <c r="AJ190" s="335"/>
      <c r="AK190" s="335"/>
      <c r="AL190" s="335"/>
      <c r="AM190" s="335"/>
      <c r="AN190" s="335"/>
      <c r="AO190" s="335"/>
      <c r="AP190" s="335"/>
      <c r="AQ190" s="335"/>
    </row>
    <row r="191" spans="1:43" s="336" customFormat="1" ht="13.5">
      <c r="A191" s="335"/>
      <c r="B191" s="335"/>
      <c r="C191" s="335"/>
      <c r="D191" s="335"/>
      <c r="E191" s="335"/>
      <c r="F191" s="335"/>
      <c r="G191" s="335"/>
      <c r="H191" s="335"/>
      <c r="I191" s="335"/>
      <c r="J191" s="335"/>
      <c r="K191" s="335"/>
      <c r="L191" s="335"/>
      <c r="M191" s="335"/>
      <c r="N191" s="335"/>
      <c r="O191" s="335"/>
      <c r="P191" s="335"/>
      <c r="Q191" s="335"/>
      <c r="R191" s="335"/>
      <c r="S191" s="335"/>
      <c r="T191" s="335"/>
      <c r="U191" s="335"/>
      <c r="V191" s="335"/>
      <c r="W191" s="335"/>
      <c r="X191" s="335"/>
      <c r="Y191" s="335"/>
      <c r="Z191" s="335"/>
      <c r="AA191" s="335"/>
      <c r="AB191" s="335"/>
      <c r="AC191" s="335"/>
      <c r="AD191" s="335"/>
      <c r="AE191" s="335"/>
      <c r="AF191" s="335"/>
      <c r="AG191" s="335"/>
      <c r="AH191" s="335"/>
      <c r="AI191" s="335"/>
      <c r="AJ191" s="335"/>
      <c r="AK191" s="335"/>
      <c r="AL191" s="335"/>
      <c r="AM191" s="335"/>
      <c r="AN191" s="335"/>
      <c r="AO191" s="335"/>
      <c r="AP191" s="335"/>
      <c r="AQ191" s="335"/>
    </row>
    <row r="192" spans="1:43" s="336" customFormat="1" ht="13.5">
      <c r="A192" s="335"/>
      <c r="B192" s="335"/>
      <c r="C192" s="335"/>
      <c r="D192" s="335"/>
      <c r="E192" s="335"/>
      <c r="F192" s="335"/>
      <c r="G192" s="335"/>
      <c r="H192" s="335"/>
      <c r="I192" s="335"/>
      <c r="J192" s="335"/>
      <c r="K192" s="335"/>
      <c r="L192" s="335"/>
      <c r="M192" s="335"/>
      <c r="N192" s="335"/>
      <c r="O192" s="335"/>
      <c r="P192" s="335"/>
      <c r="Q192" s="335"/>
      <c r="R192" s="335"/>
      <c r="S192" s="335"/>
      <c r="T192" s="335"/>
      <c r="U192" s="335"/>
      <c r="V192" s="335"/>
      <c r="W192" s="335"/>
      <c r="X192" s="335"/>
      <c r="Y192" s="335"/>
      <c r="Z192" s="335"/>
      <c r="AA192" s="335"/>
      <c r="AB192" s="335"/>
      <c r="AC192" s="335"/>
      <c r="AD192" s="335"/>
      <c r="AE192" s="335"/>
      <c r="AF192" s="335"/>
      <c r="AG192" s="335"/>
      <c r="AH192" s="335"/>
      <c r="AI192" s="335"/>
      <c r="AJ192" s="335"/>
      <c r="AK192" s="335"/>
      <c r="AL192" s="335"/>
      <c r="AM192" s="335"/>
      <c r="AN192" s="335"/>
      <c r="AO192" s="335"/>
      <c r="AP192" s="335"/>
      <c r="AQ192" s="335"/>
    </row>
    <row r="193" spans="1:43" s="336" customFormat="1" ht="13.5">
      <c r="A193" s="335"/>
      <c r="B193" s="335"/>
      <c r="C193" s="335"/>
      <c r="D193" s="335"/>
      <c r="E193" s="335"/>
      <c r="F193" s="335"/>
      <c r="G193" s="335"/>
      <c r="H193" s="335"/>
      <c r="I193" s="335"/>
      <c r="J193" s="335"/>
      <c r="K193" s="335"/>
      <c r="L193" s="335"/>
      <c r="M193" s="335"/>
      <c r="N193" s="335"/>
      <c r="O193" s="335"/>
      <c r="P193" s="335"/>
      <c r="Q193" s="335"/>
      <c r="R193" s="335"/>
      <c r="S193" s="335"/>
      <c r="T193" s="335"/>
      <c r="U193" s="335"/>
      <c r="V193" s="335"/>
      <c r="W193" s="335"/>
      <c r="X193" s="335"/>
      <c r="Y193" s="335"/>
      <c r="Z193" s="335"/>
      <c r="AA193" s="335"/>
      <c r="AB193" s="335"/>
      <c r="AC193" s="335"/>
      <c r="AD193" s="335"/>
      <c r="AE193" s="335"/>
      <c r="AF193" s="335"/>
      <c r="AG193" s="335"/>
      <c r="AH193" s="335"/>
      <c r="AI193" s="335"/>
      <c r="AJ193" s="335"/>
      <c r="AK193" s="335"/>
      <c r="AL193" s="335"/>
      <c r="AM193" s="335"/>
      <c r="AN193" s="335"/>
      <c r="AO193" s="335"/>
      <c r="AP193" s="335"/>
      <c r="AQ193" s="335"/>
    </row>
    <row r="194" spans="1:43" s="336" customFormat="1" ht="13.5">
      <c r="A194" s="335"/>
      <c r="B194" s="335"/>
      <c r="C194" s="335"/>
      <c r="D194" s="335"/>
      <c r="E194" s="335"/>
      <c r="F194" s="335"/>
      <c r="G194" s="335"/>
      <c r="H194" s="335"/>
      <c r="I194" s="335"/>
      <c r="J194" s="335"/>
      <c r="K194" s="335"/>
      <c r="L194" s="335"/>
      <c r="M194" s="335"/>
      <c r="N194" s="335"/>
      <c r="O194" s="335"/>
      <c r="P194" s="335"/>
      <c r="Q194" s="335"/>
      <c r="R194" s="335"/>
      <c r="S194" s="335"/>
      <c r="T194" s="335"/>
      <c r="U194" s="335"/>
      <c r="V194" s="335"/>
      <c r="W194" s="335"/>
      <c r="X194" s="335"/>
      <c r="Y194" s="335"/>
      <c r="Z194" s="335"/>
      <c r="AA194" s="335"/>
      <c r="AB194" s="335"/>
      <c r="AC194" s="335"/>
      <c r="AD194" s="335"/>
      <c r="AE194" s="335"/>
      <c r="AF194" s="335"/>
      <c r="AG194" s="335"/>
      <c r="AH194" s="335"/>
      <c r="AI194" s="335"/>
      <c r="AJ194" s="335"/>
      <c r="AK194" s="335"/>
      <c r="AL194" s="335"/>
      <c r="AM194" s="335"/>
      <c r="AN194" s="335"/>
      <c r="AO194" s="335"/>
      <c r="AP194" s="335"/>
      <c r="AQ194" s="335"/>
    </row>
    <row r="195" spans="1:43" s="336" customFormat="1" ht="13.5">
      <c r="A195" s="335"/>
      <c r="B195" s="335"/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  <c r="M195" s="335"/>
      <c r="N195" s="335"/>
      <c r="O195" s="335"/>
      <c r="P195" s="335"/>
      <c r="Q195" s="335"/>
      <c r="R195" s="335"/>
      <c r="S195" s="335"/>
      <c r="T195" s="335"/>
      <c r="U195" s="335"/>
      <c r="V195" s="335"/>
      <c r="W195" s="335"/>
      <c r="X195" s="335"/>
      <c r="Y195" s="335"/>
      <c r="Z195" s="335"/>
      <c r="AA195" s="335"/>
      <c r="AB195" s="335"/>
      <c r="AC195" s="335"/>
      <c r="AD195" s="335"/>
      <c r="AE195" s="335"/>
      <c r="AF195" s="335"/>
      <c r="AG195" s="335"/>
      <c r="AH195" s="335"/>
      <c r="AI195" s="335"/>
      <c r="AJ195" s="335"/>
      <c r="AK195" s="335"/>
      <c r="AL195" s="335"/>
      <c r="AM195" s="335"/>
      <c r="AN195" s="335"/>
      <c r="AO195" s="335"/>
      <c r="AP195" s="335"/>
      <c r="AQ195" s="335"/>
    </row>
    <row r="196" spans="1:43" s="336" customFormat="1" ht="13.5">
      <c r="A196" s="335"/>
      <c r="B196" s="335"/>
      <c r="C196" s="335"/>
      <c r="D196" s="335"/>
      <c r="E196" s="335"/>
      <c r="F196" s="335"/>
      <c r="G196" s="335"/>
      <c r="H196" s="335"/>
      <c r="I196" s="335"/>
      <c r="J196" s="335"/>
      <c r="K196" s="335"/>
      <c r="L196" s="335"/>
      <c r="M196" s="335"/>
      <c r="N196" s="335"/>
      <c r="O196" s="335"/>
      <c r="P196" s="335"/>
      <c r="Q196" s="335"/>
      <c r="R196" s="335"/>
      <c r="S196" s="335"/>
      <c r="T196" s="335"/>
      <c r="U196" s="335"/>
      <c r="V196" s="335"/>
      <c r="W196" s="335"/>
      <c r="X196" s="335"/>
      <c r="Y196" s="335"/>
      <c r="Z196" s="335"/>
      <c r="AA196" s="335"/>
      <c r="AB196" s="335"/>
      <c r="AC196" s="335"/>
      <c r="AD196" s="335"/>
      <c r="AE196" s="335"/>
      <c r="AF196" s="335"/>
      <c r="AG196" s="335"/>
      <c r="AH196" s="335"/>
      <c r="AI196" s="335"/>
      <c r="AJ196" s="335"/>
      <c r="AK196" s="335"/>
      <c r="AL196" s="335"/>
      <c r="AM196" s="335"/>
      <c r="AN196" s="335"/>
      <c r="AO196" s="335"/>
      <c r="AP196" s="335"/>
      <c r="AQ196" s="335"/>
    </row>
    <row r="197" spans="1:43" s="336" customFormat="1" ht="13.5">
      <c r="A197" s="335"/>
      <c r="B197" s="335"/>
      <c r="C197" s="335"/>
      <c r="D197" s="335"/>
      <c r="E197" s="335"/>
      <c r="F197" s="335"/>
      <c r="G197" s="335"/>
      <c r="H197" s="335"/>
      <c r="I197" s="335"/>
      <c r="J197" s="335"/>
      <c r="K197" s="335"/>
      <c r="L197" s="335"/>
      <c r="M197" s="335"/>
      <c r="N197" s="335"/>
      <c r="O197" s="335"/>
      <c r="P197" s="335"/>
      <c r="Q197" s="335"/>
      <c r="R197" s="335"/>
      <c r="S197" s="335"/>
      <c r="T197" s="335"/>
      <c r="U197" s="335"/>
      <c r="V197" s="335"/>
      <c r="W197" s="335"/>
      <c r="X197" s="335"/>
      <c r="Y197" s="335"/>
      <c r="Z197" s="335"/>
      <c r="AA197" s="335"/>
      <c r="AB197" s="335"/>
      <c r="AC197" s="335"/>
      <c r="AD197" s="335"/>
      <c r="AE197" s="335"/>
      <c r="AF197" s="335"/>
      <c r="AG197" s="335"/>
      <c r="AH197" s="335"/>
      <c r="AI197" s="335"/>
      <c r="AJ197" s="335"/>
      <c r="AK197" s="335"/>
      <c r="AL197" s="335"/>
      <c r="AM197" s="335"/>
      <c r="AN197" s="335"/>
      <c r="AO197" s="335"/>
      <c r="AP197" s="335"/>
      <c r="AQ197" s="335"/>
    </row>
    <row r="198" spans="1:43" s="336" customFormat="1" ht="13.5">
      <c r="A198" s="335"/>
      <c r="B198" s="335"/>
      <c r="C198" s="335"/>
      <c r="D198" s="335"/>
      <c r="E198" s="335"/>
      <c r="F198" s="335"/>
      <c r="G198" s="335"/>
      <c r="H198" s="335"/>
      <c r="I198" s="335"/>
      <c r="J198" s="335"/>
      <c r="K198" s="335"/>
      <c r="L198" s="335"/>
      <c r="M198" s="335"/>
      <c r="N198" s="335"/>
      <c r="O198" s="335"/>
      <c r="P198" s="335"/>
      <c r="Q198" s="335"/>
      <c r="R198" s="335"/>
      <c r="S198" s="335"/>
      <c r="T198" s="335"/>
      <c r="U198" s="335"/>
      <c r="V198" s="335"/>
      <c r="W198" s="335"/>
      <c r="X198" s="335"/>
      <c r="Y198" s="335"/>
      <c r="Z198" s="335"/>
      <c r="AA198" s="335"/>
      <c r="AB198" s="335"/>
      <c r="AC198" s="335"/>
      <c r="AD198" s="335"/>
      <c r="AE198" s="335"/>
      <c r="AF198" s="335"/>
      <c r="AG198" s="335"/>
      <c r="AH198" s="335"/>
      <c r="AI198" s="335"/>
      <c r="AJ198" s="335"/>
      <c r="AK198" s="335"/>
      <c r="AL198" s="335"/>
      <c r="AM198" s="335"/>
      <c r="AN198" s="335"/>
      <c r="AO198" s="335"/>
      <c r="AP198" s="335"/>
      <c r="AQ198" s="335"/>
    </row>
    <row r="199" spans="1:43" s="336" customFormat="1" ht="13.5">
      <c r="A199" s="335"/>
      <c r="B199" s="335"/>
      <c r="C199" s="335"/>
      <c r="D199" s="335"/>
      <c r="E199" s="335"/>
      <c r="F199" s="335"/>
      <c r="G199" s="335"/>
      <c r="H199" s="335"/>
      <c r="I199" s="335"/>
      <c r="J199" s="335"/>
      <c r="K199" s="335"/>
      <c r="L199" s="335"/>
      <c r="M199" s="335"/>
      <c r="N199" s="335"/>
      <c r="O199" s="335"/>
      <c r="P199" s="335"/>
      <c r="Q199" s="335"/>
      <c r="R199" s="335"/>
      <c r="S199" s="335"/>
      <c r="T199" s="335"/>
      <c r="U199" s="335"/>
      <c r="V199" s="335"/>
      <c r="W199" s="335"/>
      <c r="X199" s="335"/>
      <c r="Y199" s="335"/>
      <c r="Z199" s="335"/>
      <c r="AA199" s="335"/>
      <c r="AB199" s="335"/>
      <c r="AC199" s="335"/>
      <c r="AD199" s="335"/>
      <c r="AE199" s="335"/>
      <c r="AF199" s="335"/>
      <c r="AG199" s="335"/>
      <c r="AH199" s="335"/>
      <c r="AI199" s="335"/>
      <c r="AJ199" s="335"/>
      <c r="AK199" s="335"/>
      <c r="AL199" s="335"/>
      <c r="AM199" s="335"/>
      <c r="AN199" s="335"/>
      <c r="AO199" s="335"/>
      <c r="AP199" s="335"/>
      <c r="AQ199" s="335"/>
    </row>
    <row r="200" spans="1:43" s="336" customFormat="1" ht="13.5">
      <c r="A200" s="335"/>
      <c r="B200" s="335"/>
      <c r="C200" s="335"/>
      <c r="D200" s="335"/>
      <c r="E200" s="335"/>
      <c r="F200" s="335"/>
      <c r="G200" s="335"/>
      <c r="H200" s="335"/>
      <c r="I200" s="335"/>
      <c r="J200" s="335"/>
      <c r="K200" s="335"/>
      <c r="L200" s="335"/>
      <c r="M200" s="335"/>
      <c r="N200" s="335"/>
      <c r="O200" s="335"/>
      <c r="P200" s="335"/>
      <c r="Q200" s="335"/>
      <c r="R200" s="335"/>
      <c r="S200" s="335"/>
      <c r="T200" s="335"/>
      <c r="U200" s="335"/>
      <c r="V200" s="335"/>
      <c r="W200" s="335"/>
      <c r="X200" s="335"/>
      <c r="Y200" s="335"/>
      <c r="Z200" s="335"/>
      <c r="AA200" s="335"/>
      <c r="AB200" s="335"/>
      <c r="AC200" s="335"/>
      <c r="AD200" s="335"/>
      <c r="AE200" s="335"/>
      <c r="AF200" s="335"/>
      <c r="AG200" s="335"/>
      <c r="AH200" s="335"/>
      <c r="AI200" s="335"/>
      <c r="AJ200" s="335"/>
      <c r="AK200" s="335"/>
      <c r="AL200" s="335"/>
      <c r="AM200" s="335"/>
      <c r="AN200" s="335"/>
      <c r="AO200" s="335"/>
      <c r="AP200" s="335"/>
      <c r="AQ200" s="335"/>
    </row>
    <row r="201" spans="1:43" s="336" customFormat="1" ht="13.5">
      <c r="A201" s="335"/>
      <c r="B201" s="335"/>
      <c r="C201" s="335"/>
      <c r="D201" s="335"/>
      <c r="E201" s="335"/>
      <c r="F201" s="335"/>
      <c r="G201" s="335"/>
      <c r="H201" s="335"/>
      <c r="I201" s="335"/>
      <c r="J201" s="335"/>
      <c r="K201" s="335"/>
      <c r="L201" s="335"/>
      <c r="M201" s="335"/>
      <c r="N201" s="335"/>
      <c r="O201" s="335"/>
      <c r="P201" s="335"/>
      <c r="Q201" s="335"/>
      <c r="R201" s="335"/>
      <c r="S201" s="335"/>
      <c r="T201" s="335"/>
      <c r="U201" s="335"/>
      <c r="V201" s="335"/>
      <c r="W201" s="335"/>
      <c r="X201" s="335"/>
      <c r="Y201" s="335"/>
      <c r="Z201" s="335"/>
      <c r="AA201" s="335"/>
      <c r="AB201" s="335"/>
      <c r="AC201" s="335"/>
      <c r="AD201" s="335"/>
      <c r="AE201" s="335"/>
      <c r="AF201" s="335"/>
      <c r="AG201" s="335"/>
      <c r="AH201" s="335"/>
      <c r="AI201" s="335"/>
      <c r="AJ201" s="335"/>
      <c r="AK201" s="335"/>
      <c r="AL201" s="335"/>
      <c r="AM201" s="335"/>
      <c r="AN201" s="335"/>
      <c r="AO201" s="335"/>
      <c r="AP201" s="335"/>
      <c r="AQ201" s="335"/>
    </row>
    <row r="202" spans="1:43" s="336" customFormat="1" ht="13.5">
      <c r="A202" s="335"/>
      <c r="B202" s="335"/>
      <c r="C202" s="335"/>
      <c r="D202" s="335"/>
      <c r="E202" s="335"/>
      <c r="F202" s="335"/>
      <c r="G202" s="335"/>
      <c r="H202" s="335"/>
      <c r="I202" s="335"/>
      <c r="J202" s="335"/>
      <c r="K202" s="335"/>
      <c r="L202" s="335"/>
      <c r="M202" s="335"/>
      <c r="N202" s="335"/>
      <c r="O202" s="335"/>
      <c r="P202" s="335"/>
      <c r="Q202" s="335"/>
      <c r="R202" s="335"/>
      <c r="S202" s="335"/>
      <c r="T202" s="335"/>
      <c r="U202" s="335"/>
      <c r="V202" s="335"/>
      <c r="W202" s="335"/>
      <c r="X202" s="335"/>
      <c r="Y202" s="335"/>
      <c r="Z202" s="335"/>
      <c r="AA202" s="335"/>
      <c r="AB202" s="335"/>
      <c r="AC202" s="335"/>
      <c r="AD202" s="335"/>
      <c r="AE202" s="335"/>
      <c r="AF202" s="335"/>
      <c r="AG202" s="335"/>
      <c r="AH202" s="335"/>
      <c r="AI202" s="335"/>
      <c r="AJ202" s="335"/>
      <c r="AK202" s="335"/>
      <c r="AL202" s="335"/>
      <c r="AM202" s="335"/>
      <c r="AN202" s="335"/>
      <c r="AO202" s="335"/>
      <c r="AP202" s="335"/>
      <c r="AQ202" s="335"/>
    </row>
    <row r="203" spans="1:43" s="336" customFormat="1" ht="13.5">
      <c r="A203" s="335"/>
      <c r="B203" s="335"/>
      <c r="C203" s="335"/>
      <c r="D203" s="335"/>
      <c r="E203" s="335"/>
      <c r="F203" s="335"/>
      <c r="G203" s="335"/>
      <c r="H203" s="335"/>
      <c r="I203" s="335"/>
      <c r="J203" s="335"/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335"/>
      <c r="Y203" s="335"/>
      <c r="Z203" s="335"/>
      <c r="AA203" s="335"/>
      <c r="AB203" s="335"/>
      <c r="AC203" s="335"/>
      <c r="AD203" s="335"/>
      <c r="AE203" s="335"/>
      <c r="AF203" s="335"/>
      <c r="AG203" s="335"/>
      <c r="AH203" s="335"/>
      <c r="AI203" s="335"/>
      <c r="AJ203" s="335"/>
      <c r="AK203" s="335"/>
      <c r="AL203" s="335"/>
      <c r="AM203" s="335"/>
      <c r="AN203" s="335"/>
      <c r="AO203" s="335"/>
      <c r="AP203" s="335"/>
      <c r="AQ203" s="335"/>
    </row>
    <row r="204" spans="1:43" s="336" customFormat="1" ht="13.5">
      <c r="A204" s="335"/>
      <c r="B204" s="335"/>
      <c r="C204" s="335"/>
      <c r="D204" s="335"/>
      <c r="E204" s="335"/>
      <c r="F204" s="335"/>
      <c r="G204" s="335"/>
      <c r="H204" s="335"/>
      <c r="I204" s="335"/>
      <c r="J204" s="335"/>
      <c r="K204" s="335"/>
      <c r="L204" s="335"/>
      <c r="M204" s="335"/>
      <c r="N204" s="335"/>
      <c r="O204" s="335"/>
      <c r="P204" s="335"/>
      <c r="Q204" s="335"/>
      <c r="R204" s="335"/>
      <c r="S204" s="335"/>
      <c r="T204" s="335"/>
      <c r="U204" s="335"/>
      <c r="V204" s="335"/>
      <c r="W204" s="335"/>
      <c r="X204" s="335"/>
      <c r="Y204" s="335"/>
      <c r="Z204" s="335"/>
      <c r="AA204" s="335"/>
      <c r="AB204" s="335"/>
      <c r="AC204" s="335"/>
      <c r="AD204" s="335"/>
      <c r="AE204" s="335"/>
      <c r="AF204" s="335"/>
      <c r="AG204" s="335"/>
      <c r="AH204" s="335"/>
      <c r="AI204" s="335"/>
      <c r="AJ204" s="335"/>
      <c r="AK204" s="335"/>
      <c r="AL204" s="335"/>
      <c r="AM204" s="335"/>
      <c r="AN204" s="335"/>
      <c r="AO204" s="335"/>
      <c r="AP204" s="335"/>
      <c r="AQ204" s="335"/>
    </row>
    <row r="205" spans="1:43" s="336" customFormat="1" ht="13.5">
      <c r="A205" s="335"/>
      <c r="B205" s="335"/>
      <c r="C205" s="335"/>
      <c r="D205" s="335"/>
      <c r="E205" s="335"/>
      <c r="F205" s="335"/>
      <c r="G205" s="335"/>
      <c r="H205" s="335"/>
      <c r="I205" s="335"/>
      <c r="J205" s="335"/>
      <c r="K205" s="335"/>
      <c r="L205" s="335"/>
      <c r="M205" s="335"/>
      <c r="N205" s="335"/>
      <c r="O205" s="335"/>
      <c r="P205" s="335"/>
      <c r="Q205" s="335"/>
      <c r="R205" s="335"/>
      <c r="S205" s="335"/>
      <c r="T205" s="335"/>
      <c r="U205" s="335"/>
      <c r="V205" s="335"/>
      <c r="W205" s="335"/>
      <c r="X205" s="335"/>
      <c r="Y205" s="335"/>
      <c r="Z205" s="335"/>
      <c r="AA205" s="335"/>
      <c r="AB205" s="335"/>
      <c r="AC205" s="335"/>
      <c r="AD205" s="335"/>
      <c r="AE205" s="335"/>
      <c r="AF205" s="335"/>
      <c r="AG205" s="335"/>
      <c r="AH205" s="335"/>
      <c r="AI205" s="335"/>
      <c r="AJ205" s="335"/>
      <c r="AK205" s="335"/>
      <c r="AL205" s="335"/>
      <c r="AM205" s="335"/>
      <c r="AN205" s="335"/>
      <c r="AO205" s="335"/>
      <c r="AP205" s="335"/>
      <c r="AQ205" s="335"/>
    </row>
    <row r="206" spans="1:43" s="336" customFormat="1" ht="13.5">
      <c r="A206" s="335"/>
      <c r="B206" s="335"/>
      <c r="C206" s="335"/>
      <c r="D206" s="335"/>
      <c r="E206" s="335"/>
      <c r="F206" s="335"/>
      <c r="G206" s="335"/>
      <c r="H206" s="335"/>
      <c r="I206" s="335"/>
      <c r="J206" s="335"/>
      <c r="K206" s="335"/>
      <c r="L206" s="335"/>
      <c r="M206" s="335"/>
      <c r="N206" s="335"/>
      <c r="O206" s="335"/>
      <c r="P206" s="335"/>
      <c r="Q206" s="335"/>
      <c r="R206" s="335"/>
      <c r="S206" s="335"/>
      <c r="T206" s="335"/>
      <c r="U206" s="335"/>
      <c r="V206" s="335"/>
      <c r="W206" s="335"/>
      <c r="X206" s="335"/>
      <c r="Y206" s="335"/>
      <c r="Z206" s="335"/>
      <c r="AA206" s="335"/>
      <c r="AB206" s="335"/>
      <c r="AC206" s="335"/>
      <c r="AD206" s="335"/>
      <c r="AE206" s="335"/>
      <c r="AF206" s="335"/>
      <c r="AG206" s="335"/>
      <c r="AH206" s="335"/>
      <c r="AI206" s="335"/>
      <c r="AJ206" s="335"/>
      <c r="AK206" s="335"/>
      <c r="AL206" s="335"/>
      <c r="AM206" s="335"/>
      <c r="AN206" s="335"/>
      <c r="AO206" s="335"/>
      <c r="AP206" s="335"/>
      <c r="AQ206" s="335"/>
    </row>
    <row r="207" spans="1:43" s="336" customFormat="1" ht="13.5">
      <c r="A207" s="335"/>
      <c r="B207" s="335"/>
      <c r="C207" s="335"/>
      <c r="D207" s="335"/>
      <c r="E207" s="335"/>
      <c r="F207" s="335"/>
      <c r="G207" s="335"/>
      <c r="H207" s="335"/>
      <c r="I207" s="335"/>
      <c r="J207" s="335"/>
      <c r="K207" s="335"/>
      <c r="L207" s="335"/>
      <c r="M207" s="335"/>
      <c r="N207" s="335"/>
      <c r="O207" s="335"/>
      <c r="P207" s="335"/>
      <c r="Q207" s="335"/>
      <c r="R207" s="335"/>
      <c r="S207" s="335"/>
      <c r="T207" s="335"/>
      <c r="U207" s="335"/>
      <c r="V207" s="335"/>
      <c r="W207" s="335"/>
      <c r="X207" s="335"/>
      <c r="Y207" s="335"/>
      <c r="Z207" s="335"/>
      <c r="AA207" s="335"/>
      <c r="AB207" s="335"/>
      <c r="AC207" s="335"/>
      <c r="AD207" s="335"/>
      <c r="AE207" s="335"/>
      <c r="AF207" s="335"/>
      <c r="AG207" s="335"/>
      <c r="AH207" s="335"/>
      <c r="AI207" s="335"/>
      <c r="AJ207" s="335"/>
      <c r="AK207" s="335"/>
      <c r="AL207" s="335"/>
      <c r="AM207" s="335"/>
      <c r="AN207" s="335"/>
      <c r="AO207" s="335"/>
      <c r="AP207" s="335"/>
      <c r="AQ207" s="335"/>
    </row>
    <row r="208" spans="1:43" s="336" customFormat="1" ht="13.5">
      <c r="A208" s="335"/>
      <c r="B208" s="335"/>
      <c r="C208" s="335"/>
      <c r="D208" s="335"/>
      <c r="E208" s="335"/>
      <c r="F208" s="335"/>
      <c r="G208" s="335"/>
      <c r="H208" s="335"/>
      <c r="I208" s="335"/>
      <c r="J208" s="335"/>
      <c r="K208" s="335"/>
      <c r="L208" s="335"/>
      <c r="M208" s="335"/>
      <c r="N208" s="335"/>
      <c r="O208" s="335"/>
      <c r="P208" s="335"/>
      <c r="Q208" s="335"/>
      <c r="R208" s="335"/>
      <c r="S208" s="335"/>
      <c r="T208" s="335"/>
      <c r="U208" s="335"/>
      <c r="V208" s="335"/>
      <c r="W208" s="335"/>
      <c r="X208" s="335"/>
      <c r="Y208" s="335"/>
      <c r="Z208" s="335"/>
      <c r="AA208" s="335"/>
      <c r="AB208" s="335"/>
      <c r="AC208" s="335"/>
      <c r="AD208" s="335"/>
      <c r="AE208" s="335"/>
      <c r="AF208" s="335"/>
      <c r="AG208" s="335"/>
      <c r="AH208" s="335"/>
      <c r="AI208" s="335"/>
      <c r="AJ208" s="335"/>
      <c r="AK208" s="335"/>
      <c r="AL208" s="335"/>
      <c r="AM208" s="335"/>
      <c r="AN208" s="335"/>
      <c r="AO208" s="335"/>
      <c r="AP208" s="335"/>
      <c r="AQ208" s="335"/>
    </row>
    <row r="209" spans="1:43" s="336" customFormat="1" ht="13.5">
      <c r="A209" s="335"/>
      <c r="B209" s="335"/>
      <c r="C209" s="335"/>
      <c r="D209" s="335"/>
      <c r="E209" s="335"/>
      <c r="F209" s="335"/>
      <c r="G209" s="335"/>
      <c r="H209" s="335"/>
      <c r="I209" s="335"/>
      <c r="J209" s="335"/>
      <c r="K209" s="335"/>
      <c r="L209" s="335"/>
      <c r="M209" s="335"/>
      <c r="N209" s="335"/>
      <c r="O209" s="335"/>
      <c r="P209" s="335"/>
      <c r="Q209" s="335"/>
      <c r="R209" s="335"/>
      <c r="S209" s="335"/>
      <c r="T209" s="335"/>
      <c r="U209" s="335"/>
      <c r="V209" s="335"/>
      <c r="W209" s="335"/>
      <c r="X209" s="335"/>
      <c r="Y209" s="335"/>
      <c r="Z209" s="335"/>
      <c r="AA209" s="335"/>
      <c r="AB209" s="335"/>
      <c r="AC209" s="335"/>
      <c r="AD209" s="335"/>
      <c r="AE209" s="335"/>
      <c r="AF209" s="335"/>
      <c r="AG209" s="335"/>
      <c r="AH209" s="335"/>
      <c r="AI209" s="335"/>
      <c r="AJ209" s="335"/>
      <c r="AK209" s="335"/>
      <c r="AL209" s="335"/>
      <c r="AM209" s="335"/>
      <c r="AN209" s="335"/>
      <c r="AO209" s="335"/>
      <c r="AP209" s="335"/>
      <c r="AQ209" s="335"/>
    </row>
    <row r="210" spans="1:43" s="336" customFormat="1" ht="13.5">
      <c r="A210" s="335"/>
      <c r="B210" s="335"/>
      <c r="C210" s="335"/>
      <c r="D210" s="335"/>
      <c r="E210" s="335"/>
      <c r="F210" s="335"/>
      <c r="G210" s="335"/>
      <c r="H210" s="335"/>
      <c r="I210" s="335"/>
      <c r="J210" s="335"/>
      <c r="K210" s="335"/>
      <c r="L210" s="335"/>
      <c r="M210" s="335"/>
      <c r="N210" s="335"/>
      <c r="O210" s="335"/>
      <c r="P210" s="335"/>
      <c r="Q210" s="335"/>
      <c r="R210" s="335"/>
      <c r="S210" s="335"/>
      <c r="T210" s="335"/>
      <c r="U210" s="335"/>
      <c r="V210" s="335"/>
      <c r="W210" s="335"/>
      <c r="X210" s="335"/>
      <c r="Y210" s="335"/>
      <c r="Z210" s="335"/>
      <c r="AA210" s="335"/>
      <c r="AB210" s="335"/>
      <c r="AC210" s="335"/>
      <c r="AD210" s="335"/>
      <c r="AE210" s="335"/>
      <c r="AF210" s="335"/>
      <c r="AG210" s="335"/>
      <c r="AH210" s="335"/>
      <c r="AI210" s="335"/>
      <c r="AJ210" s="335"/>
      <c r="AK210" s="335"/>
      <c r="AL210" s="335"/>
      <c r="AM210" s="335"/>
      <c r="AN210" s="335"/>
      <c r="AO210" s="335"/>
      <c r="AP210" s="335"/>
      <c r="AQ210" s="335"/>
    </row>
    <row r="211" spans="1:43" s="336" customFormat="1" ht="13.5">
      <c r="A211" s="335"/>
      <c r="B211" s="335"/>
      <c r="C211" s="335"/>
      <c r="D211" s="335"/>
      <c r="E211" s="335"/>
      <c r="F211" s="335"/>
      <c r="G211" s="335"/>
      <c r="H211" s="335"/>
      <c r="I211" s="335"/>
      <c r="J211" s="335"/>
      <c r="K211" s="335"/>
      <c r="L211" s="335"/>
      <c r="M211" s="335"/>
      <c r="N211" s="335"/>
      <c r="O211" s="335"/>
      <c r="P211" s="335"/>
      <c r="Q211" s="335"/>
      <c r="R211" s="335"/>
      <c r="S211" s="335"/>
      <c r="T211" s="335"/>
      <c r="U211" s="335"/>
      <c r="V211" s="335"/>
      <c r="W211" s="335"/>
      <c r="X211" s="335"/>
      <c r="Y211" s="335"/>
      <c r="Z211" s="335"/>
      <c r="AA211" s="335"/>
      <c r="AB211" s="335"/>
      <c r="AC211" s="335"/>
      <c r="AD211" s="335"/>
      <c r="AE211" s="335"/>
      <c r="AF211" s="335"/>
      <c r="AG211" s="335"/>
      <c r="AH211" s="335"/>
      <c r="AI211" s="335"/>
      <c r="AJ211" s="335"/>
      <c r="AK211" s="335"/>
      <c r="AL211" s="335"/>
      <c r="AM211" s="335"/>
      <c r="AN211" s="335"/>
      <c r="AO211" s="335"/>
      <c r="AP211" s="335"/>
      <c r="AQ211" s="335"/>
    </row>
    <row r="212" spans="1:43" s="336" customFormat="1" ht="13.5">
      <c r="A212" s="335"/>
      <c r="B212" s="335"/>
      <c r="C212" s="335"/>
      <c r="D212" s="335"/>
      <c r="E212" s="335"/>
      <c r="F212" s="335"/>
      <c r="G212" s="335"/>
      <c r="H212" s="335"/>
      <c r="I212" s="335"/>
      <c r="J212" s="335"/>
      <c r="K212" s="335"/>
      <c r="L212" s="335"/>
      <c r="M212" s="335"/>
      <c r="N212" s="335"/>
      <c r="O212" s="335"/>
      <c r="P212" s="335"/>
      <c r="Q212" s="335"/>
      <c r="R212" s="335"/>
      <c r="S212" s="335"/>
      <c r="T212" s="335"/>
      <c r="U212" s="335"/>
      <c r="V212" s="335"/>
      <c r="W212" s="335"/>
      <c r="X212" s="335"/>
      <c r="Y212" s="335"/>
      <c r="Z212" s="335"/>
      <c r="AA212" s="335"/>
      <c r="AB212" s="335"/>
      <c r="AC212" s="335"/>
      <c r="AD212" s="335"/>
      <c r="AE212" s="335"/>
      <c r="AF212" s="335"/>
      <c r="AG212" s="335"/>
      <c r="AH212" s="335"/>
      <c r="AI212" s="335"/>
      <c r="AJ212" s="335"/>
      <c r="AK212" s="335"/>
      <c r="AL212" s="335"/>
      <c r="AM212" s="335"/>
      <c r="AN212" s="335"/>
      <c r="AO212" s="335"/>
      <c r="AP212" s="335"/>
      <c r="AQ212" s="335"/>
    </row>
    <row r="213" spans="1:43" s="336" customFormat="1" ht="13.5">
      <c r="A213" s="335"/>
      <c r="B213" s="335"/>
      <c r="C213" s="335"/>
      <c r="D213" s="335"/>
      <c r="E213" s="335"/>
      <c r="F213" s="335"/>
      <c r="G213" s="335"/>
      <c r="H213" s="335"/>
      <c r="I213" s="335"/>
      <c r="J213" s="335"/>
      <c r="K213" s="335"/>
      <c r="L213" s="335"/>
      <c r="M213" s="335"/>
      <c r="N213" s="335"/>
      <c r="O213" s="335"/>
      <c r="P213" s="335"/>
      <c r="Q213" s="335"/>
      <c r="R213" s="335"/>
      <c r="S213" s="335"/>
      <c r="T213" s="335"/>
      <c r="U213" s="335"/>
      <c r="V213" s="335"/>
      <c r="W213" s="335"/>
      <c r="X213" s="335"/>
      <c r="Y213" s="335"/>
      <c r="Z213" s="335"/>
      <c r="AA213" s="335"/>
      <c r="AB213" s="335"/>
      <c r="AC213" s="335"/>
      <c r="AD213" s="335"/>
      <c r="AE213" s="335"/>
      <c r="AF213" s="335"/>
      <c r="AG213" s="335"/>
      <c r="AH213" s="335"/>
      <c r="AI213" s="335"/>
      <c r="AJ213" s="335"/>
      <c r="AK213" s="335"/>
      <c r="AL213" s="335"/>
      <c r="AM213" s="335"/>
      <c r="AN213" s="335"/>
      <c r="AO213" s="335"/>
      <c r="AP213" s="335"/>
      <c r="AQ213" s="335"/>
    </row>
    <row r="214" spans="1:43" s="336" customFormat="1" ht="13.5">
      <c r="A214" s="335"/>
      <c r="B214" s="335"/>
      <c r="C214" s="335"/>
      <c r="D214" s="335"/>
      <c r="E214" s="335"/>
      <c r="F214" s="335"/>
      <c r="G214" s="335"/>
      <c r="H214" s="335"/>
      <c r="I214" s="335"/>
      <c r="J214" s="335"/>
      <c r="K214" s="335"/>
      <c r="L214" s="335"/>
      <c r="M214" s="335"/>
      <c r="N214" s="335"/>
      <c r="O214" s="335"/>
      <c r="P214" s="335"/>
      <c r="Q214" s="335"/>
      <c r="R214" s="335"/>
      <c r="S214" s="335"/>
      <c r="T214" s="335"/>
      <c r="U214" s="335"/>
      <c r="V214" s="335"/>
      <c r="W214" s="335"/>
      <c r="X214" s="335"/>
      <c r="Y214" s="335"/>
      <c r="Z214" s="335"/>
      <c r="AA214" s="335"/>
      <c r="AB214" s="335"/>
      <c r="AC214" s="335"/>
      <c r="AD214" s="335"/>
      <c r="AE214" s="335"/>
      <c r="AF214" s="335"/>
      <c r="AG214" s="335"/>
      <c r="AH214" s="335"/>
      <c r="AI214" s="335"/>
      <c r="AJ214" s="335"/>
      <c r="AK214" s="335"/>
      <c r="AL214" s="335"/>
      <c r="AM214" s="335"/>
      <c r="AN214" s="335"/>
      <c r="AO214" s="335"/>
      <c r="AP214" s="335"/>
      <c r="AQ214" s="335"/>
    </row>
    <row r="215" spans="1:43" s="336" customFormat="1" ht="13.5">
      <c r="A215" s="335"/>
      <c r="B215" s="335"/>
      <c r="C215" s="335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  <c r="T215" s="335"/>
      <c r="U215" s="335"/>
      <c r="V215" s="335"/>
      <c r="W215" s="335"/>
      <c r="X215" s="335"/>
      <c r="Y215" s="335"/>
      <c r="Z215" s="335"/>
      <c r="AA215" s="335"/>
      <c r="AB215" s="335"/>
      <c r="AC215" s="335"/>
      <c r="AD215" s="335"/>
      <c r="AE215" s="335"/>
      <c r="AF215" s="335"/>
      <c r="AG215" s="335"/>
      <c r="AH215" s="335"/>
      <c r="AI215" s="335"/>
      <c r="AJ215" s="335"/>
      <c r="AK215" s="335"/>
      <c r="AL215" s="335"/>
      <c r="AM215" s="335"/>
      <c r="AN215" s="335"/>
      <c r="AO215" s="335"/>
      <c r="AP215" s="335"/>
      <c r="AQ215" s="335"/>
    </row>
    <row r="216" spans="1:43" s="336" customFormat="1" ht="13.5">
      <c r="A216" s="335"/>
      <c r="B216" s="335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335"/>
      <c r="N216" s="335"/>
      <c r="O216" s="335"/>
      <c r="P216" s="335"/>
      <c r="Q216" s="335"/>
      <c r="R216" s="335"/>
      <c r="S216" s="335"/>
      <c r="T216" s="335"/>
      <c r="U216" s="335"/>
      <c r="V216" s="335"/>
      <c r="W216" s="335"/>
      <c r="X216" s="335"/>
      <c r="Y216" s="335"/>
      <c r="Z216" s="335"/>
      <c r="AA216" s="335"/>
      <c r="AB216" s="335"/>
      <c r="AC216" s="335"/>
      <c r="AD216" s="335"/>
      <c r="AE216" s="335"/>
      <c r="AF216" s="335"/>
      <c r="AG216" s="335"/>
      <c r="AH216" s="335"/>
      <c r="AI216" s="335"/>
      <c r="AJ216" s="335"/>
      <c r="AK216" s="335"/>
      <c r="AL216" s="335"/>
      <c r="AM216" s="335"/>
      <c r="AN216" s="335"/>
      <c r="AO216" s="335"/>
      <c r="AP216" s="335"/>
      <c r="AQ216" s="335"/>
    </row>
    <row r="217" spans="1:43" s="336" customFormat="1" ht="13.5">
      <c r="A217" s="335"/>
      <c r="B217" s="335"/>
      <c r="C217" s="335"/>
      <c r="D217" s="335"/>
      <c r="E217" s="335"/>
      <c r="F217" s="335"/>
      <c r="G217" s="335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  <c r="T217" s="335"/>
      <c r="U217" s="335"/>
      <c r="V217" s="335"/>
      <c r="W217" s="335"/>
      <c r="X217" s="335"/>
      <c r="Y217" s="335"/>
      <c r="Z217" s="335"/>
      <c r="AA217" s="335"/>
      <c r="AB217" s="335"/>
      <c r="AC217" s="335"/>
      <c r="AD217" s="335"/>
      <c r="AE217" s="335"/>
      <c r="AF217" s="335"/>
      <c r="AG217" s="335"/>
      <c r="AH217" s="335"/>
      <c r="AI217" s="335"/>
      <c r="AJ217" s="335"/>
      <c r="AK217" s="335"/>
      <c r="AL217" s="335"/>
      <c r="AM217" s="335"/>
      <c r="AN217" s="335"/>
      <c r="AO217" s="335"/>
      <c r="AP217" s="335"/>
      <c r="AQ217" s="335"/>
    </row>
    <row r="218" spans="1:43" s="336" customFormat="1" ht="13.5">
      <c r="A218" s="335"/>
      <c r="B218" s="335"/>
      <c r="C218" s="335"/>
      <c r="D218" s="335"/>
      <c r="E218" s="335"/>
      <c r="F218" s="335"/>
      <c r="G218" s="335"/>
      <c r="H218" s="335"/>
      <c r="I218" s="335"/>
      <c r="J218" s="335"/>
      <c r="K218" s="335"/>
      <c r="L218" s="335"/>
      <c r="M218" s="335"/>
      <c r="N218" s="335"/>
      <c r="O218" s="335"/>
      <c r="P218" s="335"/>
      <c r="Q218" s="335"/>
      <c r="R218" s="335"/>
      <c r="S218" s="335"/>
      <c r="T218" s="335"/>
      <c r="U218" s="335"/>
      <c r="V218" s="335"/>
      <c r="W218" s="335"/>
      <c r="X218" s="335"/>
      <c r="Y218" s="335"/>
      <c r="Z218" s="335"/>
      <c r="AA218" s="335"/>
      <c r="AB218" s="335"/>
      <c r="AC218" s="335"/>
      <c r="AD218" s="335"/>
      <c r="AE218" s="335"/>
      <c r="AF218" s="335"/>
      <c r="AG218" s="335"/>
      <c r="AH218" s="335"/>
      <c r="AI218" s="335"/>
      <c r="AJ218" s="335"/>
      <c r="AK218" s="335"/>
      <c r="AL218" s="335"/>
      <c r="AM218" s="335"/>
      <c r="AN218" s="335"/>
      <c r="AO218" s="335"/>
      <c r="AP218" s="335"/>
      <c r="AQ218" s="335"/>
    </row>
    <row r="219" spans="1:43" s="336" customFormat="1" ht="13.5">
      <c r="A219" s="335"/>
      <c r="B219" s="335"/>
      <c r="C219" s="335"/>
      <c r="D219" s="335"/>
      <c r="E219" s="335"/>
      <c r="F219" s="335"/>
      <c r="G219" s="335"/>
      <c r="H219" s="335"/>
      <c r="I219" s="335"/>
      <c r="J219" s="335"/>
      <c r="K219" s="335"/>
      <c r="L219" s="335"/>
      <c r="M219" s="335"/>
      <c r="N219" s="335"/>
      <c r="O219" s="335"/>
      <c r="P219" s="335"/>
      <c r="Q219" s="335"/>
      <c r="R219" s="335"/>
      <c r="S219" s="335"/>
      <c r="T219" s="335"/>
      <c r="U219" s="335"/>
      <c r="V219" s="335"/>
      <c r="W219" s="335"/>
      <c r="X219" s="335"/>
      <c r="Y219" s="335"/>
      <c r="Z219" s="335"/>
      <c r="AA219" s="335"/>
      <c r="AB219" s="335"/>
      <c r="AC219" s="335"/>
      <c r="AD219" s="335"/>
      <c r="AE219" s="335"/>
      <c r="AF219" s="335"/>
      <c r="AG219" s="335"/>
      <c r="AH219" s="335"/>
      <c r="AI219" s="335"/>
      <c r="AJ219" s="335"/>
      <c r="AK219" s="335"/>
      <c r="AL219" s="335"/>
      <c r="AM219" s="335"/>
      <c r="AN219" s="335"/>
      <c r="AO219" s="335"/>
      <c r="AP219" s="335"/>
      <c r="AQ219" s="335"/>
    </row>
    <row r="220" spans="1:43" s="336" customFormat="1" ht="13.5">
      <c r="A220" s="335"/>
      <c r="B220" s="335"/>
      <c r="C220" s="335"/>
      <c r="D220" s="335"/>
      <c r="E220" s="335"/>
      <c r="F220" s="335"/>
      <c r="G220" s="335"/>
      <c r="H220" s="335"/>
      <c r="I220" s="335"/>
      <c r="J220" s="335"/>
      <c r="K220" s="335"/>
      <c r="L220" s="335"/>
      <c r="M220" s="335"/>
      <c r="N220" s="335"/>
      <c r="O220" s="335"/>
      <c r="P220" s="335"/>
      <c r="Q220" s="335"/>
      <c r="R220" s="335"/>
      <c r="S220" s="335"/>
      <c r="T220" s="335"/>
      <c r="U220" s="335"/>
      <c r="V220" s="335"/>
      <c r="W220" s="335"/>
      <c r="X220" s="335"/>
      <c r="Y220" s="335"/>
      <c r="Z220" s="335"/>
      <c r="AA220" s="335"/>
      <c r="AB220" s="335"/>
      <c r="AC220" s="335"/>
      <c r="AD220" s="335"/>
      <c r="AE220" s="335"/>
      <c r="AF220" s="335"/>
      <c r="AG220" s="335"/>
      <c r="AH220" s="335"/>
      <c r="AI220" s="335"/>
      <c r="AJ220" s="335"/>
      <c r="AK220" s="335"/>
      <c r="AL220" s="335"/>
      <c r="AM220" s="335"/>
      <c r="AN220" s="335"/>
      <c r="AO220" s="335"/>
      <c r="AP220" s="335"/>
      <c r="AQ220" s="335"/>
    </row>
    <row r="221" spans="1:43" s="336" customFormat="1" ht="13.5">
      <c r="A221" s="335"/>
      <c r="B221" s="335"/>
      <c r="C221" s="335"/>
      <c r="D221" s="335"/>
      <c r="E221" s="335"/>
      <c r="F221" s="335"/>
      <c r="G221" s="335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  <c r="T221" s="335"/>
      <c r="U221" s="335"/>
      <c r="V221" s="335"/>
      <c r="W221" s="335"/>
      <c r="X221" s="335"/>
      <c r="Y221" s="335"/>
      <c r="Z221" s="335"/>
      <c r="AA221" s="335"/>
      <c r="AB221" s="335"/>
      <c r="AC221" s="335"/>
      <c r="AD221" s="335"/>
      <c r="AE221" s="335"/>
      <c r="AF221" s="335"/>
      <c r="AG221" s="335"/>
      <c r="AH221" s="335"/>
      <c r="AI221" s="335"/>
      <c r="AJ221" s="335"/>
      <c r="AK221" s="335"/>
      <c r="AL221" s="335"/>
      <c r="AM221" s="335"/>
      <c r="AN221" s="335"/>
      <c r="AO221" s="335"/>
      <c r="AP221" s="335"/>
      <c r="AQ221" s="335"/>
    </row>
    <row r="222" spans="1:43" s="336" customFormat="1" ht="13.5">
      <c r="A222" s="335"/>
      <c r="B222" s="335"/>
      <c r="C222" s="335"/>
      <c r="D222" s="335"/>
      <c r="E222" s="335"/>
      <c r="F222" s="335"/>
      <c r="G222" s="335"/>
      <c r="H222" s="335"/>
      <c r="I222" s="335"/>
      <c r="J222" s="335"/>
      <c r="K222" s="335"/>
      <c r="L222" s="335"/>
      <c r="M222" s="335"/>
      <c r="N222" s="335"/>
      <c r="O222" s="335"/>
      <c r="P222" s="335"/>
      <c r="Q222" s="335"/>
      <c r="R222" s="335"/>
      <c r="S222" s="335"/>
      <c r="T222" s="335"/>
      <c r="U222" s="335"/>
      <c r="V222" s="335"/>
      <c r="W222" s="335"/>
      <c r="X222" s="335"/>
      <c r="Y222" s="335"/>
      <c r="Z222" s="335"/>
      <c r="AA222" s="335"/>
      <c r="AB222" s="335"/>
      <c r="AC222" s="335"/>
      <c r="AD222" s="335"/>
      <c r="AE222" s="335"/>
      <c r="AF222" s="335"/>
      <c r="AG222" s="335"/>
      <c r="AH222" s="335"/>
      <c r="AI222" s="335"/>
      <c r="AJ222" s="335"/>
      <c r="AK222" s="335"/>
      <c r="AL222" s="335"/>
      <c r="AM222" s="335"/>
      <c r="AN222" s="335"/>
      <c r="AO222" s="335"/>
      <c r="AP222" s="335"/>
      <c r="AQ222" s="335"/>
    </row>
    <row r="223" spans="1:43" s="336" customFormat="1" ht="13.5">
      <c r="A223" s="335"/>
      <c r="B223" s="335"/>
      <c r="C223" s="335"/>
      <c r="D223" s="335"/>
      <c r="E223" s="335"/>
      <c r="F223" s="335"/>
      <c r="G223" s="335"/>
      <c r="H223" s="335"/>
      <c r="I223" s="335"/>
      <c r="J223" s="335"/>
      <c r="K223" s="335"/>
      <c r="L223" s="335"/>
      <c r="M223" s="335"/>
      <c r="N223" s="335"/>
      <c r="O223" s="335"/>
      <c r="P223" s="335"/>
      <c r="Q223" s="335"/>
      <c r="R223" s="335"/>
      <c r="S223" s="335"/>
      <c r="T223" s="335"/>
      <c r="U223" s="335"/>
      <c r="V223" s="335"/>
      <c r="W223" s="335"/>
      <c r="X223" s="335"/>
      <c r="Y223" s="335"/>
      <c r="Z223" s="335"/>
      <c r="AA223" s="335"/>
      <c r="AB223" s="335"/>
      <c r="AC223" s="335"/>
      <c r="AD223" s="335"/>
      <c r="AE223" s="335"/>
      <c r="AF223" s="335"/>
      <c r="AG223" s="335"/>
      <c r="AH223" s="335"/>
      <c r="AI223" s="335"/>
      <c r="AJ223" s="335"/>
      <c r="AK223" s="335"/>
      <c r="AL223" s="335"/>
      <c r="AM223" s="335"/>
      <c r="AN223" s="335"/>
      <c r="AO223" s="335"/>
      <c r="AP223" s="335"/>
      <c r="AQ223" s="335"/>
    </row>
    <row r="224" spans="1:43" s="336" customFormat="1" ht="13.5">
      <c r="A224" s="335"/>
      <c r="B224" s="335"/>
      <c r="C224" s="335"/>
      <c r="D224" s="335"/>
      <c r="E224" s="335"/>
      <c r="F224" s="335"/>
      <c r="G224" s="335"/>
      <c r="H224" s="335"/>
      <c r="I224" s="335"/>
      <c r="J224" s="335"/>
      <c r="K224" s="335"/>
      <c r="L224" s="335"/>
      <c r="M224" s="335"/>
      <c r="N224" s="335"/>
      <c r="O224" s="335"/>
      <c r="P224" s="335"/>
      <c r="Q224" s="335"/>
      <c r="R224" s="335"/>
      <c r="S224" s="335"/>
      <c r="T224" s="335"/>
      <c r="U224" s="335"/>
      <c r="V224" s="335"/>
      <c r="W224" s="335"/>
      <c r="X224" s="335"/>
      <c r="Y224" s="335"/>
      <c r="Z224" s="335"/>
      <c r="AA224" s="335"/>
      <c r="AB224" s="335"/>
      <c r="AC224" s="335"/>
      <c r="AD224" s="335"/>
      <c r="AE224" s="335"/>
      <c r="AF224" s="335"/>
      <c r="AG224" s="335"/>
      <c r="AH224" s="335"/>
      <c r="AI224" s="335"/>
      <c r="AJ224" s="335"/>
      <c r="AK224" s="335"/>
      <c r="AL224" s="335"/>
      <c r="AM224" s="335"/>
      <c r="AN224" s="335"/>
      <c r="AO224" s="335"/>
      <c r="AP224" s="335"/>
      <c r="AQ224" s="335"/>
    </row>
    <row r="225" spans="1:43" s="336" customFormat="1" ht="13.5">
      <c r="A225" s="335"/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  <c r="N225" s="335"/>
      <c r="O225" s="335"/>
      <c r="P225" s="335"/>
      <c r="Q225" s="335"/>
      <c r="R225" s="335"/>
      <c r="S225" s="335"/>
      <c r="T225" s="335"/>
      <c r="U225" s="335"/>
      <c r="V225" s="335"/>
      <c r="W225" s="335"/>
      <c r="X225" s="335"/>
      <c r="Y225" s="335"/>
      <c r="Z225" s="335"/>
      <c r="AA225" s="335"/>
      <c r="AB225" s="335"/>
      <c r="AC225" s="335"/>
      <c r="AD225" s="335"/>
      <c r="AE225" s="335"/>
      <c r="AF225" s="335"/>
      <c r="AG225" s="335"/>
      <c r="AH225" s="335"/>
      <c r="AI225" s="335"/>
      <c r="AJ225" s="335"/>
      <c r="AK225" s="335"/>
      <c r="AL225" s="335"/>
      <c r="AM225" s="335"/>
      <c r="AN225" s="335"/>
      <c r="AO225" s="335"/>
      <c r="AP225" s="335"/>
      <c r="AQ225" s="335"/>
    </row>
    <row r="226" spans="1:43" s="336" customFormat="1" ht="13.5">
      <c r="A226" s="335"/>
      <c r="B226" s="335"/>
      <c r="C226" s="335"/>
      <c r="D226" s="335"/>
      <c r="E226" s="335"/>
      <c r="F226" s="335"/>
      <c r="G226" s="335"/>
      <c r="H226" s="335"/>
      <c r="I226" s="335"/>
      <c r="J226" s="335"/>
      <c r="K226" s="335"/>
      <c r="L226" s="335"/>
      <c r="M226" s="335"/>
      <c r="N226" s="335"/>
      <c r="O226" s="335"/>
      <c r="P226" s="335"/>
      <c r="Q226" s="335"/>
      <c r="R226" s="335"/>
      <c r="S226" s="335"/>
      <c r="T226" s="335"/>
      <c r="U226" s="335"/>
      <c r="V226" s="335"/>
      <c r="W226" s="335"/>
      <c r="X226" s="335"/>
      <c r="Y226" s="335"/>
      <c r="Z226" s="335"/>
      <c r="AA226" s="335"/>
      <c r="AB226" s="335"/>
      <c r="AC226" s="335"/>
      <c r="AD226" s="335"/>
      <c r="AE226" s="335"/>
      <c r="AF226" s="335"/>
      <c r="AG226" s="335"/>
      <c r="AH226" s="335"/>
      <c r="AI226" s="335"/>
      <c r="AJ226" s="335"/>
      <c r="AK226" s="335"/>
      <c r="AL226" s="335"/>
      <c r="AM226" s="335"/>
      <c r="AN226" s="335"/>
      <c r="AO226" s="335"/>
      <c r="AP226" s="335"/>
      <c r="AQ226" s="335"/>
    </row>
    <row r="227" spans="1:43" s="336" customFormat="1" ht="13.5">
      <c r="A227" s="335"/>
      <c r="B227" s="335"/>
      <c r="C227" s="335"/>
      <c r="D227" s="335"/>
      <c r="E227" s="335"/>
      <c r="F227" s="335"/>
      <c r="G227" s="335"/>
      <c r="H227" s="335"/>
      <c r="I227" s="335"/>
      <c r="J227" s="335"/>
      <c r="K227" s="335"/>
      <c r="L227" s="335"/>
      <c r="M227" s="335"/>
      <c r="N227" s="335"/>
      <c r="O227" s="335"/>
      <c r="P227" s="335"/>
      <c r="Q227" s="335"/>
      <c r="R227" s="335"/>
      <c r="S227" s="335"/>
      <c r="T227" s="335"/>
      <c r="U227" s="335"/>
      <c r="V227" s="335"/>
      <c r="W227" s="335"/>
      <c r="X227" s="335"/>
      <c r="Y227" s="335"/>
      <c r="Z227" s="335"/>
      <c r="AA227" s="335"/>
      <c r="AB227" s="335"/>
      <c r="AC227" s="335"/>
      <c r="AD227" s="335"/>
      <c r="AE227" s="335"/>
      <c r="AF227" s="335"/>
      <c r="AG227" s="335"/>
      <c r="AH227" s="335"/>
      <c r="AI227" s="335"/>
      <c r="AJ227" s="335"/>
      <c r="AK227" s="335"/>
      <c r="AL227" s="335"/>
      <c r="AM227" s="335"/>
      <c r="AN227" s="335"/>
      <c r="AO227" s="335"/>
      <c r="AP227" s="335"/>
      <c r="AQ227" s="335"/>
    </row>
    <row r="228" spans="1:43" s="336" customFormat="1" ht="13.5">
      <c r="A228" s="335"/>
      <c r="B228" s="335"/>
      <c r="C228" s="335"/>
      <c r="D228" s="335"/>
      <c r="E228" s="335"/>
      <c r="F228" s="335"/>
      <c r="G228" s="335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  <c r="R228" s="335"/>
      <c r="S228" s="335"/>
      <c r="T228" s="335"/>
      <c r="U228" s="335"/>
      <c r="V228" s="335"/>
      <c r="W228" s="335"/>
      <c r="X228" s="335"/>
      <c r="Y228" s="335"/>
      <c r="Z228" s="335"/>
      <c r="AA228" s="335"/>
      <c r="AB228" s="335"/>
      <c r="AC228" s="335"/>
      <c r="AD228" s="335"/>
      <c r="AE228" s="335"/>
      <c r="AF228" s="335"/>
      <c r="AG228" s="335"/>
      <c r="AH228" s="335"/>
      <c r="AI228" s="335"/>
      <c r="AJ228" s="335"/>
      <c r="AK228" s="335"/>
      <c r="AL228" s="335"/>
      <c r="AM228" s="335"/>
      <c r="AN228" s="335"/>
      <c r="AO228" s="335"/>
      <c r="AP228" s="335"/>
      <c r="AQ228" s="335"/>
    </row>
    <row r="229" spans="1:43" s="336" customFormat="1" ht="13.5">
      <c r="A229" s="335"/>
      <c r="B229" s="335"/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  <c r="N229" s="335"/>
      <c r="O229" s="335"/>
      <c r="P229" s="335"/>
      <c r="Q229" s="335"/>
      <c r="R229" s="335"/>
      <c r="S229" s="335"/>
      <c r="T229" s="335"/>
      <c r="U229" s="335"/>
      <c r="V229" s="335"/>
      <c r="W229" s="335"/>
      <c r="X229" s="335"/>
      <c r="Y229" s="335"/>
      <c r="Z229" s="335"/>
      <c r="AA229" s="335"/>
      <c r="AB229" s="335"/>
      <c r="AC229" s="335"/>
      <c r="AD229" s="335"/>
      <c r="AE229" s="335"/>
      <c r="AF229" s="335"/>
      <c r="AG229" s="335"/>
      <c r="AH229" s="335"/>
      <c r="AI229" s="335"/>
      <c r="AJ229" s="335"/>
      <c r="AK229" s="335"/>
      <c r="AL229" s="335"/>
      <c r="AM229" s="335"/>
      <c r="AN229" s="335"/>
      <c r="AO229" s="335"/>
      <c r="AP229" s="335"/>
      <c r="AQ229" s="335"/>
    </row>
    <row r="230" spans="1:43" s="336" customFormat="1" ht="13.5">
      <c r="A230" s="335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335"/>
      <c r="N230" s="335"/>
      <c r="O230" s="335"/>
      <c r="P230" s="335"/>
      <c r="Q230" s="335"/>
      <c r="R230" s="335"/>
      <c r="S230" s="335"/>
      <c r="T230" s="335"/>
      <c r="U230" s="335"/>
      <c r="V230" s="335"/>
      <c r="W230" s="335"/>
      <c r="X230" s="335"/>
      <c r="Y230" s="335"/>
      <c r="Z230" s="335"/>
      <c r="AA230" s="335"/>
      <c r="AB230" s="335"/>
      <c r="AC230" s="335"/>
      <c r="AD230" s="335"/>
      <c r="AE230" s="335"/>
      <c r="AF230" s="335"/>
      <c r="AG230" s="335"/>
      <c r="AH230" s="335"/>
      <c r="AI230" s="335"/>
      <c r="AJ230" s="335"/>
      <c r="AK230" s="335"/>
      <c r="AL230" s="335"/>
      <c r="AM230" s="335"/>
      <c r="AN230" s="335"/>
      <c r="AO230" s="335"/>
      <c r="AP230" s="335"/>
      <c r="AQ230" s="335"/>
    </row>
    <row r="231" spans="1:43" s="336" customFormat="1" ht="13.5">
      <c r="A231" s="335"/>
      <c r="B231" s="335"/>
      <c r="C231" s="335"/>
      <c r="D231" s="335"/>
      <c r="E231" s="335"/>
      <c r="F231" s="335"/>
      <c r="G231" s="335"/>
      <c r="H231" s="335"/>
      <c r="I231" s="335"/>
      <c r="J231" s="335"/>
      <c r="K231" s="335"/>
      <c r="L231" s="335"/>
      <c r="M231" s="335"/>
      <c r="N231" s="335"/>
      <c r="O231" s="335"/>
      <c r="P231" s="335"/>
      <c r="Q231" s="335"/>
      <c r="R231" s="335"/>
      <c r="S231" s="335"/>
      <c r="T231" s="335"/>
      <c r="U231" s="335"/>
      <c r="V231" s="335"/>
      <c r="W231" s="335"/>
      <c r="X231" s="335"/>
      <c r="Y231" s="335"/>
      <c r="Z231" s="335"/>
      <c r="AA231" s="335"/>
      <c r="AB231" s="335"/>
      <c r="AC231" s="335"/>
      <c r="AD231" s="335"/>
      <c r="AE231" s="335"/>
      <c r="AF231" s="335"/>
      <c r="AG231" s="335"/>
      <c r="AH231" s="335"/>
      <c r="AI231" s="335"/>
      <c r="AJ231" s="335"/>
      <c r="AK231" s="335"/>
      <c r="AL231" s="335"/>
      <c r="AM231" s="335"/>
      <c r="AN231" s="335"/>
      <c r="AO231" s="335"/>
      <c r="AP231" s="335"/>
      <c r="AQ231" s="335"/>
    </row>
    <row r="232" spans="1:43" s="336" customFormat="1" ht="13.5">
      <c r="A232" s="335"/>
      <c r="B232" s="335"/>
      <c r="C232" s="335"/>
      <c r="D232" s="335"/>
      <c r="E232" s="335"/>
      <c r="F232" s="335"/>
      <c r="G232" s="335"/>
      <c r="H232" s="335"/>
      <c r="I232" s="335"/>
      <c r="J232" s="335"/>
      <c r="K232" s="335"/>
      <c r="L232" s="335"/>
      <c r="M232" s="335"/>
      <c r="N232" s="335"/>
      <c r="O232" s="335"/>
      <c r="P232" s="335"/>
      <c r="Q232" s="335"/>
      <c r="R232" s="335"/>
      <c r="S232" s="335"/>
      <c r="T232" s="335"/>
      <c r="U232" s="335"/>
      <c r="V232" s="335"/>
      <c r="W232" s="335"/>
      <c r="X232" s="335"/>
      <c r="Y232" s="335"/>
      <c r="Z232" s="335"/>
      <c r="AA232" s="335"/>
      <c r="AB232" s="335"/>
      <c r="AC232" s="335"/>
      <c r="AD232" s="335"/>
      <c r="AE232" s="335"/>
      <c r="AF232" s="335"/>
      <c r="AG232" s="335"/>
      <c r="AH232" s="335"/>
      <c r="AI232" s="335"/>
      <c r="AJ232" s="335"/>
      <c r="AK232" s="335"/>
      <c r="AL232" s="335"/>
      <c r="AM232" s="335"/>
      <c r="AN232" s="335"/>
      <c r="AO232" s="335"/>
      <c r="AP232" s="335"/>
      <c r="AQ232" s="335"/>
    </row>
    <row r="233" spans="1:43" s="336" customFormat="1" ht="13.5">
      <c r="A233" s="335"/>
      <c r="B233" s="335"/>
      <c r="C233" s="335"/>
      <c r="D233" s="335"/>
      <c r="E233" s="335"/>
      <c r="F233" s="335"/>
      <c r="G233" s="335"/>
      <c r="H233" s="335"/>
      <c r="I233" s="335"/>
      <c r="J233" s="335"/>
      <c r="K233" s="335"/>
      <c r="L233" s="335"/>
      <c r="M233" s="335"/>
      <c r="N233" s="335"/>
      <c r="O233" s="335"/>
      <c r="P233" s="335"/>
      <c r="Q233" s="335"/>
      <c r="R233" s="335"/>
      <c r="S233" s="335"/>
      <c r="T233" s="335"/>
      <c r="U233" s="335"/>
      <c r="V233" s="335"/>
      <c r="W233" s="335"/>
      <c r="X233" s="335"/>
      <c r="Y233" s="335"/>
      <c r="Z233" s="335"/>
      <c r="AA233" s="335"/>
      <c r="AB233" s="335"/>
      <c r="AC233" s="335"/>
      <c r="AD233" s="335"/>
      <c r="AE233" s="335"/>
      <c r="AF233" s="335"/>
      <c r="AG233" s="335"/>
      <c r="AH233" s="335"/>
      <c r="AI233" s="335"/>
      <c r="AJ233" s="335"/>
      <c r="AK233" s="335"/>
      <c r="AL233" s="335"/>
      <c r="AM233" s="335"/>
      <c r="AN233" s="335"/>
      <c r="AO233" s="335"/>
      <c r="AP233" s="335"/>
      <c r="AQ233" s="335"/>
    </row>
    <row r="234" spans="1:43" s="336" customFormat="1" ht="13.5">
      <c r="A234" s="335"/>
      <c r="B234" s="335"/>
      <c r="C234" s="335"/>
      <c r="D234" s="335"/>
      <c r="E234" s="335"/>
      <c r="F234" s="335"/>
      <c r="G234" s="335"/>
      <c r="H234" s="335"/>
      <c r="I234" s="335"/>
      <c r="J234" s="335"/>
      <c r="K234" s="335"/>
      <c r="L234" s="335"/>
      <c r="M234" s="335"/>
      <c r="N234" s="335"/>
      <c r="O234" s="335"/>
      <c r="P234" s="335"/>
      <c r="Q234" s="335"/>
      <c r="R234" s="335"/>
      <c r="S234" s="335"/>
      <c r="T234" s="335"/>
      <c r="U234" s="335"/>
      <c r="V234" s="335"/>
      <c r="W234" s="335"/>
      <c r="X234" s="335"/>
      <c r="Y234" s="335"/>
      <c r="Z234" s="335"/>
      <c r="AA234" s="335"/>
      <c r="AB234" s="335"/>
      <c r="AC234" s="335"/>
      <c r="AD234" s="335"/>
      <c r="AE234" s="335"/>
      <c r="AF234" s="335"/>
      <c r="AG234" s="335"/>
      <c r="AH234" s="335"/>
      <c r="AI234" s="335"/>
      <c r="AJ234" s="335"/>
      <c r="AK234" s="335"/>
      <c r="AL234" s="335"/>
      <c r="AM234" s="335"/>
      <c r="AN234" s="335"/>
      <c r="AO234" s="335"/>
      <c r="AP234" s="335"/>
      <c r="AQ234" s="335"/>
    </row>
    <row r="235" spans="1:43" s="336" customFormat="1" ht="13.5">
      <c r="A235" s="335"/>
      <c r="B235" s="335"/>
      <c r="C235" s="335"/>
      <c r="D235" s="335"/>
      <c r="E235" s="335"/>
      <c r="F235" s="335"/>
      <c r="G235" s="335"/>
      <c r="H235" s="335"/>
      <c r="I235" s="335"/>
      <c r="J235" s="335"/>
      <c r="K235" s="335"/>
      <c r="L235" s="335"/>
      <c r="M235" s="335"/>
      <c r="N235" s="335"/>
      <c r="O235" s="335"/>
      <c r="P235" s="335"/>
      <c r="Q235" s="335"/>
      <c r="R235" s="335"/>
      <c r="S235" s="335"/>
      <c r="T235" s="335"/>
      <c r="U235" s="335"/>
      <c r="V235" s="335"/>
      <c r="W235" s="335"/>
      <c r="X235" s="335"/>
      <c r="Y235" s="335"/>
      <c r="Z235" s="335"/>
      <c r="AA235" s="335"/>
      <c r="AB235" s="335"/>
      <c r="AC235" s="335"/>
      <c r="AD235" s="335"/>
      <c r="AE235" s="335"/>
      <c r="AF235" s="335"/>
      <c r="AG235" s="335"/>
      <c r="AH235" s="335"/>
      <c r="AI235" s="335"/>
      <c r="AJ235" s="335"/>
      <c r="AK235" s="335"/>
      <c r="AL235" s="335"/>
      <c r="AM235" s="335"/>
      <c r="AN235" s="335"/>
      <c r="AO235" s="335"/>
      <c r="AP235" s="335"/>
      <c r="AQ235" s="335"/>
    </row>
    <row r="236" spans="1:43" s="336" customFormat="1" ht="13.5">
      <c r="A236" s="335"/>
      <c r="B236" s="335"/>
      <c r="C236" s="335"/>
      <c r="D236" s="335"/>
      <c r="E236" s="335"/>
      <c r="F236" s="335"/>
      <c r="G236" s="335"/>
      <c r="H236" s="335"/>
      <c r="I236" s="335"/>
      <c r="J236" s="335"/>
      <c r="K236" s="335"/>
      <c r="L236" s="335"/>
      <c r="M236" s="335"/>
      <c r="N236" s="335"/>
      <c r="O236" s="335"/>
      <c r="P236" s="335"/>
      <c r="Q236" s="335"/>
      <c r="R236" s="335"/>
      <c r="S236" s="335"/>
      <c r="T236" s="335"/>
      <c r="U236" s="335"/>
      <c r="V236" s="335"/>
      <c r="W236" s="335"/>
      <c r="X236" s="335"/>
      <c r="Y236" s="335"/>
      <c r="Z236" s="335"/>
      <c r="AA236" s="335"/>
      <c r="AB236" s="335"/>
      <c r="AC236" s="335"/>
      <c r="AD236" s="335"/>
      <c r="AE236" s="335"/>
      <c r="AF236" s="335"/>
      <c r="AG236" s="335"/>
      <c r="AH236" s="335"/>
      <c r="AI236" s="335"/>
      <c r="AJ236" s="335"/>
      <c r="AK236" s="335"/>
      <c r="AL236" s="335"/>
      <c r="AM236" s="335"/>
      <c r="AN236" s="335"/>
      <c r="AO236" s="335"/>
      <c r="AP236" s="335"/>
      <c r="AQ236" s="335"/>
    </row>
    <row r="237" spans="1:43" s="336" customFormat="1" ht="13.5">
      <c r="A237" s="335"/>
      <c r="B237" s="335"/>
      <c r="C237" s="335"/>
      <c r="D237" s="335"/>
      <c r="E237" s="335"/>
      <c r="F237" s="335"/>
      <c r="G237" s="335"/>
      <c r="H237" s="335"/>
      <c r="I237" s="335"/>
      <c r="J237" s="335"/>
      <c r="K237" s="335"/>
      <c r="L237" s="335"/>
      <c r="M237" s="335"/>
      <c r="N237" s="335"/>
      <c r="O237" s="335"/>
      <c r="P237" s="335"/>
      <c r="Q237" s="335"/>
      <c r="R237" s="335"/>
      <c r="S237" s="335"/>
      <c r="T237" s="335"/>
      <c r="U237" s="335"/>
      <c r="V237" s="335"/>
      <c r="W237" s="335"/>
      <c r="X237" s="335"/>
      <c r="Y237" s="335"/>
      <c r="Z237" s="335"/>
      <c r="AA237" s="335"/>
      <c r="AB237" s="335"/>
      <c r="AC237" s="335"/>
      <c r="AD237" s="335"/>
      <c r="AE237" s="335"/>
      <c r="AF237" s="335"/>
      <c r="AG237" s="335"/>
      <c r="AH237" s="335"/>
      <c r="AI237" s="335"/>
      <c r="AJ237" s="335"/>
      <c r="AK237" s="335"/>
      <c r="AL237" s="335"/>
      <c r="AM237" s="335"/>
      <c r="AN237" s="335"/>
      <c r="AO237" s="335"/>
      <c r="AP237" s="335"/>
      <c r="AQ237" s="335"/>
    </row>
    <row r="238" spans="1:43" s="336" customFormat="1" ht="13.5">
      <c r="A238" s="335"/>
      <c r="B238" s="335"/>
      <c r="C238" s="335"/>
      <c r="D238" s="335"/>
      <c r="E238" s="335"/>
      <c r="F238" s="335"/>
      <c r="G238" s="335"/>
      <c r="H238" s="335"/>
      <c r="I238" s="335"/>
      <c r="J238" s="335"/>
      <c r="K238" s="335"/>
      <c r="L238" s="335"/>
      <c r="M238" s="335"/>
      <c r="N238" s="335"/>
      <c r="O238" s="335"/>
      <c r="P238" s="335"/>
      <c r="Q238" s="335"/>
      <c r="R238" s="335"/>
      <c r="S238" s="335"/>
      <c r="T238" s="335"/>
      <c r="U238" s="335"/>
      <c r="V238" s="335"/>
      <c r="W238" s="335"/>
      <c r="X238" s="335"/>
      <c r="Y238" s="335"/>
      <c r="Z238" s="335"/>
      <c r="AA238" s="335"/>
      <c r="AB238" s="335"/>
      <c r="AC238" s="335"/>
      <c r="AD238" s="335"/>
      <c r="AE238" s="335"/>
      <c r="AF238" s="335"/>
      <c r="AG238" s="335"/>
      <c r="AH238" s="335"/>
      <c r="AI238" s="335"/>
      <c r="AJ238" s="335"/>
      <c r="AK238" s="335"/>
      <c r="AL238" s="335"/>
      <c r="AM238" s="335"/>
      <c r="AN238" s="335"/>
      <c r="AO238" s="335"/>
      <c r="AP238" s="335"/>
      <c r="AQ238" s="335"/>
    </row>
    <row r="239" spans="1:43" s="336" customFormat="1" ht="13.5">
      <c r="A239" s="335"/>
      <c r="B239" s="335"/>
      <c r="C239" s="335"/>
      <c r="D239" s="335"/>
      <c r="E239" s="335"/>
      <c r="F239" s="335"/>
      <c r="G239" s="335"/>
      <c r="H239" s="335"/>
      <c r="I239" s="335"/>
      <c r="J239" s="335"/>
      <c r="K239" s="335"/>
      <c r="L239" s="335"/>
      <c r="M239" s="335"/>
      <c r="N239" s="335"/>
      <c r="O239" s="335"/>
      <c r="P239" s="335"/>
      <c r="Q239" s="335"/>
      <c r="R239" s="335"/>
      <c r="S239" s="335"/>
      <c r="T239" s="335"/>
      <c r="U239" s="335"/>
      <c r="V239" s="335"/>
      <c r="W239" s="335"/>
      <c r="X239" s="335"/>
      <c r="Y239" s="335"/>
      <c r="Z239" s="335"/>
      <c r="AA239" s="335"/>
      <c r="AB239" s="335"/>
      <c r="AC239" s="335"/>
      <c r="AD239" s="335"/>
      <c r="AE239" s="335"/>
      <c r="AF239" s="335"/>
      <c r="AG239" s="335"/>
      <c r="AH239" s="335"/>
      <c r="AI239" s="335"/>
      <c r="AJ239" s="335"/>
      <c r="AK239" s="335"/>
      <c r="AL239" s="335"/>
      <c r="AM239" s="335"/>
      <c r="AN239" s="335"/>
      <c r="AO239" s="335"/>
      <c r="AP239" s="335"/>
      <c r="AQ239" s="335"/>
    </row>
    <row r="240" spans="1:43" s="336" customFormat="1" ht="13.5">
      <c r="A240" s="335"/>
      <c r="B240" s="335"/>
      <c r="C240" s="335"/>
      <c r="D240" s="335"/>
      <c r="E240" s="335"/>
      <c r="F240" s="335"/>
      <c r="G240" s="335"/>
      <c r="H240" s="335"/>
      <c r="I240" s="335"/>
      <c r="J240" s="335"/>
      <c r="K240" s="335"/>
      <c r="L240" s="335"/>
      <c r="M240" s="335"/>
      <c r="N240" s="335"/>
      <c r="O240" s="335"/>
      <c r="P240" s="335"/>
      <c r="Q240" s="335"/>
      <c r="R240" s="335"/>
      <c r="S240" s="335"/>
      <c r="T240" s="335"/>
      <c r="U240" s="335"/>
      <c r="V240" s="335"/>
      <c r="W240" s="335"/>
      <c r="X240" s="335"/>
      <c r="Y240" s="335"/>
      <c r="Z240" s="335"/>
      <c r="AA240" s="335"/>
      <c r="AB240" s="335"/>
      <c r="AC240" s="335"/>
      <c r="AD240" s="335"/>
      <c r="AE240" s="335"/>
      <c r="AF240" s="335"/>
      <c r="AG240" s="335"/>
      <c r="AH240" s="335"/>
      <c r="AI240" s="335"/>
      <c r="AJ240" s="335"/>
      <c r="AK240" s="335"/>
      <c r="AL240" s="335"/>
      <c r="AM240" s="335"/>
      <c r="AN240" s="335"/>
      <c r="AO240" s="335"/>
      <c r="AP240" s="335"/>
      <c r="AQ240" s="335"/>
    </row>
    <row r="241" spans="1:43" s="336" customFormat="1" ht="13.5">
      <c r="A241" s="335"/>
      <c r="B241" s="335"/>
      <c r="C241" s="335"/>
      <c r="D241" s="335"/>
      <c r="E241" s="335"/>
      <c r="F241" s="335"/>
      <c r="G241" s="335"/>
      <c r="H241" s="335"/>
      <c r="I241" s="335"/>
      <c r="J241" s="335"/>
      <c r="K241" s="335"/>
      <c r="L241" s="335"/>
      <c r="M241" s="335"/>
      <c r="N241" s="335"/>
      <c r="O241" s="335"/>
      <c r="P241" s="335"/>
      <c r="Q241" s="335"/>
      <c r="R241" s="335"/>
      <c r="S241" s="335"/>
      <c r="T241" s="335"/>
      <c r="U241" s="335"/>
      <c r="V241" s="335"/>
      <c r="W241" s="335"/>
      <c r="X241" s="335"/>
      <c r="Y241" s="335"/>
      <c r="Z241" s="335"/>
      <c r="AA241" s="335"/>
      <c r="AB241" s="335"/>
      <c r="AC241" s="335"/>
      <c r="AD241" s="335"/>
      <c r="AE241" s="335"/>
      <c r="AF241" s="335"/>
      <c r="AG241" s="335"/>
      <c r="AH241" s="335"/>
      <c r="AI241" s="335"/>
      <c r="AJ241" s="335"/>
      <c r="AK241" s="335"/>
      <c r="AL241" s="335"/>
      <c r="AM241" s="335"/>
      <c r="AN241" s="335"/>
      <c r="AO241" s="335"/>
      <c r="AP241" s="335"/>
      <c r="AQ241" s="335"/>
    </row>
    <row r="242" spans="1:43" s="336" customFormat="1" ht="13.5">
      <c r="A242" s="335"/>
      <c r="B242" s="335"/>
      <c r="C242" s="335"/>
      <c r="D242" s="335"/>
      <c r="E242" s="335"/>
      <c r="F242" s="335"/>
      <c r="G242" s="335"/>
      <c r="H242" s="335"/>
      <c r="I242" s="335"/>
      <c r="J242" s="335"/>
      <c r="K242" s="335"/>
      <c r="L242" s="335"/>
      <c r="M242" s="335"/>
      <c r="N242" s="335"/>
      <c r="O242" s="335"/>
      <c r="P242" s="335"/>
      <c r="Q242" s="335"/>
      <c r="R242" s="335"/>
      <c r="S242" s="335"/>
      <c r="T242" s="335"/>
      <c r="U242" s="335"/>
      <c r="V242" s="335"/>
      <c r="W242" s="335"/>
      <c r="X242" s="335"/>
      <c r="Y242" s="335"/>
      <c r="Z242" s="335"/>
      <c r="AA242" s="335"/>
      <c r="AB242" s="335"/>
      <c r="AC242" s="335"/>
      <c r="AD242" s="335"/>
      <c r="AE242" s="335"/>
      <c r="AF242" s="335"/>
      <c r="AG242" s="335"/>
      <c r="AH242" s="335"/>
      <c r="AI242" s="335"/>
      <c r="AJ242" s="335"/>
      <c r="AK242" s="335"/>
      <c r="AL242" s="335"/>
      <c r="AM242" s="335"/>
      <c r="AN242" s="335"/>
      <c r="AO242" s="335"/>
      <c r="AP242" s="335"/>
      <c r="AQ242" s="335"/>
    </row>
    <row r="243" spans="1:43" s="336" customFormat="1" ht="13.5">
      <c r="A243" s="335"/>
      <c r="B243" s="335"/>
      <c r="C243" s="335"/>
      <c r="D243" s="335"/>
      <c r="E243" s="335"/>
      <c r="F243" s="335"/>
      <c r="G243" s="335"/>
      <c r="H243" s="335"/>
      <c r="I243" s="335"/>
      <c r="J243" s="335"/>
      <c r="K243" s="335"/>
      <c r="L243" s="335"/>
      <c r="M243" s="335"/>
      <c r="N243" s="335"/>
      <c r="O243" s="335"/>
      <c r="P243" s="335"/>
      <c r="Q243" s="335"/>
      <c r="R243" s="335"/>
      <c r="S243" s="335"/>
      <c r="T243" s="335"/>
      <c r="U243" s="335"/>
      <c r="V243" s="335"/>
      <c r="W243" s="335"/>
      <c r="X243" s="335"/>
      <c r="Y243" s="335"/>
      <c r="Z243" s="335"/>
      <c r="AA243" s="335"/>
      <c r="AB243" s="335"/>
      <c r="AC243" s="335"/>
      <c r="AD243" s="335"/>
      <c r="AE243" s="335"/>
      <c r="AF243" s="335"/>
      <c r="AG243" s="335"/>
      <c r="AH243" s="335"/>
      <c r="AI243" s="335"/>
      <c r="AJ243" s="335"/>
      <c r="AK243" s="335"/>
      <c r="AL243" s="335"/>
      <c r="AM243" s="335"/>
      <c r="AN243" s="335"/>
      <c r="AO243" s="335"/>
      <c r="AP243" s="335"/>
      <c r="AQ243" s="335"/>
    </row>
    <row r="244" spans="1:43" s="336" customFormat="1" ht="13.5">
      <c r="A244" s="335"/>
      <c r="B244" s="335"/>
      <c r="C244" s="335"/>
      <c r="D244" s="335"/>
      <c r="E244" s="335"/>
      <c r="F244" s="335"/>
      <c r="G244" s="335"/>
      <c r="H244" s="335"/>
      <c r="I244" s="335"/>
      <c r="J244" s="335"/>
      <c r="K244" s="335"/>
      <c r="L244" s="335"/>
      <c r="M244" s="335"/>
      <c r="N244" s="335"/>
      <c r="O244" s="335"/>
      <c r="P244" s="335"/>
      <c r="Q244" s="335"/>
      <c r="R244" s="335"/>
      <c r="S244" s="335"/>
      <c r="T244" s="335"/>
      <c r="U244" s="335"/>
      <c r="V244" s="335"/>
      <c r="W244" s="335"/>
      <c r="X244" s="335"/>
      <c r="Y244" s="335"/>
      <c r="Z244" s="335"/>
      <c r="AA244" s="335"/>
      <c r="AB244" s="335"/>
      <c r="AC244" s="335"/>
      <c r="AD244" s="335"/>
      <c r="AE244" s="335"/>
      <c r="AF244" s="335"/>
      <c r="AG244" s="335"/>
      <c r="AH244" s="335"/>
      <c r="AI244" s="335"/>
      <c r="AJ244" s="335"/>
      <c r="AK244" s="335"/>
      <c r="AL244" s="335"/>
      <c r="AM244" s="335"/>
      <c r="AN244" s="335"/>
      <c r="AO244" s="335"/>
      <c r="AP244" s="335"/>
      <c r="AQ244" s="335"/>
    </row>
    <row r="245" spans="1:43" s="336" customFormat="1" ht="13.5">
      <c r="A245" s="335"/>
      <c r="B245" s="335"/>
      <c r="C245" s="335"/>
      <c r="D245" s="335"/>
      <c r="E245" s="335"/>
      <c r="F245" s="335"/>
      <c r="G245" s="335"/>
      <c r="H245" s="335"/>
      <c r="I245" s="335"/>
      <c r="J245" s="335"/>
      <c r="K245" s="335"/>
      <c r="L245" s="335"/>
      <c r="M245" s="335"/>
      <c r="N245" s="335"/>
      <c r="O245" s="335"/>
      <c r="P245" s="335"/>
      <c r="Q245" s="335"/>
      <c r="R245" s="335"/>
      <c r="S245" s="335"/>
      <c r="T245" s="335"/>
      <c r="U245" s="335"/>
      <c r="V245" s="335"/>
      <c r="W245" s="335"/>
      <c r="X245" s="335"/>
      <c r="Y245" s="335"/>
      <c r="Z245" s="335"/>
      <c r="AA245" s="335"/>
      <c r="AB245" s="335"/>
      <c r="AC245" s="335"/>
      <c r="AD245" s="335"/>
      <c r="AE245" s="335"/>
      <c r="AF245" s="335"/>
      <c r="AG245" s="335"/>
      <c r="AH245" s="335"/>
      <c r="AI245" s="335"/>
      <c r="AJ245" s="335"/>
      <c r="AK245" s="335"/>
      <c r="AL245" s="335"/>
      <c r="AM245" s="335"/>
      <c r="AN245" s="335"/>
      <c r="AO245" s="335"/>
      <c r="AP245" s="335"/>
      <c r="AQ245" s="335"/>
    </row>
    <row r="246" spans="1:43" s="336" customFormat="1" ht="13.5">
      <c r="A246" s="335"/>
      <c r="B246" s="335"/>
      <c r="C246" s="335"/>
      <c r="D246" s="335"/>
      <c r="E246" s="335"/>
      <c r="F246" s="335"/>
      <c r="G246" s="335"/>
      <c r="H246" s="335"/>
      <c r="I246" s="335"/>
      <c r="J246" s="335"/>
      <c r="K246" s="335"/>
      <c r="L246" s="335"/>
      <c r="M246" s="335"/>
      <c r="N246" s="335"/>
      <c r="O246" s="335"/>
      <c r="P246" s="335"/>
      <c r="Q246" s="335"/>
      <c r="R246" s="335"/>
      <c r="S246" s="335"/>
      <c r="T246" s="335"/>
      <c r="U246" s="335"/>
      <c r="V246" s="335"/>
      <c r="W246" s="335"/>
      <c r="X246" s="335"/>
      <c r="Y246" s="335"/>
      <c r="Z246" s="335"/>
      <c r="AA246" s="335"/>
      <c r="AB246" s="335"/>
      <c r="AC246" s="335"/>
      <c r="AD246" s="335"/>
      <c r="AE246" s="335"/>
      <c r="AF246" s="335"/>
      <c r="AG246" s="335"/>
      <c r="AH246" s="335"/>
      <c r="AI246" s="335"/>
      <c r="AJ246" s="335"/>
      <c r="AK246" s="335"/>
      <c r="AL246" s="335"/>
      <c r="AM246" s="335"/>
      <c r="AN246" s="335"/>
      <c r="AO246" s="335"/>
      <c r="AP246" s="335"/>
      <c r="AQ246" s="335"/>
    </row>
    <row r="247" spans="1:43" s="336" customFormat="1" ht="13.5">
      <c r="A247" s="335"/>
      <c r="B247" s="335"/>
      <c r="C247" s="335"/>
      <c r="D247" s="335"/>
      <c r="E247" s="335"/>
      <c r="F247" s="335"/>
      <c r="G247" s="335"/>
      <c r="H247" s="335"/>
      <c r="I247" s="335"/>
      <c r="J247" s="335"/>
      <c r="K247" s="335"/>
      <c r="L247" s="335"/>
      <c r="M247" s="335"/>
      <c r="N247" s="335"/>
      <c r="O247" s="335"/>
      <c r="P247" s="335"/>
      <c r="Q247" s="335"/>
      <c r="R247" s="335"/>
      <c r="S247" s="335"/>
      <c r="T247" s="335"/>
      <c r="U247" s="335"/>
      <c r="V247" s="335"/>
      <c r="W247" s="335"/>
      <c r="X247" s="335"/>
      <c r="Y247" s="335"/>
      <c r="Z247" s="335"/>
      <c r="AA247" s="335"/>
      <c r="AB247" s="335"/>
      <c r="AC247" s="335"/>
      <c r="AD247" s="335"/>
      <c r="AE247" s="335"/>
      <c r="AF247" s="335"/>
      <c r="AG247" s="335"/>
      <c r="AH247" s="335"/>
      <c r="AI247" s="335"/>
      <c r="AJ247" s="335"/>
      <c r="AK247" s="335"/>
      <c r="AL247" s="335"/>
      <c r="AM247" s="335"/>
      <c r="AN247" s="335"/>
      <c r="AO247" s="335"/>
      <c r="AP247" s="335"/>
      <c r="AQ247" s="335"/>
    </row>
    <row r="248" spans="1:43" s="336" customFormat="1" ht="13.5">
      <c r="A248" s="335"/>
      <c r="B248" s="335"/>
      <c r="C248" s="335"/>
      <c r="D248" s="335"/>
      <c r="E248" s="335"/>
      <c r="F248" s="335"/>
      <c r="G248" s="335"/>
      <c r="H248" s="335"/>
      <c r="I248" s="335"/>
      <c r="J248" s="335"/>
      <c r="K248" s="335"/>
      <c r="L248" s="335"/>
      <c r="M248" s="335"/>
      <c r="N248" s="335"/>
      <c r="O248" s="335"/>
      <c r="P248" s="335"/>
      <c r="Q248" s="335"/>
      <c r="R248" s="335"/>
      <c r="S248" s="335"/>
      <c r="T248" s="335"/>
      <c r="U248" s="335"/>
      <c r="V248" s="335"/>
      <c r="W248" s="335"/>
      <c r="X248" s="335"/>
      <c r="Y248" s="335"/>
      <c r="Z248" s="335"/>
      <c r="AA248" s="335"/>
      <c r="AB248" s="335"/>
      <c r="AC248" s="335"/>
      <c r="AD248" s="335"/>
      <c r="AE248" s="335"/>
      <c r="AF248" s="335"/>
      <c r="AG248" s="335"/>
      <c r="AH248" s="335"/>
      <c r="AI248" s="335"/>
      <c r="AJ248" s="335"/>
      <c r="AK248" s="335"/>
      <c r="AL248" s="335"/>
      <c r="AM248" s="335"/>
      <c r="AN248" s="335"/>
      <c r="AO248" s="335"/>
      <c r="AP248" s="335"/>
      <c r="AQ248" s="335"/>
    </row>
    <row r="249" spans="1:43" s="336" customFormat="1" ht="13.5">
      <c r="A249" s="335"/>
      <c r="B249" s="335"/>
      <c r="C249" s="335"/>
      <c r="D249" s="335"/>
      <c r="E249" s="335"/>
      <c r="F249" s="335"/>
      <c r="G249" s="335"/>
      <c r="H249" s="335"/>
      <c r="I249" s="335"/>
      <c r="J249" s="335"/>
      <c r="K249" s="335"/>
      <c r="L249" s="335"/>
      <c r="M249" s="335"/>
      <c r="N249" s="335"/>
      <c r="O249" s="335"/>
      <c r="P249" s="335"/>
      <c r="Q249" s="335"/>
      <c r="R249" s="335"/>
      <c r="S249" s="335"/>
      <c r="T249" s="335"/>
      <c r="U249" s="335"/>
      <c r="V249" s="335"/>
      <c r="W249" s="335"/>
      <c r="X249" s="335"/>
      <c r="Y249" s="335"/>
      <c r="Z249" s="335"/>
      <c r="AA249" s="335"/>
      <c r="AB249" s="335"/>
      <c r="AC249" s="335"/>
      <c r="AD249" s="335"/>
      <c r="AE249" s="335"/>
      <c r="AF249" s="335"/>
      <c r="AG249" s="335"/>
      <c r="AH249" s="335"/>
      <c r="AI249" s="335"/>
      <c r="AJ249" s="335"/>
      <c r="AK249" s="335"/>
      <c r="AL249" s="335"/>
      <c r="AM249" s="335"/>
      <c r="AN249" s="335"/>
      <c r="AO249" s="335"/>
      <c r="AP249" s="335"/>
      <c r="AQ249" s="335"/>
    </row>
    <row r="250" spans="1:43" s="336" customFormat="1" ht="13.5">
      <c r="A250" s="335"/>
      <c r="B250" s="335"/>
      <c r="C250" s="335"/>
      <c r="D250" s="335"/>
      <c r="E250" s="335"/>
      <c r="F250" s="335"/>
      <c r="G250" s="335"/>
      <c r="H250" s="335"/>
      <c r="I250" s="335"/>
      <c r="J250" s="335"/>
      <c r="K250" s="335"/>
      <c r="L250" s="335"/>
      <c r="M250" s="335"/>
      <c r="N250" s="335"/>
      <c r="O250" s="335"/>
      <c r="P250" s="335"/>
      <c r="Q250" s="335"/>
      <c r="R250" s="335"/>
      <c r="S250" s="335"/>
      <c r="T250" s="335"/>
      <c r="U250" s="335"/>
      <c r="V250" s="335"/>
      <c r="W250" s="335"/>
      <c r="X250" s="335"/>
      <c r="Y250" s="335"/>
      <c r="Z250" s="335"/>
      <c r="AA250" s="335"/>
      <c r="AB250" s="335"/>
      <c r="AC250" s="335"/>
      <c r="AD250" s="335"/>
      <c r="AE250" s="335"/>
      <c r="AF250" s="335"/>
      <c r="AG250" s="335"/>
      <c r="AH250" s="335"/>
      <c r="AI250" s="335"/>
      <c r="AJ250" s="335"/>
      <c r="AK250" s="335"/>
      <c r="AL250" s="335"/>
      <c r="AM250" s="335"/>
      <c r="AN250" s="335"/>
      <c r="AO250" s="335"/>
      <c r="AP250" s="335"/>
      <c r="AQ250" s="335"/>
    </row>
    <row r="251" spans="1:43" s="336" customFormat="1" ht="13.5">
      <c r="A251" s="335"/>
      <c r="B251" s="335"/>
      <c r="C251" s="335"/>
      <c r="D251" s="335"/>
      <c r="E251" s="335"/>
      <c r="F251" s="335"/>
      <c r="G251" s="335"/>
      <c r="H251" s="335"/>
      <c r="I251" s="335"/>
      <c r="J251" s="335"/>
      <c r="K251" s="335"/>
      <c r="L251" s="335"/>
      <c r="M251" s="335"/>
      <c r="N251" s="335"/>
      <c r="O251" s="335"/>
      <c r="P251" s="335"/>
      <c r="Q251" s="335"/>
      <c r="R251" s="335"/>
      <c r="S251" s="335"/>
      <c r="T251" s="335"/>
      <c r="U251" s="335"/>
      <c r="V251" s="335"/>
      <c r="W251" s="335"/>
      <c r="X251" s="335"/>
      <c r="Y251" s="335"/>
      <c r="Z251" s="335"/>
      <c r="AA251" s="335"/>
      <c r="AB251" s="335"/>
      <c r="AC251" s="335"/>
      <c r="AD251" s="335"/>
      <c r="AE251" s="335"/>
      <c r="AF251" s="335"/>
      <c r="AG251" s="335"/>
      <c r="AH251" s="335"/>
      <c r="AI251" s="335"/>
      <c r="AJ251" s="335"/>
      <c r="AK251" s="335"/>
      <c r="AL251" s="335"/>
      <c r="AM251" s="335"/>
      <c r="AN251" s="335"/>
      <c r="AO251" s="335"/>
      <c r="AP251" s="335"/>
      <c r="AQ251" s="335"/>
    </row>
    <row r="252" spans="1:43" s="336" customFormat="1" ht="13.5">
      <c r="A252" s="335"/>
      <c r="B252" s="335"/>
      <c r="C252" s="335"/>
      <c r="D252" s="335"/>
      <c r="E252" s="335"/>
      <c r="F252" s="335"/>
      <c r="G252" s="335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35"/>
      <c r="U252" s="335"/>
      <c r="V252" s="335"/>
      <c r="W252" s="335"/>
      <c r="X252" s="335"/>
      <c r="Y252" s="335"/>
      <c r="Z252" s="335"/>
      <c r="AA252" s="335"/>
      <c r="AB252" s="335"/>
      <c r="AC252" s="335"/>
      <c r="AD252" s="335"/>
      <c r="AE252" s="335"/>
      <c r="AF252" s="335"/>
      <c r="AG252" s="335"/>
      <c r="AH252" s="335"/>
      <c r="AI252" s="335"/>
      <c r="AJ252" s="335"/>
      <c r="AK252" s="335"/>
      <c r="AL252" s="335"/>
      <c r="AM252" s="335"/>
      <c r="AN252" s="335"/>
      <c r="AO252" s="335"/>
      <c r="AP252" s="335"/>
      <c r="AQ252" s="335"/>
    </row>
    <row r="253" spans="1:43" s="336" customFormat="1" ht="13.5">
      <c r="A253" s="335"/>
      <c r="B253" s="335"/>
      <c r="C253" s="335"/>
      <c r="D253" s="335"/>
      <c r="E253" s="335"/>
      <c r="F253" s="335"/>
      <c r="G253" s="335"/>
      <c r="H253" s="335"/>
      <c r="I253" s="335"/>
      <c r="J253" s="335"/>
      <c r="K253" s="335"/>
      <c r="L253" s="335"/>
      <c r="M253" s="335"/>
      <c r="N253" s="335"/>
      <c r="O253" s="335"/>
      <c r="P253" s="335"/>
      <c r="Q253" s="335"/>
      <c r="R253" s="335"/>
      <c r="S253" s="335"/>
      <c r="T253" s="335"/>
      <c r="U253" s="335"/>
      <c r="V253" s="335"/>
      <c r="W253" s="335"/>
      <c r="X253" s="335"/>
      <c r="Y253" s="335"/>
      <c r="Z253" s="335"/>
      <c r="AA253" s="335"/>
      <c r="AB253" s="335"/>
      <c r="AC253" s="335"/>
      <c r="AD253" s="335"/>
      <c r="AE253" s="335"/>
      <c r="AF253" s="335"/>
      <c r="AG253" s="335"/>
      <c r="AH253" s="335"/>
      <c r="AI253" s="335"/>
      <c r="AJ253" s="335"/>
      <c r="AK253" s="335"/>
      <c r="AL253" s="335"/>
      <c r="AM253" s="335"/>
      <c r="AN253" s="335"/>
      <c r="AO253" s="335"/>
      <c r="AP253" s="335"/>
      <c r="AQ253" s="335"/>
    </row>
    <row r="254" spans="1:43" s="336" customFormat="1" ht="13.5">
      <c r="A254" s="335"/>
      <c r="B254" s="335"/>
      <c r="C254" s="335"/>
      <c r="D254" s="335"/>
      <c r="E254" s="335"/>
      <c r="F254" s="335"/>
      <c r="G254" s="335"/>
      <c r="H254" s="335"/>
      <c r="I254" s="335"/>
      <c r="J254" s="335"/>
      <c r="K254" s="335"/>
      <c r="L254" s="335"/>
      <c r="M254" s="335"/>
      <c r="N254" s="335"/>
      <c r="O254" s="335"/>
      <c r="P254" s="335"/>
      <c r="Q254" s="335"/>
      <c r="R254" s="335"/>
      <c r="S254" s="335"/>
      <c r="T254" s="335"/>
      <c r="U254" s="335"/>
      <c r="V254" s="335"/>
      <c r="W254" s="335"/>
      <c r="X254" s="335"/>
      <c r="Y254" s="335"/>
      <c r="Z254" s="335"/>
      <c r="AA254" s="335"/>
      <c r="AB254" s="335"/>
      <c r="AC254" s="335"/>
      <c r="AD254" s="335"/>
      <c r="AE254" s="335"/>
      <c r="AF254" s="335"/>
      <c r="AG254" s="335"/>
      <c r="AH254" s="335"/>
      <c r="AI254" s="335"/>
      <c r="AJ254" s="335"/>
      <c r="AK254" s="335"/>
      <c r="AL254" s="335"/>
      <c r="AM254" s="335"/>
      <c r="AN254" s="335"/>
      <c r="AO254" s="335"/>
      <c r="AP254" s="335"/>
      <c r="AQ254" s="335"/>
    </row>
    <row r="255" spans="1:43" s="336" customFormat="1" ht="13.5">
      <c r="A255" s="335"/>
      <c r="B255" s="335"/>
      <c r="C255" s="335"/>
      <c r="D255" s="335"/>
      <c r="E255" s="335"/>
      <c r="F255" s="335"/>
      <c r="G255" s="335"/>
      <c r="H255" s="335"/>
      <c r="I255" s="335"/>
      <c r="J255" s="335"/>
      <c r="K255" s="335"/>
      <c r="L255" s="335"/>
      <c r="M255" s="335"/>
      <c r="N255" s="335"/>
      <c r="O255" s="335"/>
      <c r="P255" s="335"/>
      <c r="Q255" s="335"/>
      <c r="R255" s="335"/>
      <c r="S255" s="335"/>
      <c r="T255" s="335"/>
      <c r="U255" s="335"/>
      <c r="V255" s="335"/>
      <c r="W255" s="335"/>
      <c r="X255" s="335"/>
      <c r="Y255" s="335"/>
      <c r="Z255" s="335"/>
      <c r="AA255" s="335"/>
      <c r="AB255" s="335"/>
      <c r="AC255" s="335"/>
      <c r="AD255" s="335"/>
      <c r="AE255" s="335"/>
      <c r="AF255" s="335"/>
      <c r="AG255" s="335"/>
      <c r="AH255" s="335"/>
      <c r="AI255" s="335"/>
      <c r="AJ255" s="335"/>
      <c r="AK255" s="335"/>
      <c r="AL255" s="335"/>
      <c r="AM255" s="335"/>
      <c r="AN255" s="335"/>
      <c r="AO255" s="335"/>
      <c r="AP255" s="335"/>
      <c r="AQ255" s="335"/>
    </row>
    <row r="256" spans="1:43" s="336" customFormat="1" ht="13.5">
      <c r="A256" s="335"/>
      <c r="B256" s="335"/>
      <c r="C256" s="335"/>
      <c r="D256" s="335"/>
      <c r="E256" s="335"/>
      <c r="F256" s="335"/>
      <c r="G256" s="335"/>
      <c r="H256" s="335"/>
      <c r="I256" s="335"/>
      <c r="J256" s="335"/>
      <c r="K256" s="335"/>
      <c r="L256" s="335"/>
      <c r="M256" s="335"/>
      <c r="N256" s="335"/>
      <c r="O256" s="335"/>
      <c r="P256" s="335"/>
      <c r="Q256" s="335"/>
      <c r="R256" s="335"/>
      <c r="S256" s="335"/>
      <c r="T256" s="335"/>
      <c r="U256" s="335"/>
      <c r="V256" s="335"/>
      <c r="W256" s="335"/>
      <c r="X256" s="335"/>
      <c r="Y256" s="335"/>
      <c r="Z256" s="335"/>
      <c r="AA256" s="335"/>
      <c r="AB256" s="335"/>
      <c r="AC256" s="335"/>
      <c r="AD256" s="335"/>
      <c r="AE256" s="335"/>
      <c r="AF256" s="335"/>
      <c r="AG256" s="335"/>
      <c r="AH256" s="335"/>
      <c r="AI256" s="335"/>
      <c r="AJ256" s="335"/>
      <c r="AK256" s="335"/>
      <c r="AL256" s="335"/>
      <c r="AM256" s="335"/>
      <c r="AN256" s="335"/>
      <c r="AO256" s="335"/>
      <c r="AP256" s="335"/>
      <c r="AQ256" s="335"/>
    </row>
    <row r="257" spans="1:43" s="336" customFormat="1" ht="13.5">
      <c r="A257" s="335"/>
      <c r="B257" s="335"/>
      <c r="C257" s="335"/>
      <c r="D257" s="335"/>
      <c r="E257" s="335"/>
      <c r="F257" s="335"/>
      <c r="G257" s="335"/>
      <c r="H257" s="335"/>
      <c r="I257" s="335"/>
      <c r="J257" s="335"/>
      <c r="K257" s="335"/>
      <c r="L257" s="335"/>
      <c r="M257" s="335"/>
      <c r="N257" s="335"/>
      <c r="O257" s="335"/>
      <c r="P257" s="335"/>
      <c r="Q257" s="335"/>
      <c r="R257" s="335"/>
      <c r="S257" s="335"/>
      <c r="T257" s="335"/>
      <c r="U257" s="335"/>
      <c r="V257" s="335"/>
      <c r="W257" s="335"/>
      <c r="X257" s="335"/>
      <c r="Y257" s="335"/>
      <c r="Z257" s="335"/>
      <c r="AA257" s="335"/>
      <c r="AB257" s="335"/>
      <c r="AC257" s="335"/>
      <c r="AD257" s="335"/>
      <c r="AE257" s="335"/>
      <c r="AF257" s="335"/>
      <c r="AG257" s="335"/>
      <c r="AH257" s="335"/>
      <c r="AI257" s="335"/>
      <c r="AJ257" s="335"/>
      <c r="AK257" s="335"/>
      <c r="AL257" s="335"/>
      <c r="AM257" s="335"/>
      <c r="AN257" s="335"/>
      <c r="AO257" s="335"/>
      <c r="AP257" s="335"/>
      <c r="AQ257" s="335"/>
    </row>
    <row r="258" spans="1:43" s="336" customFormat="1" ht="13.5">
      <c r="A258" s="335"/>
      <c r="B258" s="335"/>
      <c r="C258" s="335"/>
      <c r="D258" s="335"/>
      <c r="E258" s="335"/>
      <c r="F258" s="335"/>
      <c r="G258" s="335"/>
      <c r="H258" s="335"/>
      <c r="I258" s="335"/>
      <c r="J258" s="335"/>
      <c r="K258" s="335"/>
      <c r="L258" s="335"/>
      <c r="M258" s="335"/>
      <c r="N258" s="335"/>
      <c r="O258" s="335"/>
      <c r="P258" s="335"/>
      <c r="Q258" s="335"/>
      <c r="R258" s="335"/>
      <c r="S258" s="335"/>
      <c r="T258" s="335"/>
      <c r="U258" s="335"/>
      <c r="V258" s="335"/>
      <c r="W258" s="335"/>
      <c r="X258" s="335"/>
      <c r="Y258" s="335"/>
      <c r="Z258" s="335"/>
      <c r="AA258" s="335"/>
      <c r="AB258" s="335"/>
      <c r="AC258" s="335"/>
      <c r="AD258" s="335"/>
      <c r="AE258" s="335"/>
      <c r="AF258" s="335"/>
      <c r="AG258" s="335"/>
      <c r="AH258" s="335"/>
      <c r="AI258" s="335"/>
      <c r="AJ258" s="335"/>
      <c r="AK258" s="335"/>
      <c r="AL258" s="335"/>
      <c r="AM258" s="335"/>
      <c r="AN258" s="335"/>
      <c r="AO258" s="335"/>
      <c r="AP258" s="335"/>
      <c r="AQ258" s="335"/>
    </row>
    <row r="259" spans="1:43" s="336" customFormat="1" ht="13.5">
      <c r="A259" s="335"/>
      <c r="B259" s="335"/>
      <c r="C259" s="335"/>
      <c r="D259" s="335"/>
      <c r="E259" s="335"/>
      <c r="F259" s="335"/>
      <c r="G259" s="335"/>
      <c r="H259" s="335"/>
      <c r="I259" s="335"/>
      <c r="J259" s="335"/>
      <c r="K259" s="335"/>
      <c r="L259" s="335"/>
      <c r="M259" s="335"/>
      <c r="N259" s="335"/>
      <c r="O259" s="335"/>
      <c r="P259" s="335"/>
      <c r="Q259" s="335"/>
      <c r="R259" s="335"/>
      <c r="S259" s="335"/>
      <c r="T259" s="335"/>
      <c r="U259" s="335"/>
      <c r="V259" s="335"/>
      <c r="W259" s="335"/>
      <c r="X259" s="335"/>
      <c r="Y259" s="335"/>
      <c r="Z259" s="335"/>
      <c r="AA259" s="335"/>
      <c r="AB259" s="335"/>
      <c r="AC259" s="335"/>
      <c r="AD259" s="335"/>
      <c r="AE259" s="335"/>
      <c r="AF259" s="335"/>
      <c r="AG259" s="335"/>
      <c r="AH259" s="335"/>
      <c r="AI259" s="335"/>
      <c r="AJ259" s="335"/>
      <c r="AK259" s="335"/>
      <c r="AL259" s="335"/>
      <c r="AM259" s="335"/>
      <c r="AN259" s="335"/>
      <c r="AO259" s="335"/>
      <c r="AP259" s="335"/>
      <c r="AQ259" s="335"/>
    </row>
    <row r="260" spans="1:43" s="336" customFormat="1" ht="13.5">
      <c r="A260" s="335"/>
      <c r="B260" s="335"/>
      <c r="C260" s="335"/>
      <c r="D260" s="335"/>
      <c r="E260" s="335"/>
      <c r="F260" s="335"/>
      <c r="G260" s="335"/>
      <c r="H260" s="335"/>
      <c r="I260" s="335"/>
      <c r="J260" s="335"/>
      <c r="K260" s="335"/>
      <c r="L260" s="335"/>
      <c r="M260" s="335"/>
      <c r="N260" s="335"/>
      <c r="O260" s="335"/>
      <c r="P260" s="335"/>
      <c r="Q260" s="335"/>
      <c r="R260" s="335"/>
      <c r="S260" s="335"/>
      <c r="T260" s="335"/>
      <c r="U260" s="335"/>
      <c r="V260" s="335"/>
      <c r="W260" s="335"/>
      <c r="X260" s="335"/>
      <c r="Y260" s="335"/>
      <c r="Z260" s="335"/>
      <c r="AA260" s="335"/>
      <c r="AB260" s="335"/>
      <c r="AC260" s="335"/>
      <c r="AD260" s="335"/>
      <c r="AE260" s="335"/>
      <c r="AF260" s="335"/>
      <c r="AG260" s="335"/>
      <c r="AH260" s="335"/>
      <c r="AI260" s="335"/>
      <c r="AJ260" s="335"/>
      <c r="AK260" s="335"/>
      <c r="AL260" s="335"/>
      <c r="AM260" s="335"/>
      <c r="AN260" s="335"/>
      <c r="AO260" s="335"/>
      <c r="AP260" s="335"/>
      <c r="AQ260" s="335"/>
    </row>
    <row r="261" spans="1:43" s="336" customFormat="1" ht="13.5">
      <c r="A261" s="335"/>
      <c r="B261" s="335"/>
      <c r="C261" s="335"/>
      <c r="D261" s="335"/>
      <c r="E261" s="335"/>
      <c r="F261" s="335"/>
      <c r="G261" s="335"/>
      <c r="H261" s="335"/>
      <c r="I261" s="335"/>
      <c r="J261" s="335"/>
      <c r="K261" s="335"/>
      <c r="L261" s="335"/>
      <c r="M261" s="335"/>
      <c r="N261" s="335"/>
      <c r="O261" s="335"/>
      <c r="P261" s="335"/>
      <c r="Q261" s="335"/>
      <c r="R261" s="335"/>
      <c r="S261" s="335"/>
      <c r="T261" s="335"/>
      <c r="U261" s="335"/>
      <c r="V261" s="335"/>
      <c r="W261" s="335"/>
      <c r="X261" s="335"/>
      <c r="Y261" s="335"/>
      <c r="Z261" s="335"/>
      <c r="AA261" s="335"/>
      <c r="AB261" s="335"/>
      <c r="AC261" s="335"/>
      <c r="AD261" s="335"/>
      <c r="AE261" s="335"/>
      <c r="AF261" s="335"/>
      <c r="AG261" s="335"/>
      <c r="AH261" s="335"/>
      <c r="AI261" s="335"/>
      <c r="AJ261" s="335"/>
      <c r="AK261" s="335"/>
      <c r="AL261" s="335"/>
      <c r="AM261" s="335"/>
      <c r="AN261" s="335"/>
      <c r="AO261" s="335"/>
      <c r="AP261" s="335"/>
      <c r="AQ261" s="335"/>
    </row>
    <row r="262" spans="1:43" s="336" customFormat="1" ht="13.5">
      <c r="A262" s="335"/>
      <c r="B262" s="335"/>
      <c r="C262" s="335"/>
      <c r="D262" s="335"/>
      <c r="E262" s="335"/>
      <c r="F262" s="335"/>
      <c r="G262" s="335"/>
      <c r="H262" s="335"/>
      <c r="I262" s="335"/>
      <c r="J262" s="335"/>
      <c r="K262" s="335"/>
      <c r="L262" s="335"/>
      <c r="M262" s="335"/>
      <c r="N262" s="335"/>
      <c r="O262" s="335"/>
      <c r="P262" s="335"/>
      <c r="Q262" s="335"/>
      <c r="R262" s="335"/>
      <c r="S262" s="335"/>
      <c r="T262" s="335"/>
      <c r="U262" s="335"/>
      <c r="V262" s="335"/>
      <c r="W262" s="335"/>
      <c r="X262" s="335"/>
      <c r="Y262" s="335"/>
      <c r="Z262" s="335"/>
      <c r="AA262" s="335"/>
      <c r="AB262" s="335"/>
      <c r="AC262" s="335"/>
      <c r="AD262" s="335"/>
      <c r="AE262" s="335"/>
      <c r="AF262" s="335"/>
      <c r="AG262" s="335"/>
      <c r="AH262" s="335"/>
      <c r="AI262" s="335"/>
      <c r="AJ262" s="335"/>
      <c r="AK262" s="335"/>
      <c r="AL262" s="335"/>
      <c r="AM262" s="335"/>
      <c r="AN262" s="335"/>
      <c r="AO262" s="335"/>
      <c r="AP262" s="335"/>
      <c r="AQ262" s="335"/>
    </row>
    <row r="263" spans="1:43" s="336" customFormat="1" ht="13.5">
      <c r="A263" s="335"/>
      <c r="B263" s="335"/>
      <c r="C263" s="335"/>
      <c r="D263" s="335"/>
      <c r="E263" s="335"/>
      <c r="F263" s="335"/>
      <c r="G263" s="335"/>
      <c r="H263" s="335"/>
      <c r="I263" s="335"/>
      <c r="J263" s="335"/>
      <c r="K263" s="335"/>
      <c r="L263" s="335"/>
      <c r="M263" s="335"/>
      <c r="N263" s="335"/>
      <c r="O263" s="335"/>
      <c r="P263" s="335"/>
      <c r="Q263" s="335"/>
      <c r="R263" s="335"/>
      <c r="S263" s="335"/>
      <c r="T263" s="335"/>
      <c r="U263" s="335"/>
      <c r="V263" s="335"/>
      <c r="W263" s="335"/>
      <c r="X263" s="335"/>
      <c r="Y263" s="335"/>
      <c r="Z263" s="335"/>
      <c r="AA263" s="335"/>
      <c r="AB263" s="335"/>
      <c r="AC263" s="335"/>
      <c r="AD263" s="335"/>
      <c r="AE263" s="335"/>
      <c r="AF263" s="335"/>
      <c r="AG263" s="335"/>
      <c r="AH263" s="335"/>
      <c r="AI263" s="335"/>
      <c r="AJ263" s="335"/>
      <c r="AK263" s="335"/>
      <c r="AL263" s="335"/>
      <c r="AM263" s="335"/>
      <c r="AN263" s="335"/>
      <c r="AO263" s="335"/>
      <c r="AP263" s="335"/>
      <c r="AQ263" s="335"/>
    </row>
    <row r="264" spans="1:43" s="336" customFormat="1" ht="13.5">
      <c r="A264" s="335"/>
      <c r="B264" s="335"/>
      <c r="C264" s="335"/>
      <c r="D264" s="335"/>
      <c r="E264" s="335"/>
      <c r="F264" s="335"/>
      <c r="G264" s="335"/>
      <c r="H264" s="335"/>
      <c r="I264" s="335"/>
      <c r="J264" s="335"/>
      <c r="K264" s="335"/>
      <c r="L264" s="335"/>
      <c r="M264" s="335"/>
      <c r="N264" s="335"/>
      <c r="O264" s="335"/>
      <c r="P264" s="335"/>
      <c r="Q264" s="335"/>
      <c r="R264" s="335"/>
      <c r="S264" s="335"/>
      <c r="T264" s="335"/>
      <c r="U264" s="335"/>
      <c r="V264" s="335"/>
      <c r="W264" s="335"/>
      <c r="X264" s="335"/>
      <c r="Y264" s="335"/>
      <c r="Z264" s="335"/>
      <c r="AA264" s="335"/>
      <c r="AB264" s="335"/>
      <c r="AC264" s="335"/>
      <c r="AD264" s="335"/>
      <c r="AE264" s="335"/>
      <c r="AF264" s="335"/>
      <c r="AG264" s="335"/>
      <c r="AH264" s="335"/>
      <c r="AI264" s="335"/>
      <c r="AJ264" s="335"/>
      <c r="AK264" s="335"/>
      <c r="AL264" s="335"/>
      <c r="AM264" s="335"/>
      <c r="AN264" s="335"/>
      <c r="AO264" s="335"/>
      <c r="AP264" s="335"/>
      <c r="AQ264" s="335"/>
    </row>
    <row r="265" spans="1:43" s="336" customFormat="1" ht="13.5">
      <c r="A265" s="335"/>
      <c r="B265" s="335"/>
      <c r="C265" s="335"/>
      <c r="D265" s="335"/>
      <c r="E265" s="335"/>
      <c r="F265" s="335"/>
      <c r="G265" s="335"/>
      <c r="H265" s="335"/>
      <c r="I265" s="335"/>
      <c r="J265" s="335"/>
      <c r="K265" s="335"/>
      <c r="L265" s="335"/>
      <c r="M265" s="335"/>
      <c r="N265" s="335"/>
      <c r="O265" s="335"/>
      <c r="P265" s="335"/>
      <c r="Q265" s="335"/>
      <c r="R265" s="335"/>
      <c r="S265" s="335"/>
      <c r="T265" s="335"/>
      <c r="U265" s="335"/>
      <c r="V265" s="335"/>
      <c r="W265" s="335"/>
      <c r="X265" s="335"/>
      <c r="Y265" s="335"/>
      <c r="Z265" s="335"/>
      <c r="AA265" s="335"/>
      <c r="AB265" s="335"/>
      <c r="AC265" s="335"/>
      <c r="AD265" s="335"/>
      <c r="AE265" s="335"/>
      <c r="AF265" s="335"/>
      <c r="AG265" s="335"/>
      <c r="AH265" s="335"/>
      <c r="AI265" s="335"/>
      <c r="AJ265" s="335"/>
      <c r="AK265" s="335"/>
      <c r="AL265" s="335"/>
      <c r="AM265" s="335"/>
      <c r="AN265" s="335"/>
      <c r="AO265" s="335"/>
      <c r="AP265" s="335"/>
      <c r="AQ265" s="335"/>
    </row>
    <row r="266" spans="1:43" s="336" customFormat="1" ht="13.5">
      <c r="A266" s="335"/>
      <c r="B266" s="335"/>
      <c r="C266" s="335"/>
      <c r="D266" s="335"/>
      <c r="E266" s="335"/>
      <c r="F266" s="335"/>
      <c r="G266" s="335"/>
      <c r="H266" s="335"/>
      <c r="I266" s="335"/>
      <c r="J266" s="335"/>
      <c r="K266" s="335"/>
      <c r="L266" s="335"/>
      <c r="M266" s="335"/>
      <c r="N266" s="335"/>
      <c r="O266" s="335"/>
      <c r="P266" s="335"/>
      <c r="Q266" s="335"/>
      <c r="R266" s="335"/>
      <c r="S266" s="335"/>
      <c r="T266" s="335"/>
      <c r="U266" s="335"/>
      <c r="V266" s="335"/>
      <c r="W266" s="335"/>
      <c r="X266" s="335"/>
      <c r="Y266" s="335"/>
      <c r="Z266" s="335"/>
      <c r="AA266" s="335"/>
      <c r="AB266" s="335"/>
      <c r="AC266" s="335"/>
      <c r="AD266" s="335"/>
      <c r="AE266" s="335"/>
      <c r="AF266" s="335"/>
      <c r="AG266" s="335"/>
      <c r="AH266" s="335"/>
      <c r="AI266" s="335"/>
      <c r="AJ266" s="335"/>
      <c r="AK266" s="335"/>
      <c r="AL266" s="335"/>
      <c r="AM266" s="335"/>
      <c r="AN266" s="335"/>
      <c r="AO266" s="335"/>
      <c r="AP266" s="335"/>
      <c r="AQ266" s="335"/>
    </row>
    <row r="267" spans="1:43" s="336" customFormat="1" ht="13.5">
      <c r="A267" s="335"/>
      <c r="B267" s="335"/>
      <c r="C267" s="335"/>
      <c r="D267" s="335"/>
      <c r="E267" s="335"/>
      <c r="F267" s="335"/>
      <c r="G267" s="335"/>
      <c r="H267" s="335"/>
      <c r="I267" s="335"/>
      <c r="J267" s="335"/>
      <c r="K267" s="335"/>
      <c r="L267" s="335"/>
      <c r="M267" s="335"/>
      <c r="N267" s="335"/>
      <c r="O267" s="335"/>
      <c r="P267" s="335"/>
      <c r="Q267" s="335"/>
      <c r="R267" s="335"/>
      <c r="S267" s="335"/>
      <c r="T267" s="335"/>
      <c r="U267" s="335"/>
      <c r="V267" s="335"/>
      <c r="W267" s="335"/>
      <c r="X267" s="335"/>
      <c r="Y267" s="335"/>
      <c r="Z267" s="335"/>
      <c r="AA267" s="335"/>
      <c r="AB267" s="335"/>
      <c r="AC267" s="335"/>
      <c r="AD267" s="335"/>
      <c r="AE267" s="335"/>
      <c r="AF267" s="335"/>
      <c r="AG267" s="335"/>
      <c r="AH267" s="335"/>
      <c r="AI267" s="335"/>
      <c r="AJ267" s="335"/>
      <c r="AK267" s="335"/>
      <c r="AL267" s="335"/>
      <c r="AM267" s="335"/>
      <c r="AN267" s="335"/>
      <c r="AO267" s="335"/>
      <c r="AP267" s="335"/>
      <c r="AQ267" s="335"/>
    </row>
    <row r="268" spans="1:43" s="336" customFormat="1" ht="13.5">
      <c r="A268" s="335"/>
      <c r="B268" s="335"/>
      <c r="C268" s="335"/>
      <c r="D268" s="335"/>
      <c r="E268" s="335"/>
      <c r="F268" s="335"/>
      <c r="G268" s="335"/>
      <c r="H268" s="335"/>
      <c r="I268" s="335"/>
      <c r="J268" s="335"/>
      <c r="K268" s="335"/>
      <c r="L268" s="335"/>
      <c r="M268" s="335"/>
      <c r="N268" s="335"/>
      <c r="O268" s="335"/>
      <c r="P268" s="335"/>
      <c r="Q268" s="335"/>
      <c r="R268" s="335"/>
      <c r="S268" s="335"/>
      <c r="T268" s="335"/>
      <c r="U268" s="335"/>
      <c r="V268" s="335"/>
      <c r="W268" s="335"/>
      <c r="X268" s="335"/>
      <c r="Y268" s="335"/>
      <c r="Z268" s="335"/>
      <c r="AA268" s="335"/>
      <c r="AB268" s="335"/>
      <c r="AC268" s="335"/>
      <c r="AD268" s="335"/>
      <c r="AE268" s="335"/>
      <c r="AF268" s="335"/>
      <c r="AG268" s="335"/>
      <c r="AH268" s="335"/>
      <c r="AI268" s="335"/>
      <c r="AJ268" s="335"/>
      <c r="AK268" s="335"/>
      <c r="AL268" s="335"/>
      <c r="AM268" s="335"/>
      <c r="AN268" s="335"/>
      <c r="AO268" s="335"/>
      <c r="AP268" s="335"/>
      <c r="AQ268" s="335"/>
    </row>
    <row r="269" spans="1:43" s="336" customFormat="1" ht="13.5">
      <c r="A269" s="335"/>
      <c r="B269" s="335"/>
      <c r="C269" s="335"/>
      <c r="D269" s="335"/>
      <c r="E269" s="335"/>
      <c r="F269" s="335"/>
      <c r="G269" s="335"/>
      <c r="H269" s="335"/>
      <c r="I269" s="335"/>
      <c r="J269" s="335"/>
      <c r="K269" s="335"/>
      <c r="L269" s="335"/>
      <c r="M269" s="335"/>
      <c r="N269" s="335"/>
      <c r="O269" s="335"/>
      <c r="P269" s="335"/>
      <c r="Q269" s="335"/>
      <c r="R269" s="335"/>
      <c r="S269" s="335"/>
      <c r="T269" s="335"/>
      <c r="U269" s="335"/>
      <c r="V269" s="335"/>
      <c r="W269" s="335"/>
      <c r="X269" s="335"/>
      <c r="Y269" s="335"/>
      <c r="Z269" s="335"/>
      <c r="AA269" s="335"/>
      <c r="AB269" s="335"/>
      <c r="AC269" s="335"/>
      <c r="AD269" s="335"/>
      <c r="AE269" s="335"/>
      <c r="AF269" s="335"/>
      <c r="AG269" s="335"/>
      <c r="AH269" s="335"/>
      <c r="AI269" s="335"/>
      <c r="AJ269" s="335"/>
      <c r="AK269" s="335"/>
      <c r="AL269" s="335"/>
      <c r="AM269" s="335"/>
      <c r="AN269" s="335"/>
      <c r="AO269" s="335"/>
      <c r="AP269" s="335"/>
      <c r="AQ269" s="335"/>
    </row>
    <row r="270" spans="1:43" s="336" customFormat="1" ht="13.5">
      <c r="A270" s="335"/>
      <c r="B270" s="335"/>
      <c r="C270" s="335"/>
      <c r="D270" s="335"/>
      <c r="E270" s="335"/>
      <c r="F270" s="335"/>
      <c r="G270" s="335"/>
      <c r="H270" s="335"/>
      <c r="I270" s="335"/>
      <c r="J270" s="335"/>
      <c r="K270" s="335"/>
      <c r="L270" s="335"/>
      <c r="M270" s="335"/>
      <c r="N270" s="335"/>
      <c r="O270" s="335"/>
      <c r="P270" s="335"/>
      <c r="Q270" s="335"/>
      <c r="R270" s="335"/>
      <c r="S270" s="335"/>
      <c r="T270" s="335"/>
      <c r="U270" s="335"/>
      <c r="V270" s="335"/>
      <c r="W270" s="335"/>
      <c r="X270" s="335"/>
      <c r="Y270" s="335"/>
      <c r="Z270" s="335"/>
      <c r="AA270" s="335"/>
      <c r="AB270" s="335"/>
      <c r="AC270" s="335"/>
      <c r="AD270" s="335"/>
      <c r="AE270" s="335"/>
      <c r="AF270" s="335"/>
      <c r="AG270" s="335"/>
      <c r="AH270" s="335"/>
      <c r="AI270" s="335"/>
      <c r="AJ270" s="335"/>
      <c r="AK270" s="335"/>
      <c r="AL270" s="335"/>
      <c r="AM270" s="335"/>
      <c r="AN270" s="335"/>
      <c r="AO270" s="335"/>
      <c r="AP270" s="335"/>
      <c r="AQ270" s="335"/>
    </row>
    <row r="271" spans="1:43" s="336" customFormat="1" ht="13.5">
      <c r="A271" s="335"/>
      <c r="B271" s="335"/>
      <c r="C271" s="335"/>
      <c r="D271" s="335"/>
      <c r="E271" s="335"/>
      <c r="F271" s="335"/>
      <c r="G271" s="335"/>
      <c r="H271" s="335"/>
      <c r="I271" s="335"/>
      <c r="J271" s="335"/>
      <c r="K271" s="335"/>
      <c r="L271" s="335"/>
      <c r="M271" s="335"/>
      <c r="N271" s="335"/>
      <c r="O271" s="335"/>
      <c r="P271" s="335"/>
      <c r="Q271" s="335"/>
      <c r="R271" s="335"/>
      <c r="S271" s="335"/>
      <c r="T271" s="335"/>
      <c r="U271" s="335"/>
      <c r="V271" s="335"/>
      <c r="W271" s="335"/>
      <c r="X271" s="335"/>
      <c r="Y271" s="335"/>
      <c r="Z271" s="335"/>
      <c r="AA271" s="335"/>
      <c r="AB271" s="335"/>
      <c r="AC271" s="335"/>
      <c r="AD271" s="335"/>
      <c r="AE271" s="335"/>
      <c r="AF271" s="335"/>
      <c r="AG271" s="335"/>
      <c r="AH271" s="335"/>
      <c r="AI271" s="335"/>
      <c r="AJ271" s="335"/>
      <c r="AK271" s="335"/>
      <c r="AL271" s="335"/>
      <c r="AM271" s="335"/>
      <c r="AN271" s="335"/>
      <c r="AO271" s="335"/>
      <c r="AP271" s="335"/>
      <c r="AQ271" s="335"/>
    </row>
    <row r="272" spans="1:43" s="336" customFormat="1" ht="13.5">
      <c r="A272" s="335"/>
      <c r="B272" s="335"/>
      <c r="C272" s="335"/>
      <c r="D272" s="335"/>
      <c r="E272" s="335"/>
      <c r="F272" s="335"/>
      <c r="G272" s="335"/>
      <c r="H272" s="335"/>
      <c r="I272" s="335"/>
      <c r="J272" s="335"/>
      <c r="K272" s="335"/>
      <c r="L272" s="335"/>
      <c r="M272" s="335"/>
      <c r="N272" s="335"/>
      <c r="O272" s="335"/>
      <c r="P272" s="335"/>
      <c r="Q272" s="335"/>
      <c r="R272" s="335"/>
      <c r="S272" s="335"/>
      <c r="T272" s="335"/>
      <c r="U272" s="335"/>
      <c r="V272" s="335"/>
      <c r="W272" s="335"/>
      <c r="X272" s="335"/>
      <c r="Y272" s="335"/>
      <c r="Z272" s="335"/>
      <c r="AA272" s="335"/>
      <c r="AB272" s="335"/>
      <c r="AC272" s="335"/>
      <c r="AD272" s="335"/>
      <c r="AE272" s="335"/>
      <c r="AF272" s="335"/>
      <c r="AG272" s="335"/>
      <c r="AH272" s="335"/>
      <c r="AI272" s="335"/>
      <c r="AJ272" s="335"/>
      <c r="AK272" s="335"/>
      <c r="AL272" s="335"/>
      <c r="AM272" s="335"/>
      <c r="AN272" s="335"/>
      <c r="AO272" s="335"/>
      <c r="AP272" s="335"/>
      <c r="AQ272" s="335"/>
    </row>
    <row r="273" spans="1:43" s="336" customFormat="1" ht="13.5">
      <c r="A273" s="335"/>
      <c r="B273" s="335"/>
      <c r="C273" s="335"/>
      <c r="D273" s="335"/>
      <c r="E273" s="335"/>
      <c r="F273" s="335"/>
      <c r="G273" s="335"/>
      <c r="H273" s="335"/>
      <c r="I273" s="335"/>
      <c r="J273" s="335"/>
      <c r="K273" s="335"/>
      <c r="L273" s="335"/>
      <c r="M273" s="335"/>
      <c r="N273" s="335"/>
      <c r="O273" s="335"/>
      <c r="P273" s="335"/>
      <c r="Q273" s="335"/>
      <c r="R273" s="335"/>
      <c r="S273" s="335"/>
      <c r="T273" s="335"/>
      <c r="U273" s="335"/>
      <c r="V273" s="335"/>
      <c r="W273" s="335"/>
      <c r="X273" s="335"/>
      <c r="Y273" s="335"/>
      <c r="Z273" s="335"/>
      <c r="AA273" s="335"/>
      <c r="AB273" s="335"/>
      <c r="AC273" s="335"/>
      <c r="AD273" s="335"/>
      <c r="AE273" s="335"/>
      <c r="AF273" s="335"/>
      <c r="AG273" s="335"/>
      <c r="AH273" s="335"/>
      <c r="AI273" s="335"/>
      <c r="AJ273" s="335"/>
      <c r="AK273" s="335"/>
      <c r="AL273" s="335"/>
      <c r="AM273" s="335"/>
      <c r="AN273" s="335"/>
      <c r="AO273" s="335"/>
      <c r="AP273" s="335"/>
      <c r="AQ273" s="335"/>
    </row>
    <row r="274" spans="1:43" s="336" customFormat="1" ht="13.5">
      <c r="A274" s="335"/>
      <c r="B274" s="335"/>
      <c r="C274" s="335"/>
      <c r="D274" s="335"/>
      <c r="E274" s="335"/>
      <c r="F274" s="335"/>
      <c r="G274" s="335"/>
      <c r="H274" s="335"/>
      <c r="I274" s="335"/>
      <c r="J274" s="335"/>
      <c r="K274" s="335"/>
      <c r="L274" s="335"/>
      <c r="M274" s="335"/>
      <c r="N274" s="335"/>
      <c r="O274" s="335"/>
      <c r="P274" s="335"/>
      <c r="Q274" s="335"/>
      <c r="R274" s="335"/>
      <c r="S274" s="335"/>
      <c r="T274" s="335"/>
      <c r="U274" s="335"/>
      <c r="V274" s="335"/>
      <c r="W274" s="335"/>
      <c r="X274" s="335"/>
      <c r="Y274" s="335"/>
      <c r="Z274" s="335"/>
      <c r="AA274" s="335"/>
      <c r="AB274" s="335"/>
      <c r="AC274" s="335"/>
      <c r="AD274" s="335"/>
      <c r="AE274" s="335"/>
      <c r="AF274" s="335"/>
      <c r="AG274" s="335"/>
      <c r="AH274" s="335"/>
      <c r="AI274" s="335"/>
      <c r="AJ274" s="335"/>
      <c r="AK274" s="335"/>
      <c r="AL274" s="335"/>
      <c r="AM274" s="335"/>
      <c r="AN274" s="335"/>
      <c r="AO274" s="335"/>
      <c r="AP274" s="335"/>
      <c r="AQ274" s="335"/>
    </row>
    <row r="275" spans="1:43" s="336" customFormat="1" ht="13.5">
      <c r="A275" s="335"/>
      <c r="B275" s="335"/>
      <c r="C275" s="335"/>
      <c r="D275" s="335"/>
      <c r="E275" s="335"/>
      <c r="F275" s="335"/>
      <c r="G275" s="335"/>
      <c r="H275" s="335"/>
      <c r="I275" s="335"/>
      <c r="J275" s="335"/>
      <c r="K275" s="335"/>
      <c r="L275" s="335"/>
      <c r="M275" s="335"/>
      <c r="N275" s="335"/>
      <c r="O275" s="335"/>
      <c r="P275" s="335"/>
      <c r="Q275" s="335"/>
      <c r="R275" s="335"/>
      <c r="S275" s="335"/>
      <c r="T275" s="335"/>
      <c r="U275" s="335"/>
      <c r="V275" s="335"/>
      <c r="W275" s="335"/>
      <c r="X275" s="335"/>
      <c r="Y275" s="335"/>
      <c r="Z275" s="335"/>
      <c r="AA275" s="335"/>
      <c r="AB275" s="335"/>
      <c r="AC275" s="335"/>
      <c r="AD275" s="335"/>
      <c r="AE275" s="335"/>
      <c r="AF275" s="335"/>
      <c r="AG275" s="335"/>
      <c r="AH275" s="335"/>
      <c r="AI275" s="335"/>
      <c r="AJ275" s="335"/>
      <c r="AK275" s="335"/>
      <c r="AL275" s="335"/>
      <c r="AM275" s="335"/>
      <c r="AN275" s="335"/>
      <c r="AO275" s="335"/>
      <c r="AP275" s="335"/>
      <c r="AQ275" s="335"/>
    </row>
    <row r="276" spans="1:43" s="336" customFormat="1" ht="13.5">
      <c r="A276" s="335"/>
      <c r="B276" s="335"/>
      <c r="C276" s="335"/>
      <c r="D276" s="335"/>
      <c r="E276" s="335"/>
      <c r="F276" s="335"/>
      <c r="G276" s="335"/>
      <c r="H276" s="335"/>
      <c r="I276" s="335"/>
      <c r="J276" s="335"/>
      <c r="K276" s="335"/>
      <c r="L276" s="335"/>
      <c r="M276" s="335"/>
      <c r="N276" s="335"/>
      <c r="O276" s="335"/>
      <c r="P276" s="335"/>
      <c r="Q276" s="335"/>
      <c r="R276" s="335"/>
      <c r="S276" s="335"/>
      <c r="T276" s="335"/>
      <c r="U276" s="335"/>
      <c r="V276" s="335"/>
      <c r="W276" s="335"/>
      <c r="X276" s="335"/>
      <c r="Y276" s="335"/>
      <c r="Z276" s="335"/>
      <c r="AA276" s="335"/>
      <c r="AB276" s="335"/>
      <c r="AC276" s="335"/>
      <c r="AD276" s="335"/>
      <c r="AE276" s="335"/>
      <c r="AF276" s="335"/>
      <c r="AG276" s="335"/>
      <c r="AH276" s="335"/>
      <c r="AI276" s="335"/>
      <c r="AJ276" s="335"/>
      <c r="AK276" s="335"/>
      <c r="AL276" s="335"/>
      <c r="AM276" s="335"/>
      <c r="AN276" s="335"/>
      <c r="AO276" s="335"/>
      <c r="AP276" s="335"/>
      <c r="AQ276" s="335"/>
    </row>
    <row r="277" spans="1:43" s="336" customFormat="1" ht="13.5">
      <c r="A277" s="335"/>
      <c r="B277" s="335"/>
      <c r="C277" s="335"/>
      <c r="D277" s="335"/>
      <c r="E277" s="335"/>
      <c r="F277" s="335"/>
      <c r="G277" s="335"/>
      <c r="H277" s="335"/>
      <c r="I277" s="335"/>
      <c r="J277" s="335"/>
      <c r="K277" s="335"/>
      <c r="L277" s="335"/>
      <c r="M277" s="335"/>
      <c r="N277" s="335"/>
      <c r="O277" s="335"/>
      <c r="P277" s="335"/>
      <c r="Q277" s="335"/>
      <c r="R277" s="335"/>
      <c r="S277" s="335"/>
      <c r="T277" s="335"/>
      <c r="U277" s="335"/>
      <c r="V277" s="335"/>
      <c r="W277" s="335"/>
      <c r="X277" s="335"/>
      <c r="Y277" s="335"/>
      <c r="Z277" s="335"/>
      <c r="AA277" s="335"/>
      <c r="AB277" s="335"/>
      <c r="AC277" s="335"/>
      <c r="AD277" s="335"/>
      <c r="AE277" s="335"/>
      <c r="AF277" s="335"/>
      <c r="AG277" s="335"/>
      <c r="AH277" s="335"/>
      <c r="AI277" s="335"/>
      <c r="AJ277" s="335"/>
      <c r="AK277" s="335"/>
      <c r="AL277" s="335"/>
      <c r="AM277" s="335"/>
      <c r="AN277" s="335"/>
      <c r="AO277" s="335"/>
      <c r="AP277" s="335"/>
      <c r="AQ277" s="335"/>
    </row>
    <row r="278" spans="1:43" s="336" customFormat="1" ht="13.5">
      <c r="A278" s="335"/>
      <c r="B278" s="335"/>
      <c r="C278" s="335"/>
      <c r="D278" s="335"/>
      <c r="E278" s="335"/>
      <c r="F278" s="335"/>
      <c r="G278" s="335"/>
      <c r="H278" s="335"/>
      <c r="I278" s="335"/>
      <c r="J278" s="335"/>
      <c r="K278" s="335"/>
      <c r="L278" s="335"/>
      <c r="M278" s="335"/>
      <c r="N278" s="335"/>
      <c r="O278" s="335"/>
      <c r="P278" s="335"/>
      <c r="Q278" s="335"/>
      <c r="R278" s="335"/>
      <c r="S278" s="335"/>
      <c r="T278" s="335"/>
      <c r="U278" s="335"/>
      <c r="V278" s="335"/>
      <c r="W278" s="335"/>
      <c r="X278" s="335"/>
      <c r="Y278" s="335"/>
      <c r="Z278" s="335"/>
      <c r="AA278" s="335"/>
      <c r="AB278" s="335"/>
      <c r="AC278" s="335"/>
      <c r="AD278" s="335"/>
      <c r="AE278" s="335"/>
      <c r="AF278" s="335"/>
      <c r="AG278" s="335"/>
      <c r="AH278" s="335"/>
      <c r="AI278" s="335"/>
      <c r="AJ278" s="335"/>
      <c r="AK278" s="335"/>
      <c r="AL278" s="335"/>
      <c r="AM278" s="335"/>
      <c r="AN278" s="335"/>
      <c r="AO278" s="335"/>
      <c r="AP278" s="335"/>
      <c r="AQ278" s="335"/>
    </row>
    <row r="279" spans="1:43" s="336" customFormat="1" ht="13.5">
      <c r="A279" s="335"/>
      <c r="B279" s="335"/>
      <c r="C279" s="335"/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5"/>
      <c r="AA279" s="335"/>
      <c r="AB279" s="335"/>
      <c r="AC279" s="335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</row>
    <row r="280" spans="1:43" s="336" customFormat="1" ht="13.5">
      <c r="A280" s="335"/>
      <c r="B280" s="335"/>
      <c r="C280" s="335"/>
      <c r="D280" s="335"/>
      <c r="E280" s="335"/>
      <c r="F280" s="335"/>
      <c r="G280" s="335"/>
      <c r="H280" s="335"/>
      <c r="I280" s="335"/>
      <c r="J280" s="335"/>
      <c r="K280" s="335"/>
      <c r="L280" s="335"/>
      <c r="M280" s="335"/>
      <c r="N280" s="335"/>
      <c r="O280" s="335"/>
      <c r="P280" s="335"/>
      <c r="Q280" s="335"/>
      <c r="R280" s="335"/>
      <c r="S280" s="335"/>
      <c r="T280" s="335"/>
      <c r="U280" s="335"/>
      <c r="V280" s="335"/>
      <c r="W280" s="335"/>
      <c r="X280" s="335"/>
      <c r="Y280" s="335"/>
      <c r="Z280" s="335"/>
      <c r="AA280" s="335"/>
      <c r="AB280" s="335"/>
      <c r="AC280" s="335"/>
      <c r="AD280" s="335"/>
      <c r="AE280" s="335"/>
      <c r="AF280" s="335"/>
      <c r="AG280" s="335"/>
      <c r="AH280" s="335"/>
      <c r="AI280" s="335"/>
      <c r="AJ280" s="335"/>
      <c r="AK280" s="335"/>
      <c r="AL280" s="335"/>
      <c r="AM280" s="335"/>
      <c r="AN280" s="335"/>
      <c r="AO280" s="335"/>
      <c r="AP280" s="335"/>
      <c r="AQ280" s="335"/>
    </row>
    <row r="281" spans="1:43" s="336" customFormat="1" ht="13.5">
      <c r="A281" s="335"/>
      <c r="B281" s="335"/>
      <c r="C281" s="335"/>
      <c r="D281" s="335"/>
      <c r="E281" s="335"/>
      <c r="F281" s="335"/>
      <c r="G281" s="335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  <c r="R281" s="335"/>
      <c r="S281" s="335"/>
      <c r="T281" s="335"/>
      <c r="U281" s="335"/>
      <c r="V281" s="335"/>
      <c r="W281" s="335"/>
      <c r="X281" s="335"/>
      <c r="Y281" s="335"/>
      <c r="Z281" s="335"/>
      <c r="AA281" s="335"/>
      <c r="AB281" s="335"/>
      <c r="AC281" s="335"/>
      <c r="AD281" s="335"/>
      <c r="AE281" s="335"/>
      <c r="AF281" s="335"/>
      <c r="AG281" s="335"/>
      <c r="AH281" s="335"/>
      <c r="AI281" s="335"/>
      <c r="AJ281" s="335"/>
      <c r="AK281" s="335"/>
      <c r="AL281" s="335"/>
      <c r="AM281" s="335"/>
      <c r="AN281" s="335"/>
      <c r="AO281" s="335"/>
      <c r="AP281" s="335"/>
      <c r="AQ281" s="335"/>
    </row>
    <row r="282" spans="1:43" s="336" customFormat="1" ht="13.5">
      <c r="A282" s="335"/>
      <c r="B282" s="335"/>
      <c r="C282" s="335"/>
      <c r="D282" s="335"/>
      <c r="E282" s="335"/>
      <c r="F282" s="335"/>
      <c r="G282" s="335"/>
      <c r="H282" s="335"/>
      <c r="I282" s="335"/>
      <c r="J282" s="335"/>
      <c r="K282" s="335"/>
      <c r="L282" s="335"/>
      <c r="M282" s="335"/>
      <c r="N282" s="335"/>
      <c r="O282" s="335"/>
      <c r="P282" s="335"/>
      <c r="Q282" s="335"/>
      <c r="R282" s="335"/>
      <c r="S282" s="335"/>
      <c r="T282" s="335"/>
      <c r="U282" s="335"/>
      <c r="V282" s="335"/>
      <c r="W282" s="335"/>
      <c r="X282" s="335"/>
      <c r="Y282" s="335"/>
      <c r="Z282" s="335"/>
      <c r="AA282" s="335"/>
      <c r="AB282" s="335"/>
      <c r="AC282" s="335"/>
      <c r="AD282" s="335"/>
      <c r="AE282" s="335"/>
      <c r="AF282" s="335"/>
      <c r="AG282" s="335"/>
      <c r="AH282" s="335"/>
      <c r="AI282" s="335"/>
      <c r="AJ282" s="335"/>
      <c r="AK282" s="335"/>
      <c r="AL282" s="335"/>
      <c r="AM282" s="335"/>
      <c r="AN282" s="335"/>
      <c r="AO282" s="335"/>
      <c r="AP282" s="335"/>
      <c r="AQ282" s="335"/>
    </row>
    <row r="283" spans="1:43" s="336" customFormat="1" ht="13.5">
      <c r="A283" s="335"/>
      <c r="B283" s="335"/>
      <c r="C283" s="335"/>
      <c r="D283" s="335"/>
      <c r="E283" s="335"/>
      <c r="F283" s="335"/>
      <c r="G283" s="335"/>
      <c r="H283" s="335"/>
      <c r="I283" s="335"/>
      <c r="J283" s="335"/>
      <c r="K283" s="335"/>
      <c r="L283" s="335"/>
      <c r="M283" s="335"/>
      <c r="N283" s="335"/>
      <c r="O283" s="335"/>
      <c r="P283" s="335"/>
      <c r="Q283" s="335"/>
      <c r="R283" s="335"/>
      <c r="S283" s="335"/>
      <c r="T283" s="335"/>
      <c r="U283" s="335"/>
      <c r="V283" s="335"/>
      <c r="W283" s="335"/>
      <c r="X283" s="335"/>
      <c r="Y283" s="335"/>
      <c r="Z283" s="335"/>
      <c r="AA283" s="335"/>
      <c r="AB283" s="335"/>
      <c r="AC283" s="335"/>
      <c r="AD283" s="335"/>
      <c r="AE283" s="335"/>
      <c r="AF283" s="335"/>
      <c r="AG283" s="335"/>
      <c r="AH283" s="335"/>
      <c r="AI283" s="335"/>
      <c r="AJ283" s="335"/>
      <c r="AK283" s="335"/>
      <c r="AL283" s="335"/>
      <c r="AM283" s="335"/>
      <c r="AN283" s="335"/>
      <c r="AO283" s="335"/>
      <c r="AP283" s="335"/>
      <c r="AQ283" s="335"/>
    </row>
    <row r="284" spans="1:43" s="336" customFormat="1" ht="13.5">
      <c r="A284" s="335"/>
      <c r="B284" s="335"/>
      <c r="C284" s="335"/>
      <c r="D284" s="335"/>
      <c r="E284" s="335"/>
      <c r="F284" s="335"/>
      <c r="G284" s="335"/>
      <c r="H284" s="335"/>
      <c r="I284" s="335"/>
      <c r="J284" s="335"/>
      <c r="K284" s="335"/>
      <c r="L284" s="335"/>
      <c r="M284" s="335"/>
      <c r="N284" s="335"/>
      <c r="O284" s="335"/>
      <c r="P284" s="335"/>
      <c r="Q284" s="335"/>
      <c r="R284" s="335"/>
      <c r="S284" s="335"/>
      <c r="T284" s="335"/>
      <c r="U284" s="335"/>
      <c r="V284" s="335"/>
      <c r="W284" s="335"/>
      <c r="X284" s="335"/>
      <c r="Y284" s="335"/>
      <c r="Z284" s="335"/>
      <c r="AA284" s="335"/>
      <c r="AB284" s="335"/>
      <c r="AC284" s="335"/>
      <c r="AD284" s="335"/>
      <c r="AE284" s="335"/>
      <c r="AF284" s="335"/>
      <c r="AG284" s="335"/>
      <c r="AH284" s="335"/>
      <c r="AI284" s="335"/>
      <c r="AJ284" s="335"/>
      <c r="AK284" s="335"/>
      <c r="AL284" s="335"/>
      <c r="AM284" s="335"/>
      <c r="AN284" s="335"/>
      <c r="AO284" s="335"/>
      <c r="AP284" s="335"/>
      <c r="AQ284" s="335"/>
    </row>
    <row r="285" spans="1:43" s="336" customFormat="1" ht="13.5">
      <c r="A285" s="335"/>
      <c r="B285" s="335"/>
      <c r="C285" s="335"/>
      <c r="D285" s="335"/>
      <c r="E285" s="335"/>
      <c r="F285" s="335"/>
      <c r="G285" s="335"/>
      <c r="H285" s="335"/>
      <c r="I285" s="335"/>
      <c r="J285" s="335"/>
      <c r="K285" s="335"/>
      <c r="L285" s="335"/>
      <c r="M285" s="335"/>
      <c r="N285" s="335"/>
      <c r="O285" s="335"/>
      <c r="P285" s="335"/>
      <c r="Q285" s="335"/>
      <c r="R285" s="335"/>
      <c r="S285" s="335"/>
      <c r="T285" s="335"/>
      <c r="U285" s="335"/>
      <c r="V285" s="335"/>
      <c r="W285" s="335"/>
      <c r="X285" s="335"/>
      <c r="Y285" s="335"/>
      <c r="Z285" s="335"/>
      <c r="AA285" s="335"/>
      <c r="AB285" s="335"/>
      <c r="AC285" s="335"/>
      <c r="AD285" s="335"/>
      <c r="AE285" s="335"/>
      <c r="AF285" s="335"/>
      <c r="AG285" s="335"/>
      <c r="AH285" s="335"/>
      <c r="AI285" s="335"/>
      <c r="AJ285" s="335"/>
      <c r="AK285" s="335"/>
      <c r="AL285" s="335"/>
      <c r="AM285" s="335"/>
      <c r="AN285" s="335"/>
      <c r="AO285" s="335"/>
      <c r="AP285" s="335"/>
      <c r="AQ285" s="335"/>
    </row>
    <row r="286" spans="1:43" s="336" customFormat="1" ht="13.5">
      <c r="A286" s="335"/>
      <c r="B286" s="335"/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/>
      <c r="U286" s="335"/>
      <c r="V286" s="335"/>
      <c r="W286" s="335"/>
      <c r="X286" s="335"/>
      <c r="Y286" s="335"/>
      <c r="Z286" s="335"/>
      <c r="AA286" s="335"/>
      <c r="AB286" s="335"/>
      <c r="AC286" s="335"/>
      <c r="AD286" s="335"/>
      <c r="AE286" s="335"/>
      <c r="AF286" s="335"/>
      <c r="AG286" s="335"/>
      <c r="AH286" s="335"/>
      <c r="AI286" s="335"/>
      <c r="AJ286" s="335"/>
      <c r="AK286" s="335"/>
      <c r="AL286" s="335"/>
      <c r="AM286" s="335"/>
      <c r="AN286" s="335"/>
      <c r="AO286" s="335"/>
      <c r="AP286" s="335"/>
      <c r="AQ286" s="335"/>
    </row>
    <row r="287" spans="1:43" s="336" customFormat="1" ht="13.5">
      <c r="A287" s="335"/>
      <c r="B287" s="335"/>
      <c r="C287" s="335"/>
      <c r="D287" s="335"/>
      <c r="E287" s="335"/>
      <c r="F287" s="335"/>
      <c r="G287" s="335"/>
      <c r="H287" s="335"/>
      <c r="I287" s="335"/>
      <c r="J287" s="335"/>
      <c r="K287" s="335"/>
      <c r="L287" s="335"/>
      <c r="M287" s="335"/>
      <c r="N287" s="335"/>
      <c r="O287" s="335"/>
      <c r="P287" s="335"/>
      <c r="Q287" s="335"/>
      <c r="R287" s="335"/>
      <c r="S287" s="335"/>
      <c r="T287" s="335"/>
      <c r="U287" s="335"/>
      <c r="V287" s="335"/>
      <c r="W287" s="335"/>
      <c r="X287" s="335"/>
      <c r="Y287" s="335"/>
      <c r="Z287" s="335"/>
      <c r="AA287" s="335"/>
      <c r="AB287" s="335"/>
      <c r="AC287" s="335"/>
      <c r="AD287" s="335"/>
      <c r="AE287" s="335"/>
      <c r="AF287" s="335"/>
      <c r="AG287" s="335"/>
      <c r="AH287" s="335"/>
      <c r="AI287" s="335"/>
      <c r="AJ287" s="335"/>
      <c r="AK287" s="335"/>
      <c r="AL287" s="335"/>
      <c r="AM287" s="335"/>
      <c r="AN287" s="335"/>
      <c r="AO287" s="335"/>
      <c r="AP287" s="335"/>
      <c r="AQ287" s="335"/>
    </row>
    <row r="288" spans="1:43" s="336" customFormat="1" ht="13.5">
      <c r="A288" s="335"/>
      <c r="B288" s="335"/>
      <c r="C288" s="335"/>
      <c r="D288" s="335"/>
      <c r="E288" s="335"/>
      <c r="F288" s="335"/>
      <c r="G288" s="335"/>
      <c r="H288" s="335"/>
      <c r="I288" s="335"/>
      <c r="J288" s="335"/>
      <c r="K288" s="335"/>
      <c r="L288" s="335"/>
      <c r="M288" s="335"/>
      <c r="N288" s="335"/>
      <c r="O288" s="335"/>
      <c r="P288" s="335"/>
      <c r="Q288" s="335"/>
      <c r="R288" s="335"/>
      <c r="S288" s="335"/>
      <c r="T288" s="335"/>
      <c r="U288" s="335"/>
      <c r="V288" s="335"/>
      <c r="W288" s="335"/>
      <c r="X288" s="335"/>
      <c r="Y288" s="335"/>
      <c r="Z288" s="335"/>
      <c r="AA288" s="335"/>
      <c r="AB288" s="335"/>
      <c r="AC288" s="335"/>
      <c r="AD288" s="335"/>
      <c r="AE288" s="335"/>
      <c r="AF288" s="335"/>
      <c r="AG288" s="335"/>
      <c r="AH288" s="335"/>
      <c r="AI288" s="335"/>
      <c r="AJ288" s="335"/>
      <c r="AK288" s="335"/>
      <c r="AL288" s="335"/>
      <c r="AM288" s="335"/>
      <c r="AN288" s="335"/>
      <c r="AO288" s="335"/>
      <c r="AP288" s="335"/>
      <c r="AQ288" s="335"/>
    </row>
    <row r="289" spans="1:43" s="336" customFormat="1" ht="13.5">
      <c r="A289" s="335"/>
      <c r="B289" s="335"/>
      <c r="C289" s="335"/>
      <c r="D289" s="335"/>
      <c r="E289" s="335"/>
      <c r="F289" s="335"/>
      <c r="G289" s="335"/>
      <c r="H289" s="335"/>
      <c r="I289" s="335"/>
      <c r="J289" s="335"/>
      <c r="K289" s="335"/>
      <c r="L289" s="335"/>
      <c r="M289" s="335"/>
      <c r="N289" s="335"/>
      <c r="O289" s="335"/>
      <c r="P289" s="335"/>
      <c r="Q289" s="335"/>
      <c r="R289" s="335"/>
      <c r="S289" s="335"/>
      <c r="T289" s="335"/>
      <c r="U289" s="335"/>
      <c r="V289" s="335"/>
      <c r="W289" s="335"/>
      <c r="X289" s="335"/>
      <c r="Y289" s="335"/>
      <c r="Z289" s="335"/>
      <c r="AA289" s="335"/>
      <c r="AB289" s="335"/>
      <c r="AC289" s="335"/>
      <c r="AD289" s="335"/>
      <c r="AE289" s="335"/>
      <c r="AF289" s="335"/>
      <c r="AG289" s="335"/>
      <c r="AH289" s="335"/>
      <c r="AI289" s="335"/>
      <c r="AJ289" s="335"/>
      <c r="AK289" s="335"/>
      <c r="AL289" s="335"/>
      <c r="AM289" s="335"/>
      <c r="AN289" s="335"/>
      <c r="AO289" s="335"/>
      <c r="AP289" s="335"/>
      <c r="AQ289" s="335"/>
    </row>
    <row r="290" spans="1:43" s="336" customFormat="1" ht="13.5">
      <c r="A290" s="335"/>
      <c r="B290" s="335"/>
      <c r="C290" s="335"/>
      <c r="D290" s="335"/>
      <c r="E290" s="335"/>
      <c r="F290" s="335"/>
      <c r="G290" s="335"/>
      <c r="H290" s="335"/>
      <c r="I290" s="335"/>
      <c r="J290" s="335"/>
      <c r="K290" s="335"/>
      <c r="L290" s="335"/>
      <c r="M290" s="335"/>
      <c r="N290" s="335"/>
      <c r="O290" s="335"/>
      <c r="P290" s="335"/>
      <c r="Q290" s="335"/>
      <c r="R290" s="335"/>
      <c r="S290" s="335"/>
      <c r="T290" s="335"/>
      <c r="U290" s="335"/>
      <c r="V290" s="335"/>
      <c r="W290" s="335"/>
      <c r="X290" s="335"/>
      <c r="Y290" s="335"/>
      <c r="Z290" s="335"/>
      <c r="AA290" s="335"/>
      <c r="AB290" s="335"/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</row>
    <row r="291" spans="1:43" s="336" customFormat="1" ht="13.5">
      <c r="A291" s="335"/>
      <c r="B291" s="335"/>
      <c r="C291" s="335"/>
      <c r="D291" s="335"/>
      <c r="E291" s="335"/>
      <c r="F291" s="335"/>
      <c r="G291" s="335"/>
      <c r="H291" s="335"/>
      <c r="I291" s="335"/>
      <c r="J291" s="335"/>
      <c r="K291" s="335"/>
      <c r="L291" s="335"/>
      <c r="M291" s="335"/>
      <c r="N291" s="335"/>
      <c r="O291" s="335"/>
      <c r="P291" s="335"/>
      <c r="Q291" s="335"/>
      <c r="R291" s="335"/>
      <c r="S291" s="335"/>
      <c r="T291" s="335"/>
      <c r="U291" s="335"/>
      <c r="V291" s="335"/>
      <c r="W291" s="335"/>
      <c r="X291" s="335"/>
      <c r="Y291" s="335"/>
      <c r="Z291" s="335"/>
      <c r="AA291" s="335"/>
      <c r="AB291" s="335"/>
      <c r="AC291" s="335"/>
      <c r="AD291" s="335"/>
      <c r="AE291" s="335"/>
      <c r="AF291" s="335"/>
      <c r="AG291" s="335"/>
      <c r="AH291" s="335"/>
      <c r="AI291" s="335"/>
      <c r="AJ291" s="335"/>
      <c r="AK291" s="335"/>
      <c r="AL291" s="335"/>
      <c r="AM291" s="335"/>
      <c r="AN291" s="335"/>
      <c r="AO291" s="335"/>
      <c r="AP291" s="335"/>
      <c r="AQ291" s="335"/>
    </row>
    <row r="292" spans="1:43" s="336" customFormat="1" ht="13.5">
      <c r="A292" s="335"/>
      <c r="B292" s="335"/>
      <c r="C292" s="335"/>
      <c r="D292" s="335"/>
      <c r="E292" s="335"/>
      <c r="F292" s="335"/>
      <c r="G292" s="335"/>
      <c r="H292" s="335"/>
      <c r="I292" s="335"/>
      <c r="J292" s="335"/>
      <c r="K292" s="335"/>
      <c r="L292" s="335"/>
      <c r="M292" s="335"/>
      <c r="N292" s="335"/>
      <c r="O292" s="335"/>
      <c r="P292" s="335"/>
      <c r="Q292" s="335"/>
      <c r="R292" s="335"/>
      <c r="S292" s="335"/>
      <c r="T292" s="335"/>
      <c r="U292" s="335"/>
      <c r="V292" s="335"/>
      <c r="W292" s="335"/>
      <c r="X292" s="335"/>
      <c r="Y292" s="335"/>
      <c r="Z292" s="335"/>
      <c r="AA292" s="335"/>
      <c r="AB292" s="335"/>
      <c r="AC292" s="335"/>
      <c r="AD292" s="335"/>
      <c r="AE292" s="335"/>
      <c r="AF292" s="335"/>
      <c r="AG292" s="335"/>
      <c r="AH292" s="335"/>
      <c r="AI292" s="335"/>
      <c r="AJ292" s="335"/>
      <c r="AK292" s="335"/>
      <c r="AL292" s="335"/>
      <c r="AM292" s="335"/>
      <c r="AN292" s="335"/>
      <c r="AO292" s="335"/>
      <c r="AP292" s="335"/>
      <c r="AQ292" s="335"/>
    </row>
    <row r="293" spans="1:43" s="336" customFormat="1" ht="13.5">
      <c r="A293" s="335"/>
      <c r="B293" s="335"/>
      <c r="C293" s="335"/>
      <c r="D293" s="335"/>
      <c r="E293" s="335"/>
      <c r="F293" s="335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/>
      <c r="U293" s="335"/>
      <c r="V293" s="335"/>
      <c r="W293" s="335"/>
      <c r="X293" s="335"/>
      <c r="Y293" s="335"/>
      <c r="Z293" s="335"/>
      <c r="AA293" s="335"/>
      <c r="AB293" s="335"/>
      <c r="AC293" s="335"/>
      <c r="AD293" s="335"/>
      <c r="AE293" s="335"/>
      <c r="AF293" s="335"/>
      <c r="AG293" s="335"/>
      <c r="AH293" s="335"/>
      <c r="AI293" s="335"/>
      <c r="AJ293" s="335"/>
      <c r="AK293" s="335"/>
      <c r="AL293" s="335"/>
      <c r="AM293" s="335"/>
      <c r="AN293" s="335"/>
      <c r="AO293" s="335"/>
      <c r="AP293" s="335"/>
      <c r="AQ293" s="335"/>
    </row>
    <row r="294" spans="1:43" s="336" customFormat="1" ht="13.5">
      <c r="A294" s="335"/>
      <c r="B294" s="335"/>
      <c r="C294" s="335"/>
      <c r="D294" s="335"/>
      <c r="E294" s="335"/>
      <c r="F294" s="335"/>
      <c r="G294" s="335"/>
      <c r="H294" s="335"/>
      <c r="I294" s="335"/>
      <c r="J294" s="335"/>
      <c r="K294" s="335"/>
      <c r="L294" s="335"/>
      <c r="M294" s="335"/>
      <c r="N294" s="335"/>
      <c r="O294" s="335"/>
      <c r="P294" s="335"/>
      <c r="Q294" s="335"/>
      <c r="R294" s="335"/>
      <c r="S294" s="335"/>
      <c r="T294" s="335"/>
      <c r="U294" s="335"/>
      <c r="V294" s="335"/>
      <c r="W294" s="335"/>
      <c r="X294" s="335"/>
      <c r="Y294" s="335"/>
      <c r="Z294" s="335"/>
      <c r="AA294" s="335"/>
      <c r="AB294" s="335"/>
      <c r="AC294" s="335"/>
      <c r="AD294" s="335"/>
      <c r="AE294" s="335"/>
      <c r="AF294" s="335"/>
      <c r="AG294" s="335"/>
      <c r="AH294" s="335"/>
      <c r="AI294" s="335"/>
      <c r="AJ294" s="335"/>
      <c r="AK294" s="335"/>
      <c r="AL294" s="335"/>
      <c r="AM294" s="335"/>
      <c r="AN294" s="335"/>
      <c r="AO294" s="335"/>
      <c r="AP294" s="335"/>
      <c r="AQ294" s="335"/>
    </row>
    <row r="295" spans="1:43" s="336" customFormat="1" ht="13.5">
      <c r="A295" s="335"/>
      <c r="B295" s="335"/>
      <c r="C295" s="335"/>
      <c r="D295" s="335"/>
      <c r="E295" s="335"/>
      <c r="F295" s="335"/>
      <c r="G295" s="335"/>
      <c r="H295" s="335"/>
      <c r="I295" s="335"/>
      <c r="J295" s="335"/>
      <c r="K295" s="335"/>
      <c r="L295" s="335"/>
      <c r="M295" s="335"/>
      <c r="N295" s="335"/>
      <c r="O295" s="335"/>
      <c r="P295" s="335"/>
      <c r="Q295" s="335"/>
      <c r="R295" s="335"/>
      <c r="S295" s="335"/>
      <c r="T295" s="335"/>
      <c r="U295" s="335"/>
      <c r="V295" s="335"/>
      <c r="W295" s="335"/>
      <c r="X295" s="335"/>
      <c r="Y295" s="335"/>
      <c r="Z295" s="335"/>
      <c r="AA295" s="335"/>
      <c r="AB295" s="335"/>
      <c r="AC295" s="335"/>
      <c r="AD295" s="335"/>
      <c r="AE295" s="335"/>
      <c r="AF295" s="335"/>
      <c r="AG295" s="335"/>
      <c r="AH295" s="335"/>
      <c r="AI295" s="335"/>
      <c r="AJ295" s="335"/>
      <c r="AK295" s="335"/>
      <c r="AL295" s="335"/>
      <c r="AM295" s="335"/>
      <c r="AN295" s="335"/>
      <c r="AO295" s="335"/>
      <c r="AP295" s="335"/>
      <c r="AQ295" s="335"/>
    </row>
    <row r="296" spans="1:43" s="336" customFormat="1" ht="13.5">
      <c r="A296" s="335"/>
      <c r="B296" s="335"/>
      <c r="C296" s="335"/>
      <c r="D296" s="335"/>
      <c r="E296" s="335"/>
      <c r="F296" s="335"/>
      <c r="G296" s="335"/>
      <c r="H296" s="335"/>
      <c r="I296" s="335"/>
      <c r="J296" s="335"/>
      <c r="K296" s="335"/>
      <c r="L296" s="335"/>
      <c r="M296" s="335"/>
      <c r="N296" s="335"/>
      <c r="O296" s="335"/>
      <c r="P296" s="335"/>
      <c r="Q296" s="335"/>
      <c r="R296" s="335"/>
      <c r="S296" s="335"/>
      <c r="T296" s="335"/>
      <c r="U296" s="335"/>
      <c r="V296" s="335"/>
      <c r="W296" s="335"/>
      <c r="X296" s="335"/>
      <c r="Y296" s="335"/>
      <c r="Z296" s="335"/>
      <c r="AA296" s="335"/>
      <c r="AB296" s="335"/>
      <c r="AC296" s="335"/>
      <c r="AD296" s="335"/>
      <c r="AE296" s="335"/>
      <c r="AF296" s="335"/>
      <c r="AG296" s="335"/>
      <c r="AH296" s="335"/>
      <c r="AI296" s="335"/>
      <c r="AJ296" s="335"/>
      <c r="AK296" s="335"/>
      <c r="AL296" s="335"/>
      <c r="AM296" s="335"/>
      <c r="AN296" s="335"/>
      <c r="AO296" s="335"/>
      <c r="AP296" s="335"/>
      <c r="AQ296" s="335"/>
    </row>
    <row r="297" spans="1:43" s="336" customFormat="1" ht="13.5">
      <c r="A297" s="335"/>
      <c r="B297" s="335"/>
      <c r="C297" s="335"/>
      <c r="D297" s="335"/>
      <c r="E297" s="335"/>
      <c r="F297" s="335"/>
      <c r="G297" s="335"/>
      <c r="H297" s="335"/>
      <c r="I297" s="335"/>
      <c r="J297" s="335"/>
      <c r="K297" s="335"/>
      <c r="L297" s="335"/>
      <c r="M297" s="335"/>
      <c r="N297" s="335"/>
      <c r="O297" s="335"/>
      <c r="P297" s="335"/>
      <c r="Q297" s="335"/>
      <c r="R297" s="335"/>
      <c r="S297" s="335"/>
      <c r="T297" s="335"/>
      <c r="U297" s="335"/>
      <c r="V297" s="335"/>
      <c r="W297" s="335"/>
      <c r="X297" s="335"/>
      <c r="Y297" s="335"/>
      <c r="Z297" s="335"/>
      <c r="AA297" s="335"/>
      <c r="AB297" s="335"/>
      <c r="AC297" s="335"/>
      <c r="AD297" s="335"/>
      <c r="AE297" s="335"/>
      <c r="AF297" s="335"/>
      <c r="AG297" s="335"/>
      <c r="AH297" s="335"/>
      <c r="AI297" s="335"/>
      <c r="AJ297" s="335"/>
      <c r="AK297" s="335"/>
      <c r="AL297" s="335"/>
      <c r="AM297" s="335"/>
      <c r="AN297" s="335"/>
      <c r="AO297" s="335"/>
      <c r="AP297" s="335"/>
      <c r="AQ297" s="335"/>
    </row>
    <row r="298" spans="1:43" s="336" customFormat="1" ht="13.5">
      <c r="A298" s="335"/>
      <c r="B298" s="335"/>
      <c r="C298" s="335"/>
      <c r="D298" s="335"/>
      <c r="E298" s="335"/>
      <c r="F298" s="335"/>
      <c r="G298" s="335"/>
      <c r="H298" s="335"/>
      <c r="I298" s="335"/>
      <c r="J298" s="335"/>
      <c r="K298" s="335"/>
      <c r="L298" s="335"/>
      <c r="M298" s="335"/>
      <c r="N298" s="335"/>
      <c r="O298" s="335"/>
      <c r="P298" s="335"/>
      <c r="Q298" s="335"/>
      <c r="R298" s="335"/>
      <c r="S298" s="335"/>
      <c r="T298" s="335"/>
      <c r="U298" s="335"/>
      <c r="V298" s="335"/>
      <c r="W298" s="335"/>
      <c r="X298" s="335"/>
      <c r="Y298" s="335"/>
      <c r="Z298" s="335"/>
      <c r="AA298" s="335"/>
      <c r="AB298" s="335"/>
      <c r="AC298" s="335"/>
      <c r="AD298" s="335"/>
      <c r="AE298" s="335"/>
      <c r="AF298" s="335"/>
      <c r="AG298" s="335"/>
      <c r="AH298" s="335"/>
      <c r="AI298" s="335"/>
      <c r="AJ298" s="335"/>
      <c r="AK298" s="335"/>
      <c r="AL298" s="335"/>
      <c r="AM298" s="335"/>
      <c r="AN298" s="335"/>
      <c r="AO298" s="335"/>
      <c r="AP298" s="335"/>
      <c r="AQ298" s="335"/>
    </row>
    <row r="299" spans="1:43" s="336" customFormat="1" ht="13.5">
      <c r="A299" s="335"/>
      <c r="B299" s="335"/>
      <c r="C299" s="335"/>
      <c r="D299" s="335"/>
      <c r="E299" s="335"/>
      <c r="F299" s="335"/>
      <c r="G299" s="335"/>
      <c r="H299" s="335"/>
      <c r="I299" s="335"/>
      <c r="J299" s="335"/>
      <c r="K299" s="335"/>
      <c r="L299" s="335"/>
      <c r="M299" s="335"/>
      <c r="N299" s="335"/>
      <c r="O299" s="335"/>
      <c r="P299" s="335"/>
      <c r="Q299" s="335"/>
      <c r="R299" s="335"/>
      <c r="S299" s="335"/>
      <c r="T299" s="335"/>
      <c r="U299" s="335"/>
      <c r="V299" s="335"/>
      <c r="W299" s="335"/>
      <c r="X299" s="335"/>
      <c r="Y299" s="335"/>
      <c r="Z299" s="335"/>
      <c r="AA299" s="335"/>
      <c r="AB299" s="335"/>
      <c r="AC299" s="335"/>
      <c r="AD299" s="335"/>
      <c r="AE299" s="335"/>
      <c r="AF299" s="335"/>
      <c r="AG299" s="335"/>
      <c r="AH299" s="335"/>
      <c r="AI299" s="335"/>
      <c r="AJ299" s="335"/>
      <c r="AK299" s="335"/>
      <c r="AL299" s="335"/>
      <c r="AM299" s="335"/>
      <c r="AN299" s="335"/>
      <c r="AO299" s="335"/>
      <c r="AP299" s="335"/>
      <c r="AQ299" s="335"/>
    </row>
    <row r="300" spans="1:43" s="336" customFormat="1" ht="13.5">
      <c r="A300" s="335"/>
      <c r="B300" s="335"/>
      <c r="C300" s="335"/>
      <c r="D300" s="335"/>
      <c r="E300" s="335"/>
      <c r="F300" s="335"/>
      <c r="G300" s="335"/>
      <c r="H300" s="335"/>
      <c r="I300" s="335"/>
      <c r="J300" s="335"/>
      <c r="K300" s="335"/>
      <c r="L300" s="335"/>
      <c r="M300" s="335"/>
      <c r="N300" s="335"/>
      <c r="O300" s="335"/>
      <c r="P300" s="335"/>
      <c r="Q300" s="335"/>
      <c r="R300" s="335"/>
      <c r="S300" s="335"/>
      <c r="T300" s="335"/>
      <c r="U300" s="335"/>
      <c r="V300" s="335"/>
      <c r="W300" s="335"/>
      <c r="X300" s="335"/>
      <c r="Y300" s="335"/>
      <c r="Z300" s="335"/>
      <c r="AA300" s="335"/>
      <c r="AB300" s="335"/>
      <c r="AC300" s="335"/>
      <c r="AD300" s="335"/>
      <c r="AE300" s="335"/>
      <c r="AF300" s="335"/>
      <c r="AG300" s="335"/>
      <c r="AH300" s="335"/>
      <c r="AI300" s="335"/>
      <c r="AJ300" s="335"/>
      <c r="AK300" s="335"/>
      <c r="AL300" s="335"/>
      <c r="AM300" s="335"/>
      <c r="AN300" s="335"/>
      <c r="AO300" s="335"/>
      <c r="AP300" s="335"/>
      <c r="AQ300" s="335"/>
    </row>
    <row r="301" spans="1:43" s="336" customFormat="1" ht="13.5">
      <c r="A301" s="335"/>
      <c r="B301" s="335"/>
      <c r="C301" s="335"/>
      <c r="D301" s="335"/>
      <c r="E301" s="335"/>
      <c r="F301" s="335"/>
      <c r="G301" s="335"/>
      <c r="H301" s="335"/>
      <c r="I301" s="335"/>
      <c r="J301" s="335"/>
      <c r="K301" s="335"/>
      <c r="L301" s="335"/>
      <c r="M301" s="335"/>
      <c r="N301" s="335"/>
      <c r="O301" s="335"/>
      <c r="P301" s="335"/>
      <c r="Q301" s="335"/>
      <c r="R301" s="335"/>
      <c r="S301" s="335"/>
      <c r="T301" s="335"/>
      <c r="U301" s="335"/>
      <c r="V301" s="335"/>
      <c r="W301" s="335"/>
      <c r="X301" s="335"/>
      <c r="Y301" s="335"/>
      <c r="Z301" s="335"/>
      <c r="AA301" s="335"/>
      <c r="AB301" s="335"/>
      <c r="AC301" s="335"/>
      <c r="AD301" s="335"/>
      <c r="AE301" s="335"/>
      <c r="AF301" s="335"/>
      <c r="AG301" s="335"/>
      <c r="AH301" s="335"/>
      <c r="AI301" s="335"/>
      <c r="AJ301" s="335"/>
      <c r="AK301" s="335"/>
      <c r="AL301" s="335"/>
      <c r="AM301" s="335"/>
      <c r="AN301" s="335"/>
      <c r="AO301" s="335"/>
      <c r="AP301" s="335"/>
      <c r="AQ301" s="335"/>
    </row>
    <row r="302" spans="1:43" s="336" customFormat="1" ht="13.5">
      <c r="A302" s="335"/>
      <c r="B302" s="335"/>
      <c r="C302" s="335"/>
      <c r="D302" s="335"/>
      <c r="E302" s="335"/>
      <c r="F302" s="335"/>
      <c r="G302" s="335"/>
      <c r="H302" s="335"/>
      <c r="I302" s="335"/>
      <c r="J302" s="335"/>
      <c r="K302" s="335"/>
      <c r="L302" s="335"/>
      <c r="M302" s="335"/>
      <c r="N302" s="335"/>
      <c r="O302" s="335"/>
      <c r="P302" s="335"/>
      <c r="Q302" s="335"/>
      <c r="R302" s="335"/>
      <c r="S302" s="335"/>
      <c r="T302" s="335"/>
      <c r="U302" s="335"/>
      <c r="V302" s="335"/>
      <c r="W302" s="335"/>
      <c r="X302" s="335"/>
      <c r="Y302" s="335"/>
      <c r="Z302" s="335"/>
      <c r="AA302" s="335"/>
      <c r="AB302" s="335"/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</row>
    <row r="303" spans="1:43" s="336" customFormat="1" ht="13.5">
      <c r="A303" s="335"/>
      <c r="B303" s="335"/>
      <c r="C303" s="335"/>
      <c r="D303" s="335"/>
      <c r="E303" s="335"/>
      <c r="F303" s="335"/>
      <c r="G303" s="335"/>
      <c r="H303" s="335"/>
      <c r="I303" s="335"/>
      <c r="J303" s="335"/>
      <c r="K303" s="335"/>
      <c r="L303" s="335"/>
      <c r="M303" s="335"/>
      <c r="N303" s="335"/>
      <c r="O303" s="335"/>
      <c r="P303" s="335"/>
      <c r="Q303" s="335"/>
      <c r="R303" s="335"/>
      <c r="S303" s="335"/>
      <c r="T303" s="335"/>
      <c r="U303" s="335"/>
      <c r="V303" s="335"/>
      <c r="W303" s="335"/>
      <c r="X303" s="335"/>
      <c r="Y303" s="335"/>
      <c r="Z303" s="335"/>
      <c r="AA303" s="335"/>
      <c r="AB303" s="335"/>
      <c r="AC303" s="335"/>
      <c r="AD303" s="335"/>
      <c r="AE303" s="335"/>
      <c r="AF303" s="335"/>
      <c r="AG303" s="335"/>
      <c r="AH303" s="335"/>
      <c r="AI303" s="335"/>
      <c r="AJ303" s="335"/>
      <c r="AK303" s="335"/>
      <c r="AL303" s="335"/>
      <c r="AM303" s="335"/>
      <c r="AN303" s="335"/>
      <c r="AO303" s="335"/>
      <c r="AP303" s="335"/>
      <c r="AQ303" s="335"/>
    </row>
    <row r="304" spans="1:43" s="336" customFormat="1" ht="13.5">
      <c r="A304" s="335"/>
      <c r="B304" s="335"/>
      <c r="C304" s="335"/>
      <c r="D304" s="335"/>
      <c r="E304" s="335"/>
      <c r="F304" s="335"/>
      <c r="G304" s="335"/>
      <c r="H304" s="335"/>
      <c r="I304" s="335"/>
      <c r="J304" s="335"/>
      <c r="K304" s="335"/>
      <c r="L304" s="335"/>
      <c r="M304" s="335"/>
      <c r="N304" s="335"/>
      <c r="O304" s="335"/>
      <c r="P304" s="335"/>
      <c r="Q304" s="335"/>
      <c r="R304" s="335"/>
      <c r="S304" s="335"/>
      <c r="T304" s="335"/>
      <c r="U304" s="335"/>
      <c r="V304" s="335"/>
      <c r="W304" s="335"/>
      <c r="X304" s="335"/>
      <c r="Y304" s="335"/>
      <c r="Z304" s="335"/>
      <c r="AA304" s="335"/>
      <c r="AB304" s="335"/>
      <c r="AC304" s="335"/>
      <c r="AD304" s="335"/>
      <c r="AE304" s="335"/>
      <c r="AF304" s="335"/>
      <c r="AG304" s="335"/>
      <c r="AH304" s="335"/>
      <c r="AI304" s="335"/>
      <c r="AJ304" s="335"/>
      <c r="AK304" s="335"/>
      <c r="AL304" s="335"/>
      <c r="AM304" s="335"/>
      <c r="AN304" s="335"/>
      <c r="AO304" s="335"/>
      <c r="AP304" s="335"/>
      <c r="AQ304" s="335"/>
    </row>
    <row r="305" spans="1:43" s="336" customFormat="1" ht="13.5">
      <c r="A305" s="335"/>
      <c r="B305" s="335"/>
      <c r="C305" s="335"/>
      <c r="D305" s="335"/>
      <c r="E305" s="335"/>
      <c r="F305" s="335"/>
      <c r="G305" s="335"/>
      <c r="H305" s="335"/>
      <c r="I305" s="335"/>
      <c r="J305" s="335"/>
      <c r="K305" s="335"/>
      <c r="L305" s="335"/>
      <c r="M305" s="335"/>
      <c r="N305" s="335"/>
      <c r="O305" s="335"/>
      <c r="P305" s="335"/>
      <c r="Q305" s="335"/>
      <c r="R305" s="335"/>
      <c r="S305" s="335"/>
      <c r="T305" s="335"/>
      <c r="U305" s="335"/>
      <c r="V305" s="335"/>
      <c r="W305" s="335"/>
      <c r="X305" s="335"/>
      <c r="Y305" s="335"/>
      <c r="Z305" s="335"/>
      <c r="AA305" s="335"/>
      <c r="AB305" s="335"/>
      <c r="AC305" s="335"/>
      <c r="AD305" s="335"/>
      <c r="AE305" s="335"/>
      <c r="AF305" s="335"/>
      <c r="AG305" s="335"/>
      <c r="AH305" s="335"/>
      <c r="AI305" s="335"/>
      <c r="AJ305" s="335"/>
      <c r="AK305" s="335"/>
      <c r="AL305" s="335"/>
      <c r="AM305" s="335"/>
      <c r="AN305" s="335"/>
      <c r="AO305" s="335"/>
      <c r="AP305" s="335"/>
      <c r="AQ305" s="335"/>
    </row>
    <row r="306" spans="1:43" s="336" customFormat="1" ht="13.5">
      <c r="A306" s="335"/>
      <c r="B306" s="335"/>
      <c r="C306" s="335"/>
      <c r="D306" s="335"/>
      <c r="E306" s="335"/>
      <c r="F306" s="335"/>
      <c r="G306" s="335"/>
      <c r="H306" s="335"/>
      <c r="I306" s="335"/>
      <c r="J306" s="335"/>
      <c r="K306" s="335"/>
      <c r="L306" s="335"/>
      <c r="M306" s="335"/>
      <c r="N306" s="335"/>
      <c r="O306" s="335"/>
      <c r="P306" s="335"/>
      <c r="Q306" s="335"/>
      <c r="R306" s="335"/>
      <c r="S306" s="335"/>
      <c r="T306" s="335"/>
      <c r="U306" s="335"/>
      <c r="V306" s="335"/>
      <c r="W306" s="335"/>
      <c r="X306" s="335"/>
      <c r="Y306" s="335"/>
      <c r="Z306" s="335"/>
      <c r="AA306" s="335"/>
      <c r="AB306" s="335"/>
      <c r="AC306" s="335"/>
      <c r="AD306" s="335"/>
      <c r="AE306" s="335"/>
      <c r="AF306" s="335"/>
      <c r="AG306" s="335"/>
      <c r="AH306" s="335"/>
      <c r="AI306" s="335"/>
      <c r="AJ306" s="335"/>
      <c r="AK306" s="335"/>
      <c r="AL306" s="335"/>
      <c r="AM306" s="335"/>
      <c r="AN306" s="335"/>
      <c r="AO306" s="335"/>
      <c r="AP306" s="335"/>
      <c r="AQ306" s="335"/>
    </row>
    <row r="307" spans="1:43" s="336" customFormat="1" ht="13.5">
      <c r="A307" s="335"/>
      <c r="B307" s="335"/>
      <c r="C307" s="335"/>
      <c r="D307" s="335"/>
      <c r="E307" s="335"/>
      <c r="F307" s="335"/>
      <c r="G307" s="335"/>
      <c r="H307" s="335"/>
      <c r="I307" s="335"/>
      <c r="J307" s="335"/>
      <c r="K307" s="335"/>
      <c r="L307" s="335"/>
      <c r="M307" s="335"/>
      <c r="N307" s="335"/>
      <c r="O307" s="335"/>
      <c r="P307" s="335"/>
      <c r="Q307" s="335"/>
      <c r="R307" s="335"/>
      <c r="S307" s="335"/>
      <c r="T307" s="335"/>
      <c r="U307" s="335"/>
      <c r="V307" s="335"/>
      <c r="W307" s="335"/>
      <c r="X307" s="335"/>
      <c r="Y307" s="335"/>
      <c r="Z307" s="335"/>
      <c r="AA307" s="335"/>
      <c r="AB307" s="335"/>
      <c r="AC307" s="335"/>
      <c r="AD307" s="335"/>
      <c r="AE307" s="335"/>
      <c r="AF307" s="335"/>
      <c r="AG307" s="335"/>
      <c r="AH307" s="335"/>
      <c r="AI307" s="335"/>
      <c r="AJ307" s="335"/>
      <c r="AK307" s="335"/>
      <c r="AL307" s="335"/>
      <c r="AM307" s="335"/>
      <c r="AN307" s="335"/>
      <c r="AO307" s="335"/>
      <c r="AP307" s="335"/>
      <c r="AQ307" s="335"/>
    </row>
    <row r="308" spans="1:43" s="336" customFormat="1" ht="13.5">
      <c r="A308" s="335"/>
      <c r="B308" s="335"/>
      <c r="C308" s="335"/>
      <c r="D308" s="335"/>
      <c r="E308" s="335"/>
      <c r="F308" s="335"/>
      <c r="G308" s="335"/>
      <c r="H308" s="335"/>
      <c r="I308" s="335"/>
      <c r="J308" s="335"/>
      <c r="K308" s="335"/>
      <c r="L308" s="335"/>
      <c r="M308" s="335"/>
      <c r="N308" s="335"/>
      <c r="O308" s="335"/>
      <c r="P308" s="335"/>
      <c r="Q308" s="335"/>
      <c r="R308" s="335"/>
      <c r="S308" s="335"/>
      <c r="T308" s="335"/>
      <c r="U308" s="335"/>
      <c r="V308" s="335"/>
      <c r="W308" s="335"/>
      <c r="X308" s="335"/>
      <c r="Y308" s="335"/>
      <c r="Z308" s="335"/>
      <c r="AA308" s="335"/>
      <c r="AB308" s="335"/>
      <c r="AC308" s="335"/>
      <c r="AD308" s="335"/>
      <c r="AE308" s="335"/>
      <c r="AF308" s="335"/>
      <c r="AG308" s="335"/>
      <c r="AH308" s="335"/>
      <c r="AI308" s="335"/>
      <c r="AJ308" s="335"/>
      <c r="AK308" s="335"/>
      <c r="AL308" s="335"/>
      <c r="AM308" s="335"/>
      <c r="AN308" s="335"/>
      <c r="AO308" s="335"/>
      <c r="AP308" s="335"/>
      <c r="AQ308" s="335"/>
    </row>
    <row r="309" spans="1:43" s="336" customFormat="1" ht="13.5">
      <c r="A309" s="335"/>
      <c r="B309" s="335"/>
      <c r="C309" s="335"/>
      <c r="D309" s="335"/>
      <c r="E309" s="335"/>
      <c r="F309" s="335"/>
      <c r="G309" s="335"/>
      <c r="H309" s="335"/>
      <c r="I309" s="335"/>
      <c r="J309" s="335"/>
      <c r="K309" s="335"/>
      <c r="L309" s="335"/>
      <c r="M309" s="335"/>
      <c r="N309" s="335"/>
      <c r="O309" s="335"/>
      <c r="P309" s="335"/>
      <c r="Q309" s="335"/>
      <c r="R309" s="335"/>
      <c r="S309" s="335"/>
      <c r="T309" s="335"/>
      <c r="U309" s="335"/>
      <c r="V309" s="335"/>
      <c r="W309" s="335"/>
      <c r="X309" s="335"/>
      <c r="Y309" s="335"/>
      <c r="Z309" s="335"/>
      <c r="AA309" s="335"/>
      <c r="AB309" s="335"/>
      <c r="AC309" s="335"/>
      <c r="AD309" s="335"/>
      <c r="AE309" s="335"/>
      <c r="AF309" s="335"/>
      <c r="AG309" s="335"/>
      <c r="AH309" s="335"/>
      <c r="AI309" s="335"/>
      <c r="AJ309" s="335"/>
      <c r="AK309" s="335"/>
      <c r="AL309" s="335"/>
      <c r="AM309" s="335"/>
      <c r="AN309" s="335"/>
      <c r="AO309" s="335"/>
      <c r="AP309" s="335"/>
      <c r="AQ309" s="335"/>
    </row>
    <row r="310" spans="1:43" s="336" customFormat="1" ht="13.5">
      <c r="A310" s="335"/>
      <c r="B310" s="335"/>
      <c r="C310" s="335"/>
      <c r="D310" s="335"/>
      <c r="E310" s="335"/>
      <c r="F310" s="335"/>
      <c r="G310" s="335"/>
      <c r="H310" s="335"/>
      <c r="I310" s="335"/>
      <c r="J310" s="335"/>
      <c r="K310" s="335"/>
      <c r="L310" s="335"/>
      <c r="M310" s="335"/>
      <c r="N310" s="335"/>
      <c r="O310" s="335"/>
      <c r="P310" s="335"/>
      <c r="Q310" s="335"/>
      <c r="R310" s="335"/>
      <c r="S310" s="335"/>
      <c r="T310" s="335"/>
      <c r="U310" s="335"/>
      <c r="V310" s="335"/>
      <c r="W310" s="335"/>
      <c r="X310" s="335"/>
      <c r="Y310" s="335"/>
      <c r="Z310" s="335"/>
      <c r="AA310" s="335"/>
      <c r="AB310" s="335"/>
      <c r="AC310" s="335"/>
      <c r="AD310" s="335"/>
      <c r="AE310" s="335"/>
      <c r="AF310" s="335"/>
      <c r="AG310" s="335"/>
      <c r="AH310" s="335"/>
      <c r="AI310" s="335"/>
      <c r="AJ310" s="335"/>
      <c r="AK310" s="335"/>
      <c r="AL310" s="335"/>
      <c r="AM310" s="335"/>
      <c r="AN310" s="335"/>
      <c r="AO310" s="335"/>
      <c r="AP310" s="335"/>
      <c r="AQ310" s="335"/>
    </row>
    <row r="311" spans="1:43" s="336" customFormat="1" ht="13.5">
      <c r="A311" s="335"/>
      <c r="B311" s="335"/>
      <c r="C311" s="335"/>
      <c r="D311" s="335"/>
      <c r="E311" s="335"/>
      <c r="F311" s="335"/>
      <c r="G311" s="335"/>
      <c r="H311" s="335"/>
      <c r="I311" s="335"/>
      <c r="J311" s="335"/>
      <c r="K311" s="335"/>
      <c r="L311" s="335"/>
      <c r="M311" s="335"/>
      <c r="N311" s="335"/>
      <c r="O311" s="335"/>
      <c r="P311" s="335"/>
      <c r="Q311" s="335"/>
      <c r="R311" s="335"/>
      <c r="S311" s="335"/>
      <c r="T311" s="335"/>
      <c r="U311" s="335"/>
      <c r="V311" s="335"/>
      <c r="W311" s="335"/>
      <c r="X311" s="335"/>
      <c r="Y311" s="335"/>
      <c r="Z311" s="335"/>
      <c r="AA311" s="335"/>
      <c r="AB311" s="335"/>
      <c r="AC311" s="335"/>
      <c r="AD311" s="335"/>
      <c r="AE311" s="335"/>
      <c r="AF311" s="335"/>
      <c r="AG311" s="335"/>
      <c r="AH311" s="335"/>
      <c r="AI311" s="335"/>
      <c r="AJ311" s="335"/>
      <c r="AK311" s="335"/>
      <c r="AL311" s="335"/>
      <c r="AM311" s="335"/>
      <c r="AN311" s="335"/>
      <c r="AO311" s="335"/>
      <c r="AP311" s="335"/>
      <c r="AQ311" s="335"/>
    </row>
    <row r="312" spans="1:43" s="336" customFormat="1" ht="13.5">
      <c r="A312" s="335"/>
      <c r="B312" s="335"/>
      <c r="C312" s="335"/>
      <c r="D312" s="335"/>
      <c r="E312" s="335"/>
      <c r="F312" s="335"/>
      <c r="G312" s="335"/>
      <c r="H312" s="335"/>
      <c r="I312" s="335"/>
      <c r="J312" s="335"/>
      <c r="K312" s="335"/>
      <c r="L312" s="335"/>
      <c r="M312" s="335"/>
      <c r="N312" s="335"/>
      <c r="O312" s="335"/>
      <c r="P312" s="335"/>
      <c r="Q312" s="335"/>
      <c r="R312" s="335"/>
      <c r="S312" s="335"/>
      <c r="T312" s="335"/>
      <c r="U312" s="335"/>
      <c r="V312" s="335"/>
      <c r="W312" s="335"/>
      <c r="X312" s="335"/>
      <c r="Y312" s="335"/>
      <c r="Z312" s="335"/>
      <c r="AA312" s="335"/>
      <c r="AB312" s="335"/>
      <c r="AC312" s="335"/>
      <c r="AD312" s="335"/>
      <c r="AE312" s="335"/>
      <c r="AF312" s="335"/>
      <c r="AG312" s="335"/>
      <c r="AH312" s="335"/>
      <c r="AI312" s="335"/>
      <c r="AJ312" s="335"/>
      <c r="AK312" s="335"/>
      <c r="AL312" s="335"/>
      <c r="AM312" s="335"/>
      <c r="AN312" s="335"/>
      <c r="AO312" s="335"/>
      <c r="AP312" s="335"/>
      <c r="AQ312" s="335"/>
    </row>
    <row r="313" spans="1:43" s="336" customFormat="1" ht="13.5">
      <c r="A313" s="335"/>
      <c r="B313" s="335"/>
      <c r="C313" s="335"/>
      <c r="D313" s="335"/>
      <c r="E313" s="335"/>
      <c r="F313" s="335"/>
      <c r="G313" s="335"/>
      <c r="H313" s="335"/>
      <c r="I313" s="335"/>
      <c r="J313" s="335"/>
      <c r="K313" s="335"/>
      <c r="L313" s="335"/>
      <c r="M313" s="335"/>
      <c r="N313" s="335"/>
      <c r="O313" s="335"/>
      <c r="P313" s="335"/>
      <c r="Q313" s="335"/>
      <c r="R313" s="335"/>
      <c r="S313" s="335"/>
      <c r="T313" s="335"/>
      <c r="U313" s="335"/>
      <c r="V313" s="335"/>
      <c r="W313" s="335"/>
      <c r="X313" s="335"/>
      <c r="Y313" s="335"/>
      <c r="Z313" s="335"/>
      <c r="AA313" s="335"/>
      <c r="AB313" s="335"/>
      <c r="AC313" s="335"/>
      <c r="AD313" s="335"/>
      <c r="AE313" s="335"/>
      <c r="AF313" s="335"/>
      <c r="AG313" s="335"/>
      <c r="AH313" s="335"/>
      <c r="AI313" s="335"/>
      <c r="AJ313" s="335"/>
      <c r="AK313" s="335"/>
      <c r="AL313" s="335"/>
      <c r="AM313" s="335"/>
      <c r="AN313" s="335"/>
      <c r="AO313" s="335"/>
      <c r="AP313" s="335"/>
      <c r="AQ313" s="335"/>
    </row>
    <row r="314" spans="1:43" s="336" customFormat="1" ht="13.5">
      <c r="A314" s="335"/>
      <c r="B314" s="335"/>
      <c r="C314" s="335"/>
      <c r="D314" s="335"/>
      <c r="E314" s="335"/>
      <c r="F314" s="335"/>
      <c r="G314" s="335"/>
      <c r="H314" s="335"/>
      <c r="I314" s="335"/>
      <c r="J314" s="335"/>
      <c r="K314" s="335"/>
      <c r="L314" s="335"/>
      <c r="M314" s="335"/>
      <c r="N314" s="335"/>
      <c r="O314" s="335"/>
      <c r="P314" s="335"/>
      <c r="Q314" s="335"/>
      <c r="R314" s="335"/>
      <c r="S314" s="335"/>
      <c r="T314" s="335"/>
      <c r="U314" s="335"/>
      <c r="V314" s="335"/>
      <c r="W314" s="335"/>
      <c r="X314" s="335"/>
      <c r="Y314" s="335"/>
      <c r="Z314" s="335"/>
      <c r="AA314" s="335"/>
      <c r="AB314" s="335"/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</row>
    <row r="315" spans="1:43" s="336" customFormat="1" ht="13.5">
      <c r="A315" s="335"/>
      <c r="B315" s="335"/>
      <c r="C315" s="335"/>
      <c r="D315" s="335"/>
      <c r="E315" s="335"/>
      <c r="F315" s="335"/>
      <c r="G315" s="335"/>
      <c r="H315" s="335"/>
      <c r="I315" s="335"/>
      <c r="J315" s="335"/>
      <c r="K315" s="335"/>
      <c r="L315" s="335"/>
      <c r="M315" s="335"/>
      <c r="N315" s="335"/>
      <c r="O315" s="335"/>
      <c r="P315" s="335"/>
      <c r="Q315" s="335"/>
      <c r="R315" s="335"/>
      <c r="S315" s="335"/>
      <c r="T315" s="335"/>
      <c r="U315" s="335"/>
      <c r="V315" s="335"/>
      <c r="W315" s="335"/>
      <c r="X315" s="335"/>
      <c r="Y315" s="335"/>
      <c r="Z315" s="335"/>
      <c r="AA315" s="335"/>
      <c r="AB315" s="335"/>
      <c r="AC315" s="335"/>
      <c r="AD315" s="335"/>
      <c r="AE315" s="335"/>
      <c r="AF315" s="335"/>
      <c r="AG315" s="335"/>
      <c r="AH315" s="335"/>
      <c r="AI315" s="335"/>
      <c r="AJ315" s="335"/>
      <c r="AK315" s="335"/>
      <c r="AL315" s="335"/>
      <c r="AM315" s="335"/>
      <c r="AN315" s="335"/>
      <c r="AO315" s="335"/>
      <c r="AP315" s="335"/>
      <c r="AQ315" s="335"/>
    </row>
    <row r="316" spans="1:43" s="336" customFormat="1" ht="13.5">
      <c r="A316" s="335"/>
      <c r="B316" s="335"/>
      <c r="C316" s="335"/>
      <c r="D316" s="335"/>
      <c r="E316" s="335"/>
      <c r="F316" s="335"/>
      <c r="G316" s="335"/>
      <c r="H316" s="335"/>
      <c r="I316" s="335"/>
      <c r="J316" s="335"/>
      <c r="K316" s="335"/>
      <c r="L316" s="335"/>
      <c r="M316" s="335"/>
      <c r="N316" s="335"/>
      <c r="O316" s="335"/>
      <c r="P316" s="335"/>
      <c r="Q316" s="335"/>
      <c r="R316" s="335"/>
      <c r="S316" s="335"/>
      <c r="T316" s="335"/>
      <c r="U316" s="335"/>
      <c r="V316" s="335"/>
      <c r="W316" s="335"/>
      <c r="X316" s="335"/>
      <c r="Y316" s="335"/>
      <c r="Z316" s="335"/>
      <c r="AA316" s="335"/>
      <c r="AB316" s="335"/>
      <c r="AC316" s="335"/>
      <c r="AD316" s="335"/>
      <c r="AE316" s="335"/>
      <c r="AF316" s="335"/>
      <c r="AG316" s="335"/>
      <c r="AH316" s="335"/>
      <c r="AI316" s="335"/>
      <c r="AJ316" s="335"/>
      <c r="AK316" s="335"/>
      <c r="AL316" s="335"/>
      <c r="AM316" s="335"/>
      <c r="AN316" s="335"/>
      <c r="AO316" s="335"/>
      <c r="AP316" s="335"/>
      <c r="AQ316" s="335"/>
    </row>
    <row r="317" spans="1:43" s="336" customFormat="1" ht="13.5">
      <c r="A317" s="335"/>
      <c r="B317" s="335"/>
      <c r="C317" s="335"/>
      <c r="D317" s="335"/>
      <c r="E317" s="335"/>
      <c r="F317" s="335"/>
      <c r="G317" s="335"/>
      <c r="H317" s="335"/>
      <c r="I317" s="335"/>
      <c r="J317" s="335"/>
      <c r="K317" s="335"/>
      <c r="L317" s="335"/>
      <c r="M317" s="335"/>
      <c r="N317" s="335"/>
      <c r="O317" s="335"/>
      <c r="P317" s="335"/>
      <c r="Q317" s="335"/>
      <c r="R317" s="335"/>
      <c r="S317" s="335"/>
      <c r="T317" s="335"/>
      <c r="U317" s="335"/>
      <c r="V317" s="335"/>
      <c r="W317" s="335"/>
      <c r="X317" s="335"/>
      <c r="Y317" s="335"/>
      <c r="Z317" s="335"/>
      <c r="AA317" s="335"/>
      <c r="AB317" s="335"/>
      <c r="AC317" s="335"/>
      <c r="AD317" s="335"/>
      <c r="AE317" s="335"/>
      <c r="AF317" s="335"/>
      <c r="AG317" s="335"/>
      <c r="AH317" s="335"/>
      <c r="AI317" s="335"/>
      <c r="AJ317" s="335"/>
      <c r="AK317" s="335"/>
      <c r="AL317" s="335"/>
      <c r="AM317" s="335"/>
      <c r="AN317" s="335"/>
      <c r="AO317" s="335"/>
      <c r="AP317" s="335"/>
      <c r="AQ317" s="335"/>
    </row>
    <row r="318" spans="1:43" s="336" customFormat="1" ht="13.5">
      <c r="A318" s="335"/>
      <c r="B318" s="335"/>
      <c r="C318" s="335"/>
      <c r="D318" s="335"/>
      <c r="E318" s="335"/>
      <c r="F318" s="335"/>
      <c r="G318" s="335"/>
      <c r="H318" s="335"/>
      <c r="I318" s="335"/>
      <c r="J318" s="335"/>
      <c r="K318" s="335"/>
      <c r="L318" s="335"/>
      <c r="M318" s="335"/>
      <c r="N318" s="335"/>
      <c r="O318" s="335"/>
      <c r="P318" s="335"/>
      <c r="Q318" s="335"/>
      <c r="R318" s="335"/>
      <c r="S318" s="335"/>
      <c r="T318" s="335"/>
      <c r="U318" s="335"/>
      <c r="V318" s="335"/>
      <c r="W318" s="335"/>
      <c r="X318" s="335"/>
      <c r="Y318" s="335"/>
      <c r="Z318" s="335"/>
      <c r="AA318" s="335"/>
      <c r="AB318" s="335"/>
      <c r="AC318" s="335"/>
      <c r="AD318" s="335"/>
      <c r="AE318" s="335"/>
      <c r="AF318" s="335"/>
      <c r="AG318" s="335"/>
      <c r="AH318" s="335"/>
      <c r="AI318" s="335"/>
      <c r="AJ318" s="335"/>
      <c r="AK318" s="335"/>
      <c r="AL318" s="335"/>
      <c r="AM318" s="335"/>
      <c r="AN318" s="335"/>
      <c r="AO318" s="335"/>
      <c r="AP318" s="335"/>
      <c r="AQ318" s="335"/>
    </row>
    <row r="319" spans="1:43" s="336" customFormat="1" ht="13.5">
      <c r="A319" s="335"/>
      <c r="B319" s="335"/>
      <c r="C319" s="335"/>
      <c r="D319" s="335"/>
      <c r="E319" s="335"/>
      <c r="F319" s="335"/>
      <c r="G319" s="335"/>
      <c r="H319" s="335"/>
      <c r="I319" s="335"/>
      <c r="J319" s="335"/>
      <c r="K319" s="335"/>
      <c r="L319" s="335"/>
      <c r="M319" s="335"/>
      <c r="N319" s="335"/>
      <c r="O319" s="335"/>
      <c r="P319" s="335"/>
      <c r="Q319" s="335"/>
      <c r="R319" s="335"/>
      <c r="S319" s="335"/>
      <c r="T319" s="335"/>
      <c r="U319" s="335"/>
      <c r="V319" s="335"/>
      <c r="W319" s="335"/>
      <c r="X319" s="335"/>
      <c r="Y319" s="335"/>
      <c r="Z319" s="335"/>
      <c r="AA319" s="335"/>
      <c r="AB319" s="335"/>
      <c r="AC319" s="335"/>
      <c r="AD319" s="335"/>
      <c r="AE319" s="335"/>
      <c r="AF319" s="335"/>
      <c r="AG319" s="335"/>
      <c r="AH319" s="335"/>
      <c r="AI319" s="335"/>
      <c r="AJ319" s="335"/>
      <c r="AK319" s="335"/>
      <c r="AL319" s="335"/>
      <c r="AM319" s="335"/>
      <c r="AN319" s="335"/>
      <c r="AO319" s="335"/>
      <c r="AP319" s="335"/>
      <c r="AQ319" s="335"/>
    </row>
    <row r="320" spans="1:43" s="336" customFormat="1" ht="13.5">
      <c r="A320" s="335"/>
      <c r="B320" s="335"/>
      <c r="C320" s="335"/>
      <c r="D320" s="335"/>
      <c r="E320" s="335"/>
      <c r="F320" s="335"/>
      <c r="G320" s="335"/>
      <c r="H320" s="335"/>
      <c r="I320" s="335"/>
      <c r="J320" s="335"/>
      <c r="K320" s="335"/>
      <c r="L320" s="335"/>
      <c r="M320" s="335"/>
      <c r="N320" s="335"/>
      <c r="O320" s="335"/>
      <c r="P320" s="335"/>
      <c r="Q320" s="335"/>
      <c r="R320" s="335"/>
      <c r="S320" s="335"/>
      <c r="T320" s="335"/>
      <c r="U320" s="335"/>
      <c r="V320" s="335"/>
      <c r="W320" s="335"/>
      <c r="X320" s="335"/>
      <c r="Y320" s="335"/>
      <c r="Z320" s="335"/>
      <c r="AA320" s="335"/>
      <c r="AB320" s="335"/>
      <c r="AC320" s="335"/>
      <c r="AD320" s="335"/>
      <c r="AE320" s="335"/>
      <c r="AF320" s="335"/>
      <c r="AG320" s="335"/>
      <c r="AH320" s="335"/>
      <c r="AI320" s="335"/>
      <c r="AJ320" s="335"/>
      <c r="AK320" s="335"/>
      <c r="AL320" s="335"/>
      <c r="AM320" s="335"/>
      <c r="AN320" s="335"/>
      <c r="AO320" s="335"/>
      <c r="AP320" s="335"/>
      <c r="AQ320" s="335"/>
    </row>
    <row r="321" spans="1:43" s="336" customFormat="1" ht="13.5">
      <c r="A321" s="335"/>
      <c r="B321" s="335"/>
      <c r="C321" s="335"/>
      <c r="D321" s="335"/>
      <c r="E321" s="335"/>
      <c r="F321" s="335"/>
      <c r="G321" s="335"/>
      <c r="H321" s="335"/>
      <c r="I321" s="335"/>
      <c r="J321" s="335"/>
      <c r="K321" s="335"/>
      <c r="L321" s="335"/>
      <c r="M321" s="335"/>
      <c r="N321" s="335"/>
      <c r="O321" s="335"/>
      <c r="P321" s="335"/>
      <c r="Q321" s="335"/>
      <c r="R321" s="335"/>
      <c r="S321" s="335"/>
      <c r="T321" s="335"/>
      <c r="U321" s="335"/>
      <c r="V321" s="335"/>
      <c r="W321" s="335"/>
      <c r="X321" s="335"/>
      <c r="Y321" s="335"/>
      <c r="Z321" s="335"/>
      <c r="AA321" s="335"/>
      <c r="AB321" s="335"/>
      <c r="AC321" s="335"/>
      <c r="AD321" s="335"/>
      <c r="AE321" s="335"/>
      <c r="AF321" s="335"/>
      <c r="AG321" s="335"/>
      <c r="AH321" s="335"/>
      <c r="AI321" s="335"/>
      <c r="AJ321" s="335"/>
      <c r="AK321" s="335"/>
      <c r="AL321" s="335"/>
      <c r="AM321" s="335"/>
      <c r="AN321" s="335"/>
      <c r="AO321" s="335"/>
      <c r="AP321" s="335"/>
      <c r="AQ321" s="335"/>
    </row>
    <row r="322" spans="1:43" s="336" customFormat="1" ht="13.5">
      <c r="A322" s="335"/>
      <c r="B322" s="335"/>
      <c r="C322" s="335"/>
      <c r="D322" s="335"/>
      <c r="E322" s="335"/>
      <c r="F322" s="335"/>
      <c r="G322" s="335"/>
      <c r="H322" s="335"/>
      <c r="I322" s="335"/>
      <c r="J322" s="335"/>
      <c r="K322" s="335"/>
      <c r="L322" s="335"/>
      <c r="M322" s="335"/>
      <c r="N322" s="335"/>
      <c r="O322" s="335"/>
      <c r="P322" s="335"/>
      <c r="Q322" s="335"/>
      <c r="R322" s="335"/>
      <c r="S322" s="335"/>
      <c r="T322" s="335"/>
      <c r="U322" s="335"/>
      <c r="V322" s="335"/>
      <c r="W322" s="335"/>
      <c r="X322" s="335"/>
      <c r="Y322" s="335"/>
      <c r="Z322" s="335"/>
      <c r="AA322" s="335"/>
      <c r="AB322" s="335"/>
      <c r="AC322" s="335"/>
      <c r="AD322" s="335"/>
      <c r="AE322" s="335"/>
      <c r="AF322" s="335"/>
      <c r="AG322" s="335"/>
      <c r="AH322" s="335"/>
      <c r="AI322" s="335"/>
      <c r="AJ322" s="335"/>
      <c r="AK322" s="335"/>
      <c r="AL322" s="335"/>
      <c r="AM322" s="335"/>
      <c r="AN322" s="335"/>
      <c r="AO322" s="335"/>
      <c r="AP322" s="335"/>
      <c r="AQ322" s="335"/>
    </row>
    <row r="323" spans="1:43" s="336" customFormat="1" ht="13.5">
      <c r="A323" s="335"/>
      <c r="B323" s="335"/>
      <c r="C323" s="335"/>
      <c r="D323" s="335"/>
      <c r="E323" s="335"/>
      <c r="F323" s="335"/>
      <c r="G323" s="335"/>
      <c r="H323" s="335"/>
      <c r="I323" s="335"/>
      <c r="J323" s="335"/>
      <c r="K323" s="335"/>
      <c r="L323" s="335"/>
      <c r="M323" s="335"/>
      <c r="N323" s="335"/>
      <c r="O323" s="335"/>
      <c r="P323" s="335"/>
      <c r="Q323" s="335"/>
      <c r="R323" s="335"/>
      <c r="S323" s="335"/>
      <c r="T323" s="335"/>
      <c r="U323" s="335"/>
      <c r="V323" s="335"/>
      <c r="W323" s="335"/>
      <c r="X323" s="335"/>
      <c r="Y323" s="335"/>
      <c r="Z323" s="335"/>
      <c r="AA323" s="335"/>
      <c r="AB323" s="335"/>
      <c r="AC323" s="335"/>
      <c r="AD323" s="335"/>
      <c r="AE323" s="335"/>
      <c r="AF323" s="335"/>
      <c r="AG323" s="335"/>
      <c r="AH323" s="335"/>
      <c r="AI323" s="335"/>
      <c r="AJ323" s="335"/>
      <c r="AK323" s="335"/>
      <c r="AL323" s="335"/>
      <c r="AM323" s="335"/>
      <c r="AN323" s="335"/>
      <c r="AO323" s="335"/>
      <c r="AP323" s="335"/>
      <c r="AQ323" s="335"/>
    </row>
    <row r="324" spans="1:43" s="336" customFormat="1" ht="13.5">
      <c r="A324" s="335"/>
      <c r="B324" s="335"/>
      <c r="C324" s="335"/>
      <c r="D324" s="335"/>
      <c r="E324" s="335"/>
      <c r="F324" s="335"/>
      <c r="G324" s="335"/>
      <c r="H324" s="335"/>
      <c r="I324" s="335"/>
      <c r="J324" s="335"/>
      <c r="K324" s="335"/>
      <c r="L324" s="335"/>
      <c r="M324" s="335"/>
      <c r="N324" s="335"/>
      <c r="O324" s="335"/>
      <c r="P324" s="335"/>
      <c r="Q324" s="335"/>
      <c r="R324" s="335"/>
      <c r="S324" s="335"/>
      <c r="T324" s="335"/>
      <c r="U324" s="335"/>
      <c r="V324" s="335"/>
      <c r="W324" s="335"/>
      <c r="X324" s="335"/>
      <c r="Y324" s="335"/>
      <c r="Z324" s="335"/>
      <c r="AA324" s="335"/>
      <c r="AB324" s="335"/>
      <c r="AC324" s="335"/>
      <c r="AD324" s="335"/>
      <c r="AE324" s="335"/>
      <c r="AF324" s="335"/>
      <c r="AG324" s="335"/>
      <c r="AH324" s="335"/>
      <c r="AI324" s="335"/>
      <c r="AJ324" s="335"/>
      <c r="AK324" s="335"/>
      <c r="AL324" s="335"/>
      <c r="AM324" s="335"/>
      <c r="AN324" s="335"/>
      <c r="AO324" s="335"/>
      <c r="AP324" s="335"/>
      <c r="AQ324" s="335"/>
    </row>
    <row r="325" spans="1:43" s="336" customFormat="1" ht="13.5">
      <c r="A325" s="335"/>
      <c r="B325" s="335"/>
      <c r="C325" s="335"/>
      <c r="D325" s="335"/>
      <c r="E325" s="335"/>
      <c r="F325" s="335"/>
      <c r="G325" s="335"/>
      <c r="H325" s="335"/>
      <c r="I325" s="335"/>
      <c r="J325" s="335"/>
      <c r="K325" s="335"/>
      <c r="L325" s="335"/>
      <c r="M325" s="335"/>
      <c r="N325" s="335"/>
      <c r="O325" s="335"/>
      <c r="P325" s="335"/>
      <c r="Q325" s="335"/>
      <c r="R325" s="335"/>
      <c r="S325" s="335"/>
      <c r="T325" s="335"/>
      <c r="U325" s="335"/>
      <c r="V325" s="335"/>
      <c r="W325" s="335"/>
      <c r="X325" s="335"/>
      <c r="Y325" s="335"/>
      <c r="Z325" s="335"/>
      <c r="AA325" s="335"/>
      <c r="AB325" s="335"/>
      <c r="AC325" s="335"/>
      <c r="AD325" s="335"/>
      <c r="AE325" s="335"/>
      <c r="AF325" s="335"/>
      <c r="AG325" s="335"/>
      <c r="AH325" s="335"/>
      <c r="AI325" s="335"/>
      <c r="AJ325" s="335"/>
      <c r="AK325" s="335"/>
      <c r="AL325" s="335"/>
      <c r="AM325" s="335"/>
      <c r="AN325" s="335"/>
      <c r="AO325" s="335"/>
      <c r="AP325" s="335"/>
      <c r="AQ325" s="335"/>
    </row>
    <row r="326" spans="1:43" s="336" customFormat="1" ht="13.5">
      <c r="A326" s="335"/>
      <c r="B326" s="335"/>
      <c r="C326" s="335"/>
      <c r="D326" s="335"/>
      <c r="E326" s="335"/>
      <c r="F326" s="335"/>
      <c r="G326" s="335"/>
      <c r="H326" s="335"/>
      <c r="I326" s="335"/>
      <c r="J326" s="335"/>
      <c r="K326" s="335"/>
      <c r="L326" s="335"/>
      <c r="M326" s="335"/>
      <c r="N326" s="335"/>
      <c r="O326" s="335"/>
      <c r="P326" s="335"/>
      <c r="Q326" s="335"/>
      <c r="R326" s="335"/>
      <c r="S326" s="335"/>
      <c r="T326" s="335"/>
      <c r="U326" s="335"/>
      <c r="V326" s="335"/>
      <c r="W326" s="335"/>
      <c r="X326" s="335"/>
      <c r="Y326" s="335"/>
      <c r="Z326" s="335"/>
      <c r="AA326" s="335"/>
      <c r="AB326" s="335"/>
      <c r="AC326" s="335"/>
      <c r="AD326" s="335"/>
      <c r="AE326" s="335"/>
      <c r="AF326" s="335"/>
      <c r="AG326" s="335"/>
      <c r="AH326" s="335"/>
      <c r="AI326" s="335"/>
      <c r="AJ326" s="335"/>
      <c r="AK326" s="335"/>
      <c r="AL326" s="335"/>
      <c r="AM326" s="335"/>
      <c r="AN326" s="335"/>
      <c r="AO326" s="335"/>
      <c r="AP326" s="335"/>
      <c r="AQ326" s="335"/>
    </row>
    <row r="327" spans="1:43" s="336" customFormat="1" ht="13.5">
      <c r="A327" s="335"/>
      <c r="B327" s="335"/>
      <c r="C327" s="335"/>
      <c r="D327" s="335"/>
      <c r="E327" s="335"/>
      <c r="F327" s="335"/>
      <c r="G327" s="335"/>
      <c r="H327" s="335"/>
      <c r="I327" s="335"/>
      <c r="J327" s="335"/>
      <c r="K327" s="335"/>
      <c r="L327" s="335"/>
      <c r="M327" s="335"/>
      <c r="N327" s="335"/>
      <c r="O327" s="335"/>
      <c r="P327" s="335"/>
      <c r="Q327" s="335"/>
      <c r="R327" s="335"/>
      <c r="S327" s="335"/>
      <c r="T327" s="335"/>
      <c r="U327" s="335"/>
      <c r="V327" s="335"/>
      <c r="W327" s="335"/>
      <c r="X327" s="335"/>
      <c r="Y327" s="335"/>
      <c r="Z327" s="335"/>
      <c r="AA327" s="335"/>
      <c r="AB327" s="335"/>
      <c r="AC327" s="335"/>
      <c r="AD327" s="335"/>
      <c r="AE327" s="335"/>
      <c r="AF327" s="335"/>
      <c r="AG327" s="335"/>
      <c r="AH327" s="335"/>
      <c r="AI327" s="335"/>
      <c r="AJ327" s="335"/>
      <c r="AK327" s="335"/>
      <c r="AL327" s="335"/>
      <c r="AM327" s="335"/>
      <c r="AN327" s="335"/>
      <c r="AO327" s="335"/>
      <c r="AP327" s="335"/>
      <c r="AQ327" s="335"/>
    </row>
    <row r="328" spans="1:43" s="336" customFormat="1" ht="13.5">
      <c r="A328" s="335"/>
      <c r="B328" s="335"/>
      <c r="C328" s="335"/>
      <c r="D328" s="335"/>
      <c r="E328" s="335"/>
      <c r="F328" s="335"/>
      <c r="G328" s="335"/>
      <c r="H328" s="335"/>
      <c r="I328" s="335"/>
      <c r="J328" s="335"/>
      <c r="K328" s="335"/>
      <c r="L328" s="335"/>
      <c r="M328" s="335"/>
      <c r="N328" s="335"/>
      <c r="O328" s="335"/>
      <c r="P328" s="335"/>
      <c r="Q328" s="335"/>
      <c r="R328" s="335"/>
      <c r="S328" s="335"/>
      <c r="T328" s="335"/>
      <c r="U328" s="335"/>
      <c r="V328" s="335"/>
      <c r="W328" s="335"/>
      <c r="X328" s="335"/>
      <c r="Y328" s="335"/>
      <c r="Z328" s="335"/>
      <c r="AA328" s="335"/>
      <c r="AB328" s="335"/>
      <c r="AC328" s="335"/>
      <c r="AD328" s="335"/>
      <c r="AE328" s="335"/>
      <c r="AF328" s="335"/>
      <c r="AG328" s="335"/>
      <c r="AH328" s="335"/>
      <c r="AI328" s="335"/>
      <c r="AJ328" s="335"/>
      <c r="AK328" s="335"/>
      <c r="AL328" s="335"/>
      <c r="AM328" s="335"/>
      <c r="AN328" s="335"/>
      <c r="AO328" s="335"/>
      <c r="AP328" s="335"/>
      <c r="AQ328" s="335"/>
    </row>
    <row r="329" spans="1:43" s="336" customFormat="1" ht="13.5">
      <c r="A329" s="335"/>
      <c r="B329" s="335"/>
      <c r="C329" s="335"/>
      <c r="D329" s="335"/>
      <c r="E329" s="335"/>
      <c r="F329" s="335"/>
      <c r="G329" s="335"/>
      <c r="H329" s="335"/>
      <c r="I329" s="335"/>
      <c r="J329" s="335"/>
      <c r="K329" s="335"/>
      <c r="L329" s="335"/>
      <c r="M329" s="335"/>
      <c r="N329" s="335"/>
      <c r="O329" s="335"/>
      <c r="P329" s="335"/>
      <c r="Q329" s="335"/>
      <c r="R329" s="335"/>
      <c r="S329" s="335"/>
      <c r="T329" s="335"/>
      <c r="U329" s="335"/>
      <c r="V329" s="335"/>
      <c r="W329" s="335"/>
      <c r="X329" s="335"/>
      <c r="Y329" s="335"/>
      <c r="Z329" s="335"/>
      <c r="AA329" s="335"/>
      <c r="AB329" s="335"/>
      <c r="AC329" s="335"/>
      <c r="AD329" s="335"/>
      <c r="AE329" s="335"/>
      <c r="AF329" s="335"/>
      <c r="AG329" s="335"/>
      <c r="AH329" s="335"/>
      <c r="AI329" s="335"/>
      <c r="AJ329" s="335"/>
      <c r="AK329" s="335"/>
      <c r="AL329" s="335"/>
      <c r="AM329" s="335"/>
      <c r="AN329" s="335"/>
      <c r="AO329" s="335"/>
      <c r="AP329" s="335"/>
      <c r="AQ329" s="335"/>
    </row>
    <row r="330" spans="1:43" s="336" customFormat="1" ht="13.5">
      <c r="A330" s="335"/>
      <c r="B330" s="335"/>
      <c r="C330" s="335"/>
      <c r="D330" s="335"/>
      <c r="E330" s="335"/>
      <c r="F330" s="335"/>
      <c r="G330" s="335"/>
      <c r="H330" s="335"/>
      <c r="I330" s="335"/>
      <c r="J330" s="335"/>
      <c r="K330" s="335"/>
      <c r="L330" s="335"/>
      <c r="M330" s="335"/>
      <c r="N330" s="335"/>
      <c r="O330" s="335"/>
      <c r="P330" s="335"/>
      <c r="Q330" s="335"/>
      <c r="R330" s="335"/>
      <c r="S330" s="335"/>
      <c r="T330" s="335"/>
      <c r="U330" s="335"/>
      <c r="V330" s="335"/>
      <c r="W330" s="335"/>
      <c r="X330" s="335"/>
      <c r="Y330" s="335"/>
      <c r="Z330" s="335"/>
      <c r="AA330" s="335"/>
      <c r="AB330" s="335"/>
      <c r="AC330" s="335"/>
      <c r="AD330" s="335"/>
      <c r="AE330" s="335"/>
      <c r="AF330" s="335"/>
      <c r="AG330" s="335"/>
      <c r="AH330" s="335"/>
      <c r="AI330" s="335"/>
      <c r="AJ330" s="335"/>
      <c r="AK330" s="335"/>
      <c r="AL330" s="335"/>
      <c r="AM330" s="335"/>
      <c r="AN330" s="335"/>
      <c r="AO330" s="335"/>
      <c r="AP330" s="335"/>
      <c r="AQ330" s="335"/>
    </row>
    <row r="331" spans="1:43" s="336" customFormat="1" ht="13.5">
      <c r="A331" s="335"/>
      <c r="B331" s="335"/>
      <c r="C331" s="335"/>
      <c r="D331" s="335"/>
      <c r="E331" s="335"/>
      <c r="F331" s="335"/>
      <c r="G331" s="335"/>
      <c r="H331" s="335"/>
      <c r="I331" s="335"/>
      <c r="J331" s="335"/>
      <c r="K331" s="335"/>
      <c r="L331" s="335"/>
      <c r="M331" s="335"/>
      <c r="N331" s="335"/>
      <c r="O331" s="335"/>
      <c r="P331" s="335"/>
      <c r="Q331" s="335"/>
      <c r="R331" s="335"/>
      <c r="S331" s="335"/>
      <c r="T331" s="335"/>
      <c r="U331" s="335"/>
      <c r="V331" s="335"/>
      <c r="W331" s="335"/>
      <c r="X331" s="335"/>
      <c r="Y331" s="335"/>
      <c r="Z331" s="335"/>
      <c r="AA331" s="335"/>
      <c r="AB331" s="335"/>
      <c r="AC331" s="335"/>
      <c r="AD331" s="335"/>
      <c r="AE331" s="335"/>
      <c r="AF331" s="335"/>
      <c r="AG331" s="335"/>
      <c r="AH331" s="335"/>
      <c r="AI331" s="335"/>
      <c r="AJ331" s="335"/>
      <c r="AK331" s="335"/>
      <c r="AL331" s="335"/>
      <c r="AM331" s="335"/>
      <c r="AN331" s="335"/>
      <c r="AO331" s="335"/>
      <c r="AP331" s="335"/>
      <c r="AQ331" s="335"/>
    </row>
    <row r="332" spans="1:43" s="336" customFormat="1" ht="13.5">
      <c r="A332" s="335"/>
      <c r="B332" s="335"/>
      <c r="C332" s="335"/>
      <c r="D332" s="335"/>
      <c r="E332" s="335"/>
      <c r="F332" s="335"/>
      <c r="G332" s="335"/>
      <c r="H332" s="335"/>
      <c r="I332" s="335"/>
      <c r="J332" s="335"/>
      <c r="K332" s="335"/>
      <c r="L332" s="335"/>
      <c r="M332" s="335"/>
      <c r="N332" s="335"/>
      <c r="O332" s="335"/>
      <c r="P332" s="335"/>
      <c r="Q332" s="335"/>
      <c r="R332" s="335"/>
      <c r="S332" s="335"/>
      <c r="T332" s="335"/>
      <c r="U332" s="335"/>
      <c r="V332" s="335"/>
      <c r="W332" s="335"/>
      <c r="X332" s="335"/>
      <c r="Y332" s="335"/>
      <c r="Z332" s="335"/>
      <c r="AA332" s="335"/>
      <c r="AB332" s="335"/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</row>
    <row r="333" spans="1:43" s="336" customFormat="1" ht="13.5">
      <c r="A333" s="335"/>
      <c r="B333" s="335"/>
      <c r="C333" s="335"/>
      <c r="D333" s="335"/>
      <c r="E333" s="335"/>
      <c r="F333" s="335"/>
      <c r="G333" s="335"/>
      <c r="H333" s="335"/>
      <c r="I333" s="335"/>
      <c r="J333" s="335"/>
      <c r="K333" s="335"/>
      <c r="L333" s="335"/>
      <c r="M333" s="335"/>
      <c r="N333" s="335"/>
      <c r="O333" s="335"/>
      <c r="P333" s="335"/>
      <c r="Q333" s="335"/>
      <c r="R333" s="335"/>
      <c r="S333" s="335"/>
      <c r="T333" s="335"/>
      <c r="U333" s="335"/>
      <c r="V333" s="335"/>
      <c r="W333" s="335"/>
      <c r="X333" s="335"/>
      <c r="Y333" s="335"/>
      <c r="Z333" s="335"/>
      <c r="AA333" s="335"/>
      <c r="AB333" s="335"/>
      <c r="AC333" s="335"/>
      <c r="AD333" s="335"/>
      <c r="AE333" s="335"/>
      <c r="AF333" s="335"/>
      <c r="AG333" s="335"/>
      <c r="AH333" s="335"/>
      <c r="AI333" s="335"/>
      <c r="AJ333" s="335"/>
      <c r="AK333" s="335"/>
      <c r="AL333" s="335"/>
      <c r="AM333" s="335"/>
      <c r="AN333" s="335"/>
      <c r="AO333" s="335"/>
      <c r="AP333" s="335"/>
      <c r="AQ333" s="335"/>
    </row>
    <row r="334" spans="1:43" s="336" customFormat="1" ht="13.5">
      <c r="A334" s="335"/>
      <c r="B334" s="335"/>
      <c r="C334" s="335"/>
      <c r="D334" s="335"/>
      <c r="E334" s="335"/>
      <c r="F334" s="335"/>
      <c r="G334" s="335"/>
      <c r="H334" s="335"/>
      <c r="I334" s="335"/>
      <c r="J334" s="335"/>
      <c r="K334" s="335"/>
      <c r="L334" s="335"/>
      <c r="M334" s="335"/>
      <c r="N334" s="335"/>
      <c r="O334" s="335"/>
      <c r="P334" s="335"/>
      <c r="Q334" s="335"/>
      <c r="R334" s="335"/>
      <c r="S334" s="335"/>
      <c r="T334" s="335"/>
      <c r="U334" s="335"/>
      <c r="V334" s="335"/>
      <c r="W334" s="335"/>
      <c r="X334" s="335"/>
      <c r="Y334" s="335"/>
      <c r="Z334" s="335"/>
      <c r="AA334" s="335"/>
      <c r="AB334" s="335"/>
      <c r="AC334" s="335"/>
      <c r="AD334" s="335"/>
      <c r="AE334" s="335"/>
      <c r="AF334" s="335"/>
      <c r="AG334" s="335"/>
      <c r="AH334" s="335"/>
      <c r="AI334" s="335"/>
      <c r="AJ334" s="335"/>
      <c r="AK334" s="335"/>
      <c r="AL334" s="335"/>
      <c r="AM334" s="335"/>
      <c r="AN334" s="335"/>
      <c r="AO334" s="335"/>
      <c r="AP334" s="335"/>
      <c r="AQ334" s="335"/>
    </row>
    <row r="335" spans="1:43" s="336" customFormat="1" ht="13.5">
      <c r="A335" s="335"/>
      <c r="B335" s="335"/>
      <c r="C335" s="335"/>
      <c r="D335" s="335"/>
      <c r="E335" s="335"/>
      <c r="F335" s="335"/>
      <c r="G335" s="335"/>
      <c r="H335" s="335"/>
      <c r="I335" s="335"/>
      <c r="J335" s="335"/>
      <c r="K335" s="335"/>
      <c r="L335" s="335"/>
      <c r="M335" s="335"/>
      <c r="N335" s="335"/>
      <c r="O335" s="335"/>
      <c r="P335" s="335"/>
      <c r="Q335" s="335"/>
      <c r="R335" s="335"/>
      <c r="S335" s="335"/>
      <c r="T335" s="335"/>
      <c r="U335" s="335"/>
      <c r="V335" s="335"/>
      <c r="W335" s="335"/>
      <c r="X335" s="335"/>
      <c r="Y335" s="335"/>
      <c r="Z335" s="335"/>
      <c r="AA335" s="335"/>
      <c r="AB335" s="335"/>
      <c r="AC335" s="335"/>
      <c r="AD335" s="335"/>
      <c r="AE335" s="335"/>
      <c r="AF335" s="335"/>
      <c r="AG335" s="335"/>
      <c r="AH335" s="335"/>
      <c r="AI335" s="335"/>
      <c r="AJ335" s="335"/>
      <c r="AK335" s="335"/>
      <c r="AL335" s="335"/>
      <c r="AM335" s="335"/>
      <c r="AN335" s="335"/>
      <c r="AO335" s="335"/>
      <c r="AP335" s="335"/>
      <c r="AQ335" s="335"/>
    </row>
    <row r="336" spans="1:43" s="336" customFormat="1" ht="13.5">
      <c r="A336" s="335"/>
      <c r="B336" s="335"/>
      <c r="C336" s="335"/>
      <c r="D336" s="335"/>
      <c r="E336" s="335"/>
      <c r="F336" s="335"/>
      <c r="G336" s="335"/>
      <c r="H336" s="335"/>
      <c r="I336" s="335"/>
      <c r="J336" s="335"/>
      <c r="K336" s="335"/>
      <c r="L336" s="335"/>
      <c r="M336" s="335"/>
      <c r="N336" s="335"/>
      <c r="O336" s="335"/>
      <c r="P336" s="335"/>
      <c r="Q336" s="335"/>
      <c r="R336" s="335"/>
      <c r="S336" s="335"/>
      <c r="T336" s="335"/>
      <c r="U336" s="335"/>
      <c r="V336" s="335"/>
      <c r="W336" s="335"/>
      <c r="X336" s="335"/>
      <c r="Y336" s="335"/>
      <c r="Z336" s="335"/>
      <c r="AA336" s="335"/>
      <c r="AB336" s="335"/>
      <c r="AC336" s="335"/>
      <c r="AD336" s="335"/>
      <c r="AE336" s="335"/>
      <c r="AF336" s="335"/>
      <c r="AG336" s="335"/>
      <c r="AH336" s="335"/>
      <c r="AI336" s="335"/>
      <c r="AJ336" s="335"/>
      <c r="AK336" s="335"/>
      <c r="AL336" s="335"/>
      <c r="AM336" s="335"/>
      <c r="AN336" s="335"/>
      <c r="AO336" s="335"/>
      <c r="AP336" s="335"/>
      <c r="AQ336" s="335"/>
    </row>
    <row r="337" spans="1:43" s="336" customFormat="1" ht="13.5">
      <c r="A337" s="335"/>
      <c r="B337" s="335"/>
      <c r="C337" s="335"/>
      <c r="D337" s="335"/>
      <c r="E337" s="335"/>
      <c r="F337" s="335"/>
      <c r="G337" s="335"/>
      <c r="H337" s="335"/>
      <c r="I337" s="335"/>
      <c r="J337" s="335"/>
      <c r="K337" s="335"/>
      <c r="L337" s="335"/>
      <c r="M337" s="335"/>
      <c r="N337" s="335"/>
      <c r="O337" s="335"/>
      <c r="P337" s="335"/>
      <c r="Q337" s="335"/>
      <c r="R337" s="335"/>
      <c r="S337" s="335"/>
      <c r="T337" s="335"/>
      <c r="U337" s="335"/>
      <c r="V337" s="335"/>
      <c r="W337" s="335"/>
      <c r="X337" s="335"/>
      <c r="Y337" s="335"/>
      <c r="Z337" s="335"/>
      <c r="AA337" s="335"/>
      <c r="AB337" s="335"/>
      <c r="AC337" s="335"/>
      <c r="AD337" s="335"/>
      <c r="AE337" s="335"/>
      <c r="AF337" s="335"/>
      <c r="AG337" s="335"/>
      <c r="AH337" s="335"/>
      <c r="AI337" s="335"/>
      <c r="AJ337" s="335"/>
      <c r="AK337" s="335"/>
      <c r="AL337" s="335"/>
      <c r="AM337" s="335"/>
      <c r="AN337" s="335"/>
      <c r="AO337" s="335"/>
      <c r="AP337" s="335"/>
      <c r="AQ337" s="335"/>
    </row>
    <row r="338" spans="1:43" s="336" customFormat="1" ht="13.5">
      <c r="A338" s="335"/>
      <c r="B338" s="335"/>
      <c r="C338" s="335"/>
      <c r="D338" s="335"/>
      <c r="E338" s="335"/>
      <c r="F338" s="335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/>
      <c r="U338" s="335"/>
      <c r="V338" s="335"/>
      <c r="W338" s="335"/>
      <c r="X338" s="335"/>
      <c r="Y338" s="335"/>
      <c r="Z338" s="335"/>
      <c r="AA338" s="335"/>
      <c r="AB338" s="335"/>
      <c r="AC338" s="335"/>
      <c r="AD338" s="335"/>
      <c r="AE338" s="335"/>
      <c r="AF338" s="335"/>
      <c r="AG338" s="335"/>
      <c r="AH338" s="335"/>
      <c r="AI338" s="335"/>
      <c r="AJ338" s="335"/>
      <c r="AK338" s="335"/>
      <c r="AL338" s="335"/>
      <c r="AM338" s="335"/>
      <c r="AN338" s="335"/>
      <c r="AO338" s="335"/>
      <c r="AP338" s="335"/>
      <c r="AQ338" s="335"/>
    </row>
    <row r="339" spans="1:43" s="336" customFormat="1" ht="13.5">
      <c r="A339" s="335"/>
      <c r="B339" s="335"/>
      <c r="C339" s="335"/>
      <c r="D339" s="335"/>
      <c r="E339" s="335"/>
      <c r="F339" s="335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/>
      <c r="U339" s="335"/>
      <c r="V339" s="335"/>
      <c r="W339" s="335"/>
      <c r="X339" s="335"/>
      <c r="Y339" s="335"/>
      <c r="Z339" s="335"/>
      <c r="AA339" s="335"/>
      <c r="AB339" s="335"/>
      <c r="AC339" s="335"/>
      <c r="AD339" s="335"/>
      <c r="AE339" s="335"/>
      <c r="AF339" s="335"/>
      <c r="AG339" s="335"/>
      <c r="AH339" s="335"/>
      <c r="AI339" s="335"/>
      <c r="AJ339" s="335"/>
      <c r="AK339" s="335"/>
      <c r="AL339" s="335"/>
      <c r="AM339" s="335"/>
      <c r="AN339" s="335"/>
      <c r="AO339" s="335"/>
      <c r="AP339" s="335"/>
      <c r="AQ339" s="335"/>
    </row>
    <row r="340" spans="1:43" s="336" customFormat="1" ht="13.5">
      <c r="A340" s="335"/>
      <c r="B340" s="335"/>
      <c r="C340" s="335"/>
      <c r="D340" s="335"/>
      <c r="E340" s="335"/>
      <c r="F340" s="335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/>
      <c r="U340" s="335"/>
      <c r="V340" s="335"/>
      <c r="W340" s="335"/>
      <c r="X340" s="335"/>
      <c r="Y340" s="335"/>
      <c r="Z340" s="335"/>
      <c r="AA340" s="335"/>
      <c r="AB340" s="335"/>
      <c r="AC340" s="335"/>
      <c r="AD340" s="335"/>
      <c r="AE340" s="335"/>
      <c r="AF340" s="335"/>
      <c r="AG340" s="335"/>
      <c r="AH340" s="335"/>
      <c r="AI340" s="335"/>
      <c r="AJ340" s="335"/>
      <c r="AK340" s="335"/>
      <c r="AL340" s="335"/>
      <c r="AM340" s="335"/>
      <c r="AN340" s="335"/>
      <c r="AO340" s="335"/>
      <c r="AP340" s="335"/>
      <c r="AQ340" s="335"/>
    </row>
    <row r="341" spans="1:43" s="336" customFormat="1" ht="13.5">
      <c r="A341" s="335"/>
      <c r="B341" s="335"/>
      <c r="C341" s="335"/>
      <c r="D341" s="335"/>
      <c r="E341" s="335"/>
      <c r="F341" s="335"/>
      <c r="G341" s="335"/>
      <c r="H341" s="335"/>
      <c r="I341" s="335"/>
      <c r="J341" s="335"/>
      <c r="K341" s="335"/>
      <c r="L341" s="335"/>
      <c r="M341" s="335"/>
      <c r="N341" s="335"/>
      <c r="O341" s="335"/>
      <c r="P341" s="335"/>
      <c r="Q341" s="335"/>
      <c r="R341" s="335"/>
      <c r="S341" s="335"/>
      <c r="T341" s="335"/>
      <c r="U341" s="335"/>
      <c r="V341" s="335"/>
      <c r="W341" s="335"/>
      <c r="X341" s="335"/>
      <c r="Y341" s="335"/>
      <c r="Z341" s="335"/>
      <c r="AA341" s="335"/>
      <c r="AB341" s="335"/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</row>
    <row r="342" spans="1:43" s="336" customFormat="1" ht="13.5">
      <c r="A342" s="335"/>
      <c r="B342" s="335"/>
      <c r="C342" s="335"/>
      <c r="D342" s="335"/>
      <c r="E342" s="335"/>
      <c r="F342" s="335"/>
      <c r="G342" s="335"/>
      <c r="H342" s="335"/>
      <c r="I342" s="335"/>
      <c r="J342" s="335"/>
      <c r="K342" s="335"/>
      <c r="L342" s="335"/>
      <c r="M342" s="335"/>
      <c r="N342" s="335"/>
      <c r="O342" s="335"/>
      <c r="P342" s="335"/>
      <c r="Q342" s="335"/>
      <c r="R342" s="335"/>
      <c r="S342" s="335"/>
      <c r="T342" s="335"/>
      <c r="U342" s="335"/>
      <c r="V342" s="335"/>
      <c r="W342" s="335"/>
      <c r="X342" s="335"/>
      <c r="Y342" s="335"/>
      <c r="Z342" s="335"/>
      <c r="AA342" s="335"/>
      <c r="AB342" s="335"/>
      <c r="AC342" s="335"/>
      <c r="AD342" s="335"/>
      <c r="AE342" s="335"/>
      <c r="AF342" s="335"/>
      <c r="AG342" s="335"/>
      <c r="AH342" s="335"/>
      <c r="AI342" s="335"/>
      <c r="AJ342" s="335"/>
      <c r="AK342" s="335"/>
      <c r="AL342" s="335"/>
      <c r="AM342" s="335"/>
      <c r="AN342" s="335"/>
      <c r="AO342" s="335"/>
      <c r="AP342" s="335"/>
      <c r="AQ342" s="335"/>
    </row>
    <row r="343" spans="1:43" s="336" customFormat="1" ht="13.5">
      <c r="A343" s="335"/>
      <c r="B343" s="335"/>
      <c r="C343" s="335"/>
      <c r="D343" s="335"/>
      <c r="E343" s="335"/>
      <c r="F343" s="335"/>
      <c r="G343" s="335"/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/>
      <c r="U343" s="335"/>
      <c r="V343" s="335"/>
      <c r="W343" s="335"/>
      <c r="X343" s="335"/>
      <c r="Y343" s="335"/>
      <c r="Z343" s="335"/>
      <c r="AA343" s="335"/>
      <c r="AB343" s="335"/>
      <c r="AC343" s="335"/>
      <c r="AD343" s="335"/>
      <c r="AE343" s="335"/>
      <c r="AF343" s="335"/>
      <c r="AG343" s="335"/>
      <c r="AH343" s="335"/>
      <c r="AI343" s="335"/>
      <c r="AJ343" s="335"/>
      <c r="AK343" s="335"/>
      <c r="AL343" s="335"/>
      <c r="AM343" s="335"/>
      <c r="AN343" s="335"/>
      <c r="AO343" s="335"/>
      <c r="AP343" s="335"/>
      <c r="AQ343" s="335"/>
    </row>
    <row r="344" spans="1:43" s="336" customFormat="1" ht="13.5">
      <c r="A344" s="335"/>
      <c r="B344" s="335"/>
      <c r="C344" s="335"/>
      <c r="D344" s="335"/>
      <c r="E344" s="335"/>
      <c r="F344" s="335"/>
      <c r="G344" s="335"/>
      <c r="H344" s="335"/>
      <c r="I344" s="335"/>
      <c r="J344" s="335"/>
      <c r="K344" s="335"/>
      <c r="L344" s="335"/>
      <c r="M344" s="335"/>
      <c r="N344" s="335"/>
      <c r="O344" s="335"/>
      <c r="P344" s="335"/>
      <c r="Q344" s="335"/>
      <c r="R344" s="335"/>
      <c r="S344" s="335"/>
      <c r="T344" s="335"/>
      <c r="U344" s="335"/>
      <c r="V344" s="335"/>
      <c r="W344" s="335"/>
      <c r="X344" s="335"/>
      <c r="Y344" s="335"/>
      <c r="Z344" s="335"/>
      <c r="AA344" s="335"/>
      <c r="AB344" s="335"/>
      <c r="AC344" s="335"/>
      <c r="AD344" s="335"/>
      <c r="AE344" s="335"/>
      <c r="AF344" s="335"/>
      <c r="AG344" s="335"/>
      <c r="AH344" s="335"/>
      <c r="AI344" s="335"/>
      <c r="AJ344" s="335"/>
      <c r="AK344" s="335"/>
      <c r="AL344" s="335"/>
      <c r="AM344" s="335"/>
      <c r="AN344" s="335"/>
      <c r="AO344" s="335"/>
      <c r="AP344" s="335"/>
      <c r="AQ344" s="335"/>
    </row>
    <row r="345" spans="1:43" s="336" customFormat="1" ht="13.5">
      <c r="A345" s="335"/>
      <c r="B345" s="335"/>
      <c r="C345" s="335"/>
      <c r="D345" s="335"/>
      <c r="E345" s="335"/>
      <c r="F345" s="335"/>
      <c r="G345" s="335"/>
      <c r="H345" s="335"/>
      <c r="I345" s="335"/>
      <c r="J345" s="335"/>
      <c r="K345" s="335"/>
      <c r="L345" s="335"/>
      <c r="M345" s="335"/>
      <c r="N345" s="335"/>
      <c r="O345" s="335"/>
      <c r="P345" s="335"/>
      <c r="Q345" s="335"/>
      <c r="R345" s="335"/>
      <c r="S345" s="335"/>
      <c r="T345" s="335"/>
      <c r="U345" s="335"/>
      <c r="V345" s="335"/>
      <c r="W345" s="335"/>
      <c r="X345" s="335"/>
      <c r="Y345" s="335"/>
      <c r="Z345" s="335"/>
      <c r="AA345" s="335"/>
      <c r="AB345" s="335"/>
      <c r="AC345" s="335"/>
      <c r="AD345" s="335"/>
      <c r="AE345" s="335"/>
      <c r="AF345" s="335"/>
      <c r="AG345" s="335"/>
      <c r="AH345" s="335"/>
      <c r="AI345" s="335"/>
      <c r="AJ345" s="335"/>
      <c r="AK345" s="335"/>
      <c r="AL345" s="335"/>
      <c r="AM345" s="335"/>
      <c r="AN345" s="335"/>
      <c r="AO345" s="335"/>
      <c r="AP345" s="335"/>
      <c r="AQ345" s="335"/>
    </row>
    <row r="346" spans="1:43" s="336" customFormat="1" ht="13.5">
      <c r="A346" s="335"/>
      <c r="B346" s="335"/>
      <c r="C346" s="335"/>
      <c r="D346" s="335"/>
      <c r="E346" s="335"/>
      <c r="F346" s="335"/>
      <c r="G346" s="335"/>
      <c r="H346" s="335"/>
      <c r="I346" s="335"/>
      <c r="J346" s="335"/>
      <c r="K346" s="335"/>
      <c r="L346" s="335"/>
      <c r="M346" s="335"/>
      <c r="N346" s="335"/>
      <c r="O346" s="335"/>
      <c r="P346" s="335"/>
      <c r="Q346" s="335"/>
      <c r="R346" s="335"/>
      <c r="S346" s="335"/>
      <c r="T346" s="335"/>
      <c r="U346" s="335"/>
      <c r="V346" s="335"/>
      <c r="W346" s="335"/>
      <c r="X346" s="335"/>
      <c r="Y346" s="335"/>
      <c r="Z346" s="335"/>
      <c r="AA346" s="335"/>
      <c r="AB346" s="335"/>
      <c r="AC346" s="335"/>
      <c r="AD346" s="335"/>
      <c r="AE346" s="335"/>
      <c r="AF346" s="335"/>
      <c r="AG346" s="335"/>
      <c r="AH346" s="335"/>
      <c r="AI346" s="335"/>
      <c r="AJ346" s="335"/>
      <c r="AK346" s="335"/>
      <c r="AL346" s="335"/>
      <c r="AM346" s="335"/>
      <c r="AN346" s="335"/>
      <c r="AO346" s="335"/>
      <c r="AP346" s="335"/>
      <c r="AQ346" s="335"/>
    </row>
    <row r="347" spans="1:43" s="336" customFormat="1" ht="13.5">
      <c r="A347" s="335"/>
      <c r="B347" s="335"/>
      <c r="C347" s="335"/>
      <c r="D347" s="335"/>
      <c r="E347" s="335"/>
      <c r="F347" s="335"/>
      <c r="G347" s="335"/>
      <c r="H347" s="335"/>
      <c r="I347" s="335"/>
      <c r="J347" s="335"/>
      <c r="K347" s="335"/>
      <c r="L347" s="335"/>
      <c r="M347" s="335"/>
      <c r="N347" s="335"/>
      <c r="O347" s="335"/>
      <c r="P347" s="335"/>
      <c r="Q347" s="335"/>
      <c r="R347" s="335"/>
      <c r="S347" s="335"/>
      <c r="T347" s="335"/>
      <c r="U347" s="335"/>
      <c r="V347" s="335"/>
      <c r="W347" s="335"/>
      <c r="X347" s="335"/>
      <c r="Y347" s="335"/>
      <c r="Z347" s="335"/>
      <c r="AA347" s="335"/>
      <c r="AB347" s="335"/>
      <c r="AC347" s="335"/>
      <c r="AD347" s="335"/>
      <c r="AE347" s="335"/>
      <c r="AF347" s="335"/>
      <c r="AG347" s="335"/>
      <c r="AH347" s="335"/>
      <c r="AI347" s="335"/>
      <c r="AJ347" s="335"/>
      <c r="AK347" s="335"/>
      <c r="AL347" s="335"/>
      <c r="AM347" s="335"/>
      <c r="AN347" s="335"/>
      <c r="AO347" s="335"/>
      <c r="AP347" s="335"/>
      <c r="AQ347" s="335"/>
    </row>
    <row r="348" spans="1:43" s="336" customFormat="1" ht="13.5">
      <c r="A348" s="335"/>
      <c r="B348" s="335"/>
      <c r="C348" s="335"/>
      <c r="D348" s="335"/>
      <c r="E348" s="335"/>
      <c r="F348" s="335"/>
      <c r="G348" s="335"/>
      <c r="H348" s="335"/>
      <c r="I348" s="335"/>
      <c r="J348" s="335"/>
      <c r="K348" s="335"/>
      <c r="L348" s="335"/>
      <c r="M348" s="335"/>
      <c r="N348" s="335"/>
      <c r="O348" s="335"/>
      <c r="P348" s="335"/>
      <c r="Q348" s="335"/>
      <c r="R348" s="335"/>
      <c r="S348" s="335"/>
      <c r="T348" s="335"/>
      <c r="U348" s="335"/>
      <c r="V348" s="335"/>
      <c r="W348" s="335"/>
      <c r="X348" s="335"/>
      <c r="Y348" s="335"/>
      <c r="Z348" s="335"/>
      <c r="AA348" s="335"/>
      <c r="AB348" s="335"/>
      <c r="AC348" s="335"/>
      <c r="AD348" s="335"/>
      <c r="AE348" s="335"/>
      <c r="AF348" s="335"/>
      <c r="AG348" s="335"/>
      <c r="AH348" s="335"/>
      <c r="AI348" s="335"/>
      <c r="AJ348" s="335"/>
      <c r="AK348" s="335"/>
      <c r="AL348" s="335"/>
      <c r="AM348" s="335"/>
      <c r="AN348" s="335"/>
      <c r="AO348" s="335"/>
      <c r="AP348" s="335"/>
      <c r="AQ348" s="335"/>
    </row>
    <row r="349" spans="1:43" s="336" customFormat="1" ht="13.5">
      <c r="A349" s="335"/>
      <c r="B349" s="335"/>
      <c r="C349" s="335"/>
      <c r="D349" s="335"/>
      <c r="E349" s="335"/>
      <c r="F349" s="335"/>
      <c r="G349" s="335"/>
      <c r="H349" s="335"/>
      <c r="I349" s="335"/>
      <c r="J349" s="335"/>
      <c r="K349" s="335"/>
      <c r="L349" s="335"/>
      <c r="M349" s="335"/>
      <c r="N349" s="335"/>
      <c r="O349" s="335"/>
      <c r="P349" s="335"/>
      <c r="Q349" s="335"/>
      <c r="R349" s="335"/>
      <c r="S349" s="335"/>
      <c r="T349" s="335"/>
      <c r="U349" s="335"/>
      <c r="V349" s="335"/>
      <c r="W349" s="335"/>
      <c r="X349" s="335"/>
      <c r="Y349" s="335"/>
      <c r="Z349" s="335"/>
      <c r="AA349" s="335"/>
      <c r="AB349" s="335"/>
      <c r="AC349" s="335"/>
      <c r="AD349" s="335"/>
      <c r="AE349" s="335"/>
      <c r="AF349" s="335"/>
      <c r="AG349" s="335"/>
      <c r="AH349" s="335"/>
      <c r="AI349" s="335"/>
      <c r="AJ349" s="335"/>
      <c r="AK349" s="335"/>
      <c r="AL349" s="335"/>
      <c r="AM349" s="335"/>
      <c r="AN349" s="335"/>
      <c r="AO349" s="335"/>
      <c r="AP349" s="335"/>
      <c r="AQ349" s="335"/>
    </row>
    <row r="350" spans="1:43" s="336" customFormat="1" ht="13.5">
      <c r="A350" s="335"/>
      <c r="B350" s="335"/>
      <c r="C350" s="335"/>
      <c r="D350" s="335"/>
      <c r="E350" s="335"/>
      <c r="F350" s="335"/>
      <c r="G350" s="335"/>
      <c r="H350" s="335"/>
      <c r="I350" s="335"/>
      <c r="J350" s="335"/>
      <c r="K350" s="335"/>
      <c r="L350" s="335"/>
      <c r="M350" s="335"/>
      <c r="N350" s="335"/>
      <c r="O350" s="335"/>
      <c r="P350" s="335"/>
      <c r="Q350" s="335"/>
      <c r="R350" s="335"/>
      <c r="S350" s="335"/>
      <c r="T350" s="335"/>
      <c r="U350" s="335"/>
      <c r="V350" s="335"/>
      <c r="W350" s="335"/>
      <c r="X350" s="335"/>
      <c r="Y350" s="335"/>
      <c r="Z350" s="335"/>
      <c r="AA350" s="335"/>
      <c r="AB350" s="335"/>
      <c r="AC350" s="335"/>
      <c r="AD350" s="335"/>
      <c r="AE350" s="335"/>
      <c r="AF350" s="335"/>
      <c r="AG350" s="335"/>
      <c r="AH350" s="335"/>
      <c r="AI350" s="335"/>
      <c r="AJ350" s="335"/>
      <c r="AK350" s="335"/>
      <c r="AL350" s="335"/>
      <c r="AM350" s="335"/>
      <c r="AN350" s="335"/>
      <c r="AO350" s="335"/>
      <c r="AP350" s="335"/>
      <c r="AQ350" s="335"/>
    </row>
    <row r="351" spans="1:43" s="336" customFormat="1" ht="13.5">
      <c r="A351" s="335"/>
      <c r="B351" s="335"/>
      <c r="C351" s="335"/>
      <c r="D351" s="335"/>
      <c r="E351" s="335"/>
      <c r="F351" s="335"/>
      <c r="G351" s="335"/>
      <c r="H351" s="335"/>
      <c r="I351" s="335"/>
      <c r="J351" s="335"/>
      <c r="K351" s="335"/>
      <c r="L351" s="335"/>
      <c r="M351" s="335"/>
      <c r="N351" s="335"/>
      <c r="O351" s="335"/>
      <c r="P351" s="335"/>
      <c r="Q351" s="335"/>
      <c r="R351" s="335"/>
      <c r="S351" s="335"/>
      <c r="T351" s="335"/>
      <c r="U351" s="335"/>
      <c r="V351" s="335"/>
      <c r="W351" s="335"/>
      <c r="X351" s="335"/>
      <c r="Y351" s="335"/>
      <c r="Z351" s="335"/>
      <c r="AA351" s="335"/>
      <c r="AB351" s="335"/>
      <c r="AC351" s="335"/>
      <c r="AD351" s="335"/>
      <c r="AE351" s="335"/>
      <c r="AF351" s="335"/>
      <c r="AG351" s="335"/>
      <c r="AH351" s="335"/>
      <c r="AI351" s="335"/>
      <c r="AJ351" s="335"/>
      <c r="AK351" s="335"/>
      <c r="AL351" s="335"/>
      <c r="AM351" s="335"/>
      <c r="AN351" s="335"/>
      <c r="AO351" s="335"/>
      <c r="AP351" s="335"/>
      <c r="AQ351" s="335"/>
    </row>
    <row r="352" spans="1:43" s="336" customFormat="1" ht="13.5">
      <c r="A352" s="335"/>
      <c r="B352" s="335"/>
      <c r="C352" s="335"/>
      <c r="D352" s="335"/>
      <c r="E352" s="335"/>
      <c r="F352" s="335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  <c r="R352" s="335"/>
      <c r="S352" s="335"/>
      <c r="T352" s="335"/>
      <c r="U352" s="335"/>
      <c r="V352" s="335"/>
      <c r="W352" s="335"/>
      <c r="X352" s="335"/>
      <c r="Y352" s="335"/>
      <c r="Z352" s="335"/>
      <c r="AA352" s="335"/>
      <c r="AB352" s="335"/>
      <c r="AC352" s="335"/>
      <c r="AD352" s="335"/>
      <c r="AE352" s="335"/>
      <c r="AF352" s="335"/>
      <c r="AG352" s="335"/>
      <c r="AH352" s="335"/>
      <c r="AI352" s="335"/>
      <c r="AJ352" s="335"/>
      <c r="AK352" s="335"/>
      <c r="AL352" s="335"/>
      <c r="AM352" s="335"/>
      <c r="AN352" s="335"/>
      <c r="AO352" s="335"/>
      <c r="AP352" s="335"/>
      <c r="AQ352" s="335"/>
    </row>
    <row r="353" spans="1:43" s="336" customFormat="1" ht="13.5">
      <c r="A353" s="335"/>
      <c r="B353" s="335"/>
      <c r="C353" s="335"/>
      <c r="D353" s="335"/>
      <c r="E353" s="335"/>
      <c r="F353" s="335"/>
      <c r="G353" s="335"/>
      <c r="H353" s="335"/>
      <c r="I353" s="335"/>
      <c r="J353" s="335"/>
      <c r="K353" s="335"/>
      <c r="L353" s="335"/>
      <c r="M353" s="335"/>
      <c r="N353" s="335"/>
      <c r="O353" s="335"/>
      <c r="P353" s="335"/>
      <c r="Q353" s="335"/>
      <c r="R353" s="335"/>
      <c r="S353" s="335"/>
      <c r="T353" s="335"/>
      <c r="U353" s="335"/>
      <c r="V353" s="335"/>
      <c r="W353" s="335"/>
      <c r="X353" s="335"/>
      <c r="Y353" s="335"/>
      <c r="Z353" s="335"/>
      <c r="AA353" s="335"/>
      <c r="AB353" s="335"/>
      <c r="AC353" s="335"/>
      <c r="AD353" s="335"/>
      <c r="AE353" s="335"/>
      <c r="AF353" s="335"/>
      <c r="AG353" s="335"/>
      <c r="AH353" s="335"/>
      <c r="AI353" s="335"/>
      <c r="AJ353" s="335"/>
      <c r="AK353" s="335"/>
      <c r="AL353" s="335"/>
      <c r="AM353" s="335"/>
      <c r="AN353" s="335"/>
      <c r="AO353" s="335"/>
      <c r="AP353" s="335"/>
      <c r="AQ353" s="335"/>
    </row>
    <row r="354" spans="1:43" s="336" customFormat="1" ht="13.5">
      <c r="A354" s="335"/>
      <c r="B354" s="335"/>
      <c r="C354" s="335"/>
      <c r="D354" s="335"/>
      <c r="E354" s="335"/>
      <c r="F354" s="335"/>
      <c r="G354" s="335"/>
      <c r="H354" s="335"/>
      <c r="I354" s="335"/>
      <c r="J354" s="335"/>
      <c r="K354" s="335"/>
      <c r="L354" s="335"/>
      <c r="M354" s="335"/>
      <c r="N354" s="335"/>
      <c r="O354" s="335"/>
      <c r="P354" s="335"/>
      <c r="Q354" s="335"/>
      <c r="R354" s="335"/>
      <c r="S354" s="335"/>
      <c r="T354" s="335"/>
      <c r="U354" s="335"/>
      <c r="V354" s="335"/>
      <c r="W354" s="335"/>
      <c r="X354" s="335"/>
      <c r="Y354" s="335"/>
      <c r="Z354" s="335"/>
      <c r="AA354" s="335"/>
      <c r="AB354" s="335"/>
      <c r="AC354" s="335"/>
      <c r="AD354" s="335"/>
      <c r="AE354" s="335"/>
      <c r="AF354" s="335"/>
      <c r="AG354" s="335"/>
      <c r="AH354" s="335"/>
      <c r="AI354" s="335"/>
      <c r="AJ354" s="335"/>
      <c r="AK354" s="335"/>
      <c r="AL354" s="335"/>
      <c r="AM354" s="335"/>
      <c r="AN354" s="335"/>
      <c r="AO354" s="335"/>
      <c r="AP354" s="335"/>
      <c r="AQ354" s="335"/>
    </row>
    <row r="355" spans="1:43" s="336" customFormat="1" ht="13.5">
      <c r="A355" s="335"/>
      <c r="B355" s="335"/>
      <c r="C355" s="335"/>
      <c r="D355" s="335"/>
      <c r="E355" s="335"/>
      <c r="F355" s="335"/>
      <c r="G355" s="335"/>
      <c r="H355" s="335"/>
      <c r="I355" s="335"/>
      <c r="J355" s="335"/>
      <c r="K355" s="335"/>
      <c r="L355" s="335"/>
      <c r="M355" s="335"/>
      <c r="N355" s="335"/>
      <c r="O355" s="335"/>
      <c r="P355" s="335"/>
      <c r="Q355" s="335"/>
      <c r="R355" s="335"/>
      <c r="S355" s="335"/>
      <c r="T355" s="335"/>
      <c r="U355" s="335"/>
      <c r="V355" s="335"/>
      <c r="W355" s="335"/>
      <c r="X355" s="335"/>
      <c r="Y355" s="335"/>
      <c r="Z355" s="335"/>
      <c r="AA355" s="335"/>
      <c r="AB355" s="335"/>
      <c r="AC355" s="335"/>
      <c r="AD355" s="335"/>
      <c r="AE355" s="335"/>
      <c r="AF355" s="335"/>
      <c r="AG355" s="335"/>
      <c r="AH355" s="335"/>
      <c r="AI355" s="335"/>
      <c r="AJ355" s="335"/>
      <c r="AK355" s="335"/>
      <c r="AL355" s="335"/>
      <c r="AM355" s="335"/>
      <c r="AN355" s="335"/>
      <c r="AO355" s="335"/>
      <c r="AP355" s="335"/>
      <c r="AQ355" s="335"/>
    </row>
    <row r="356" spans="1:43" s="336" customFormat="1" ht="13.5">
      <c r="A356" s="335"/>
      <c r="B356" s="335"/>
      <c r="C356" s="335"/>
      <c r="D356" s="335"/>
      <c r="E356" s="335"/>
      <c r="F356" s="335"/>
      <c r="G356" s="335"/>
      <c r="H356" s="335"/>
      <c r="I356" s="335"/>
      <c r="J356" s="335"/>
      <c r="K356" s="335"/>
      <c r="L356" s="335"/>
      <c r="M356" s="335"/>
      <c r="N356" s="335"/>
      <c r="O356" s="335"/>
      <c r="P356" s="335"/>
      <c r="Q356" s="335"/>
      <c r="R356" s="335"/>
      <c r="S356" s="335"/>
      <c r="T356" s="335"/>
      <c r="U356" s="335"/>
      <c r="V356" s="335"/>
      <c r="W356" s="335"/>
      <c r="X356" s="335"/>
      <c r="Y356" s="335"/>
      <c r="Z356" s="335"/>
      <c r="AA356" s="335"/>
      <c r="AB356" s="335"/>
      <c r="AC356" s="335"/>
      <c r="AD356" s="335"/>
      <c r="AE356" s="335"/>
      <c r="AF356" s="335"/>
      <c r="AG356" s="335"/>
      <c r="AH356" s="335"/>
      <c r="AI356" s="335"/>
      <c r="AJ356" s="335"/>
      <c r="AK356" s="335"/>
      <c r="AL356" s="335"/>
      <c r="AM356" s="335"/>
      <c r="AN356" s="335"/>
      <c r="AO356" s="335"/>
      <c r="AP356" s="335"/>
      <c r="AQ356" s="335"/>
    </row>
    <row r="357" spans="1:43" s="336" customFormat="1" ht="13.5">
      <c r="A357" s="335"/>
      <c r="B357" s="335"/>
      <c r="C357" s="335"/>
      <c r="D357" s="335"/>
      <c r="E357" s="335"/>
      <c r="F357" s="335"/>
      <c r="G357" s="335"/>
      <c r="H357" s="335"/>
      <c r="I357" s="335"/>
      <c r="J357" s="335"/>
      <c r="K357" s="335"/>
      <c r="L357" s="335"/>
      <c r="M357" s="335"/>
      <c r="N357" s="335"/>
      <c r="O357" s="335"/>
      <c r="P357" s="335"/>
      <c r="Q357" s="335"/>
      <c r="R357" s="335"/>
      <c r="S357" s="335"/>
      <c r="T357" s="335"/>
      <c r="U357" s="335"/>
      <c r="V357" s="335"/>
      <c r="W357" s="335"/>
      <c r="X357" s="335"/>
      <c r="Y357" s="335"/>
      <c r="Z357" s="335"/>
      <c r="AA357" s="335"/>
      <c r="AB357" s="335"/>
      <c r="AC357" s="335"/>
      <c r="AD357" s="335"/>
      <c r="AE357" s="335"/>
      <c r="AF357" s="335"/>
      <c r="AG357" s="335"/>
      <c r="AH357" s="335"/>
      <c r="AI357" s="335"/>
      <c r="AJ357" s="335"/>
      <c r="AK357" s="335"/>
      <c r="AL357" s="335"/>
      <c r="AM357" s="335"/>
      <c r="AN357" s="335"/>
      <c r="AO357" s="335"/>
      <c r="AP357" s="335"/>
      <c r="AQ357" s="335"/>
    </row>
    <row r="358" spans="1:43" s="336" customFormat="1" ht="13.5">
      <c r="A358" s="335"/>
      <c r="B358" s="335"/>
      <c r="C358" s="335"/>
      <c r="D358" s="335"/>
      <c r="E358" s="335"/>
      <c r="F358" s="335"/>
      <c r="G358" s="335"/>
      <c r="H358" s="335"/>
      <c r="I358" s="335"/>
      <c r="J358" s="335"/>
      <c r="K358" s="335"/>
      <c r="L358" s="335"/>
      <c r="M358" s="335"/>
      <c r="N358" s="335"/>
      <c r="O358" s="335"/>
      <c r="P358" s="335"/>
      <c r="Q358" s="335"/>
      <c r="R358" s="335"/>
      <c r="S358" s="335"/>
      <c r="T358" s="335"/>
      <c r="U358" s="335"/>
      <c r="V358" s="335"/>
      <c r="W358" s="335"/>
      <c r="X358" s="335"/>
      <c r="Y358" s="335"/>
      <c r="Z358" s="335"/>
      <c r="AA358" s="335"/>
      <c r="AB358" s="335"/>
      <c r="AC358" s="335"/>
      <c r="AD358" s="335"/>
      <c r="AE358" s="335"/>
      <c r="AF358" s="335"/>
      <c r="AG358" s="335"/>
      <c r="AH358" s="335"/>
      <c r="AI358" s="335"/>
      <c r="AJ358" s="335"/>
      <c r="AK358" s="335"/>
      <c r="AL358" s="335"/>
      <c r="AM358" s="335"/>
      <c r="AN358" s="335"/>
      <c r="AO358" s="335"/>
      <c r="AP358" s="335"/>
      <c r="AQ358" s="335"/>
    </row>
    <row r="359" spans="1:43" s="336" customFormat="1" ht="13.5">
      <c r="A359" s="335"/>
      <c r="B359" s="335"/>
      <c r="C359" s="335"/>
      <c r="D359" s="335"/>
      <c r="E359" s="335"/>
      <c r="F359" s="335"/>
      <c r="G359" s="335"/>
      <c r="H359" s="335"/>
      <c r="I359" s="335"/>
      <c r="J359" s="335"/>
      <c r="K359" s="335"/>
      <c r="L359" s="335"/>
      <c r="M359" s="335"/>
      <c r="N359" s="335"/>
      <c r="O359" s="335"/>
      <c r="P359" s="335"/>
      <c r="Q359" s="335"/>
      <c r="R359" s="335"/>
      <c r="S359" s="335"/>
      <c r="T359" s="335"/>
      <c r="U359" s="335"/>
      <c r="V359" s="335"/>
      <c r="W359" s="335"/>
      <c r="X359" s="335"/>
      <c r="Y359" s="335"/>
      <c r="Z359" s="335"/>
      <c r="AA359" s="335"/>
      <c r="AB359" s="335"/>
      <c r="AC359" s="335"/>
      <c r="AD359" s="335"/>
      <c r="AE359" s="335"/>
      <c r="AF359" s="335"/>
      <c r="AG359" s="335"/>
      <c r="AH359" s="335"/>
      <c r="AI359" s="335"/>
      <c r="AJ359" s="335"/>
      <c r="AK359" s="335"/>
      <c r="AL359" s="335"/>
      <c r="AM359" s="335"/>
      <c r="AN359" s="335"/>
      <c r="AO359" s="335"/>
      <c r="AP359" s="335"/>
      <c r="AQ359" s="335"/>
    </row>
    <row r="360" spans="1:43" s="336" customFormat="1" ht="13.5">
      <c r="A360" s="335"/>
      <c r="B360" s="335"/>
      <c r="C360" s="335"/>
      <c r="D360" s="335"/>
      <c r="E360" s="335"/>
      <c r="F360" s="335"/>
      <c r="G360" s="335"/>
      <c r="H360" s="335"/>
      <c r="I360" s="335"/>
      <c r="J360" s="335"/>
      <c r="K360" s="335"/>
      <c r="L360" s="335"/>
      <c r="M360" s="335"/>
      <c r="N360" s="335"/>
      <c r="O360" s="335"/>
      <c r="P360" s="335"/>
      <c r="Q360" s="335"/>
      <c r="R360" s="335"/>
      <c r="S360" s="335"/>
      <c r="T360" s="335"/>
      <c r="U360" s="335"/>
      <c r="V360" s="335"/>
      <c r="W360" s="335"/>
      <c r="X360" s="335"/>
      <c r="Y360" s="335"/>
      <c r="Z360" s="335"/>
      <c r="AA360" s="335"/>
      <c r="AB360" s="335"/>
      <c r="AC360" s="335"/>
      <c r="AD360" s="335"/>
      <c r="AE360" s="335"/>
      <c r="AF360" s="335"/>
      <c r="AG360" s="335"/>
      <c r="AH360" s="335"/>
      <c r="AI360" s="335"/>
      <c r="AJ360" s="335"/>
      <c r="AK360" s="335"/>
      <c r="AL360" s="335"/>
      <c r="AM360" s="335"/>
      <c r="AN360" s="335"/>
      <c r="AO360" s="335"/>
      <c r="AP360" s="335"/>
      <c r="AQ360" s="335"/>
    </row>
    <row r="361" spans="1:43" s="336" customFormat="1" ht="13.5">
      <c r="A361" s="335"/>
      <c r="B361" s="335"/>
      <c r="C361" s="335"/>
      <c r="D361" s="335"/>
      <c r="E361" s="335"/>
      <c r="F361" s="335"/>
      <c r="G361" s="335"/>
      <c r="H361" s="335"/>
      <c r="I361" s="335"/>
      <c r="J361" s="335"/>
      <c r="K361" s="335"/>
      <c r="L361" s="335"/>
      <c r="M361" s="335"/>
      <c r="N361" s="335"/>
      <c r="O361" s="335"/>
      <c r="P361" s="335"/>
      <c r="Q361" s="335"/>
      <c r="R361" s="335"/>
      <c r="S361" s="335"/>
      <c r="T361" s="335"/>
      <c r="U361" s="335"/>
      <c r="V361" s="335"/>
      <c r="W361" s="335"/>
      <c r="X361" s="335"/>
      <c r="Y361" s="335"/>
      <c r="Z361" s="335"/>
      <c r="AA361" s="335"/>
      <c r="AB361" s="335"/>
      <c r="AC361" s="335"/>
      <c r="AD361" s="335"/>
      <c r="AE361" s="335"/>
      <c r="AF361" s="335"/>
      <c r="AG361" s="335"/>
      <c r="AH361" s="335"/>
      <c r="AI361" s="335"/>
      <c r="AJ361" s="335"/>
      <c r="AK361" s="335"/>
      <c r="AL361" s="335"/>
      <c r="AM361" s="335"/>
      <c r="AN361" s="335"/>
      <c r="AO361" s="335"/>
      <c r="AP361" s="335"/>
      <c r="AQ361" s="335"/>
    </row>
    <row r="362" spans="1:43" s="336" customFormat="1" ht="13.5">
      <c r="A362" s="335"/>
      <c r="B362" s="335"/>
      <c r="C362" s="335"/>
      <c r="D362" s="335"/>
      <c r="E362" s="335"/>
      <c r="F362" s="335"/>
      <c r="G362" s="335"/>
      <c r="H362" s="335"/>
      <c r="I362" s="335"/>
      <c r="J362" s="335"/>
      <c r="K362" s="335"/>
      <c r="L362" s="335"/>
      <c r="M362" s="335"/>
      <c r="N362" s="335"/>
      <c r="O362" s="335"/>
      <c r="P362" s="335"/>
      <c r="Q362" s="335"/>
      <c r="R362" s="335"/>
      <c r="S362" s="335"/>
      <c r="T362" s="335"/>
      <c r="U362" s="335"/>
      <c r="V362" s="335"/>
      <c r="W362" s="335"/>
      <c r="X362" s="335"/>
      <c r="Y362" s="335"/>
      <c r="Z362" s="335"/>
      <c r="AA362" s="335"/>
      <c r="AB362" s="335"/>
      <c r="AC362" s="335"/>
      <c r="AD362" s="335"/>
      <c r="AE362" s="335"/>
      <c r="AF362" s="335"/>
      <c r="AG362" s="335"/>
      <c r="AH362" s="335"/>
      <c r="AI362" s="335"/>
      <c r="AJ362" s="335"/>
      <c r="AK362" s="335"/>
      <c r="AL362" s="335"/>
      <c r="AM362" s="335"/>
      <c r="AN362" s="335"/>
      <c r="AO362" s="335"/>
      <c r="AP362" s="335"/>
      <c r="AQ362" s="335"/>
    </row>
    <row r="363" spans="1:43" s="336" customFormat="1" ht="13.5">
      <c r="A363" s="335"/>
      <c r="B363" s="335"/>
      <c r="C363" s="335"/>
      <c r="D363" s="335"/>
      <c r="E363" s="335"/>
      <c r="F363" s="335"/>
      <c r="G363" s="335"/>
      <c r="H363" s="335"/>
      <c r="I363" s="335"/>
      <c r="J363" s="335"/>
      <c r="K363" s="335"/>
      <c r="L363" s="335"/>
      <c r="M363" s="335"/>
      <c r="N363" s="335"/>
      <c r="O363" s="335"/>
      <c r="P363" s="335"/>
      <c r="Q363" s="335"/>
      <c r="R363" s="335"/>
      <c r="S363" s="335"/>
      <c r="T363" s="335"/>
      <c r="U363" s="335"/>
      <c r="V363" s="335"/>
      <c r="W363" s="335"/>
      <c r="X363" s="335"/>
      <c r="Y363" s="335"/>
      <c r="Z363" s="335"/>
      <c r="AA363" s="335"/>
      <c r="AB363" s="335"/>
      <c r="AC363" s="335"/>
      <c r="AD363" s="335"/>
      <c r="AE363" s="335"/>
      <c r="AF363" s="335"/>
      <c r="AG363" s="335"/>
      <c r="AH363" s="335"/>
      <c r="AI363" s="335"/>
      <c r="AJ363" s="335"/>
      <c r="AK363" s="335"/>
      <c r="AL363" s="335"/>
      <c r="AM363" s="335"/>
      <c r="AN363" s="335"/>
      <c r="AO363" s="335"/>
      <c r="AP363" s="335"/>
      <c r="AQ363" s="335"/>
    </row>
    <row r="364" spans="1:43" s="336" customFormat="1" ht="13.5">
      <c r="A364" s="335"/>
      <c r="B364" s="335"/>
      <c r="C364" s="335"/>
      <c r="D364" s="335"/>
      <c r="E364" s="335"/>
      <c r="F364" s="335"/>
      <c r="G364" s="335"/>
      <c r="H364" s="335"/>
      <c r="I364" s="335"/>
      <c r="J364" s="335"/>
      <c r="K364" s="335"/>
      <c r="L364" s="335"/>
      <c r="M364" s="335"/>
      <c r="N364" s="335"/>
      <c r="O364" s="335"/>
      <c r="P364" s="335"/>
      <c r="Q364" s="335"/>
      <c r="R364" s="335"/>
      <c r="S364" s="335"/>
      <c r="T364" s="335"/>
      <c r="U364" s="335"/>
      <c r="V364" s="335"/>
      <c r="W364" s="335"/>
      <c r="X364" s="335"/>
      <c r="Y364" s="335"/>
      <c r="Z364" s="335"/>
      <c r="AA364" s="335"/>
      <c r="AB364" s="335"/>
      <c r="AC364" s="335"/>
      <c r="AD364" s="335"/>
      <c r="AE364" s="335"/>
      <c r="AF364" s="335"/>
      <c r="AG364" s="335"/>
      <c r="AH364" s="335"/>
      <c r="AI364" s="335"/>
      <c r="AJ364" s="335"/>
      <c r="AK364" s="335"/>
      <c r="AL364" s="335"/>
      <c r="AM364" s="335"/>
      <c r="AN364" s="335"/>
      <c r="AO364" s="335"/>
      <c r="AP364" s="335"/>
      <c r="AQ364" s="335"/>
    </row>
    <row r="365" spans="1:43" s="336" customFormat="1" ht="13.5">
      <c r="A365" s="335"/>
      <c r="B365" s="335"/>
      <c r="C365" s="335"/>
      <c r="D365" s="335"/>
      <c r="E365" s="335"/>
      <c r="F365" s="335"/>
      <c r="G365" s="335"/>
      <c r="H365" s="335"/>
      <c r="I365" s="335"/>
      <c r="J365" s="335"/>
      <c r="K365" s="335"/>
      <c r="L365" s="335"/>
      <c r="M365" s="335"/>
      <c r="N365" s="335"/>
      <c r="O365" s="335"/>
      <c r="P365" s="335"/>
      <c r="Q365" s="335"/>
      <c r="R365" s="335"/>
      <c r="S365" s="335"/>
      <c r="T365" s="335"/>
      <c r="U365" s="335"/>
      <c r="V365" s="335"/>
      <c r="W365" s="335"/>
      <c r="X365" s="335"/>
      <c r="Y365" s="335"/>
      <c r="Z365" s="335"/>
      <c r="AA365" s="335"/>
      <c r="AB365" s="335"/>
      <c r="AC365" s="335"/>
      <c r="AD365" s="335"/>
      <c r="AE365" s="335"/>
      <c r="AF365" s="335"/>
      <c r="AG365" s="335"/>
      <c r="AH365" s="335"/>
      <c r="AI365" s="335"/>
      <c r="AJ365" s="335"/>
      <c r="AK365" s="335"/>
      <c r="AL365" s="335"/>
      <c r="AM365" s="335"/>
      <c r="AN365" s="335"/>
      <c r="AO365" s="335"/>
      <c r="AP365" s="335"/>
      <c r="AQ365" s="335"/>
    </row>
    <row r="366" spans="1:43" s="336" customFormat="1" ht="13.5">
      <c r="A366" s="335"/>
      <c r="B366" s="335"/>
      <c r="C366" s="335"/>
      <c r="D366" s="335"/>
      <c r="E366" s="335"/>
      <c r="F366" s="335"/>
      <c r="G366" s="335"/>
      <c r="H366" s="335"/>
      <c r="I366" s="335"/>
      <c r="J366" s="335"/>
      <c r="K366" s="335"/>
      <c r="L366" s="335"/>
      <c r="M366" s="335"/>
      <c r="N366" s="335"/>
      <c r="O366" s="335"/>
      <c r="P366" s="335"/>
      <c r="Q366" s="335"/>
      <c r="R366" s="335"/>
      <c r="S366" s="335"/>
      <c r="T366" s="335"/>
      <c r="U366" s="335"/>
      <c r="V366" s="335"/>
      <c r="W366" s="335"/>
      <c r="X366" s="335"/>
      <c r="Y366" s="335"/>
      <c r="Z366" s="335"/>
      <c r="AA366" s="335"/>
      <c r="AB366" s="335"/>
      <c r="AC366" s="335"/>
      <c r="AD366" s="335"/>
      <c r="AE366" s="335"/>
      <c r="AF366" s="335"/>
      <c r="AG366" s="335"/>
      <c r="AH366" s="335"/>
      <c r="AI366" s="335"/>
      <c r="AJ366" s="335"/>
      <c r="AK366" s="335"/>
      <c r="AL366" s="335"/>
      <c r="AM366" s="335"/>
      <c r="AN366" s="335"/>
      <c r="AO366" s="335"/>
      <c r="AP366" s="335"/>
      <c r="AQ366" s="335"/>
    </row>
    <row r="367" spans="1:43" s="336" customFormat="1" ht="13.5">
      <c r="A367" s="335"/>
      <c r="B367" s="335"/>
      <c r="C367" s="335"/>
      <c r="D367" s="335"/>
      <c r="E367" s="335"/>
      <c r="F367" s="335"/>
      <c r="G367" s="335"/>
      <c r="H367" s="335"/>
      <c r="I367" s="335"/>
      <c r="J367" s="335"/>
      <c r="K367" s="335"/>
      <c r="L367" s="335"/>
      <c r="M367" s="335"/>
      <c r="N367" s="335"/>
      <c r="O367" s="335"/>
      <c r="P367" s="335"/>
      <c r="Q367" s="335"/>
      <c r="R367" s="335"/>
      <c r="S367" s="335"/>
      <c r="T367" s="335"/>
      <c r="U367" s="335"/>
      <c r="V367" s="335"/>
      <c r="W367" s="335"/>
      <c r="X367" s="335"/>
      <c r="Y367" s="335"/>
      <c r="Z367" s="335"/>
      <c r="AA367" s="335"/>
      <c r="AB367" s="335"/>
      <c r="AC367" s="335"/>
      <c r="AD367" s="335"/>
      <c r="AE367" s="335"/>
      <c r="AF367" s="335"/>
      <c r="AG367" s="335"/>
      <c r="AH367" s="335"/>
      <c r="AI367" s="335"/>
      <c r="AJ367" s="335"/>
      <c r="AK367" s="335"/>
      <c r="AL367" s="335"/>
      <c r="AM367" s="335"/>
      <c r="AN367" s="335"/>
      <c r="AO367" s="335"/>
      <c r="AP367" s="335"/>
      <c r="AQ367" s="335"/>
    </row>
    <row r="368" spans="1:43" s="336" customFormat="1" ht="13.5">
      <c r="A368" s="335"/>
      <c r="B368" s="335"/>
      <c r="C368" s="335"/>
      <c r="D368" s="335"/>
      <c r="E368" s="335"/>
      <c r="F368" s="335"/>
      <c r="G368" s="335"/>
      <c r="H368" s="335"/>
      <c r="I368" s="335"/>
      <c r="J368" s="335"/>
      <c r="K368" s="335"/>
      <c r="L368" s="335"/>
      <c r="M368" s="335"/>
      <c r="N368" s="335"/>
      <c r="O368" s="335"/>
      <c r="P368" s="335"/>
      <c r="Q368" s="335"/>
      <c r="R368" s="335"/>
      <c r="S368" s="335"/>
      <c r="T368" s="335"/>
      <c r="U368" s="335"/>
      <c r="V368" s="335"/>
      <c r="W368" s="335"/>
      <c r="X368" s="335"/>
      <c r="Y368" s="335"/>
      <c r="Z368" s="335"/>
      <c r="AA368" s="335"/>
      <c r="AB368" s="335"/>
      <c r="AC368" s="335"/>
      <c r="AD368" s="335"/>
      <c r="AE368" s="335"/>
      <c r="AF368" s="335"/>
      <c r="AG368" s="335"/>
      <c r="AH368" s="335"/>
      <c r="AI368" s="335"/>
      <c r="AJ368" s="335"/>
      <c r="AK368" s="335"/>
      <c r="AL368" s="335"/>
      <c r="AM368" s="335"/>
      <c r="AN368" s="335"/>
      <c r="AO368" s="335"/>
      <c r="AP368" s="335"/>
      <c r="AQ368" s="335"/>
    </row>
    <row r="369" spans="1:43" s="336" customFormat="1" ht="13.5">
      <c r="A369" s="335"/>
      <c r="B369" s="335"/>
      <c r="C369" s="335"/>
      <c r="D369" s="335"/>
      <c r="E369" s="335"/>
      <c r="F369" s="335"/>
      <c r="G369" s="335"/>
      <c r="H369" s="335"/>
      <c r="I369" s="335"/>
      <c r="J369" s="335"/>
      <c r="K369" s="335"/>
      <c r="L369" s="335"/>
      <c r="M369" s="335"/>
      <c r="N369" s="335"/>
      <c r="O369" s="335"/>
      <c r="P369" s="335"/>
      <c r="Q369" s="335"/>
      <c r="R369" s="335"/>
      <c r="S369" s="335"/>
      <c r="T369" s="335"/>
      <c r="U369" s="335"/>
      <c r="V369" s="335"/>
      <c r="W369" s="335"/>
      <c r="X369" s="335"/>
      <c r="Y369" s="335"/>
      <c r="Z369" s="335"/>
      <c r="AA369" s="335"/>
      <c r="AB369" s="335"/>
      <c r="AC369" s="335"/>
      <c r="AD369" s="335"/>
      <c r="AE369" s="335"/>
      <c r="AF369" s="335"/>
      <c r="AG369" s="335"/>
      <c r="AH369" s="335"/>
      <c r="AI369" s="335"/>
      <c r="AJ369" s="335"/>
      <c r="AK369" s="335"/>
      <c r="AL369" s="335"/>
      <c r="AM369" s="335"/>
      <c r="AN369" s="335"/>
      <c r="AO369" s="335"/>
      <c r="AP369" s="335"/>
      <c r="AQ369" s="335"/>
    </row>
    <row r="370" spans="1:43" s="336" customFormat="1" ht="13.5">
      <c r="A370" s="335"/>
      <c r="B370" s="335"/>
      <c r="C370" s="335"/>
      <c r="D370" s="335"/>
      <c r="E370" s="335"/>
      <c r="F370" s="335"/>
      <c r="G370" s="335"/>
      <c r="H370" s="335"/>
      <c r="I370" s="335"/>
      <c r="J370" s="335"/>
      <c r="K370" s="335"/>
      <c r="L370" s="335"/>
      <c r="M370" s="335"/>
      <c r="N370" s="335"/>
      <c r="O370" s="335"/>
      <c r="P370" s="335"/>
      <c r="Q370" s="335"/>
      <c r="R370" s="335"/>
      <c r="S370" s="335"/>
      <c r="T370" s="335"/>
      <c r="U370" s="335"/>
      <c r="V370" s="335"/>
      <c r="W370" s="335"/>
      <c r="X370" s="335"/>
      <c r="Y370" s="335"/>
      <c r="Z370" s="335"/>
      <c r="AA370" s="335"/>
      <c r="AB370" s="335"/>
      <c r="AC370" s="335"/>
      <c r="AD370" s="335"/>
      <c r="AE370" s="335"/>
      <c r="AF370" s="335"/>
      <c r="AG370" s="335"/>
      <c r="AH370" s="335"/>
      <c r="AI370" s="335"/>
      <c r="AJ370" s="335"/>
      <c r="AK370" s="335"/>
      <c r="AL370" s="335"/>
      <c r="AM370" s="335"/>
      <c r="AN370" s="335"/>
      <c r="AO370" s="335"/>
      <c r="AP370" s="335"/>
      <c r="AQ370" s="335"/>
    </row>
    <row r="371" spans="1:43" s="336" customFormat="1" ht="13.5">
      <c r="A371" s="335"/>
      <c r="B371" s="335"/>
      <c r="C371" s="335"/>
      <c r="D371" s="335"/>
      <c r="E371" s="335"/>
      <c r="F371" s="335"/>
      <c r="G371" s="335"/>
      <c r="H371" s="335"/>
      <c r="I371" s="335"/>
      <c r="J371" s="335"/>
      <c r="K371" s="335"/>
      <c r="L371" s="335"/>
      <c r="M371" s="335"/>
      <c r="N371" s="335"/>
      <c r="O371" s="335"/>
      <c r="P371" s="335"/>
      <c r="Q371" s="335"/>
      <c r="R371" s="335"/>
      <c r="S371" s="335"/>
      <c r="T371" s="335"/>
      <c r="U371" s="335"/>
      <c r="V371" s="335"/>
      <c r="W371" s="335"/>
      <c r="X371" s="335"/>
      <c r="Y371" s="335"/>
      <c r="Z371" s="335"/>
      <c r="AA371" s="335"/>
      <c r="AB371" s="335"/>
      <c r="AC371" s="335"/>
      <c r="AD371" s="335"/>
      <c r="AE371" s="335"/>
      <c r="AF371" s="335"/>
      <c r="AG371" s="335"/>
      <c r="AH371" s="335"/>
      <c r="AI371" s="335"/>
      <c r="AJ371" s="335"/>
      <c r="AK371" s="335"/>
      <c r="AL371" s="335"/>
      <c r="AM371" s="335"/>
      <c r="AN371" s="335"/>
      <c r="AO371" s="335"/>
      <c r="AP371" s="335"/>
      <c r="AQ371" s="335"/>
    </row>
    <row r="372" spans="1:43" s="336" customFormat="1" ht="13.5">
      <c r="A372" s="335"/>
      <c r="B372" s="335"/>
      <c r="C372" s="335"/>
      <c r="D372" s="335"/>
      <c r="E372" s="335"/>
      <c r="F372" s="335"/>
      <c r="G372" s="335"/>
      <c r="H372" s="335"/>
      <c r="I372" s="335"/>
      <c r="J372" s="335"/>
      <c r="K372" s="335"/>
      <c r="L372" s="335"/>
      <c r="M372" s="335"/>
      <c r="N372" s="335"/>
      <c r="O372" s="335"/>
      <c r="P372" s="335"/>
      <c r="Q372" s="335"/>
      <c r="R372" s="335"/>
      <c r="S372" s="335"/>
      <c r="T372" s="335"/>
      <c r="U372" s="335"/>
      <c r="V372" s="335"/>
      <c r="W372" s="335"/>
      <c r="X372" s="335"/>
      <c r="Y372" s="335"/>
      <c r="Z372" s="335"/>
      <c r="AA372" s="335"/>
      <c r="AB372" s="335"/>
      <c r="AC372" s="335"/>
      <c r="AD372" s="335"/>
      <c r="AE372" s="335"/>
      <c r="AF372" s="335"/>
      <c r="AG372" s="335"/>
      <c r="AH372" s="335"/>
      <c r="AI372" s="335"/>
      <c r="AJ372" s="335"/>
      <c r="AK372" s="335"/>
      <c r="AL372" s="335"/>
      <c r="AM372" s="335"/>
      <c r="AN372" s="335"/>
      <c r="AO372" s="335"/>
      <c r="AP372" s="335"/>
      <c r="AQ372" s="335"/>
    </row>
    <row r="373" spans="1:43" s="336" customFormat="1" ht="13.5">
      <c r="A373" s="335"/>
      <c r="B373" s="335"/>
      <c r="C373" s="335"/>
      <c r="D373" s="335"/>
      <c r="E373" s="335"/>
      <c r="F373" s="335"/>
      <c r="G373" s="335"/>
      <c r="H373" s="335"/>
      <c r="I373" s="335"/>
      <c r="J373" s="335"/>
      <c r="K373" s="335"/>
      <c r="L373" s="335"/>
      <c r="M373" s="335"/>
      <c r="N373" s="335"/>
      <c r="O373" s="335"/>
      <c r="P373" s="335"/>
      <c r="Q373" s="335"/>
      <c r="R373" s="335"/>
      <c r="S373" s="335"/>
      <c r="T373" s="335"/>
      <c r="U373" s="335"/>
      <c r="V373" s="335"/>
      <c r="W373" s="335"/>
      <c r="X373" s="335"/>
      <c r="Y373" s="335"/>
      <c r="Z373" s="335"/>
      <c r="AA373" s="335"/>
      <c r="AB373" s="335"/>
      <c r="AC373" s="335"/>
      <c r="AD373" s="335"/>
      <c r="AE373" s="335"/>
      <c r="AF373" s="335"/>
      <c r="AG373" s="335"/>
      <c r="AH373" s="335"/>
      <c r="AI373" s="335"/>
      <c r="AJ373" s="335"/>
      <c r="AK373" s="335"/>
      <c r="AL373" s="335"/>
      <c r="AM373" s="335"/>
      <c r="AN373" s="335"/>
      <c r="AO373" s="335"/>
      <c r="AP373" s="335"/>
      <c r="AQ373" s="335"/>
    </row>
    <row r="374" spans="1:43" s="336" customFormat="1" ht="13.5">
      <c r="A374" s="335"/>
      <c r="B374" s="335"/>
      <c r="C374" s="335"/>
      <c r="D374" s="335"/>
      <c r="E374" s="335"/>
      <c r="F374" s="335"/>
      <c r="G374" s="335"/>
      <c r="H374" s="335"/>
      <c r="I374" s="335"/>
      <c r="J374" s="335"/>
      <c r="K374" s="335"/>
      <c r="L374" s="335"/>
      <c r="M374" s="335"/>
      <c r="N374" s="335"/>
      <c r="O374" s="335"/>
      <c r="P374" s="335"/>
      <c r="Q374" s="335"/>
      <c r="R374" s="335"/>
      <c r="S374" s="335"/>
      <c r="T374" s="335"/>
      <c r="U374" s="335"/>
      <c r="V374" s="335"/>
      <c r="W374" s="335"/>
      <c r="X374" s="335"/>
      <c r="Y374" s="335"/>
      <c r="Z374" s="335"/>
      <c r="AA374" s="335"/>
      <c r="AB374" s="335"/>
      <c r="AC374" s="335"/>
      <c r="AD374" s="335"/>
      <c r="AE374" s="335"/>
      <c r="AF374" s="335"/>
      <c r="AG374" s="335"/>
      <c r="AH374" s="335"/>
      <c r="AI374" s="335"/>
      <c r="AJ374" s="335"/>
      <c r="AK374" s="335"/>
      <c r="AL374" s="335"/>
      <c r="AM374" s="335"/>
      <c r="AN374" s="335"/>
      <c r="AO374" s="335"/>
      <c r="AP374" s="335"/>
      <c r="AQ374" s="335"/>
    </row>
    <row r="375" spans="1:43" s="336" customFormat="1" ht="13.5">
      <c r="A375" s="335"/>
      <c r="B375" s="335"/>
      <c r="C375" s="335"/>
      <c r="D375" s="335"/>
      <c r="E375" s="335"/>
      <c r="F375" s="335"/>
      <c r="G375" s="335"/>
      <c r="H375" s="335"/>
      <c r="I375" s="335"/>
      <c r="J375" s="335"/>
      <c r="K375" s="335"/>
      <c r="L375" s="335"/>
      <c r="M375" s="335"/>
      <c r="N375" s="335"/>
      <c r="O375" s="335"/>
      <c r="P375" s="335"/>
      <c r="Q375" s="335"/>
      <c r="R375" s="335"/>
      <c r="S375" s="335"/>
      <c r="T375" s="335"/>
      <c r="U375" s="335"/>
      <c r="V375" s="335"/>
      <c r="W375" s="335"/>
      <c r="X375" s="335"/>
      <c r="Y375" s="335"/>
      <c r="Z375" s="335"/>
      <c r="AA375" s="335"/>
      <c r="AB375" s="335"/>
      <c r="AC375" s="335"/>
      <c r="AD375" s="335"/>
      <c r="AE375" s="335"/>
      <c r="AF375" s="335"/>
      <c r="AG375" s="335"/>
      <c r="AH375" s="335"/>
      <c r="AI375" s="335"/>
      <c r="AJ375" s="335"/>
      <c r="AK375" s="335"/>
      <c r="AL375" s="335"/>
      <c r="AM375" s="335"/>
      <c r="AN375" s="335"/>
      <c r="AO375" s="335"/>
      <c r="AP375" s="335"/>
      <c r="AQ375" s="335"/>
    </row>
    <row r="376" spans="1:43" s="336" customFormat="1" ht="13.5">
      <c r="A376" s="335"/>
      <c r="B376" s="335"/>
      <c r="C376" s="335"/>
      <c r="D376" s="335"/>
      <c r="E376" s="335"/>
      <c r="F376" s="335"/>
      <c r="G376" s="335"/>
      <c r="H376" s="335"/>
      <c r="I376" s="335"/>
      <c r="J376" s="335"/>
      <c r="K376" s="335"/>
      <c r="L376" s="335"/>
      <c r="M376" s="335"/>
      <c r="N376" s="335"/>
      <c r="O376" s="335"/>
      <c r="P376" s="335"/>
      <c r="Q376" s="335"/>
      <c r="R376" s="335"/>
      <c r="S376" s="335"/>
      <c r="T376" s="335"/>
      <c r="U376" s="335"/>
      <c r="V376" s="335"/>
      <c r="W376" s="335"/>
      <c r="X376" s="335"/>
      <c r="Y376" s="335"/>
      <c r="Z376" s="335"/>
      <c r="AA376" s="335"/>
      <c r="AB376" s="335"/>
      <c r="AC376" s="335"/>
      <c r="AD376" s="335"/>
      <c r="AE376" s="335"/>
      <c r="AF376" s="335"/>
      <c r="AG376" s="335"/>
      <c r="AH376" s="335"/>
      <c r="AI376" s="335"/>
      <c r="AJ376" s="335"/>
      <c r="AK376" s="335"/>
      <c r="AL376" s="335"/>
      <c r="AM376" s="335"/>
      <c r="AN376" s="335"/>
      <c r="AO376" s="335"/>
      <c r="AP376" s="335"/>
      <c r="AQ376" s="335"/>
    </row>
    <row r="377" spans="1:43" s="336" customFormat="1" ht="13.5">
      <c r="A377" s="335"/>
      <c r="B377" s="335"/>
      <c r="C377" s="335"/>
      <c r="D377" s="335"/>
      <c r="E377" s="335"/>
      <c r="F377" s="335"/>
      <c r="G377" s="335"/>
      <c r="H377" s="335"/>
      <c r="I377" s="335"/>
      <c r="J377" s="335"/>
      <c r="K377" s="335"/>
      <c r="L377" s="335"/>
      <c r="M377" s="335"/>
      <c r="N377" s="335"/>
      <c r="O377" s="335"/>
      <c r="P377" s="335"/>
      <c r="Q377" s="335"/>
      <c r="R377" s="335"/>
      <c r="S377" s="335"/>
      <c r="T377" s="335"/>
      <c r="U377" s="335"/>
      <c r="V377" s="335"/>
      <c r="W377" s="335"/>
      <c r="X377" s="335"/>
      <c r="Y377" s="335"/>
      <c r="Z377" s="335"/>
      <c r="AA377" s="335"/>
      <c r="AB377" s="335"/>
      <c r="AC377" s="335"/>
      <c r="AD377" s="335"/>
      <c r="AE377" s="335"/>
      <c r="AF377" s="335"/>
      <c r="AG377" s="335"/>
      <c r="AH377" s="335"/>
      <c r="AI377" s="335"/>
      <c r="AJ377" s="335"/>
      <c r="AK377" s="335"/>
      <c r="AL377" s="335"/>
      <c r="AM377" s="335"/>
      <c r="AN377" s="335"/>
      <c r="AO377" s="335"/>
      <c r="AP377" s="335"/>
      <c r="AQ377" s="335"/>
    </row>
    <row r="378" spans="1:43" s="336" customFormat="1" ht="13.5">
      <c r="A378" s="335"/>
      <c r="B378" s="335"/>
      <c r="C378" s="335"/>
      <c r="D378" s="335"/>
      <c r="E378" s="335"/>
      <c r="F378" s="335"/>
      <c r="G378" s="335"/>
      <c r="H378" s="335"/>
      <c r="I378" s="335"/>
      <c r="J378" s="335"/>
      <c r="K378" s="335"/>
      <c r="L378" s="335"/>
      <c r="M378" s="335"/>
      <c r="N378" s="335"/>
      <c r="O378" s="335"/>
      <c r="P378" s="335"/>
      <c r="Q378" s="335"/>
      <c r="R378" s="335"/>
      <c r="S378" s="335"/>
      <c r="T378" s="335"/>
      <c r="U378" s="335"/>
      <c r="V378" s="335"/>
      <c r="W378" s="335"/>
      <c r="X378" s="335"/>
      <c r="Y378" s="335"/>
      <c r="Z378" s="335"/>
      <c r="AA378" s="335"/>
      <c r="AB378" s="335"/>
      <c r="AC378" s="335"/>
      <c r="AD378" s="335"/>
      <c r="AE378" s="335"/>
      <c r="AF378" s="335"/>
      <c r="AG378" s="335"/>
      <c r="AH378" s="335"/>
      <c r="AI378" s="335"/>
      <c r="AJ378" s="335"/>
      <c r="AK378" s="335"/>
      <c r="AL378" s="335"/>
      <c r="AM378" s="335"/>
      <c r="AN378" s="335"/>
      <c r="AO378" s="335"/>
      <c r="AP378" s="335"/>
      <c r="AQ378" s="335"/>
    </row>
    <row r="379" spans="1:43" s="336" customFormat="1" ht="13.5">
      <c r="A379" s="335"/>
      <c r="B379" s="335"/>
      <c r="C379" s="335"/>
      <c r="D379" s="335"/>
      <c r="E379" s="335"/>
      <c r="F379" s="335"/>
      <c r="G379" s="335"/>
      <c r="H379" s="335"/>
      <c r="I379" s="335"/>
      <c r="J379" s="335"/>
      <c r="K379" s="335"/>
      <c r="L379" s="335"/>
      <c r="M379" s="335"/>
      <c r="N379" s="335"/>
      <c r="O379" s="335"/>
      <c r="P379" s="335"/>
      <c r="Q379" s="335"/>
      <c r="R379" s="335"/>
      <c r="S379" s="335"/>
      <c r="T379" s="335"/>
      <c r="U379" s="335"/>
      <c r="V379" s="335"/>
      <c r="W379" s="335"/>
      <c r="X379" s="335"/>
      <c r="Y379" s="335"/>
      <c r="Z379" s="335"/>
      <c r="AA379" s="335"/>
      <c r="AB379" s="335"/>
      <c r="AC379" s="335"/>
      <c r="AD379" s="335"/>
      <c r="AE379" s="335"/>
      <c r="AF379" s="335"/>
      <c r="AG379" s="335"/>
      <c r="AH379" s="335"/>
      <c r="AI379" s="335"/>
      <c r="AJ379" s="335"/>
      <c r="AK379" s="335"/>
      <c r="AL379" s="335"/>
      <c r="AM379" s="335"/>
      <c r="AN379" s="335"/>
      <c r="AO379" s="335"/>
      <c r="AP379" s="335"/>
      <c r="AQ379" s="335"/>
    </row>
    <row r="380" spans="1:43" s="336" customFormat="1" ht="13.5">
      <c r="A380" s="335"/>
      <c r="B380" s="335"/>
      <c r="C380" s="335"/>
      <c r="D380" s="335"/>
      <c r="E380" s="335"/>
      <c r="F380" s="335"/>
      <c r="G380" s="335"/>
      <c r="H380" s="335"/>
      <c r="I380" s="335"/>
      <c r="J380" s="335"/>
      <c r="K380" s="335"/>
      <c r="L380" s="335"/>
      <c r="M380" s="335"/>
      <c r="N380" s="335"/>
      <c r="O380" s="335"/>
      <c r="P380" s="335"/>
      <c r="Q380" s="335"/>
      <c r="R380" s="335"/>
      <c r="S380" s="335"/>
      <c r="T380" s="335"/>
      <c r="U380" s="335"/>
      <c r="V380" s="335"/>
      <c r="W380" s="335"/>
      <c r="X380" s="335"/>
      <c r="Y380" s="335"/>
      <c r="Z380" s="335"/>
      <c r="AA380" s="335"/>
      <c r="AB380" s="335"/>
      <c r="AC380" s="335"/>
      <c r="AD380" s="335"/>
      <c r="AE380" s="335"/>
      <c r="AF380" s="335"/>
      <c r="AG380" s="335"/>
      <c r="AH380" s="335"/>
      <c r="AI380" s="335"/>
      <c r="AJ380" s="335"/>
      <c r="AK380" s="335"/>
      <c r="AL380" s="335"/>
      <c r="AM380" s="335"/>
      <c r="AN380" s="335"/>
      <c r="AO380" s="335"/>
      <c r="AP380" s="335"/>
      <c r="AQ380" s="335"/>
    </row>
    <row r="381" spans="1:43" s="336" customFormat="1" ht="13.5">
      <c r="A381" s="335"/>
      <c r="B381" s="335"/>
      <c r="C381" s="335"/>
      <c r="D381" s="335"/>
      <c r="E381" s="335"/>
      <c r="F381" s="335"/>
      <c r="G381" s="335"/>
      <c r="H381" s="335"/>
      <c r="I381" s="335"/>
      <c r="J381" s="335"/>
      <c r="K381" s="335"/>
      <c r="L381" s="335"/>
      <c r="M381" s="335"/>
      <c r="N381" s="335"/>
      <c r="O381" s="335"/>
      <c r="P381" s="335"/>
      <c r="Q381" s="335"/>
      <c r="R381" s="335"/>
      <c r="S381" s="335"/>
      <c r="T381" s="335"/>
      <c r="U381" s="335"/>
      <c r="V381" s="335"/>
      <c r="W381" s="335"/>
      <c r="X381" s="335"/>
      <c r="Y381" s="335"/>
      <c r="Z381" s="335"/>
      <c r="AA381" s="335"/>
      <c r="AB381" s="335"/>
      <c r="AC381" s="335"/>
      <c r="AD381" s="335"/>
      <c r="AE381" s="335"/>
      <c r="AF381" s="335"/>
      <c r="AG381" s="335"/>
      <c r="AH381" s="335"/>
      <c r="AI381" s="335"/>
      <c r="AJ381" s="335"/>
      <c r="AK381" s="335"/>
      <c r="AL381" s="335"/>
      <c r="AM381" s="335"/>
      <c r="AN381" s="335"/>
      <c r="AO381" s="335"/>
      <c r="AP381" s="335"/>
      <c r="AQ381" s="335"/>
    </row>
    <row r="382" spans="1:43" s="336" customFormat="1" ht="13.5">
      <c r="A382" s="335"/>
      <c r="B382" s="335"/>
      <c r="C382" s="335"/>
      <c r="D382" s="335"/>
      <c r="E382" s="335"/>
      <c r="F382" s="335"/>
      <c r="G382" s="335"/>
      <c r="H382" s="335"/>
      <c r="I382" s="335"/>
      <c r="J382" s="335"/>
      <c r="K382" s="335"/>
      <c r="L382" s="335"/>
      <c r="M382" s="335"/>
      <c r="N382" s="335"/>
      <c r="O382" s="335"/>
      <c r="P382" s="335"/>
      <c r="Q382" s="335"/>
      <c r="R382" s="335"/>
      <c r="S382" s="335"/>
      <c r="T382" s="335"/>
      <c r="U382" s="335"/>
      <c r="V382" s="335"/>
      <c r="W382" s="335"/>
      <c r="X382" s="335"/>
      <c r="Y382" s="335"/>
      <c r="Z382" s="335"/>
      <c r="AA382" s="335"/>
      <c r="AB382" s="335"/>
      <c r="AC382" s="335"/>
      <c r="AD382" s="335"/>
      <c r="AE382" s="335"/>
      <c r="AF382" s="335"/>
      <c r="AG382" s="335"/>
      <c r="AH382" s="335"/>
      <c r="AI382" s="335"/>
      <c r="AJ382" s="335"/>
      <c r="AK382" s="335"/>
      <c r="AL382" s="335"/>
      <c r="AM382" s="335"/>
      <c r="AN382" s="335"/>
      <c r="AO382" s="335"/>
      <c r="AP382" s="335"/>
      <c r="AQ382" s="335"/>
    </row>
    <row r="383" spans="1:43" s="336" customFormat="1" ht="13.5">
      <c r="A383" s="335"/>
      <c r="B383" s="335"/>
      <c r="C383" s="335"/>
      <c r="D383" s="335"/>
      <c r="E383" s="335"/>
      <c r="F383" s="335"/>
      <c r="G383" s="335"/>
      <c r="H383" s="335"/>
      <c r="I383" s="335"/>
      <c r="J383" s="335"/>
      <c r="K383" s="335"/>
      <c r="L383" s="335"/>
      <c r="M383" s="335"/>
      <c r="N383" s="335"/>
      <c r="O383" s="335"/>
      <c r="P383" s="335"/>
      <c r="Q383" s="335"/>
      <c r="R383" s="335"/>
      <c r="S383" s="335"/>
      <c r="T383" s="335"/>
      <c r="U383" s="335"/>
      <c r="V383" s="335"/>
      <c r="W383" s="335"/>
      <c r="X383" s="335"/>
      <c r="Y383" s="335"/>
      <c r="Z383" s="335"/>
      <c r="AA383" s="335"/>
      <c r="AB383" s="335"/>
      <c r="AC383" s="335"/>
      <c r="AD383" s="335"/>
      <c r="AE383" s="335"/>
      <c r="AF383" s="335"/>
      <c r="AG383" s="335"/>
      <c r="AH383" s="335"/>
      <c r="AI383" s="335"/>
      <c r="AJ383" s="335"/>
      <c r="AK383" s="335"/>
      <c r="AL383" s="335"/>
      <c r="AM383" s="335"/>
      <c r="AN383" s="335"/>
      <c r="AO383" s="335"/>
      <c r="AP383" s="335"/>
      <c r="AQ383" s="335"/>
    </row>
    <row r="384" spans="1:43" s="336" customFormat="1" ht="13.5">
      <c r="A384" s="335"/>
      <c r="B384" s="335"/>
      <c r="C384" s="335"/>
      <c r="D384" s="335"/>
      <c r="E384" s="335"/>
      <c r="F384" s="335"/>
      <c r="G384" s="335"/>
      <c r="H384" s="335"/>
      <c r="I384" s="335"/>
      <c r="J384" s="335"/>
      <c r="K384" s="335"/>
      <c r="L384" s="335"/>
      <c r="M384" s="335"/>
      <c r="N384" s="335"/>
      <c r="O384" s="335"/>
      <c r="P384" s="335"/>
      <c r="Q384" s="335"/>
      <c r="R384" s="335"/>
      <c r="S384" s="335"/>
      <c r="T384" s="335"/>
      <c r="U384" s="335"/>
      <c r="V384" s="335"/>
      <c r="W384" s="335"/>
      <c r="X384" s="335"/>
      <c r="Y384" s="335"/>
      <c r="Z384" s="335"/>
      <c r="AA384" s="335"/>
      <c r="AB384" s="335"/>
      <c r="AC384" s="335"/>
      <c r="AD384" s="335"/>
      <c r="AE384" s="335"/>
      <c r="AF384" s="335"/>
      <c r="AG384" s="335"/>
      <c r="AH384" s="335"/>
      <c r="AI384" s="335"/>
      <c r="AJ384" s="335"/>
      <c r="AK384" s="335"/>
      <c r="AL384" s="335"/>
      <c r="AM384" s="335"/>
      <c r="AN384" s="335"/>
      <c r="AO384" s="335"/>
      <c r="AP384" s="335"/>
      <c r="AQ384" s="335"/>
    </row>
    <row r="385" spans="1:43" s="336" customFormat="1" ht="13.5">
      <c r="A385" s="335"/>
      <c r="B385" s="335"/>
      <c r="C385" s="335"/>
      <c r="D385" s="335"/>
      <c r="E385" s="335"/>
      <c r="F385" s="335"/>
      <c r="G385" s="335"/>
      <c r="H385" s="335"/>
      <c r="I385" s="335"/>
      <c r="J385" s="335"/>
      <c r="K385" s="335"/>
      <c r="L385" s="335"/>
      <c r="M385" s="335"/>
      <c r="N385" s="335"/>
      <c r="O385" s="335"/>
      <c r="P385" s="335"/>
      <c r="Q385" s="335"/>
      <c r="R385" s="335"/>
      <c r="S385" s="335"/>
      <c r="T385" s="335"/>
      <c r="U385" s="335"/>
      <c r="V385" s="335"/>
      <c r="W385" s="335"/>
      <c r="X385" s="335"/>
      <c r="Y385" s="335"/>
      <c r="Z385" s="335"/>
      <c r="AA385" s="335"/>
      <c r="AB385" s="335"/>
      <c r="AC385" s="335"/>
      <c r="AD385" s="335"/>
      <c r="AE385" s="335"/>
      <c r="AF385" s="335"/>
      <c r="AG385" s="335"/>
      <c r="AH385" s="335"/>
      <c r="AI385" s="335"/>
      <c r="AJ385" s="335"/>
      <c r="AK385" s="335"/>
      <c r="AL385" s="335"/>
      <c r="AM385" s="335"/>
      <c r="AN385" s="335"/>
      <c r="AO385" s="335"/>
      <c r="AP385" s="335"/>
      <c r="AQ385" s="335"/>
    </row>
    <row r="386" spans="1:43" s="336" customFormat="1" ht="13.5">
      <c r="A386" s="335"/>
      <c r="B386" s="335"/>
      <c r="C386" s="335"/>
      <c r="D386" s="335"/>
      <c r="E386" s="335"/>
      <c r="F386" s="335"/>
      <c r="G386" s="335"/>
      <c r="H386" s="335"/>
      <c r="I386" s="335"/>
      <c r="J386" s="335"/>
      <c r="K386" s="335"/>
      <c r="L386" s="335"/>
      <c r="M386" s="335"/>
      <c r="N386" s="335"/>
      <c r="O386" s="335"/>
      <c r="P386" s="335"/>
      <c r="Q386" s="335"/>
      <c r="R386" s="335"/>
      <c r="S386" s="335"/>
      <c r="T386" s="335"/>
      <c r="U386" s="335"/>
      <c r="V386" s="335"/>
      <c r="W386" s="335"/>
      <c r="X386" s="335"/>
      <c r="Y386" s="335"/>
      <c r="Z386" s="335"/>
      <c r="AA386" s="335"/>
      <c r="AB386" s="335"/>
      <c r="AC386" s="335"/>
      <c r="AD386" s="335"/>
      <c r="AE386" s="335"/>
      <c r="AF386" s="335"/>
      <c r="AG386" s="335"/>
      <c r="AH386" s="335"/>
      <c r="AI386" s="335"/>
      <c r="AJ386" s="335"/>
      <c r="AK386" s="335"/>
      <c r="AL386" s="335"/>
      <c r="AM386" s="335"/>
      <c r="AN386" s="335"/>
      <c r="AO386" s="335"/>
      <c r="AP386" s="335"/>
      <c r="AQ386" s="335"/>
    </row>
    <row r="387" spans="1:43" s="336" customFormat="1" ht="13.5">
      <c r="A387" s="335"/>
      <c r="B387" s="335"/>
      <c r="C387" s="335"/>
      <c r="D387" s="335"/>
      <c r="E387" s="335"/>
      <c r="F387" s="335"/>
      <c r="G387" s="335"/>
      <c r="H387" s="335"/>
      <c r="I387" s="335"/>
      <c r="J387" s="335"/>
      <c r="K387" s="335"/>
      <c r="L387" s="335"/>
      <c r="M387" s="335"/>
      <c r="N387" s="335"/>
      <c r="O387" s="335"/>
      <c r="P387" s="335"/>
      <c r="Q387" s="335"/>
      <c r="R387" s="335"/>
      <c r="S387" s="335"/>
      <c r="T387" s="335"/>
      <c r="U387" s="335"/>
      <c r="V387" s="335"/>
      <c r="W387" s="335"/>
      <c r="X387" s="335"/>
      <c r="Y387" s="335"/>
      <c r="Z387" s="335"/>
      <c r="AA387" s="335"/>
      <c r="AB387" s="335"/>
      <c r="AC387" s="335"/>
      <c r="AD387" s="335"/>
      <c r="AE387" s="335"/>
      <c r="AF387" s="335"/>
      <c r="AG387" s="335"/>
      <c r="AH387" s="335"/>
      <c r="AI387" s="335"/>
      <c r="AJ387" s="335"/>
      <c r="AK387" s="335"/>
      <c r="AL387" s="335"/>
      <c r="AM387" s="335"/>
      <c r="AN387" s="335"/>
      <c r="AO387" s="335"/>
      <c r="AP387" s="335"/>
      <c r="AQ387" s="335"/>
    </row>
    <row r="388" spans="1:43" s="336" customFormat="1" ht="13.5">
      <c r="A388" s="335"/>
      <c r="B388" s="335"/>
      <c r="C388" s="335"/>
      <c r="D388" s="335"/>
      <c r="E388" s="335"/>
      <c r="F388" s="335"/>
      <c r="G388" s="335"/>
      <c r="H388" s="335"/>
      <c r="I388" s="335"/>
      <c r="J388" s="335"/>
      <c r="K388" s="335"/>
      <c r="L388" s="335"/>
      <c r="M388" s="335"/>
      <c r="N388" s="335"/>
      <c r="O388" s="335"/>
      <c r="P388" s="335"/>
      <c r="Q388" s="335"/>
      <c r="R388" s="335"/>
      <c r="S388" s="335"/>
      <c r="T388" s="335"/>
      <c r="U388" s="335"/>
      <c r="V388" s="335"/>
      <c r="W388" s="335"/>
      <c r="X388" s="335"/>
      <c r="Y388" s="335"/>
      <c r="Z388" s="335"/>
      <c r="AA388" s="335"/>
      <c r="AB388" s="335"/>
      <c r="AC388" s="335"/>
      <c r="AD388" s="335"/>
      <c r="AE388" s="335"/>
      <c r="AF388" s="335"/>
      <c r="AG388" s="335"/>
      <c r="AH388" s="335"/>
      <c r="AI388" s="335"/>
      <c r="AJ388" s="335"/>
      <c r="AK388" s="335"/>
      <c r="AL388" s="335"/>
      <c r="AM388" s="335"/>
      <c r="AN388" s="335"/>
      <c r="AO388" s="335"/>
      <c r="AP388" s="335"/>
      <c r="AQ388" s="335"/>
    </row>
    <row r="389" spans="1:43" s="336" customFormat="1" ht="13.5">
      <c r="A389" s="335"/>
      <c r="B389" s="335"/>
      <c r="C389" s="335"/>
      <c r="D389" s="335"/>
      <c r="E389" s="335"/>
      <c r="F389" s="335"/>
      <c r="G389" s="335"/>
      <c r="H389" s="335"/>
      <c r="I389" s="335"/>
      <c r="J389" s="335"/>
      <c r="K389" s="335"/>
      <c r="L389" s="335"/>
      <c r="M389" s="335"/>
      <c r="N389" s="335"/>
      <c r="O389" s="335"/>
      <c r="P389" s="335"/>
      <c r="Q389" s="335"/>
      <c r="R389" s="335"/>
      <c r="S389" s="335"/>
      <c r="T389" s="335"/>
      <c r="U389" s="335"/>
      <c r="V389" s="335"/>
      <c r="W389" s="335"/>
      <c r="X389" s="335"/>
      <c r="Y389" s="335"/>
      <c r="Z389" s="335"/>
      <c r="AA389" s="335"/>
      <c r="AB389" s="335"/>
      <c r="AC389" s="335"/>
      <c r="AD389" s="335"/>
      <c r="AE389" s="335"/>
      <c r="AF389" s="335"/>
      <c r="AG389" s="335"/>
      <c r="AH389" s="335"/>
      <c r="AI389" s="335"/>
      <c r="AJ389" s="335"/>
      <c r="AK389" s="335"/>
      <c r="AL389" s="335"/>
      <c r="AM389" s="335"/>
      <c r="AN389" s="335"/>
      <c r="AO389" s="335"/>
      <c r="AP389" s="335"/>
      <c r="AQ389" s="335"/>
    </row>
    <row r="390" spans="1:43" s="336" customFormat="1" ht="13.5">
      <c r="A390" s="335"/>
      <c r="B390" s="335"/>
      <c r="C390" s="335"/>
      <c r="D390" s="335"/>
      <c r="E390" s="335"/>
      <c r="F390" s="335"/>
      <c r="G390" s="335"/>
      <c r="H390" s="335"/>
      <c r="I390" s="335"/>
      <c r="J390" s="335"/>
      <c r="K390" s="335"/>
      <c r="L390" s="335"/>
      <c r="M390" s="335"/>
      <c r="N390" s="335"/>
      <c r="O390" s="335"/>
      <c r="P390" s="335"/>
      <c r="Q390" s="335"/>
      <c r="R390" s="335"/>
      <c r="S390" s="335"/>
      <c r="T390" s="335"/>
      <c r="U390" s="335"/>
      <c r="V390" s="335"/>
      <c r="W390" s="335"/>
      <c r="X390" s="335"/>
      <c r="Y390" s="335"/>
      <c r="Z390" s="335"/>
      <c r="AA390" s="335"/>
      <c r="AB390" s="335"/>
      <c r="AC390" s="335"/>
      <c r="AD390" s="335"/>
      <c r="AE390" s="335"/>
      <c r="AF390" s="335"/>
      <c r="AG390" s="335"/>
      <c r="AH390" s="335"/>
      <c r="AI390" s="335"/>
      <c r="AJ390" s="335"/>
      <c r="AK390" s="335"/>
      <c r="AL390" s="335"/>
      <c r="AM390" s="335"/>
      <c r="AN390" s="335"/>
      <c r="AO390" s="335"/>
      <c r="AP390" s="335"/>
      <c r="AQ390" s="335"/>
    </row>
    <row r="391" spans="1:43" s="336" customFormat="1" ht="13.5">
      <c r="A391" s="335"/>
      <c r="B391" s="335"/>
      <c r="C391" s="335"/>
      <c r="D391" s="335"/>
      <c r="E391" s="335"/>
      <c r="F391" s="335"/>
      <c r="G391" s="335"/>
      <c r="H391" s="335"/>
      <c r="I391" s="335"/>
      <c r="J391" s="335"/>
      <c r="K391" s="335"/>
      <c r="L391" s="335"/>
      <c r="M391" s="335"/>
      <c r="N391" s="335"/>
      <c r="O391" s="335"/>
      <c r="P391" s="335"/>
      <c r="Q391" s="335"/>
      <c r="R391" s="335"/>
      <c r="S391" s="335"/>
      <c r="T391" s="335"/>
      <c r="U391" s="335"/>
      <c r="V391" s="335"/>
      <c r="W391" s="335"/>
      <c r="X391" s="335"/>
      <c r="Y391" s="335"/>
      <c r="Z391" s="335"/>
      <c r="AA391" s="335"/>
      <c r="AB391" s="335"/>
      <c r="AC391" s="335"/>
      <c r="AD391" s="335"/>
      <c r="AE391" s="335"/>
      <c r="AF391" s="335"/>
      <c r="AG391" s="335"/>
      <c r="AH391" s="335"/>
      <c r="AI391" s="335"/>
      <c r="AJ391" s="335"/>
      <c r="AK391" s="335"/>
      <c r="AL391" s="335"/>
      <c r="AM391" s="335"/>
      <c r="AN391" s="335"/>
      <c r="AO391" s="335"/>
      <c r="AP391" s="335"/>
      <c r="AQ391" s="335"/>
    </row>
    <row r="392" spans="1:43" s="336" customFormat="1" ht="13.5">
      <c r="A392" s="335"/>
      <c r="B392" s="335"/>
      <c r="C392" s="335"/>
      <c r="D392" s="335"/>
      <c r="E392" s="335"/>
      <c r="F392" s="335"/>
      <c r="G392" s="335"/>
      <c r="H392" s="335"/>
      <c r="I392" s="335"/>
      <c r="J392" s="335"/>
      <c r="K392" s="335"/>
      <c r="L392" s="335"/>
      <c r="M392" s="335"/>
      <c r="N392" s="335"/>
      <c r="O392" s="335"/>
      <c r="P392" s="335"/>
      <c r="Q392" s="335"/>
      <c r="R392" s="335"/>
      <c r="S392" s="335"/>
      <c r="T392" s="335"/>
      <c r="U392" s="335"/>
      <c r="V392" s="335"/>
      <c r="W392" s="335"/>
      <c r="X392" s="335"/>
      <c r="Y392" s="335"/>
      <c r="Z392" s="335"/>
      <c r="AA392" s="335"/>
      <c r="AB392" s="335"/>
      <c r="AC392" s="335"/>
      <c r="AD392" s="335"/>
      <c r="AE392" s="335"/>
      <c r="AF392" s="335"/>
      <c r="AG392" s="335"/>
      <c r="AH392" s="335"/>
      <c r="AI392" s="335"/>
      <c r="AJ392" s="335"/>
      <c r="AK392" s="335"/>
      <c r="AL392" s="335"/>
      <c r="AM392" s="335"/>
      <c r="AN392" s="335"/>
      <c r="AO392" s="335"/>
      <c r="AP392" s="335"/>
      <c r="AQ392" s="335"/>
    </row>
    <row r="393" spans="1:43" s="336" customFormat="1" ht="13.5">
      <c r="A393" s="335"/>
      <c r="B393" s="335"/>
      <c r="C393" s="335"/>
      <c r="D393" s="335"/>
      <c r="E393" s="335"/>
      <c r="F393" s="335"/>
      <c r="G393" s="335"/>
      <c r="H393" s="335"/>
      <c r="I393" s="335"/>
      <c r="J393" s="335"/>
      <c r="K393" s="335"/>
      <c r="L393" s="335"/>
      <c r="M393" s="335"/>
      <c r="N393" s="335"/>
      <c r="O393" s="335"/>
      <c r="P393" s="335"/>
      <c r="Q393" s="335"/>
      <c r="R393" s="335"/>
      <c r="S393" s="335"/>
      <c r="T393" s="335"/>
      <c r="U393" s="335"/>
      <c r="V393" s="335"/>
      <c r="W393" s="335"/>
      <c r="X393" s="335"/>
      <c r="Y393" s="335"/>
      <c r="Z393" s="335"/>
      <c r="AA393" s="335"/>
      <c r="AB393" s="335"/>
      <c r="AC393" s="335"/>
      <c r="AD393" s="335"/>
      <c r="AE393" s="335"/>
      <c r="AF393" s="335"/>
      <c r="AG393" s="335"/>
      <c r="AH393" s="335"/>
      <c r="AI393" s="335"/>
      <c r="AJ393" s="335"/>
      <c r="AK393" s="335"/>
      <c r="AL393" s="335"/>
      <c r="AM393" s="335"/>
      <c r="AN393" s="335"/>
      <c r="AO393" s="335"/>
      <c r="AP393" s="335"/>
      <c r="AQ393" s="335"/>
    </row>
    <row r="394" spans="1:43" s="336" customFormat="1" ht="13.5">
      <c r="A394" s="335"/>
      <c r="B394" s="335"/>
      <c r="C394" s="335"/>
      <c r="D394" s="335"/>
      <c r="E394" s="335"/>
      <c r="F394" s="335"/>
      <c r="G394" s="335"/>
      <c r="H394" s="335"/>
      <c r="I394" s="335"/>
      <c r="J394" s="335"/>
      <c r="K394" s="335"/>
      <c r="L394" s="335"/>
      <c r="M394" s="335"/>
      <c r="N394" s="335"/>
      <c r="O394" s="335"/>
      <c r="P394" s="335"/>
      <c r="Q394" s="335"/>
      <c r="R394" s="335"/>
      <c r="S394" s="335"/>
      <c r="T394" s="335"/>
      <c r="U394" s="335"/>
      <c r="V394" s="335"/>
      <c r="W394" s="335"/>
      <c r="X394" s="335"/>
      <c r="Y394" s="335"/>
      <c r="Z394" s="335"/>
      <c r="AA394" s="335"/>
      <c r="AB394" s="335"/>
      <c r="AC394" s="335"/>
      <c r="AD394" s="335"/>
      <c r="AE394" s="335"/>
      <c r="AF394" s="335"/>
      <c r="AG394" s="335"/>
      <c r="AH394" s="335"/>
      <c r="AI394" s="335"/>
      <c r="AJ394" s="335"/>
      <c r="AK394" s="335"/>
      <c r="AL394" s="335"/>
      <c r="AM394" s="335"/>
      <c r="AN394" s="335"/>
      <c r="AO394" s="335"/>
      <c r="AP394" s="335"/>
      <c r="AQ394" s="335"/>
    </row>
    <row r="395" spans="1:43" s="336" customFormat="1" ht="13.5">
      <c r="A395" s="335"/>
      <c r="B395" s="335"/>
      <c r="C395" s="335"/>
      <c r="D395" s="335"/>
      <c r="E395" s="335"/>
      <c r="F395" s="335"/>
      <c r="G395" s="335"/>
      <c r="H395" s="335"/>
      <c r="I395" s="335"/>
      <c r="J395" s="335"/>
      <c r="K395" s="335"/>
      <c r="L395" s="335"/>
      <c r="M395" s="335"/>
      <c r="N395" s="335"/>
      <c r="O395" s="335"/>
      <c r="P395" s="335"/>
      <c r="Q395" s="335"/>
      <c r="R395" s="335"/>
      <c r="S395" s="335"/>
      <c r="T395" s="335"/>
      <c r="U395" s="335"/>
      <c r="V395" s="335"/>
      <c r="W395" s="335"/>
      <c r="X395" s="335"/>
      <c r="Y395" s="335"/>
      <c r="Z395" s="335"/>
      <c r="AA395" s="335"/>
      <c r="AB395" s="335"/>
      <c r="AC395" s="335"/>
      <c r="AD395" s="335"/>
      <c r="AE395" s="335"/>
      <c r="AF395" s="335"/>
      <c r="AG395" s="335"/>
      <c r="AH395" s="335"/>
      <c r="AI395" s="335"/>
      <c r="AJ395" s="335"/>
      <c r="AK395" s="335"/>
      <c r="AL395" s="335"/>
      <c r="AM395" s="335"/>
      <c r="AN395" s="335"/>
      <c r="AO395" s="335"/>
      <c r="AP395" s="335"/>
      <c r="AQ395" s="335"/>
    </row>
    <row r="396" spans="1:43" s="336" customFormat="1" ht="13.5">
      <c r="A396" s="335"/>
      <c r="B396" s="335"/>
      <c r="C396" s="335"/>
      <c r="D396" s="335"/>
      <c r="E396" s="335"/>
      <c r="F396" s="335"/>
      <c r="G396" s="335"/>
      <c r="H396" s="335"/>
      <c r="I396" s="335"/>
      <c r="J396" s="335"/>
      <c r="K396" s="335"/>
      <c r="L396" s="335"/>
      <c r="M396" s="335"/>
      <c r="N396" s="335"/>
      <c r="O396" s="335"/>
      <c r="P396" s="335"/>
      <c r="Q396" s="335"/>
      <c r="R396" s="335"/>
      <c r="S396" s="335"/>
      <c r="T396" s="335"/>
      <c r="U396" s="335"/>
      <c r="V396" s="335"/>
      <c r="W396" s="335"/>
      <c r="X396" s="335"/>
      <c r="Y396" s="335"/>
      <c r="Z396" s="335"/>
      <c r="AA396" s="335"/>
      <c r="AB396" s="335"/>
      <c r="AC396" s="335"/>
      <c r="AD396" s="335"/>
      <c r="AE396" s="335"/>
      <c r="AF396" s="335"/>
      <c r="AG396" s="335"/>
      <c r="AH396" s="335"/>
      <c r="AI396" s="335"/>
      <c r="AJ396" s="335"/>
      <c r="AK396" s="335"/>
      <c r="AL396" s="335"/>
      <c r="AM396" s="335"/>
      <c r="AN396" s="335"/>
      <c r="AO396" s="335"/>
      <c r="AP396" s="335"/>
      <c r="AQ396" s="335"/>
    </row>
    <row r="397" spans="1:43" s="336" customFormat="1" ht="13.5">
      <c r="A397" s="335"/>
      <c r="B397" s="335"/>
      <c r="C397" s="335"/>
      <c r="D397" s="335"/>
      <c r="E397" s="335"/>
      <c r="F397" s="335"/>
      <c r="G397" s="335"/>
      <c r="H397" s="335"/>
      <c r="I397" s="335"/>
      <c r="J397" s="335"/>
      <c r="K397" s="335"/>
      <c r="L397" s="335"/>
      <c r="M397" s="335"/>
      <c r="N397" s="335"/>
      <c r="O397" s="335"/>
      <c r="P397" s="335"/>
      <c r="Q397" s="335"/>
      <c r="R397" s="335"/>
      <c r="S397" s="335"/>
      <c r="T397" s="335"/>
      <c r="U397" s="335"/>
      <c r="V397" s="335"/>
      <c r="W397" s="335"/>
      <c r="X397" s="335"/>
      <c r="Y397" s="335"/>
      <c r="Z397" s="335"/>
      <c r="AA397" s="335"/>
      <c r="AB397" s="335"/>
      <c r="AC397" s="335"/>
      <c r="AD397" s="335"/>
      <c r="AE397" s="335"/>
      <c r="AF397" s="335"/>
      <c r="AG397" s="335"/>
      <c r="AH397" s="335"/>
      <c r="AI397" s="335"/>
      <c r="AJ397" s="335"/>
      <c r="AK397" s="335"/>
      <c r="AL397" s="335"/>
      <c r="AM397" s="335"/>
      <c r="AN397" s="335"/>
      <c r="AO397" s="335"/>
      <c r="AP397" s="335"/>
      <c r="AQ397" s="335"/>
    </row>
    <row r="398" spans="1:43" s="336" customFormat="1" ht="13.5">
      <c r="A398" s="335"/>
      <c r="B398" s="335"/>
      <c r="C398" s="335"/>
      <c r="D398" s="335"/>
      <c r="E398" s="335"/>
      <c r="F398" s="335"/>
      <c r="G398" s="335"/>
      <c r="H398" s="335"/>
      <c r="I398" s="335"/>
      <c r="J398" s="335"/>
      <c r="K398" s="335"/>
      <c r="L398" s="335"/>
      <c r="M398" s="335"/>
      <c r="N398" s="335"/>
      <c r="O398" s="335"/>
      <c r="P398" s="335"/>
      <c r="Q398" s="335"/>
      <c r="R398" s="335"/>
      <c r="S398" s="335"/>
      <c r="T398" s="335"/>
      <c r="U398" s="335"/>
      <c r="V398" s="335"/>
      <c r="W398" s="335"/>
      <c r="X398" s="335"/>
      <c r="Y398" s="335"/>
      <c r="Z398" s="335"/>
      <c r="AA398" s="335"/>
      <c r="AB398" s="335"/>
      <c r="AC398" s="335"/>
      <c r="AD398" s="335"/>
      <c r="AE398" s="335"/>
      <c r="AF398" s="335"/>
      <c r="AG398" s="335"/>
      <c r="AH398" s="335"/>
      <c r="AI398" s="335"/>
      <c r="AJ398" s="335"/>
      <c r="AK398" s="335"/>
      <c r="AL398" s="335"/>
      <c r="AM398" s="335"/>
      <c r="AN398" s="335"/>
      <c r="AO398" s="335"/>
      <c r="AP398" s="335"/>
      <c r="AQ398" s="335"/>
    </row>
    <row r="399" spans="1:43" s="336" customFormat="1" ht="13.5">
      <c r="A399" s="335"/>
      <c r="B399" s="335"/>
      <c r="C399" s="335"/>
      <c r="D399" s="335"/>
      <c r="E399" s="335"/>
      <c r="F399" s="335"/>
      <c r="G399" s="335"/>
      <c r="H399" s="335"/>
      <c r="I399" s="335"/>
      <c r="J399" s="335"/>
      <c r="K399" s="335"/>
      <c r="L399" s="335"/>
      <c r="M399" s="335"/>
      <c r="N399" s="335"/>
      <c r="O399" s="335"/>
      <c r="P399" s="335"/>
      <c r="Q399" s="335"/>
      <c r="R399" s="335"/>
      <c r="S399" s="335"/>
      <c r="T399" s="335"/>
      <c r="U399" s="335"/>
      <c r="V399" s="335"/>
      <c r="W399" s="335"/>
      <c r="X399" s="335"/>
      <c r="Y399" s="335"/>
      <c r="Z399" s="335"/>
      <c r="AA399" s="335"/>
      <c r="AB399" s="335"/>
      <c r="AC399" s="335"/>
      <c r="AD399" s="335"/>
      <c r="AE399" s="335"/>
      <c r="AF399" s="335"/>
      <c r="AG399" s="335"/>
      <c r="AH399" s="335"/>
      <c r="AI399" s="335"/>
      <c r="AJ399" s="335"/>
      <c r="AK399" s="335"/>
      <c r="AL399" s="335"/>
      <c r="AM399" s="335"/>
      <c r="AN399" s="335"/>
      <c r="AO399" s="335"/>
      <c r="AP399" s="335"/>
      <c r="AQ399" s="335"/>
    </row>
    <row r="400" spans="1:43" s="336" customFormat="1" ht="13.5">
      <c r="A400" s="335"/>
      <c r="B400" s="335"/>
      <c r="C400" s="335"/>
      <c r="D400" s="335"/>
      <c r="E400" s="335"/>
      <c r="F400" s="335"/>
      <c r="G400" s="335"/>
      <c r="H400" s="335"/>
      <c r="I400" s="335"/>
      <c r="J400" s="335"/>
      <c r="K400" s="335"/>
      <c r="L400" s="335"/>
      <c r="M400" s="335"/>
      <c r="N400" s="335"/>
      <c r="O400" s="335"/>
      <c r="P400" s="335"/>
      <c r="Q400" s="335"/>
      <c r="R400" s="335"/>
      <c r="S400" s="335"/>
      <c r="T400" s="335"/>
      <c r="U400" s="335"/>
      <c r="V400" s="335"/>
      <c r="W400" s="335"/>
      <c r="X400" s="335"/>
      <c r="Y400" s="335"/>
      <c r="Z400" s="335"/>
      <c r="AA400" s="335"/>
      <c r="AB400" s="335"/>
      <c r="AC400" s="335"/>
      <c r="AD400" s="335"/>
      <c r="AE400" s="335"/>
      <c r="AF400" s="335"/>
      <c r="AG400" s="335"/>
      <c r="AH400" s="335"/>
      <c r="AI400" s="335"/>
      <c r="AJ400" s="335"/>
      <c r="AK400" s="335"/>
      <c r="AL400" s="335"/>
      <c r="AM400" s="335"/>
      <c r="AN400" s="335"/>
      <c r="AO400" s="335"/>
      <c r="AP400" s="335"/>
      <c r="AQ400" s="335"/>
    </row>
    <row r="401" spans="1:43" s="336" customFormat="1" ht="13.5">
      <c r="A401" s="335"/>
      <c r="B401" s="335"/>
      <c r="C401" s="335"/>
      <c r="D401" s="335"/>
      <c r="E401" s="335"/>
      <c r="F401" s="335"/>
      <c r="G401" s="335"/>
      <c r="H401" s="335"/>
      <c r="I401" s="335"/>
      <c r="J401" s="335"/>
      <c r="K401" s="335"/>
      <c r="L401" s="335"/>
      <c r="M401" s="335"/>
      <c r="N401" s="335"/>
      <c r="O401" s="335"/>
      <c r="P401" s="335"/>
      <c r="Q401" s="335"/>
      <c r="R401" s="335"/>
      <c r="S401" s="335"/>
      <c r="T401" s="335"/>
      <c r="U401" s="335"/>
      <c r="V401" s="335"/>
      <c r="W401" s="335"/>
      <c r="X401" s="335"/>
      <c r="Y401" s="335"/>
      <c r="Z401" s="335"/>
      <c r="AA401" s="335"/>
      <c r="AB401" s="335"/>
      <c r="AC401" s="335"/>
      <c r="AD401" s="335"/>
      <c r="AE401" s="335"/>
      <c r="AF401" s="335"/>
      <c r="AG401" s="335"/>
      <c r="AH401" s="335"/>
      <c r="AI401" s="335"/>
      <c r="AJ401" s="335"/>
      <c r="AK401" s="335"/>
      <c r="AL401" s="335"/>
      <c r="AM401" s="335"/>
      <c r="AN401" s="335"/>
      <c r="AO401" s="335"/>
      <c r="AP401" s="335"/>
      <c r="AQ401" s="335"/>
    </row>
    <row r="402" spans="1:43" s="336" customFormat="1" ht="13.5">
      <c r="A402" s="335"/>
      <c r="B402" s="335"/>
      <c r="C402" s="335"/>
      <c r="D402" s="335"/>
      <c r="E402" s="335"/>
      <c r="F402" s="335"/>
      <c r="G402" s="335"/>
      <c r="H402" s="335"/>
      <c r="I402" s="335"/>
      <c r="J402" s="335"/>
      <c r="K402" s="335"/>
      <c r="L402" s="335"/>
      <c r="M402" s="335"/>
      <c r="N402" s="335"/>
      <c r="O402" s="335"/>
      <c r="P402" s="335"/>
      <c r="Q402" s="335"/>
      <c r="R402" s="335"/>
      <c r="S402" s="335"/>
      <c r="T402" s="335"/>
      <c r="U402" s="335"/>
      <c r="V402" s="335"/>
      <c r="W402" s="335"/>
      <c r="X402" s="335"/>
      <c r="Y402" s="335"/>
      <c r="Z402" s="335"/>
      <c r="AA402" s="335"/>
      <c r="AB402" s="335"/>
      <c r="AC402" s="335"/>
      <c r="AD402" s="335"/>
      <c r="AE402" s="335"/>
      <c r="AF402" s="335"/>
      <c r="AG402" s="335"/>
      <c r="AH402" s="335"/>
      <c r="AI402" s="335"/>
      <c r="AJ402" s="335"/>
      <c r="AK402" s="335"/>
      <c r="AL402" s="335"/>
      <c r="AM402" s="335"/>
      <c r="AN402" s="335"/>
      <c r="AO402" s="335"/>
      <c r="AP402" s="335"/>
      <c r="AQ402" s="335"/>
    </row>
    <row r="403" spans="1:43" s="336" customFormat="1" ht="13.5">
      <c r="A403" s="335"/>
      <c r="B403" s="335"/>
      <c r="C403" s="335"/>
      <c r="D403" s="335"/>
      <c r="E403" s="335"/>
      <c r="F403" s="335"/>
      <c r="G403" s="335"/>
      <c r="H403" s="335"/>
      <c r="I403" s="335"/>
      <c r="J403" s="335"/>
      <c r="K403" s="335"/>
      <c r="L403" s="335"/>
      <c r="M403" s="335"/>
      <c r="N403" s="335"/>
      <c r="O403" s="335"/>
      <c r="P403" s="335"/>
      <c r="Q403" s="335"/>
      <c r="R403" s="335"/>
      <c r="S403" s="335"/>
      <c r="T403" s="335"/>
      <c r="U403" s="335"/>
      <c r="V403" s="335"/>
      <c r="W403" s="335"/>
      <c r="X403" s="335"/>
      <c r="Y403" s="335"/>
      <c r="Z403" s="335"/>
      <c r="AA403" s="335"/>
      <c r="AB403" s="335"/>
      <c r="AC403" s="335"/>
      <c r="AD403" s="335"/>
      <c r="AE403" s="335"/>
      <c r="AF403" s="335"/>
      <c r="AG403" s="335"/>
      <c r="AH403" s="335"/>
      <c r="AI403" s="335"/>
      <c r="AJ403" s="335"/>
      <c r="AK403" s="335"/>
      <c r="AL403" s="335"/>
      <c r="AM403" s="335"/>
      <c r="AN403" s="335"/>
      <c r="AO403" s="335"/>
      <c r="AP403" s="335"/>
      <c r="AQ403" s="335"/>
    </row>
    <row r="404" spans="1:43" s="336" customFormat="1" ht="13.5">
      <c r="A404" s="335"/>
      <c r="B404" s="335"/>
      <c r="C404" s="335"/>
      <c r="D404" s="335"/>
      <c r="E404" s="335"/>
      <c r="F404" s="335"/>
      <c r="G404" s="335"/>
      <c r="H404" s="335"/>
      <c r="I404" s="335"/>
      <c r="J404" s="335"/>
      <c r="K404" s="335"/>
      <c r="L404" s="335"/>
      <c r="M404" s="335"/>
      <c r="N404" s="335"/>
      <c r="O404" s="335"/>
      <c r="P404" s="335"/>
      <c r="Q404" s="335"/>
      <c r="R404" s="335"/>
      <c r="S404" s="335"/>
      <c r="T404" s="335"/>
      <c r="U404" s="335"/>
      <c r="V404" s="335"/>
      <c r="W404" s="335"/>
      <c r="X404" s="335"/>
      <c r="Y404" s="335"/>
      <c r="Z404" s="335"/>
      <c r="AA404" s="335"/>
      <c r="AB404" s="335"/>
      <c r="AC404" s="335"/>
      <c r="AD404" s="335"/>
      <c r="AE404" s="335"/>
      <c r="AF404" s="335"/>
      <c r="AG404" s="335"/>
      <c r="AH404" s="335"/>
      <c r="AI404" s="335"/>
      <c r="AJ404" s="335"/>
      <c r="AK404" s="335"/>
      <c r="AL404" s="335"/>
      <c r="AM404" s="335"/>
      <c r="AN404" s="335"/>
      <c r="AO404" s="335"/>
      <c r="AP404" s="335"/>
      <c r="AQ404" s="335"/>
    </row>
    <row r="405" spans="1:43" s="336" customFormat="1" ht="13.5">
      <c r="A405" s="335"/>
      <c r="B405" s="335"/>
      <c r="C405" s="335"/>
      <c r="D405" s="335"/>
      <c r="E405" s="335"/>
      <c r="F405" s="335"/>
      <c r="G405" s="335"/>
      <c r="H405" s="335"/>
      <c r="I405" s="335"/>
      <c r="J405" s="335"/>
      <c r="K405" s="335"/>
      <c r="L405" s="335"/>
      <c r="M405" s="335"/>
      <c r="N405" s="335"/>
      <c r="O405" s="335"/>
      <c r="P405" s="335"/>
      <c r="Q405" s="335"/>
      <c r="R405" s="335"/>
      <c r="S405" s="335"/>
      <c r="T405" s="335"/>
      <c r="U405" s="335"/>
      <c r="V405" s="335"/>
      <c r="W405" s="335"/>
      <c r="X405" s="335"/>
      <c r="Y405" s="335"/>
      <c r="Z405" s="335"/>
      <c r="AA405" s="335"/>
      <c r="AB405" s="335"/>
      <c r="AC405" s="335"/>
      <c r="AD405" s="335"/>
      <c r="AE405" s="335"/>
      <c r="AF405" s="335"/>
      <c r="AG405" s="335"/>
      <c r="AH405" s="335"/>
      <c r="AI405" s="335"/>
      <c r="AJ405" s="335"/>
      <c r="AK405" s="335"/>
      <c r="AL405" s="335"/>
      <c r="AM405" s="335"/>
      <c r="AN405" s="335"/>
      <c r="AO405" s="335"/>
      <c r="AP405" s="335"/>
      <c r="AQ405" s="335"/>
    </row>
    <row r="406" spans="1:43" s="336" customFormat="1" ht="13.5">
      <c r="A406" s="335"/>
      <c r="B406" s="335"/>
      <c r="C406" s="335"/>
      <c r="D406" s="335"/>
      <c r="E406" s="335"/>
      <c r="F406" s="335"/>
      <c r="G406" s="335"/>
      <c r="H406" s="335"/>
      <c r="I406" s="335"/>
      <c r="J406" s="335"/>
      <c r="K406" s="335"/>
      <c r="L406" s="335"/>
      <c r="M406" s="335"/>
      <c r="N406" s="335"/>
      <c r="O406" s="335"/>
      <c r="P406" s="335"/>
      <c r="Q406" s="335"/>
      <c r="R406" s="335"/>
      <c r="S406" s="335"/>
      <c r="T406" s="335"/>
      <c r="U406" s="335"/>
      <c r="V406" s="335"/>
      <c r="W406" s="335"/>
      <c r="X406" s="335"/>
      <c r="Y406" s="335"/>
      <c r="Z406" s="335"/>
      <c r="AA406" s="335"/>
      <c r="AB406" s="335"/>
      <c r="AC406" s="335"/>
      <c r="AD406" s="335"/>
      <c r="AE406" s="335"/>
      <c r="AF406" s="335"/>
      <c r="AG406" s="335"/>
      <c r="AH406" s="335"/>
      <c r="AI406" s="335"/>
      <c r="AJ406" s="335"/>
      <c r="AK406" s="335"/>
      <c r="AL406" s="335"/>
      <c r="AM406" s="335"/>
      <c r="AN406" s="335"/>
      <c r="AO406" s="335"/>
      <c r="AP406" s="335"/>
      <c r="AQ406" s="335"/>
    </row>
    <row r="407" spans="1:43" s="336" customFormat="1" ht="13.5">
      <c r="A407" s="335"/>
      <c r="B407" s="335"/>
      <c r="C407" s="335"/>
      <c r="D407" s="335"/>
      <c r="E407" s="335"/>
      <c r="F407" s="335"/>
      <c r="G407" s="335"/>
      <c r="H407" s="335"/>
      <c r="I407" s="335"/>
      <c r="J407" s="335"/>
      <c r="K407" s="335"/>
      <c r="L407" s="335"/>
      <c r="M407" s="335"/>
      <c r="N407" s="335"/>
      <c r="O407" s="335"/>
      <c r="P407" s="335"/>
      <c r="Q407" s="335"/>
      <c r="R407" s="335"/>
      <c r="S407" s="335"/>
      <c r="T407" s="335"/>
      <c r="U407" s="335"/>
      <c r="V407" s="335"/>
      <c r="W407" s="335"/>
      <c r="X407" s="335"/>
      <c r="Y407" s="335"/>
      <c r="Z407" s="335"/>
      <c r="AA407" s="335"/>
      <c r="AB407" s="335"/>
      <c r="AC407" s="335"/>
      <c r="AD407" s="335"/>
      <c r="AE407" s="335"/>
      <c r="AF407" s="335"/>
      <c r="AG407" s="335"/>
      <c r="AH407" s="335"/>
      <c r="AI407" s="335"/>
      <c r="AJ407" s="335"/>
      <c r="AK407" s="335"/>
      <c r="AL407" s="335"/>
      <c r="AM407" s="335"/>
      <c r="AN407" s="335"/>
      <c r="AO407" s="335"/>
      <c r="AP407" s="335"/>
      <c r="AQ407" s="335"/>
    </row>
    <row r="408" spans="1:43" s="336" customFormat="1" ht="13.5">
      <c r="A408" s="335"/>
      <c r="B408" s="335"/>
      <c r="C408" s="335"/>
      <c r="D408" s="335"/>
      <c r="E408" s="335"/>
      <c r="F408" s="335"/>
      <c r="G408" s="335"/>
      <c r="H408" s="335"/>
      <c r="I408" s="335"/>
      <c r="J408" s="335"/>
      <c r="K408" s="335"/>
      <c r="L408" s="335"/>
      <c r="M408" s="335"/>
      <c r="N408" s="335"/>
      <c r="O408" s="335"/>
      <c r="P408" s="335"/>
      <c r="Q408" s="335"/>
      <c r="R408" s="335"/>
      <c r="S408" s="335"/>
      <c r="T408" s="335"/>
      <c r="U408" s="335"/>
      <c r="V408" s="335"/>
      <c r="W408" s="335"/>
      <c r="X408" s="335"/>
      <c r="Y408" s="335"/>
      <c r="Z408" s="335"/>
      <c r="AA408" s="335"/>
      <c r="AB408" s="335"/>
      <c r="AC408" s="335"/>
      <c r="AD408" s="335"/>
      <c r="AE408" s="335"/>
      <c r="AF408" s="335"/>
      <c r="AG408" s="335"/>
      <c r="AH408" s="335"/>
      <c r="AI408" s="335"/>
      <c r="AJ408" s="335"/>
      <c r="AK408" s="335"/>
      <c r="AL408" s="335"/>
      <c r="AM408" s="335"/>
      <c r="AN408" s="335"/>
      <c r="AO408" s="335"/>
      <c r="AP408" s="335"/>
      <c r="AQ408" s="335"/>
    </row>
    <row r="409" spans="1:43" s="336" customFormat="1" ht="13.5">
      <c r="A409" s="335"/>
      <c r="B409" s="335"/>
      <c r="C409" s="335"/>
      <c r="D409" s="335"/>
      <c r="E409" s="335"/>
      <c r="F409" s="335"/>
      <c r="G409" s="335"/>
      <c r="H409" s="335"/>
      <c r="I409" s="335"/>
      <c r="J409" s="335"/>
      <c r="K409" s="335"/>
      <c r="L409" s="335"/>
      <c r="M409" s="335"/>
      <c r="N409" s="335"/>
      <c r="O409" s="335"/>
      <c r="P409" s="335"/>
      <c r="Q409" s="335"/>
      <c r="R409" s="335"/>
      <c r="S409" s="335"/>
      <c r="T409" s="335"/>
      <c r="U409" s="335"/>
      <c r="V409" s="335"/>
      <c r="W409" s="335"/>
      <c r="X409" s="335"/>
      <c r="Y409" s="335"/>
      <c r="Z409" s="335"/>
      <c r="AA409" s="335"/>
      <c r="AB409" s="335"/>
      <c r="AC409" s="335"/>
      <c r="AD409" s="335"/>
      <c r="AE409" s="335"/>
      <c r="AF409" s="335"/>
      <c r="AG409" s="335"/>
      <c r="AH409" s="335"/>
      <c r="AI409" s="335"/>
      <c r="AJ409" s="335"/>
      <c r="AK409" s="335"/>
      <c r="AL409" s="335"/>
      <c r="AM409" s="335"/>
      <c r="AN409" s="335"/>
      <c r="AO409" s="335"/>
      <c r="AP409" s="335"/>
      <c r="AQ409" s="335"/>
    </row>
    <row r="410" spans="1:43" s="336" customFormat="1" ht="13.5">
      <c r="A410" s="335"/>
      <c r="B410" s="335"/>
      <c r="C410" s="335"/>
      <c r="D410" s="335"/>
      <c r="E410" s="335"/>
      <c r="F410" s="335"/>
      <c r="G410" s="335"/>
      <c r="H410" s="335"/>
      <c r="I410" s="335"/>
      <c r="J410" s="335"/>
      <c r="K410" s="335"/>
      <c r="L410" s="335"/>
      <c r="M410" s="335"/>
      <c r="N410" s="335"/>
      <c r="O410" s="335"/>
      <c r="P410" s="335"/>
      <c r="Q410" s="335"/>
      <c r="R410" s="335"/>
      <c r="S410" s="335"/>
      <c r="T410" s="335"/>
      <c r="U410" s="335"/>
      <c r="V410" s="335"/>
      <c r="W410" s="335"/>
      <c r="X410" s="335"/>
      <c r="Y410" s="335"/>
      <c r="Z410" s="335"/>
      <c r="AA410" s="335"/>
      <c r="AB410" s="335"/>
      <c r="AC410" s="335"/>
      <c r="AD410" s="335"/>
      <c r="AE410" s="335"/>
      <c r="AF410" s="335"/>
      <c r="AG410" s="335"/>
      <c r="AH410" s="335"/>
      <c r="AI410" s="335"/>
      <c r="AJ410" s="335"/>
      <c r="AK410" s="335"/>
      <c r="AL410" s="335"/>
      <c r="AM410" s="335"/>
      <c r="AN410" s="335"/>
      <c r="AO410" s="335"/>
      <c r="AP410" s="335"/>
      <c r="AQ410" s="335"/>
    </row>
    <row r="411" spans="1:43" s="336" customFormat="1" ht="13.5">
      <c r="A411" s="335"/>
      <c r="B411" s="335"/>
      <c r="C411" s="335"/>
      <c r="D411" s="335"/>
      <c r="E411" s="335"/>
      <c r="F411" s="335"/>
      <c r="G411" s="335"/>
      <c r="H411" s="335"/>
      <c r="I411" s="335"/>
      <c r="J411" s="335"/>
      <c r="K411" s="335"/>
      <c r="L411" s="335"/>
      <c r="M411" s="335"/>
      <c r="N411" s="335"/>
      <c r="O411" s="335"/>
      <c r="P411" s="335"/>
      <c r="Q411" s="335"/>
      <c r="R411" s="335"/>
      <c r="S411" s="335"/>
      <c r="T411" s="335"/>
      <c r="U411" s="335"/>
      <c r="V411" s="335"/>
      <c r="W411" s="335"/>
      <c r="X411" s="335"/>
      <c r="Y411" s="335"/>
      <c r="Z411" s="335"/>
      <c r="AA411" s="335"/>
      <c r="AB411" s="335"/>
      <c r="AC411" s="335"/>
      <c r="AD411" s="335"/>
      <c r="AE411" s="335"/>
      <c r="AF411" s="335"/>
      <c r="AG411" s="335"/>
      <c r="AH411" s="335"/>
      <c r="AI411" s="335"/>
      <c r="AJ411" s="335"/>
      <c r="AK411" s="335"/>
      <c r="AL411" s="335"/>
      <c r="AM411" s="335"/>
      <c r="AN411" s="335"/>
      <c r="AO411" s="335"/>
      <c r="AP411" s="335"/>
      <c r="AQ411" s="335"/>
    </row>
    <row r="412" spans="1:43" s="336" customFormat="1" ht="13.5">
      <c r="A412" s="335"/>
      <c r="B412" s="335"/>
      <c r="C412" s="335"/>
      <c r="D412" s="335"/>
      <c r="E412" s="335"/>
      <c r="F412" s="335"/>
      <c r="G412" s="335"/>
      <c r="H412" s="335"/>
      <c r="I412" s="335"/>
      <c r="J412" s="335"/>
      <c r="K412" s="335"/>
      <c r="L412" s="335"/>
      <c r="M412" s="335"/>
      <c r="N412" s="335"/>
      <c r="O412" s="335"/>
      <c r="P412" s="335"/>
      <c r="Q412" s="335"/>
      <c r="R412" s="335"/>
      <c r="S412" s="335"/>
      <c r="T412" s="335"/>
      <c r="U412" s="335"/>
      <c r="V412" s="335"/>
      <c r="W412" s="335"/>
      <c r="X412" s="335"/>
      <c r="Y412" s="335"/>
      <c r="Z412" s="335"/>
      <c r="AA412" s="335"/>
      <c r="AB412" s="335"/>
      <c r="AC412" s="335"/>
      <c r="AD412" s="335"/>
      <c r="AE412" s="335"/>
      <c r="AF412" s="335"/>
      <c r="AG412" s="335"/>
      <c r="AH412" s="335"/>
      <c r="AI412" s="335"/>
      <c r="AJ412" s="335"/>
      <c r="AK412" s="335"/>
      <c r="AL412" s="335"/>
      <c r="AM412" s="335"/>
      <c r="AN412" s="335"/>
      <c r="AO412" s="335"/>
      <c r="AP412" s="335"/>
      <c r="AQ412" s="335"/>
    </row>
    <row r="413" spans="1:43" s="336" customFormat="1" ht="13.5">
      <c r="A413" s="335"/>
      <c r="B413" s="335"/>
      <c r="C413" s="335"/>
      <c r="D413" s="335"/>
      <c r="E413" s="335"/>
      <c r="F413" s="335"/>
      <c r="G413" s="335"/>
      <c r="H413" s="335"/>
      <c r="I413" s="335"/>
      <c r="J413" s="335"/>
      <c r="K413" s="335"/>
      <c r="L413" s="335"/>
      <c r="M413" s="335"/>
      <c r="N413" s="335"/>
      <c r="O413" s="335"/>
      <c r="P413" s="335"/>
      <c r="Q413" s="335"/>
      <c r="R413" s="335"/>
      <c r="S413" s="335"/>
      <c r="T413" s="335"/>
      <c r="U413" s="335"/>
      <c r="V413" s="335"/>
      <c r="W413" s="335"/>
      <c r="X413" s="335"/>
      <c r="Y413" s="335"/>
      <c r="Z413" s="335"/>
      <c r="AA413" s="335"/>
      <c r="AB413" s="335"/>
      <c r="AC413" s="335"/>
      <c r="AD413" s="335"/>
      <c r="AE413" s="335"/>
      <c r="AF413" s="335"/>
      <c r="AG413" s="335"/>
      <c r="AH413" s="335"/>
      <c r="AI413" s="335"/>
      <c r="AJ413" s="335"/>
      <c r="AK413" s="335"/>
      <c r="AL413" s="335"/>
      <c r="AM413" s="335"/>
      <c r="AN413" s="335"/>
      <c r="AO413" s="335"/>
      <c r="AP413" s="335"/>
      <c r="AQ413" s="335"/>
    </row>
    <row r="414" spans="1:43" s="336" customFormat="1" ht="13.5">
      <c r="A414" s="335"/>
      <c r="B414" s="335"/>
      <c r="C414" s="335"/>
      <c r="D414" s="335"/>
      <c r="E414" s="335"/>
      <c r="F414" s="335"/>
      <c r="G414" s="335"/>
      <c r="H414" s="335"/>
      <c r="I414" s="335"/>
      <c r="J414" s="335"/>
      <c r="K414" s="335"/>
      <c r="L414" s="335"/>
      <c r="M414" s="335"/>
      <c r="N414" s="335"/>
      <c r="O414" s="335"/>
      <c r="P414" s="335"/>
      <c r="Q414" s="335"/>
      <c r="R414" s="335"/>
      <c r="S414" s="335"/>
      <c r="T414" s="335"/>
      <c r="U414" s="335"/>
      <c r="V414" s="335"/>
      <c r="W414" s="335"/>
      <c r="X414" s="335"/>
      <c r="Y414" s="335"/>
      <c r="Z414" s="335"/>
      <c r="AA414" s="335"/>
      <c r="AB414" s="335"/>
      <c r="AC414" s="335"/>
      <c r="AD414" s="335"/>
      <c r="AE414" s="335"/>
      <c r="AF414" s="335"/>
      <c r="AG414" s="335"/>
      <c r="AH414" s="335"/>
      <c r="AI414" s="335"/>
      <c r="AJ414" s="335"/>
      <c r="AK414" s="335"/>
      <c r="AL414" s="335"/>
      <c r="AM414" s="335"/>
      <c r="AN414" s="335"/>
      <c r="AO414" s="335"/>
      <c r="AP414" s="335"/>
      <c r="AQ414" s="335"/>
    </row>
    <row r="415" spans="1:43" s="336" customFormat="1" ht="13.5">
      <c r="A415" s="335"/>
      <c r="B415" s="335"/>
      <c r="C415" s="335"/>
      <c r="D415" s="335"/>
      <c r="E415" s="335"/>
      <c r="F415" s="335"/>
      <c r="G415" s="335"/>
      <c r="H415" s="335"/>
      <c r="I415" s="335"/>
      <c r="J415" s="335"/>
      <c r="K415" s="335"/>
      <c r="L415" s="335"/>
      <c r="M415" s="335"/>
      <c r="N415" s="335"/>
      <c r="O415" s="335"/>
      <c r="P415" s="335"/>
      <c r="Q415" s="335"/>
      <c r="R415" s="335"/>
      <c r="S415" s="335"/>
      <c r="T415" s="335"/>
      <c r="U415" s="335"/>
      <c r="V415" s="335"/>
      <c r="W415" s="335"/>
      <c r="X415" s="335"/>
      <c r="Y415" s="335"/>
      <c r="Z415" s="335"/>
      <c r="AA415" s="335"/>
      <c r="AB415" s="335"/>
      <c r="AC415" s="335"/>
      <c r="AD415" s="335"/>
      <c r="AE415" s="335"/>
      <c r="AF415" s="335"/>
      <c r="AG415" s="335"/>
      <c r="AH415" s="335"/>
      <c r="AI415" s="335"/>
      <c r="AJ415" s="335"/>
      <c r="AK415" s="335"/>
      <c r="AL415" s="335"/>
      <c r="AM415" s="335"/>
      <c r="AN415" s="335"/>
      <c r="AO415" s="335"/>
      <c r="AP415" s="335"/>
      <c r="AQ415" s="335"/>
    </row>
    <row r="416" spans="1:43" s="336" customFormat="1" ht="13.5">
      <c r="A416" s="335"/>
      <c r="B416" s="335"/>
      <c r="C416" s="335"/>
      <c r="D416" s="335"/>
      <c r="E416" s="335"/>
      <c r="F416" s="335"/>
      <c r="G416" s="335"/>
      <c r="H416" s="335"/>
      <c r="I416" s="335"/>
      <c r="J416" s="335"/>
      <c r="K416" s="335"/>
      <c r="L416" s="335"/>
      <c r="M416" s="335"/>
      <c r="N416" s="335"/>
      <c r="O416" s="335"/>
      <c r="P416" s="335"/>
      <c r="Q416" s="335"/>
      <c r="R416" s="335"/>
      <c r="S416" s="335"/>
      <c r="T416" s="335"/>
      <c r="U416" s="335"/>
      <c r="V416" s="335"/>
      <c r="W416" s="335"/>
      <c r="X416" s="335"/>
      <c r="Y416" s="335"/>
      <c r="Z416" s="335"/>
      <c r="AA416" s="335"/>
      <c r="AB416" s="335"/>
      <c r="AC416" s="335"/>
      <c r="AD416" s="335"/>
      <c r="AE416" s="335"/>
      <c r="AF416" s="335"/>
      <c r="AG416" s="335"/>
      <c r="AH416" s="335"/>
      <c r="AI416" s="335"/>
      <c r="AJ416" s="335"/>
      <c r="AK416" s="335"/>
      <c r="AL416" s="335"/>
      <c r="AM416" s="335"/>
      <c r="AN416" s="335"/>
      <c r="AO416" s="335"/>
      <c r="AP416" s="335"/>
      <c r="AQ416" s="335"/>
    </row>
    <row r="417" spans="1:43" s="336" customFormat="1" ht="13.5">
      <c r="A417" s="335"/>
      <c r="B417" s="335"/>
      <c r="C417" s="335"/>
      <c r="D417" s="335"/>
      <c r="E417" s="335"/>
      <c r="F417" s="335"/>
      <c r="G417" s="335"/>
      <c r="H417" s="335"/>
      <c r="I417" s="335"/>
      <c r="J417" s="335"/>
      <c r="K417" s="335"/>
      <c r="L417" s="335"/>
      <c r="M417" s="335"/>
      <c r="N417" s="335"/>
      <c r="O417" s="335"/>
      <c r="P417" s="335"/>
      <c r="Q417" s="335"/>
      <c r="R417" s="335"/>
      <c r="S417" s="335"/>
      <c r="T417" s="335"/>
      <c r="U417" s="335"/>
      <c r="V417" s="335"/>
      <c r="W417" s="335"/>
      <c r="X417" s="335"/>
      <c r="Y417" s="335"/>
      <c r="Z417" s="335"/>
      <c r="AA417" s="335"/>
      <c r="AB417" s="335"/>
      <c r="AC417" s="335"/>
      <c r="AD417" s="335"/>
      <c r="AE417" s="335"/>
      <c r="AF417" s="335"/>
      <c r="AG417" s="335"/>
      <c r="AH417" s="335"/>
      <c r="AI417" s="335"/>
      <c r="AJ417" s="335"/>
      <c r="AK417" s="335"/>
      <c r="AL417" s="335"/>
      <c r="AM417" s="335"/>
      <c r="AN417" s="335"/>
      <c r="AO417" s="335"/>
      <c r="AP417" s="335"/>
      <c r="AQ417" s="335"/>
    </row>
    <row r="418" spans="1:43" s="336" customFormat="1" ht="13.5">
      <c r="A418" s="335"/>
      <c r="B418" s="335"/>
      <c r="C418" s="335"/>
      <c r="D418" s="335"/>
      <c r="E418" s="335"/>
      <c r="F418" s="335"/>
      <c r="G418" s="335"/>
      <c r="H418" s="335"/>
      <c r="I418" s="335"/>
      <c r="J418" s="335"/>
      <c r="K418" s="335"/>
      <c r="L418" s="335"/>
      <c r="M418" s="335"/>
      <c r="N418" s="335"/>
      <c r="O418" s="335"/>
      <c r="P418" s="335"/>
      <c r="Q418" s="335"/>
      <c r="R418" s="335"/>
      <c r="S418" s="335"/>
      <c r="T418" s="335"/>
      <c r="U418" s="335"/>
      <c r="V418" s="335"/>
      <c r="W418" s="335"/>
      <c r="X418" s="335"/>
      <c r="Y418" s="335"/>
      <c r="Z418" s="335"/>
      <c r="AA418" s="335"/>
      <c r="AB418" s="335"/>
      <c r="AC418" s="335"/>
      <c r="AD418" s="335"/>
      <c r="AE418" s="335"/>
      <c r="AF418" s="335"/>
      <c r="AG418" s="335"/>
      <c r="AH418" s="335"/>
      <c r="AI418" s="335"/>
      <c r="AJ418" s="335"/>
      <c r="AK418" s="335"/>
      <c r="AL418" s="335"/>
      <c r="AM418" s="335"/>
      <c r="AN418" s="335"/>
      <c r="AO418" s="335"/>
      <c r="AP418" s="335"/>
      <c r="AQ418" s="335"/>
    </row>
    <row r="419" spans="1:43" s="336" customFormat="1" ht="13.5">
      <c r="A419" s="335"/>
      <c r="B419" s="335"/>
      <c r="C419" s="335"/>
      <c r="D419" s="335"/>
      <c r="E419" s="335"/>
      <c r="F419" s="335"/>
      <c r="G419" s="335"/>
      <c r="H419" s="335"/>
      <c r="I419" s="335"/>
      <c r="J419" s="335"/>
      <c r="K419" s="335"/>
      <c r="L419" s="335"/>
      <c r="M419" s="335"/>
      <c r="N419" s="335"/>
      <c r="O419" s="335"/>
      <c r="P419" s="335"/>
      <c r="Q419" s="335"/>
      <c r="R419" s="335"/>
      <c r="S419" s="335"/>
      <c r="T419" s="335"/>
      <c r="U419" s="335"/>
      <c r="V419" s="335"/>
      <c r="W419" s="335"/>
      <c r="X419" s="335"/>
      <c r="Y419" s="335"/>
      <c r="Z419" s="335"/>
      <c r="AA419" s="335"/>
      <c r="AB419" s="335"/>
      <c r="AC419" s="335"/>
      <c r="AD419" s="335"/>
      <c r="AE419" s="335"/>
      <c r="AF419" s="335"/>
      <c r="AG419" s="335"/>
      <c r="AH419" s="335"/>
      <c r="AI419" s="335"/>
      <c r="AJ419" s="335"/>
      <c r="AK419" s="335"/>
      <c r="AL419" s="335"/>
      <c r="AM419" s="335"/>
      <c r="AN419" s="335"/>
      <c r="AO419" s="335"/>
      <c r="AP419" s="335"/>
      <c r="AQ419" s="335"/>
    </row>
    <row r="420" spans="1:43" s="336" customFormat="1" ht="13.5">
      <c r="A420" s="335"/>
      <c r="B420" s="335"/>
      <c r="C420" s="335"/>
      <c r="D420" s="335"/>
      <c r="E420" s="335"/>
      <c r="F420" s="335"/>
      <c r="G420" s="335"/>
      <c r="H420" s="335"/>
      <c r="I420" s="335"/>
      <c r="J420" s="335"/>
      <c r="K420" s="335"/>
      <c r="L420" s="335"/>
      <c r="M420" s="335"/>
      <c r="N420" s="335"/>
      <c r="O420" s="335"/>
      <c r="P420" s="335"/>
      <c r="Q420" s="335"/>
      <c r="R420" s="335"/>
      <c r="S420" s="335"/>
      <c r="T420" s="335"/>
      <c r="U420" s="335"/>
      <c r="V420" s="335"/>
      <c r="W420" s="335"/>
      <c r="X420" s="335"/>
      <c r="Y420" s="335"/>
      <c r="Z420" s="335"/>
      <c r="AA420" s="335"/>
      <c r="AB420" s="335"/>
      <c r="AC420" s="335"/>
      <c r="AD420" s="335"/>
      <c r="AE420" s="335"/>
      <c r="AF420" s="335"/>
      <c r="AG420" s="335"/>
      <c r="AH420" s="335"/>
      <c r="AI420" s="335"/>
      <c r="AJ420" s="335"/>
      <c r="AK420" s="335"/>
      <c r="AL420" s="335"/>
      <c r="AM420" s="335"/>
      <c r="AN420" s="335"/>
      <c r="AO420" s="335"/>
      <c r="AP420" s="335"/>
      <c r="AQ420" s="335"/>
    </row>
    <row r="421" spans="1:43" s="336" customFormat="1" ht="13.5">
      <c r="A421" s="335"/>
      <c r="B421" s="335"/>
      <c r="C421" s="335"/>
      <c r="D421" s="335"/>
      <c r="E421" s="335"/>
      <c r="F421" s="335"/>
      <c r="G421" s="335"/>
      <c r="H421" s="335"/>
      <c r="I421" s="335"/>
      <c r="J421" s="335"/>
      <c r="K421" s="335"/>
      <c r="L421" s="335"/>
      <c r="M421" s="335"/>
      <c r="N421" s="335"/>
      <c r="O421" s="335"/>
      <c r="P421" s="335"/>
      <c r="Q421" s="335"/>
      <c r="R421" s="335"/>
      <c r="S421" s="335"/>
      <c r="T421" s="335"/>
      <c r="U421" s="335"/>
      <c r="V421" s="335"/>
      <c r="W421" s="335"/>
      <c r="X421" s="335"/>
      <c r="Y421" s="335"/>
      <c r="Z421" s="335"/>
      <c r="AA421" s="335"/>
      <c r="AB421" s="335"/>
      <c r="AC421" s="335"/>
      <c r="AD421" s="335"/>
      <c r="AE421" s="335"/>
      <c r="AF421" s="335"/>
      <c r="AG421" s="335"/>
      <c r="AH421" s="335"/>
      <c r="AI421" s="335"/>
      <c r="AJ421" s="335"/>
      <c r="AK421" s="335"/>
      <c r="AL421" s="335"/>
      <c r="AM421" s="335"/>
      <c r="AN421" s="335"/>
      <c r="AO421" s="335"/>
      <c r="AP421" s="335"/>
      <c r="AQ421" s="335"/>
    </row>
    <row r="422" spans="1:43" s="336" customFormat="1" ht="13.5">
      <c r="A422" s="335"/>
      <c r="B422" s="335"/>
      <c r="C422" s="335"/>
      <c r="D422" s="335"/>
      <c r="E422" s="335"/>
      <c r="F422" s="335"/>
      <c r="G422" s="335"/>
      <c r="H422" s="335"/>
      <c r="I422" s="335"/>
      <c r="J422" s="335"/>
      <c r="K422" s="335"/>
      <c r="L422" s="335"/>
      <c r="M422" s="335"/>
      <c r="N422" s="335"/>
      <c r="O422" s="335"/>
      <c r="P422" s="335"/>
      <c r="Q422" s="335"/>
      <c r="R422" s="335"/>
      <c r="S422" s="335"/>
      <c r="T422" s="335"/>
      <c r="U422" s="335"/>
      <c r="V422" s="335"/>
      <c r="W422" s="335"/>
      <c r="X422" s="335"/>
      <c r="Y422" s="335"/>
      <c r="Z422" s="335"/>
      <c r="AA422" s="335"/>
      <c r="AB422" s="335"/>
      <c r="AC422" s="335"/>
      <c r="AD422" s="335"/>
      <c r="AE422" s="335"/>
      <c r="AF422" s="335"/>
      <c r="AG422" s="335"/>
      <c r="AH422" s="335"/>
      <c r="AI422" s="335"/>
      <c r="AJ422" s="335"/>
      <c r="AK422" s="335"/>
      <c r="AL422" s="335"/>
      <c r="AM422" s="335"/>
      <c r="AN422" s="335"/>
      <c r="AO422" s="335"/>
      <c r="AP422" s="335"/>
      <c r="AQ422" s="335"/>
    </row>
    <row r="423" spans="1:43" s="336" customFormat="1" ht="13.5">
      <c r="A423" s="335"/>
      <c r="B423" s="335"/>
      <c r="C423" s="335"/>
      <c r="D423" s="335"/>
      <c r="E423" s="335"/>
      <c r="F423" s="335"/>
      <c r="G423" s="335"/>
      <c r="H423" s="335"/>
      <c r="I423" s="335"/>
      <c r="J423" s="335"/>
      <c r="K423" s="335"/>
      <c r="L423" s="335"/>
      <c r="M423" s="335"/>
      <c r="N423" s="335"/>
      <c r="O423" s="335"/>
      <c r="P423" s="335"/>
      <c r="Q423" s="335"/>
      <c r="R423" s="335"/>
      <c r="S423" s="335"/>
      <c r="T423" s="335"/>
      <c r="U423" s="335"/>
      <c r="V423" s="335"/>
      <c r="W423" s="335"/>
      <c r="X423" s="335"/>
      <c r="Y423" s="335"/>
      <c r="Z423" s="335"/>
      <c r="AA423" s="335"/>
      <c r="AB423" s="335"/>
      <c r="AC423" s="335"/>
      <c r="AD423" s="335"/>
      <c r="AE423" s="335"/>
      <c r="AF423" s="335"/>
      <c r="AG423" s="335"/>
      <c r="AH423" s="335"/>
      <c r="AI423" s="335"/>
      <c r="AJ423" s="335"/>
      <c r="AK423" s="335"/>
      <c r="AL423" s="335"/>
      <c r="AM423" s="335"/>
      <c r="AN423" s="335"/>
      <c r="AO423" s="335"/>
      <c r="AP423" s="335"/>
      <c r="AQ423" s="335"/>
    </row>
    <row r="424" spans="1:43" s="336" customFormat="1" ht="13.5">
      <c r="A424" s="335"/>
      <c r="B424" s="335"/>
      <c r="C424" s="335"/>
      <c r="D424" s="335"/>
      <c r="E424" s="335"/>
      <c r="F424" s="335"/>
      <c r="G424" s="335"/>
      <c r="H424" s="335"/>
      <c r="I424" s="335"/>
      <c r="J424" s="335"/>
      <c r="K424" s="335"/>
      <c r="L424" s="335"/>
      <c r="M424" s="335"/>
      <c r="N424" s="335"/>
      <c r="O424" s="335"/>
      <c r="P424" s="335"/>
      <c r="Q424" s="335"/>
      <c r="R424" s="335"/>
      <c r="S424" s="335"/>
      <c r="T424" s="335"/>
      <c r="U424" s="335"/>
      <c r="V424" s="335"/>
      <c r="W424" s="335"/>
      <c r="X424" s="335"/>
      <c r="Y424" s="335"/>
      <c r="Z424" s="335"/>
      <c r="AA424" s="335"/>
      <c r="AB424" s="335"/>
      <c r="AC424" s="335"/>
      <c r="AD424" s="335"/>
      <c r="AE424" s="335"/>
      <c r="AF424" s="335"/>
      <c r="AG424" s="335"/>
      <c r="AH424" s="335"/>
      <c r="AI424" s="335"/>
      <c r="AJ424" s="335"/>
      <c r="AK424" s="335"/>
      <c r="AL424" s="335"/>
      <c r="AM424" s="335"/>
      <c r="AN424" s="335"/>
      <c r="AO424" s="335"/>
      <c r="AP424" s="335"/>
      <c r="AQ424" s="335"/>
    </row>
    <row r="425" spans="1:43" s="336" customFormat="1" ht="13.5">
      <c r="A425" s="335"/>
      <c r="B425" s="335"/>
      <c r="C425" s="335"/>
      <c r="D425" s="335"/>
      <c r="E425" s="335"/>
      <c r="F425" s="335"/>
      <c r="G425" s="335"/>
      <c r="H425" s="335"/>
      <c r="I425" s="335"/>
      <c r="J425" s="335"/>
      <c r="K425" s="335"/>
      <c r="L425" s="335"/>
      <c r="M425" s="335"/>
      <c r="N425" s="335"/>
      <c r="O425" s="335"/>
      <c r="P425" s="335"/>
      <c r="Q425" s="335"/>
      <c r="R425" s="335"/>
      <c r="S425" s="335"/>
      <c r="T425" s="335"/>
      <c r="U425" s="335"/>
      <c r="V425" s="335"/>
      <c r="W425" s="335"/>
      <c r="X425" s="335"/>
      <c r="Y425" s="335"/>
      <c r="Z425" s="335"/>
      <c r="AA425" s="335"/>
      <c r="AB425" s="335"/>
      <c r="AC425" s="335"/>
      <c r="AD425" s="335"/>
      <c r="AE425" s="335"/>
      <c r="AF425" s="335"/>
      <c r="AG425" s="335"/>
      <c r="AH425" s="335"/>
      <c r="AI425" s="335"/>
      <c r="AJ425" s="335"/>
      <c r="AK425" s="335"/>
      <c r="AL425" s="335"/>
      <c r="AM425" s="335"/>
      <c r="AN425" s="335"/>
      <c r="AO425" s="335"/>
      <c r="AP425" s="335"/>
      <c r="AQ425" s="335"/>
    </row>
    <row r="426" spans="1:43" s="336" customFormat="1" ht="13.5">
      <c r="A426" s="335"/>
      <c r="B426" s="335"/>
      <c r="C426" s="335"/>
      <c r="D426" s="335"/>
      <c r="E426" s="335"/>
      <c r="F426" s="335"/>
      <c r="G426" s="335"/>
      <c r="H426" s="335"/>
      <c r="I426" s="335"/>
      <c r="J426" s="335"/>
      <c r="K426" s="335"/>
      <c r="L426" s="335"/>
      <c r="M426" s="335"/>
      <c r="N426" s="335"/>
      <c r="O426" s="335"/>
      <c r="P426" s="335"/>
      <c r="Q426" s="335"/>
      <c r="R426" s="335"/>
      <c r="S426" s="335"/>
      <c r="T426" s="335"/>
      <c r="U426" s="335"/>
      <c r="V426" s="335"/>
      <c r="W426" s="335"/>
      <c r="X426" s="335"/>
      <c r="Y426" s="335"/>
      <c r="Z426" s="335"/>
      <c r="AA426" s="335"/>
      <c r="AB426" s="335"/>
      <c r="AC426" s="335"/>
      <c r="AD426" s="335"/>
      <c r="AE426" s="335"/>
      <c r="AF426" s="335"/>
      <c r="AG426" s="335"/>
      <c r="AH426" s="335"/>
      <c r="AI426" s="335"/>
      <c r="AJ426" s="335"/>
      <c r="AK426" s="335"/>
      <c r="AL426" s="335"/>
      <c r="AM426" s="335"/>
      <c r="AN426" s="335"/>
      <c r="AO426" s="335"/>
      <c r="AP426" s="335"/>
      <c r="AQ426" s="335"/>
    </row>
    <row r="427" spans="1:43" s="336" customFormat="1" ht="13.5">
      <c r="A427" s="335"/>
      <c r="B427" s="335"/>
      <c r="C427" s="335"/>
      <c r="D427" s="335"/>
      <c r="E427" s="335"/>
      <c r="F427" s="335"/>
      <c r="G427" s="335"/>
      <c r="H427" s="335"/>
      <c r="I427" s="335"/>
      <c r="J427" s="335"/>
      <c r="K427" s="335"/>
      <c r="L427" s="335"/>
      <c r="M427" s="335"/>
      <c r="N427" s="335"/>
      <c r="O427" s="335"/>
      <c r="P427" s="335"/>
      <c r="Q427" s="335"/>
      <c r="R427" s="335"/>
      <c r="S427" s="335"/>
      <c r="T427" s="335"/>
      <c r="U427" s="335"/>
      <c r="V427" s="335"/>
      <c r="W427" s="335"/>
      <c r="X427" s="335"/>
      <c r="Y427" s="335"/>
      <c r="Z427" s="335"/>
      <c r="AA427" s="335"/>
      <c r="AB427" s="335"/>
      <c r="AC427" s="335"/>
      <c r="AD427" s="335"/>
      <c r="AE427" s="335"/>
      <c r="AF427" s="335"/>
      <c r="AG427" s="335"/>
      <c r="AH427" s="335"/>
      <c r="AI427" s="335"/>
      <c r="AJ427" s="335"/>
      <c r="AK427" s="335"/>
      <c r="AL427" s="335"/>
      <c r="AM427" s="335"/>
      <c r="AN427" s="335"/>
      <c r="AO427" s="335"/>
      <c r="AP427" s="335"/>
      <c r="AQ427" s="335"/>
    </row>
    <row r="428" spans="1:43" s="336" customFormat="1" ht="13.5">
      <c r="A428" s="335"/>
      <c r="B428" s="335"/>
      <c r="C428" s="335"/>
      <c r="D428" s="335"/>
      <c r="E428" s="335"/>
      <c r="F428" s="335"/>
      <c r="G428" s="335"/>
      <c r="H428" s="335"/>
      <c r="I428" s="335"/>
      <c r="J428" s="335"/>
      <c r="K428" s="335"/>
      <c r="L428" s="335"/>
      <c r="M428" s="335"/>
      <c r="N428" s="335"/>
      <c r="O428" s="335"/>
      <c r="P428" s="335"/>
      <c r="Q428" s="335"/>
      <c r="R428" s="335"/>
      <c r="S428" s="335"/>
      <c r="T428" s="335"/>
      <c r="U428" s="335"/>
      <c r="V428" s="335"/>
      <c r="W428" s="335"/>
      <c r="X428" s="335"/>
      <c r="Y428" s="335"/>
      <c r="Z428" s="335"/>
      <c r="AA428" s="335"/>
      <c r="AB428" s="335"/>
      <c r="AC428" s="335"/>
      <c r="AD428" s="335"/>
      <c r="AE428" s="335"/>
      <c r="AF428" s="335"/>
      <c r="AG428" s="335"/>
      <c r="AH428" s="335"/>
      <c r="AI428" s="335"/>
      <c r="AJ428" s="335"/>
      <c r="AK428" s="335"/>
      <c r="AL428" s="335"/>
      <c r="AM428" s="335"/>
      <c r="AN428" s="335"/>
      <c r="AO428" s="335"/>
      <c r="AP428" s="335"/>
      <c r="AQ428" s="335"/>
    </row>
    <row r="429" spans="1:43" s="336" customFormat="1" ht="13.5">
      <c r="A429" s="335"/>
      <c r="B429" s="335"/>
      <c r="C429" s="335"/>
      <c r="D429" s="335"/>
      <c r="E429" s="335"/>
      <c r="F429" s="335"/>
      <c r="G429" s="335"/>
      <c r="H429" s="335"/>
      <c r="I429" s="335"/>
      <c r="J429" s="335"/>
      <c r="K429" s="335"/>
      <c r="L429" s="335"/>
      <c r="M429" s="335"/>
      <c r="N429" s="335"/>
      <c r="O429" s="335"/>
      <c r="P429" s="335"/>
      <c r="Q429" s="335"/>
      <c r="R429" s="335"/>
      <c r="S429" s="335"/>
      <c r="T429" s="335"/>
      <c r="U429" s="335"/>
      <c r="V429" s="335"/>
      <c r="W429" s="335"/>
      <c r="X429" s="335"/>
      <c r="Y429" s="335"/>
      <c r="Z429" s="335"/>
      <c r="AA429" s="335"/>
      <c r="AB429" s="335"/>
      <c r="AC429" s="335"/>
      <c r="AD429" s="335"/>
      <c r="AE429" s="335"/>
      <c r="AF429" s="335"/>
      <c r="AG429" s="335"/>
      <c r="AH429" s="335"/>
      <c r="AI429" s="335"/>
      <c r="AJ429" s="335"/>
      <c r="AK429" s="335"/>
      <c r="AL429" s="335"/>
      <c r="AM429" s="335"/>
      <c r="AN429" s="335"/>
      <c r="AO429" s="335"/>
      <c r="AP429" s="335"/>
      <c r="AQ429" s="335"/>
    </row>
    <row r="430" spans="1:43" s="336" customFormat="1" ht="13.5">
      <c r="A430" s="335"/>
      <c r="B430" s="335"/>
      <c r="C430" s="335"/>
      <c r="D430" s="335"/>
      <c r="E430" s="335"/>
      <c r="F430" s="335"/>
      <c r="G430" s="335"/>
      <c r="H430" s="335"/>
      <c r="I430" s="335"/>
      <c r="J430" s="335"/>
      <c r="K430" s="335"/>
      <c r="L430" s="335"/>
      <c r="M430" s="335"/>
      <c r="N430" s="335"/>
      <c r="O430" s="335"/>
      <c r="P430" s="335"/>
      <c r="Q430" s="335"/>
      <c r="R430" s="335"/>
      <c r="S430" s="335"/>
      <c r="T430" s="335"/>
      <c r="U430" s="335"/>
      <c r="V430" s="335"/>
      <c r="W430" s="335"/>
      <c r="X430" s="335"/>
      <c r="Y430" s="335"/>
      <c r="Z430" s="335"/>
      <c r="AA430" s="335"/>
      <c r="AB430" s="335"/>
      <c r="AC430" s="335"/>
      <c r="AD430" s="335"/>
      <c r="AE430" s="335"/>
      <c r="AF430" s="335"/>
      <c r="AG430" s="335"/>
      <c r="AH430" s="335"/>
      <c r="AI430" s="335"/>
      <c r="AJ430" s="335"/>
      <c r="AK430" s="335"/>
      <c r="AL430" s="335"/>
      <c r="AM430" s="335"/>
      <c r="AN430" s="335"/>
      <c r="AO430" s="335"/>
      <c r="AP430" s="335"/>
      <c r="AQ430" s="335"/>
    </row>
    <row r="431" spans="1:43" s="336" customFormat="1" ht="13.5">
      <c r="A431" s="335"/>
      <c r="B431" s="335"/>
      <c r="C431" s="335"/>
      <c r="D431" s="335"/>
      <c r="E431" s="335"/>
      <c r="F431" s="335"/>
      <c r="G431" s="335"/>
      <c r="H431" s="335"/>
      <c r="I431" s="335"/>
      <c r="J431" s="335"/>
      <c r="K431" s="335"/>
      <c r="L431" s="335"/>
      <c r="M431" s="335"/>
      <c r="N431" s="335"/>
      <c r="O431" s="335"/>
      <c r="P431" s="335"/>
      <c r="Q431" s="335"/>
      <c r="R431" s="335"/>
      <c r="S431" s="335"/>
      <c r="T431" s="335"/>
      <c r="U431" s="335"/>
      <c r="V431" s="335"/>
      <c r="W431" s="335"/>
      <c r="X431" s="335"/>
      <c r="Y431" s="335"/>
      <c r="Z431" s="335"/>
      <c r="AA431" s="335"/>
      <c r="AB431" s="335"/>
      <c r="AC431" s="335"/>
      <c r="AD431" s="335"/>
      <c r="AE431" s="335"/>
      <c r="AF431" s="335"/>
      <c r="AG431" s="335"/>
      <c r="AH431" s="335"/>
      <c r="AI431" s="335"/>
      <c r="AJ431" s="335"/>
      <c r="AK431" s="335"/>
      <c r="AL431" s="335"/>
      <c r="AM431" s="335"/>
      <c r="AN431" s="335"/>
      <c r="AO431" s="335"/>
      <c r="AP431" s="335"/>
      <c r="AQ431" s="335"/>
    </row>
  </sheetData>
  <conditionalFormatting sqref="M19:R19 S19:S53 O32:O33 O35:O40 M49:R53 R42:R48 R35:R40 R33:S33 R32:R33 R20:R21 O42:O48 O20:O21">
    <cfRule type="cellIs" dxfId="248" priority="102" operator="equal">
      <formula>0</formula>
    </cfRule>
  </conditionalFormatting>
  <conditionalFormatting sqref="R41 O41">
    <cfRule type="cellIs" dxfId="247" priority="80" operator="equal">
      <formula>0</formula>
    </cfRule>
  </conditionalFormatting>
  <conditionalFormatting sqref="R27 O27">
    <cfRule type="cellIs" dxfId="246" priority="92" operator="equal">
      <formula>0</formula>
    </cfRule>
  </conditionalFormatting>
  <conditionalFormatting sqref="R34 O34">
    <cfRule type="cellIs" dxfId="245" priority="86" operator="equal">
      <formula>0</formula>
    </cfRule>
  </conditionalFormatting>
  <conditionalFormatting sqref="T20">
    <cfRule type="containsText" dxfId="244" priority="48" operator="containsText" text="Incorrecto">
      <formula>NOT(ISERROR(SEARCH("Incorrecto",T20)))</formula>
    </cfRule>
  </conditionalFormatting>
  <conditionalFormatting sqref="T27">
    <cfRule type="containsText" dxfId="243" priority="47" operator="containsText" text="Incorrecto">
      <formula>NOT(ISERROR(SEARCH("Incorrecto",T27)))</formula>
    </cfRule>
  </conditionalFormatting>
  <conditionalFormatting sqref="T34">
    <cfRule type="containsText" dxfId="242" priority="46" operator="containsText" text="Incorrecto">
      <formula>NOT(ISERROR(SEARCH("Incorrecto",T34)))</formula>
    </cfRule>
  </conditionalFormatting>
  <conditionalFormatting sqref="T41">
    <cfRule type="containsText" dxfId="241" priority="45" operator="containsText" text="Incorrecto">
      <formula>NOT(ISERROR(SEARCH("Incorrecto",T41)))</formula>
    </cfRule>
  </conditionalFormatting>
  <conditionalFormatting sqref="T48">
    <cfRule type="containsText" dxfId="240" priority="44" operator="containsText" text="Incorrecto">
      <formula>NOT(ISERROR(SEARCH("Incorrecto",T48)))</formula>
    </cfRule>
  </conditionalFormatting>
  <conditionalFormatting sqref="T51">
    <cfRule type="containsText" dxfId="239" priority="43" operator="containsText" text="Incorrecto">
      <formula>NOT(ISERROR(SEARCH("Incorrecto",T51)))</formula>
    </cfRule>
  </conditionalFormatting>
  <conditionalFormatting sqref="M59">
    <cfRule type="containsText" dxfId="238" priority="42" operator="containsText" text="Incorrecto">
      <formula>NOT(ISERROR(SEARCH("Incorrecto",M59)))</formula>
    </cfRule>
  </conditionalFormatting>
  <conditionalFormatting sqref="M60">
    <cfRule type="containsText" dxfId="237" priority="41" operator="containsText" text="Incorrecto">
      <formula>NOT(ISERROR(SEARCH("Incorrecto",M60)))</formula>
    </cfRule>
  </conditionalFormatting>
  <conditionalFormatting sqref="M61">
    <cfRule type="containsText" dxfId="236" priority="40" operator="containsText" text="Incorrecto">
      <formula>NOT(ISERROR(SEARCH("Incorrecto",M61)))</formula>
    </cfRule>
  </conditionalFormatting>
  <conditionalFormatting sqref="N59">
    <cfRule type="containsText" dxfId="235" priority="39" operator="containsText" text="Incorrecto">
      <formula>NOT(ISERROR(SEARCH("Incorrecto",N59)))</formula>
    </cfRule>
  </conditionalFormatting>
  <conditionalFormatting sqref="N60">
    <cfRule type="containsText" dxfId="234" priority="38" operator="containsText" text="Incorrecto">
      <formula>NOT(ISERROR(SEARCH("Incorrecto",N60)))</formula>
    </cfRule>
  </conditionalFormatting>
  <conditionalFormatting sqref="N61">
    <cfRule type="containsText" dxfId="233" priority="37" operator="containsText" text="Incorrecto">
      <formula>NOT(ISERROR(SEARCH("Incorrecto",N61)))</formula>
    </cfRule>
  </conditionalFormatting>
  <conditionalFormatting sqref="O59">
    <cfRule type="containsText" dxfId="232" priority="36" operator="containsText" text="Incorrecto">
      <formula>NOT(ISERROR(SEARCH("Incorrecto",O59)))</formula>
    </cfRule>
  </conditionalFormatting>
  <conditionalFormatting sqref="O60">
    <cfRule type="containsText" dxfId="231" priority="35" operator="containsText" text="Incorrecto">
      <formula>NOT(ISERROR(SEARCH("Incorrecto",O60)))</formula>
    </cfRule>
  </conditionalFormatting>
  <conditionalFormatting sqref="O61">
    <cfRule type="containsText" dxfId="230" priority="34" operator="containsText" text="Incorrecto">
      <formula>NOT(ISERROR(SEARCH("Incorrecto",O61)))</formula>
    </cfRule>
  </conditionalFormatting>
  <conditionalFormatting sqref="P59">
    <cfRule type="containsText" dxfId="229" priority="33" operator="containsText" text="Incorrecto">
      <formula>NOT(ISERROR(SEARCH("Incorrecto",P59)))</formula>
    </cfRule>
  </conditionalFormatting>
  <conditionalFormatting sqref="P60">
    <cfRule type="containsText" dxfId="228" priority="32" operator="containsText" text="Incorrecto">
      <formula>NOT(ISERROR(SEARCH("Incorrecto",P60)))</formula>
    </cfRule>
  </conditionalFormatting>
  <conditionalFormatting sqref="P61">
    <cfRule type="containsText" dxfId="227" priority="31" operator="containsText" text="Incorrecto">
      <formula>NOT(ISERROR(SEARCH("Incorrecto",P61)))</formula>
    </cfRule>
  </conditionalFormatting>
  <conditionalFormatting sqref="Q59">
    <cfRule type="containsText" dxfId="226" priority="30" operator="containsText" text="Incorrecto">
      <formula>NOT(ISERROR(SEARCH("Incorrecto",Q59)))</formula>
    </cfRule>
  </conditionalFormatting>
  <conditionalFormatting sqref="Q60">
    <cfRule type="containsText" dxfId="225" priority="29" operator="containsText" text="Incorrecto">
      <formula>NOT(ISERROR(SEARCH("Incorrecto",Q60)))</formula>
    </cfRule>
  </conditionalFormatting>
  <conditionalFormatting sqref="Q61">
    <cfRule type="containsText" dxfId="224" priority="28" operator="containsText" text="Incorrecto">
      <formula>NOT(ISERROR(SEARCH("Incorrecto",Q61)))</formula>
    </cfRule>
  </conditionalFormatting>
  <conditionalFormatting sqref="R59">
    <cfRule type="containsText" dxfId="223" priority="27" operator="containsText" text="Incorrecto">
      <formula>NOT(ISERROR(SEARCH("Incorrecto",R59)))</formula>
    </cfRule>
  </conditionalFormatting>
  <conditionalFormatting sqref="R60">
    <cfRule type="containsText" dxfId="222" priority="26" operator="containsText" text="Incorrecto">
      <formula>NOT(ISERROR(SEARCH("Incorrecto",R60)))</formula>
    </cfRule>
  </conditionalFormatting>
  <conditionalFormatting sqref="R61">
    <cfRule type="containsText" dxfId="221" priority="25" operator="containsText" text="Incorrecto">
      <formula>NOT(ISERROR(SEARCH("Incorrecto",R61)))</formula>
    </cfRule>
  </conditionalFormatting>
  <conditionalFormatting sqref="M32:N33 M35:N40 M20:N21 M42:N48">
    <cfRule type="cellIs" dxfId="220" priority="24" operator="equal">
      <formula>0</formula>
    </cfRule>
  </conditionalFormatting>
  <conditionalFormatting sqref="M41:N41">
    <cfRule type="cellIs" dxfId="219" priority="21" operator="equal">
      <formula>0</formula>
    </cfRule>
  </conditionalFormatting>
  <conditionalFormatting sqref="M27:N27">
    <cfRule type="cellIs" dxfId="218" priority="23" operator="equal">
      <formula>0</formula>
    </cfRule>
  </conditionalFormatting>
  <conditionalFormatting sqref="M34:N34">
    <cfRule type="cellIs" dxfId="217" priority="22" operator="equal">
      <formula>0</formula>
    </cfRule>
  </conditionalFormatting>
  <conditionalFormatting sqref="P32:P33 P35:P40 P20:P21 P42:P48">
    <cfRule type="cellIs" dxfId="216" priority="20" operator="equal">
      <formula>0</formula>
    </cfRule>
  </conditionalFormatting>
  <conditionalFormatting sqref="P20">
    <cfRule type="cellIs" dxfId="215" priority="19" operator="equal">
      <formula>0</formula>
    </cfRule>
  </conditionalFormatting>
  <conditionalFormatting sqref="P20">
    <cfRule type="cellIs" dxfId="214" priority="18" operator="equal">
      <formula>0</formula>
    </cfRule>
  </conditionalFormatting>
  <conditionalFormatting sqref="P33">
    <cfRule type="cellIs" dxfId="213" priority="17" operator="equal">
      <formula>0</formula>
    </cfRule>
  </conditionalFormatting>
  <conditionalFormatting sqref="P33">
    <cfRule type="cellIs" dxfId="212" priority="16" operator="equal">
      <formula>0</formula>
    </cfRule>
  </conditionalFormatting>
  <conditionalFormatting sqref="P48">
    <cfRule type="cellIs" dxfId="211" priority="15" operator="equal">
      <formula>0</formula>
    </cfRule>
  </conditionalFormatting>
  <conditionalFormatting sqref="P48">
    <cfRule type="cellIs" dxfId="210" priority="14" operator="equal">
      <formula>0</formula>
    </cfRule>
  </conditionalFormatting>
  <conditionalFormatting sqref="P41">
    <cfRule type="cellIs" dxfId="209" priority="7" operator="equal">
      <formula>0</formula>
    </cfRule>
  </conditionalFormatting>
  <conditionalFormatting sqref="P41">
    <cfRule type="cellIs" dxfId="208" priority="6" operator="equal">
      <formula>0</formula>
    </cfRule>
  </conditionalFormatting>
  <conditionalFormatting sqref="P41">
    <cfRule type="cellIs" dxfId="207" priority="5" operator="equal">
      <formula>0</formula>
    </cfRule>
  </conditionalFormatting>
  <conditionalFormatting sqref="P27">
    <cfRule type="cellIs" dxfId="206" priority="13" operator="equal">
      <formula>0</formula>
    </cfRule>
  </conditionalFormatting>
  <conditionalFormatting sqref="P27">
    <cfRule type="cellIs" dxfId="205" priority="12" operator="equal">
      <formula>0</formula>
    </cfRule>
  </conditionalFormatting>
  <conditionalFormatting sqref="P27">
    <cfRule type="cellIs" dxfId="204" priority="11" operator="equal">
      <formula>0</formula>
    </cfRule>
  </conditionalFormatting>
  <conditionalFormatting sqref="P34">
    <cfRule type="cellIs" dxfId="203" priority="10" operator="equal">
      <formula>0</formula>
    </cfRule>
  </conditionalFormatting>
  <conditionalFormatting sqref="P34">
    <cfRule type="cellIs" dxfId="202" priority="9" operator="equal">
      <formula>0</formula>
    </cfRule>
  </conditionalFormatting>
  <conditionalFormatting sqref="P34">
    <cfRule type="cellIs" dxfId="201" priority="8" operator="equal">
      <formula>0</formula>
    </cfRule>
  </conditionalFormatting>
  <conditionalFormatting sqref="Q32:Q33 Q35:Q40 Q42:Q48 Q20:Q21">
    <cfRule type="cellIs" dxfId="200" priority="4" operator="equal">
      <formula>0</formula>
    </cfRule>
  </conditionalFormatting>
  <conditionalFormatting sqref="Q41">
    <cfRule type="cellIs" dxfId="199" priority="1" operator="equal">
      <formula>0</formula>
    </cfRule>
  </conditionalFormatting>
  <conditionalFormatting sqref="Q27">
    <cfRule type="cellIs" dxfId="198" priority="3" operator="equal">
      <formula>0</formula>
    </cfRule>
  </conditionalFormatting>
  <conditionalFormatting sqref="Q34">
    <cfRule type="cellIs" dxfId="197" priority="2" operator="equal">
      <formula>0</formula>
    </cfRule>
  </conditionalFormatting>
  <printOptions horizontalCentered="1"/>
  <pageMargins left="0.59055118110236227" right="0" top="0.59055118110236227" bottom="0" header="0" footer="0"/>
  <pageSetup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V434"/>
  <sheetViews>
    <sheetView showGridLines="0" zoomScale="175" zoomScaleNormal="175" zoomScaleSheetLayoutView="160" workbookViewId="0">
      <selection activeCell="P4" sqref="P4"/>
    </sheetView>
  </sheetViews>
  <sheetFormatPr baseColWidth="10" defaultColWidth="11.42578125" defaultRowHeight="13.5"/>
  <cols>
    <col min="1" max="1" width="0.140625" style="51" customWidth="1"/>
    <col min="2" max="13" width="2.7109375" style="51" customWidth="1"/>
    <col min="14" max="19" width="10.85546875" style="51" customWidth="1"/>
    <col min="20" max="20" width="0.140625" style="51" customWidth="1"/>
    <col min="21" max="21" width="11.5703125" style="51" customWidth="1"/>
    <col min="22" max="22" width="2.7109375" style="51" customWidth="1"/>
    <col min="23" max="16384" width="11.42578125" style="51"/>
  </cols>
  <sheetData>
    <row r="1" spans="1:22" ht="11.1" customHeight="1">
      <c r="R1" s="52"/>
      <c r="S1" s="53"/>
    </row>
    <row r="2" spans="1:22" ht="11.1" customHeight="1">
      <c r="R2" s="52"/>
      <c r="S2" s="53"/>
    </row>
    <row r="3" spans="1:22" ht="11.1" customHeight="1">
      <c r="R3" s="52"/>
      <c r="S3" s="53"/>
    </row>
    <row r="4" spans="1:22" ht="11.1" customHeight="1">
      <c r="R4" s="52"/>
      <c r="S4" s="53"/>
    </row>
    <row r="5" spans="1:22" ht="11.1" customHeight="1">
      <c r="R5" s="52"/>
      <c r="S5" s="53"/>
    </row>
    <row r="6" spans="1:22" ht="11.1" customHeight="1">
      <c r="R6" s="52"/>
      <c r="S6" s="54"/>
    </row>
    <row r="7" spans="1:22" ht="11.1" customHeight="1">
      <c r="R7" s="55"/>
      <c r="S7" s="55"/>
    </row>
    <row r="8" spans="1:22" s="58" customFormat="1" ht="3.95" customHeight="1">
      <c r="A8" s="56"/>
      <c r="B8" s="57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9"/>
      <c r="T8" s="59"/>
      <c r="U8" s="60"/>
      <c r="V8" s="60"/>
    </row>
    <row r="9" spans="1:22" s="62" customFormat="1" ht="11.1" customHeight="1">
      <c r="A9" s="112" t="str">
        <f>EP_01!A10</f>
        <v>ESTADOS PRESUPUESTARIOS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61"/>
      <c r="V9" s="61"/>
    </row>
    <row r="10" spans="1:22" s="62" customFormat="1" ht="11.1" customHeight="1">
      <c r="A10" s="112" t="s">
        <v>319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61"/>
      <c r="V10" s="61"/>
    </row>
    <row r="11" spans="1:22" s="62" customFormat="1" ht="11.1" customHeight="1">
      <c r="A11" s="114" t="s">
        <v>45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61"/>
      <c r="V11" s="61"/>
    </row>
    <row r="12" spans="1:22" s="62" customFormat="1" ht="11.1" customHeight="1">
      <c r="A12" s="114" t="s">
        <v>46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61"/>
      <c r="V12" s="61"/>
    </row>
    <row r="13" spans="1:22" s="62" customFormat="1" ht="11.1" customHeight="1">
      <c r="A13" s="115" t="s">
        <v>290</v>
      </c>
      <c r="B13" s="115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61"/>
      <c r="V13" s="61"/>
    </row>
    <row r="14" spans="1:22" s="65" customFormat="1" ht="3.95" customHeight="1">
      <c r="A14" s="63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2" s="65" customFormat="1" ht="11.1" customHeight="1">
      <c r="A15" s="116"/>
      <c r="B15" s="270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2" t="s">
        <v>172</v>
      </c>
      <c r="O15" s="272" t="s">
        <v>172</v>
      </c>
      <c r="P15" s="272" t="s">
        <v>172</v>
      </c>
      <c r="Q15" s="272" t="s">
        <v>172</v>
      </c>
      <c r="R15" s="272" t="s">
        <v>172</v>
      </c>
      <c r="S15" s="273"/>
      <c r="T15" s="116"/>
      <c r="U15" s="66"/>
      <c r="V15" s="66"/>
    </row>
    <row r="16" spans="1:22" s="65" customFormat="1" ht="11.1" customHeight="1">
      <c r="A16" s="116"/>
      <c r="B16" s="119" t="s">
        <v>199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272"/>
      <c r="O16" s="272" t="s">
        <v>266</v>
      </c>
      <c r="P16" s="272"/>
      <c r="Q16" s="272"/>
      <c r="R16" s="272"/>
      <c r="S16" s="273" t="s">
        <v>43</v>
      </c>
      <c r="T16" s="116"/>
      <c r="U16" s="66"/>
      <c r="V16" s="66"/>
    </row>
    <row r="17" spans="1:22" s="65" customFormat="1" ht="11.1" customHeight="1">
      <c r="A17" s="116"/>
      <c r="B17" s="120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117" t="s">
        <v>38</v>
      </c>
      <c r="O17" s="272" t="s">
        <v>34</v>
      </c>
      <c r="P17" s="272" t="s">
        <v>35</v>
      </c>
      <c r="Q17" s="272" t="s">
        <v>36</v>
      </c>
      <c r="R17" s="272" t="s">
        <v>40</v>
      </c>
      <c r="S17" s="273"/>
      <c r="T17" s="116"/>
      <c r="U17" s="66"/>
      <c r="V17" s="66"/>
    </row>
    <row r="18" spans="1:22" s="70" customFormat="1" ht="3.95" customHeight="1">
      <c r="A18" s="67"/>
      <c r="B18" s="91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176"/>
      <c r="O18" s="176"/>
      <c r="P18" s="176"/>
      <c r="Q18" s="176"/>
      <c r="R18" s="176"/>
      <c r="S18" s="176"/>
      <c r="T18" s="176"/>
    </row>
    <row r="19" spans="1:22" s="70" customFormat="1" ht="6.95" customHeight="1">
      <c r="A19" s="67"/>
      <c r="B19" s="96" t="s">
        <v>48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210">
        <f>SUM(N21:N27)</f>
        <v>17629734</v>
      </c>
      <c r="O19" s="210">
        <f>SUM(O21:O27)</f>
        <v>0</v>
      </c>
      <c r="P19" s="210">
        <f>N19+O19</f>
        <v>17629734</v>
      </c>
      <c r="Q19" s="210">
        <f>SUM(Q21:Q27)</f>
        <v>3586204</v>
      </c>
      <c r="R19" s="210">
        <f>SUM(R21:R27)</f>
        <v>3586204</v>
      </c>
      <c r="S19" s="210">
        <f>P19-Q19</f>
        <v>14043530</v>
      </c>
      <c r="T19" s="176"/>
      <c r="U19" s="363" t="str">
        <f>IF(OR(Q19=R19,Q19&gt;R19),"Correcto","Incorrecto")</f>
        <v>Correcto</v>
      </c>
    </row>
    <row r="20" spans="1:22" s="70" customFormat="1" ht="3.9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176"/>
      <c r="O20" s="176"/>
      <c r="P20" s="176"/>
      <c r="Q20" s="176"/>
      <c r="R20" s="176"/>
      <c r="S20" s="176"/>
      <c r="T20" s="176"/>
    </row>
    <row r="21" spans="1:22" s="70" customFormat="1" ht="6.95" customHeight="1">
      <c r="A21" s="67"/>
      <c r="B21" s="71"/>
      <c r="C21" s="42" t="s">
        <v>51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211">
        <v>3600000</v>
      </c>
      <c r="O21" s="211">
        <v>0</v>
      </c>
      <c r="P21" s="211">
        <f t="shared" ref="P21:P27" si="0">N21+O21</f>
        <v>3600000</v>
      </c>
      <c r="Q21" s="211">
        <v>615095</v>
      </c>
      <c r="R21" s="211">
        <v>615095</v>
      </c>
      <c r="S21" s="211">
        <f t="shared" ref="S21:S26" si="1">P21-Q21</f>
        <v>2984905</v>
      </c>
      <c r="T21" s="176"/>
      <c r="U21" s="363" t="str">
        <f t="shared" ref="U21:U27" si="2">IF(OR(Q21=R21,Q21&gt;R21),"Correcto","Incorrecto")</f>
        <v>Correcto</v>
      </c>
    </row>
    <row r="22" spans="1:22" s="70" customFormat="1" ht="6.95" customHeight="1">
      <c r="A22" s="67"/>
      <c r="B22" s="71"/>
      <c r="C22" s="42" t="s">
        <v>52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211">
        <v>54000</v>
      </c>
      <c r="O22" s="211">
        <v>0</v>
      </c>
      <c r="P22" s="211">
        <f t="shared" si="0"/>
        <v>54000</v>
      </c>
      <c r="Q22" s="211">
        <v>7200</v>
      </c>
      <c r="R22" s="211">
        <v>7200</v>
      </c>
      <c r="S22" s="211">
        <f t="shared" si="1"/>
        <v>46800</v>
      </c>
      <c r="T22" s="176"/>
      <c r="U22" s="363" t="str">
        <f t="shared" si="2"/>
        <v>Correcto</v>
      </c>
    </row>
    <row r="23" spans="1:22" s="70" customFormat="1" ht="6.95" customHeight="1">
      <c r="A23" s="67"/>
      <c r="B23" s="71"/>
      <c r="C23" s="42" t="s">
        <v>53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211">
        <v>1330000</v>
      </c>
      <c r="O23" s="211">
        <v>0</v>
      </c>
      <c r="P23" s="211">
        <f t="shared" si="0"/>
        <v>1330000</v>
      </c>
      <c r="Q23" s="211">
        <v>14918</v>
      </c>
      <c r="R23" s="211">
        <v>14918</v>
      </c>
      <c r="S23" s="211">
        <f t="shared" si="1"/>
        <v>1315082</v>
      </c>
      <c r="T23" s="176"/>
      <c r="U23" s="363" t="str">
        <f t="shared" si="2"/>
        <v>Correcto</v>
      </c>
    </row>
    <row r="24" spans="1:22" s="70" customFormat="1" ht="6.95" customHeight="1">
      <c r="A24" s="67"/>
      <c r="B24" s="71"/>
      <c r="C24" s="42" t="s">
        <v>54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211">
        <v>2990000</v>
      </c>
      <c r="O24" s="211">
        <v>0</v>
      </c>
      <c r="P24" s="211">
        <f t="shared" si="0"/>
        <v>2990000</v>
      </c>
      <c r="Q24" s="211">
        <v>526634</v>
      </c>
      <c r="R24" s="211">
        <v>526634</v>
      </c>
      <c r="S24" s="211">
        <f t="shared" si="1"/>
        <v>2463366</v>
      </c>
      <c r="T24" s="176"/>
      <c r="U24" s="363" t="str">
        <f t="shared" si="2"/>
        <v>Correcto</v>
      </c>
    </row>
    <row r="25" spans="1:22" s="70" customFormat="1" ht="6.95" customHeight="1">
      <c r="A25" s="67"/>
      <c r="B25" s="71"/>
      <c r="C25" s="42" t="s">
        <v>55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211">
        <v>9655734</v>
      </c>
      <c r="O25" s="211">
        <v>0</v>
      </c>
      <c r="P25" s="211">
        <f t="shared" si="0"/>
        <v>9655734</v>
      </c>
      <c r="Q25" s="211">
        <v>2422357</v>
      </c>
      <c r="R25" s="211">
        <v>2422357</v>
      </c>
      <c r="S25" s="211">
        <f t="shared" si="1"/>
        <v>7233377</v>
      </c>
      <c r="T25" s="176"/>
      <c r="U25" s="363" t="str">
        <f t="shared" si="2"/>
        <v>Correcto</v>
      </c>
    </row>
    <row r="26" spans="1:22" s="70" customFormat="1" ht="6.95" customHeight="1">
      <c r="A26" s="67"/>
      <c r="B26" s="71"/>
      <c r="C26" s="42" t="s">
        <v>56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211">
        <v>0</v>
      </c>
      <c r="O26" s="211">
        <f>SUM(Formato6A!AK26+Formato6A!AK108)</f>
        <v>0</v>
      </c>
      <c r="P26" s="211">
        <f t="shared" si="0"/>
        <v>0</v>
      </c>
      <c r="Q26" s="211">
        <f>SUM(Formato6A!AM26+Formato6A!AM108)</f>
        <v>0</v>
      </c>
      <c r="R26" s="211">
        <f>SUM(Formato6A!AN26+Formato6A!AN108)</f>
        <v>0</v>
      </c>
      <c r="S26" s="211">
        <f t="shared" si="1"/>
        <v>0</v>
      </c>
      <c r="T26" s="176"/>
      <c r="U26" s="363" t="str">
        <f t="shared" si="2"/>
        <v>Correcto</v>
      </c>
    </row>
    <row r="27" spans="1:22" s="70" customFormat="1" ht="6.95" customHeight="1">
      <c r="A27" s="67"/>
      <c r="B27" s="71"/>
      <c r="C27" s="42" t="s">
        <v>57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211">
        <f>SUM(Formato6A!AJ27+Formato6A!AJ109)</f>
        <v>0</v>
      </c>
      <c r="O27" s="211">
        <f>SUM(Formato6A!AK27+Formato6A!AK109)</f>
        <v>0</v>
      </c>
      <c r="P27" s="211">
        <f t="shared" si="0"/>
        <v>0</v>
      </c>
      <c r="Q27" s="211">
        <f>SUM(Formato6A!AM27+Formato6A!AM109)</f>
        <v>0</v>
      </c>
      <c r="R27" s="211">
        <f>SUM(Formato6A!AN27+Formato6A!AN109)</f>
        <v>0</v>
      </c>
      <c r="S27" s="211">
        <f>P27-Q27</f>
        <v>0</v>
      </c>
      <c r="T27" s="176"/>
      <c r="U27" s="363" t="str">
        <f t="shared" si="2"/>
        <v>Correcto</v>
      </c>
    </row>
    <row r="28" spans="1:22" s="70" customFormat="1" ht="3.95" customHeight="1">
      <c r="A28" s="67"/>
      <c r="B28" s="71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176"/>
      <c r="O28" s="176"/>
      <c r="P28" s="176"/>
      <c r="Q28" s="176"/>
      <c r="R28" s="176"/>
      <c r="S28" s="176"/>
      <c r="T28" s="176"/>
    </row>
    <row r="29" spans="1:22" s="70" customFormat="1" ht="6.95" customHeight="1">
      <c r="A29" s="67"/>
      <c r="B29" s="96" t="s">
        <v>49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210">
        <f>SUM(N31:N39)</f>
        <v>828300</v>
      </c>
      <c r="O29" s="210">
        <f>SUM(O31:O39)</f>
        <v>0</v>
      </c>
      <c r="P29" s="210">
        <f>N29+O29</f>
        <v>828300</v>
      </c>
      <c r="Q29" s="210">
        <f>SUM(Q31:Q39)</f>
        <v>60255</v>
      </c>
      <c r="R29" s="210">
        <f>SUM(R31:R39)</f>
        <v>60255</v>
      </c>
      <c r="S29" s="210">
        <f>P29-Q29</f>
        <v>768045</v>
      </c>
      <c r="T29" s="176"/>
      <c r="U29" s="363" t="str">
        <f>IF(OR(Q29=R29,Q29&gt;R29),"Correcto","Incorrecto")</f>
        <v>Correcto</v>
      </c>
    </row>
    <row r="30" spans="1:22" s="70" customFormat="1" ht="3.95" customHeight="1">
      <c r="A30" s="67"/>
      <c r="B30" s="7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176"/>
      <c r="O30" s="176"/>
      <c r="P30" s="176"/>
      <c r="Q30" s="176"/>
      <c r="R30" s="176"/>
      <c r="S30" s="176"/>
      <c r="T30" s="176"/>
    </row>
    <row r="31" spans="1:22" s="70" customFormat="1" ht="6.95" customHeight="1">
      <c r="A31" s="67"/>
      <c r="B31" s="71"/>
      <c r="C31" s="308" t="s">
        <v>293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211">
        <v>241900</v>
      </c>
      <c r="O31" s="211">
        <v>0</v>
      </c>
      <c r="P31" s="211">
        <f t="shared" ref="P31:P39" si="3">N31+O31</f>
        <v>241900</v>
      </c>
      <c r="Q31" s="211">
        <v>24482</v>
      </c>
      <c r="R31" s="211">
        <v>24482</v>
      </c>
      <c r="S31" s="211">
        <f t="shared" ref="S31:S39" si="4">P31-Q31</f>
        <v>217418</v>
      </c>
      <c r="T31" s="176"/>
      <c r="U31" s="363" t="str">
        <f t="shared" ref="U31:U95" si="5">IF(OR(Q31=R31,Q31&gt;R31),"Correcto","Incorrecto")</f>
        <v>Correcto</v>
      </c>
    </row>
    <row r="32" spans="1:22" s="70" customFormat="1" ht="6.95" customHeight="1">
      <c r="A32" s="67"/>
      <c r="B32" s="71"/>
      <c r="C32" s="308" t="s">
        <v>58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211">
        <v>215000</v>
      </c>
      <c r="O32" s="211">
        <v>0</v>
      </c>
      <c r="P32" s="211">
        <f t="shared" si="3"/>
        <v>215000</v>
      </c>
      <c r="Q32" s="211">
        <v>20216</v>
      </c>
      <c r="R32" s="211">
        <v>20216</v>
      </c>
      <c r="S32" s="211">
        <f t="shared" si="4"/>
        <v>194784</v>
      </c>
      <c r="T32" s="176"/>
      <c r="U32" s="363" t="str">
        <f t="shared" si="5"/>
        <v>Correcto</v>
      </c>
    </row>
    <row r="33" spans="1:21" s="70" customFormat="1" ht="6.95" customHeight="1">
      <c r="A33" s="67"/>
      <c r="B33" s="71"/>
      <c r="C33" s="308" t="s">
        <v>59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211">
        <f>SUM(Formato6A!AJ31+Formato6A!AJ113)</f>
        <v>0</v>
      </c>
      <c r="O33" s="211">
        <f>SUM(Formato6A!AK31+Formato6A!AK113)</f>
        <v>0</v>
      </c>
      <c r="P33" s="211">
        <f t="shared" si="3"/>
        <v>0</v>
      </c>
      <c r="Q33" s="211">
        <f>SUM(Formato6A!AM31+Formato6A!AM113)</f>
        <v>0</v>
      </c>
      <c r="R33" s="211">
        <f>SUM(Formato6A!AN31+Formato6A!AN113)</f>
        <v>0</v>
      </c>
      <c r="S33" s="211">
        <f t="shared" si="4"/>
        <v>0</v>
      </c>
      <c r="T33" s="176"/>
      <c r="U33" s="363" t="str">
        <f t="shared" si="5"/>
        <v>Correcto</v>
      </c>
    </row>
    <row r="34" spans="1:21" s="70" customFormat="1" ht="6.95" customHeight="1">
      <c r="A34" s="67"/>
      <c r="B34" s="71"/>
      <c r="C34" s="308" t="s">
        <v>60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211">
        <v>157400</v>
      </c>
      <c r="O34" s="211">
        <v>0</v>
      </c>
      <c r="P34" s="211">
        <f t="shared" si="3"/>
        <v>157400</v>
      </c>
      <c r="Q34" s="211">
        <v>2706</v>
      </c>
      <c r="R34" s="211">
        <v>2706</v>
      </c>
      <c r="S34" s="211">
        <f t="shared" si="4"/>
        <v>154694</v>
      </c>
      <c r="T34" s="176"/>
      <c r="U34" s="363" t="str">
        <f t="shared" si="5"/>
        <v>Correcto</v>
      </c>
    </row>
    <row r="35" spans="1:21" s="70" customFormat="1" ht="6.95" customHeight="1">
      <c r="A35" s="67"/>
      <c r="B35" s="71"/>
      <c r="C35" s="308" t="s">
        <v>61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211">
        <v>26000</v>
      </c>
      <c r="O35" s="211">
        <v>0</v>
      </c>
      <c r="P35" s="211">
        <f t="shared" si="3"/>
        <v>26000</v>
      </c>
      <c r="Q35" s="211">
        <v>163</v>
      </c>
      <c r="R35" s="211">
        <v>163</v>
      </c>
      <c r="S35" s="211">
        <f t="shared" si="4"/>
        <v>25837</v>
      </c>
      <c r="T35" s="176"/>
      <c r="U35" s="363" t="str">
        <f t="shared" si="5"/>
        <v>Correcto</v>
      </c>
    </row>
    <row r="36" spans="1:21" s="70" customFormat="1" ht="6.95" customHeight="1">
      <c r="A36" s="67"/>
      <c r="B36" s="71"/>
      <c r="C36" s="308" t="s">
        <v>62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211">
        <v>110000</v>
      </c>
      <c r="O36" s="211">
        <v>0</v>
      </c>
      <c r="P36" s="211">
        <f t="shared" si="3"/>
        <v>110000</v>
      </c>
      <c r="Q36" s="211">
        <v>7384</v>
      </c>
      <c r="R36" s="211">
        <v>7384</v>
      </c>
      <c r="S36" s="211">
        <f t="shared" si="4"/>
        <v>102616</v>
      </c>
      <c r="T36" s="176"/>
      <c r="U36" s="363" t="str">
        <f t="shared" si="5"/>
        <v>Correcto</v>
      </c>
    </row>
    <row r="37" spans="1:21" s="70" customFormat="1" ht="6.95" customHeight="1">
      <c r="A37" s="67"/>
      <c r="B37" s="71"/>
      <c r="C37" s="308" t="s">
        <v>63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211">
        <v>31000</v>
      </c>
      <c r="O37" s="211">
        <v>0</v>
      </c>
      <c r="P37" s="211">
        <f t="shared" si="3"/>
        <v>31000</v>
      </c>
      <c r="Q37" s="211">
        <v>1088</v>
      </c>
      <c r="R37" s="211">
        <v>1088</v>
      </c>
      <c r="S37" s="211">
        <f t="shared" si="4"/>
        <v>29912</v>
      </c>
      <c r="T37" s="176"/>
      <c r="U37" s="363" t="str">
        <f t="shared" si="5"/>
        <v>Correcto</v>
      </c>
    </row>
    <row r="38" spans="1:21" s="70" customFormat="1" ht="6.95" customHeight="1">
      <c r="A38" s="67"/>
      <c r="B38" s="71"/>
      <c r="C38" s="308" t="s">
        <v>64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211">
        <f>SUM(Formato6A!AJ36+Formato6A!AJ118)</f>
        <v>0</v>
      </c>
      <c r="O38" s="211">
        <f>SUM(Formato6A!AK36+Formato6A!AK118)</f>
        <v>0</v>
      </c>
      <c r="P38" s="211">
        <f t="shared" si="3"/>
        <v>0</v>
      </c>
      <c r="Q38" s="211">
        <f>SUM(Formato6A!AM36+Formato6A!AM118)</f>
        <v>0</v>
      </c>
      <c r="R38" s="211">
        <f>SUM(Formato6A!AN36+Formato6A!AN118)</f>
        <v>0</v>
      </c>
      <c r="S38" s="211">
        <f t="shared" si="4"/>
        <v>0</v>
      </c>
      <c r="T38" s="176"/>
      <c r="U38" s="363" t="str">
        <f t="shared" si="5"/>
        <v>Correcto</v>
      </c>
    </row>
    <row r="39" spans="1:21" s="70" customFormat="1" ht="6.95" customHeight="1">
      <c r="A39" s="67"/>
      <c r="B39" s="71"/>
      <c r="C39" s="308" t="s">
        <v>65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211">
        <v>47000</v>
      </c>
      <c r="O39" s="211">
        <v>0</v>
      </c>
      <c r="P39" s="211">
        <f t="shared" si="3"/>
        <v>47000</v>
      </c>
      <c r="Q39" s="211">
        <v>4216</v>
      </c>
      <c r="R39" s="211">
        <v>4216</v>
      </c>
      <c r="S39" s="211">
        <f t="shared" si="4"/>
        <v>42784</v>
      </c>
      <c r="T39" s="176"/>
      <c r="U39" s="363" t="str">
        <f t="shared" si="5"/>
        <v>Correcto</v>
      </c>
    </row>
    <row r="40" spans="1:21" s="70" customFormat="1" ht="3.95" customHeight="1">
      <c r="A40" s="67"/>
      <c r="B40" s="71"/>
      <c r="C40" s="92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176"/>
      <c r="O40" s="176"/>
      <c r="P40" s="176"/>
      <c r="Q40" s="176"/>
      <c r="R40" s="176"/>
      <c r="S40" s="176"/>
      <c r="T40" s="176"/>
    </row>
    <row r="41" spans="1:21" s="70" customFormat="1" ht="6.95" customHeight="1">
      <c r="A41" s="67"/>
      <c r="B41" s="96" t="s">
        <v>50</v>
      </c>
      <c r="C41" s="92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210">
        <f>SUM(N43:N51)</f>
        <v>38106279</v>
      </c>
      <c r="O41" s="210">
        <f>SUM(O43:O51)</f>
        <v>0</v>
      </c>
      <c r="P41" s="210">
        <f>N41+O41</f>
        <v>38106279</v>
      </c>
      <c r="Q41" s="210">
        <f>SUM(Q43:Q51)</f>
        <v>2746098</v>
      </c>
      <c r="R41" s="210">
        <f>SUM(R43:R51)</f>
        <v>2746098</v>
      </c>
      <c r="S41" s="210">
        <f>P41-Q41</f>
        <v>35360181</v>
      </c>
      <c r="T41" s="176"/>
      <c r="U41" s="363" t="str">
        <f t="shared" si="5"/>
        <v>Correcto</v>
      </c>
    </row>
    <row r="42" spans="1:21" s="70" customFormat="1" ht="3.95" customHeight="1">
      <c r="A42" s="67"/>
      <c r="B42" s="71"/>
      <c r="C42" s="92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176"/>
      <c r="O42" s="176"/>
      <c r="P42" s="176"/>
      <c r="Q42" s="176"/>
      <c r="R42" s="176"/>
      <c r="S42" s="176"/>
      <c r="T42" s="176"/>
    </row>
    <row r="43" spans="1:21" s="70" customFormat="1" ht="6.95" customHeight="1">
      <c r="A43" s="67"/>
      <c r="B43" s="71"/>
      <c r="C43" s="308" t="s">
        <v>66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211">
        <v>1333998</v>
      </c>
      <c r="O43" s="211">
        <v>0</v>
      </c>
      <c r="P43" s="211">
        <f t="shared" ref="P43:P51" si="6">N43+O43</f>
        <v>1333998</v>
      </c>
      <c r="Q43" s="211">
        <v>99338</v>
      </c>
      <c r="R43" s="211">
        <v>99338</v>
      </c>
      <c r="S43" s="211">
        <f>P43-Q43</f>
        <v>1234660</v>
      </c>
      <c r="T43" s="176"/>
      <c r="U43" s="363" t="str">
        <f t="shared" si="5"/>
        <v>Correcto</v>
      </c>
    </row>
    <row r="44" spans="1:21" s="70" customFormat="1" ht="6.95" customHeight="1">
      <c r="A44" s="67"/>
      <c r="B44" s="71"/>
      <c r="C44" s="308" t="s">
        <v>67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211">
        <f>SUM(Formato6A!AJ40+Formato6A!AJ122)</f>
        <v>1580000</v>
      </c>
      <c r="O44" s="211">
        <v>0</v>
      </c>
      <c r="P44" s="211">
        <f t="shared" si="6"/>
        <v>1580000</v>
      </c>
      <c r="Q44" s="211">
        <v>406600</v>
      </c>
      <c r="R44" s="211">
        <v>406600</v>
      </c>
      <c r="S44" s="211">
        <f t="shared" ref="S44:S51" si="7">P44-Q44</f>
        <v>1173400</v>
      </c>
      <c r="T44" s="176"/>
      <c r="U44" s="363" t="str">
        <f t="shared" si="5"/>
        <v>Correcto</v>
      </c>
    </row>
    <row r="45" spans="1:21" s="70" customFormat="1" ht="6.95" customHeight="1">
      <c r="A45" s="67"/>
      <c r="B45" s="71"/>
      <c r="C45" s="308" t="s">
        <v>68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211">
        <v>14954281</v>
      </c>
      <c r="O45" s="211">
        <v>0</v>
      </c>
      <c r="P45" s="211">
        <f t="shared" si="6"/>
        <v>14954281</v>
      </c>
      <c r="Q45" s="211">
        <v>2057585</v>
      </c>
      <c r="R45" s="211">
        <v>2057585</v>
      </c>
      <c r="S45" s="211">
        <f t="shared" si="7"/>
        <v>12896696</v>
      </c>
      <c r="T45" s="176"/>
      <c r="U45" s="363" t="str">
        <f t="shared" si="5"/>
        <v>Correcto</v>
      </c>
    </row>
    <row r="46" spans="1:21" s="70" customFormat="1" ht="6.95" customHeight="1">
      <c r="A46" s="67"/>
      <c r="B46" s="71"/>
      <c r="C46" s="308" t="s">
        <v>69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211">
        <v>1200000</v>
      </c>
      <c r="O46" s="211">
        <v>0</v>
      </c>
      <c r="P46" s="211">
        <f t="shared" si="6"/>
        <v>1200000</v>
      </c>
      <c r="Q46" s="211">
        <v>1531</v>
      </c>
      <c r="R46" s="211">
        <v>1531</v>
      </c>
      <c r="S46" s="211">
        <f t="shared" si="7"/>
        <v>1198469</v>
      </c>
      <c r="T46" s="176"/>
      <c r="U46" s="363" t="str">
        <f t="shared" si="5"/>
        <v>Correcto</v>
      </c>
    </row>
    <row r="47" spans="1:21" s="70" customFormat="1" ht="6.95" customHeight="1">
      <c r="A47" s="67"/>
      <c r="B47" s="71"/>
      <c r="C47" s="308" t="s">
        <v>70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211">
        <v>5023000</v>
      </c>
      <c r="O47" s="211">
        <v>0</v>
      </c>
      <c r="P47" s="211">
        <f t="shared" si="6"/>
        <v>5023000</v>
      </c>
      <c r="Q47" s="211">
        <v>45067</v>
      </c>
      <c r="R47" s="211">
        <v>45067</v>
      </c>
      <c r="S47" s="211">
        <f t="shared" si="7"/>
        <v>4977933</v>
      </c>
      <c r="T47" s="176"/>
      <c r="U47" s="363" t="str">
        <f t="shared" si="5"/>
        <v>Correcto</v>
      </c>
    </row>
    <row r="48" spans="1:21" s="70" customFormat="1" ht="6.95" customHeight="1">
      <c r="A48" s="67"/>
      <c r="B48" s="71"/>
      <c r="C48" s="308" t="s">
        <v>71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211">
        <v>500000</v>
      </c>
      <c r="O48" s="211">
        <v>0</v>
      </c>
      <c r="P48" s="211">
        <f t="shared" si="6"/>
        <v>500000</v>
      </c>
      <c r="Q48" s="211">
        <v>70789</v>
      </c>
      <c r="R48" s="211">
        <v>70789</v>
      </c>
      <c r="S48" s="211">
        <f t="shared" si="7"/>
        <v>429211</v>
      </c>
      <c r="T48" s="176"/>
      <c r="U48" s="363" t="str">
        <f t="shared" si="5"/>
        <v>Correcto</v>
      </c>
    </row>
    <row r="49" spans="1:21" s="70" customFormat="1" ht="6.95" customHeight="1">
      <c r="A49" s="67"/>
      <c r="B49" s="71"/>
      <c r="C49" s="308" t="s">
        <v>72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211">
        <v>335000</v>
      </c>
      <c r="O49" s="211">
        <v>0</v>
      </c>
      <c r="P49" s="211">
        <f t="shared" si="6"/>
        <v>335000</v>
      </c>
      <c r="Q49" s="211">
        <v>6846</v>
      </c>
      <c r="R49" s="211">
        <v>6846</v>
      </c>
      <c r="S49" s="211">
        <f t="shared" si="7"/>
        <v>328154</v>
      </c>
      <c r="T49" s="176"/>
      <c r="U49" s="363" t="str">
        <f t="shared" si="5"/>
        <v>Correcto</v>
      </c>
    </row>
    <row r="50" spans="1:21" s="70" customFormat="1" ht="6.95" customHeight="1">
      <c r="A50" s="67"/>
      <c r="B50" s="71"/>
      <c r="C50" s="308" t="s">
        <v>73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211">
        <v>12300000</v>
      </c>
      <c r="O50" s="211">
        <v>0</v>
      </c>
      <c r="P50" s="211">
        <f t="shared" si="6"/>
        <v>12300000</v>
      </c>
      <c r="Q50" s="211">
        <v>0</v>
      </c>
      <c r="R50" s="211">
        <v>0</v>
      </c>
      <c r="S50" s="211">
        <f t="shared" si="7"/>
        <v>12300000</v>
      </c>
      <c r="T50" s="176"/>
      <c r="U50" s="363" t="str">
        <f t="shared" si="5"/>
        <v>Correcto</v>
      </c>
    </row>
    <row r="51" spans="1:21" s="70" customFormat="1" ht="6.95" customHeight="1">
      <c r="A51" s="67"/>
      <c r="B51" s="71"/>
      <c r="C51" s="308" t="s">
        <v>74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211">
        <v>880000</v>
      </c>
      <c r="O51" s="211">
        <v>0</v>
      </c>
      <c r="P51" s="211">
        <f t="shared" si="6"/>
        <v>880000</v>
      </c>
      <c r="Q51" s="211">
        <v>58342</v>
      </c>
      <c r="R51" s="211">
        <v>58342</v>
      </c>
      <c r="S51" s="211">
        <f t="shared" si="7"/>
        <v>821658</v>
      </c>
      <c r="T51" s="176"/>
      <c r="U51" s="363" t="str">
        <f t="shared" si="5"/>
        <v>Correcto</v>
      </c>
    </row>
    <row r="52" spans="1:21" s="70" customFormat="1" ht="3.95" customHeight="1">
      <c r="A52" s="67"/>
      <c r="B52" s="71"/>
      <c r="C52" s="92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176"/>
      <c r="O52" s="176"/>
      <c r="P52" s="176"/>
      <c r="Q52" s="176"/>
      <c r="R52" s="176"/>
      <c r="S52" s="176"/>
      <c r="T52" s="176"/>
      <c r="U52" s="72"/>
    </row>
    <row r="53" spans="1:21" s="70" customFormat="1" ht="6.95" customHeight="1">
      <c r="A53" s="67"/>
      <c r="B53" s="96" t="s">
        <v>294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210">
        <f>SUM(N55:N63)</f>
        <v>3800000</v>
      </c>
      <c r="O53" s="210">
        <f>SUM(O55:O63)</f>
        <v>0</v>
      </c>
      <c r="P53" s="210">
        <f>N53+O53</f>
        <v>3800000</v>
      </c>
      <c r="Q53" s="210">
        <f>SUM(Q55:Q63)</f>
        <v>0</v>
      </c>
      <c r="R53" s="210">
        <f>SUM(R55:R63)</f>
        <v>0</v>
      </c>
      <c r="S53" s="210">
        <f>P53-Q53</f>
        <v>3800000</v>
      </c>
      <c r="T53" s="176"/>
      <c r="U53" s="363" t="str">
        <f t="shared" si="5"/>
        <v>Correcto</v>
      </c>
    </row>
    <row r="54" spans="1:21" s="70" customFormat="1" ht="3.95" customHeight="1">
      <c r="A54" s="67"/>
      <c r="B54" s="71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176"/>
      <c r="O54" s="176"/>
      <c r="P54" s="176"/>
      <c r="Q54" s="176"/>
      <c r="R54" s="176"/>
      <c r="S54" s="176"/>
      <c r="T54" s="176"/>
    </row>
    <row r="55" spans="1:21" s="70" customFormat="1" ht="6.95" customHeight="1">
      <c r="A55" s="67"/>
      <c r="B55" s="71"/>
      <c r="C55" s="308" t="s">
        <v>8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211">
        <f>SUM(Formato6A!AJ49+Formato6A!AJ131)</f>
        <v>0</v>
      </c>
      <c r="O55" s="211">
        <f>SUM(Formato6A!AK49+Formato6A!AK131)</f>
        <v>0</v>
      </c>
      <c r="P55" s="211">
        <f t="shared" ref="P55:P63" si="8">N55+O55</f>
        <v>0</v>
      </c>
      <c r="Q55" s="211">
        <f>SUM(Formato6A!AM49+Formato6A!AM131)</f>
        <v>0</v>
      </c>
      <c r="R55" s="211">
        <f>SUM(Formato6A!AN49+Formato6A!AN131)</f>
        <v>0</v>
      </c>
      <c r="S55" s="211">
        <f t="shared" ref="S55:S63" si="9">P55-Q55</f>
        <v>0</v>
      </c>
      <c r="T55" s="176"/>
      <c r="U55" s="363" t="str">
        <f t="shared" si="5"/>
        <v>Correcto</v>
      </c>
    </row>
    <row r="56" spans="1:21" s="70" customFormat="1" ht="6.95" customHeight="1">
      <c r="A56" s="67"/>
      <c r="B56" s="71"/>
      <c r="C56" s="308" t="s">
        <v>9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211">
        <f>SUM(Formato6A!AJ50+Formato6A!AJ132)</f>
        <v>0</v>
      </c>
      <c r="O56" s="211">
        <f>SUM(Formato6A!AK50+Formato6A!AK132)</f>
        <v>0</v>
      </c>
      <c r="P56" s="211">
        <f t="shared" si="8"/>
        <v>0</v>
      </c>
      <c r="Q56" s="211">
        <f>SUM(Formato6A!AM50+Formato6A!AM132)</f>
        <v>0</v>
      </c>
      <c r="R56" s="211">
        <f>SUM(Formato6A!AN50+Formato6A!AN132)</f>
        <v>0</v>
      </c>
      <c r="S56" s="211">
        <f t="shared" si="9"/>
        <v>0</v>
      </c>
      <c r="T56" s="176"/>
      <c r="U56" s="363" t="str">
        <f t="shared" si="5"/>
        <v>Correcto</v>
      </c>
    </row>
    <row r="57" spans="1:21" s="70" customFormat="1" ht="6.95" customHeight="1">
      <c r="A57" s="67"/>
      <c r="B57" s="71"/>
      <c r="C57" s="308" t="s">
        <v>10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211">
        <f>SUM(Formato6A!AJ51+Formato6A!AJ133)</f>
        <v>0</v>
      </c>
      <c r="O57" s="211">
        <f>SUM(Formato6A!AK51+Formato6A!AK133)</f>
        <v>0</v>
      </c>
      <c r="P57" s="211">
        <f t="shared" si="8"/>
        <v>0</v>
      </c>
      <c r="Q57" s="211">
        <f>SUM(Formato6A!AM51+Formato6A!AM133)</f>
        <v>0</v>
      </c>
      <c r="R57" s="211">
        <f>SUM(Formato6A!AN51+Formato6A!AN133)</f>
        <v>0</v>
      </c>
      <c r="S57" s="211">
        <f t="shared" si="9"/>
        <v>0</v>
      </c>
      <c r="T57" s="176"/>
      <c r="U57" s="363" t="str">
        <f t="shared" si="5"/>
        <v>Correcto</v>
      </c>
    </row>
    <row r="58" spans="1:21" s="70" customFormat="1" ht="6.95" customHeight="1">
      <c r="A58" s="67"/>
      <c r="B58" s="71"/>
      <c r="C58" s="308" t="s">
        <v>11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211">
        <v>3800000</v>
      </c>
      <c r="O58" s="211">
        <v>0</v>
      </c>
      <c r="P58" s="211">
        <f t="shared" si="8"/>
        <v>3800000</v>
      </c>
      <c r="Q58" s="211">
        <v>0</v>
      </c>
      <c r="R58" s="211">
        <v>0</v>
      </c>
      <c r="S58" s="211">
        <f t="shared" si="9"/>
        <v>3800000</v>
      </c>
      <c r="T58" s="176"/>
      <c r="U58" s="363" t="str">
        <f t="shared" si="5"/>
        <v>Correcto</v>
      </c>
    </row>
    <row r="59" spans="1:21" s="70" customFormat="1" ht="6.95" customHeight="1">
      <c r="A59" s="67"/>
      <c r="B59" s="71"/>
      <c r="C59" s="308" t="s">
        <v>12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211">
        <f>SUM(Formato6A!AJ53+Formato6A!AJ135)</f>
        <v>0</v>
      </c>
      <c r="O59" s="211">
        <f>SUM(Formato6A!AK53+Formato6A!AK135)</f>
        <v>0</v>
      </c>
      <c r="P59" s="211">
        <f t="shared" si="8"/>
        <v>0</v>
      </c>
      <c r="Q59" s="211">
        <f>SUM(Formato6A!AM53+Formato6A!AM135)</f>
        <v>0</v>
      </c>
      <c r="R59" s="211">
        <f>SUM(Formato6A!AN53+Formato6A!AN135)</f>
        <v>0</v>
      </c>
      <c r="S59" s="211">
        <f t="shared" si="9"/>
        <v>0</v>
      </c>
      <c r="T59" s="176"/>
      <c r="U59" s="363" t="str">
        <f t="shared" si="5"/>
        <v>Correcto</v>
      </c>
    </row>
    <row r="60" spans="1:21" s="70" customFormat="1" ht="6.95" customHeight="1">
      <c r="A60" s="67"/>
      <c r="B60" s="71"/>
      <c r="C60" s="308" t="s">
        <v>75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211">
        <f>SUM(Formato6A!AJ54+Formato6A!AJ136)</f>
        <v>0</v>
      </c>
      <c r="O60" s="211">
        <f>SUM(Formato6A!AK54+Formato6A!AK136)</f>
        <v>0</v>
      </c>
      <c r="P60" s="211">
        <f t="shared" si="8"/>
        <v>0</v>
      </c>
      <c r="Q60" s="211">
        <f>SUM(Formato6A!AM54+Formato6A!AM136)</f>
        <v>0</v>
      </c>
      <c r="R60" s="211">
        <f>SUM(Formato6A!AN54+Formato6A!AN136)</f>
        <v>0</v>
      </c>
      <c r="S60" s="211">
        <f t="shared" si="9"/>
        <v>0</v>
      </c>
      <c r="T60" s="176"/>
      <c r="U60" s="363" t="str">
        <f t="shared" si="5"/>
        <v>Correcto</v>
      </c>
    </row>
    <row r="61" spans="1:21" s="70" customFormat="1" ht="6.95" customHeight="1">
      <c r="A61" s="67"/>
      <c r="B61" s="71"/>
      <c r="C61" s="308" t="s">
        <v>15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211">
        <f>SUM(Formato6A!AJ55+Formato6A!AJ137)</f>
        <v>0</v>
      </c>
      <c r="O61" s="211">
        <f>SUM(Formato6A!AK55+Formato6A!AK137)</f>
        <v>0</v>
      </c>
      <c r="P61" s="211">
        <f t="shared" si="8"/>
        <v>0</v>
      </c>
      <c r="Q61" s="211">
        <f>SUM(Formato6A!AM55+Formato6A!AM137)</f>
        <v>0</v>
      </c>
      <c r="R61" s="211">
        <f>SUM(Formato6A!AN55+Formato6A!AN137)</f>
        <v>0</v>
      </c>
      <c r="S61" s="211">
        <f t="shared" si="9"/>
        <v>0</v>
      </c>
      <c r="T61" s="176"/>
      <c r="U61" s="363" t="str">
        <f t="shared" si="5"/>
        <v>Correcto</v>
      </c>
    </row>
    <row r="62" spans="1:21" s="70" customFormat="1" ht="6.95" customHeight="1">
      <c r="A62" s="67"/>
      <c r="B62" s="71"/>
      <c r="C62" s="308" t="s">
        <v>16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211">
        <f>SUM(Formato6A!AJ56+Formato6A!AJ138)</f>
        <v>0</v>
      </c>
      <c r="O62" s="211">
        <f>SUM(Formato6A!AK56+Formato6A!AK138)</f>
        <v>0</v>
      </c>
      <c r="P62" s="211">
        <f t="shared" si="8"/>
        <v>0</v>
      </c>
      <c r="Q62" s="211">
        <f>SUM(Formato6A!AM56+Formato6A!AM138)</f>
        <v>0</v>
      </c>
      <c r="R62" s="211">
        <f>SUM(Formato6A!AN56+Formato6A!AN138)</f>
        <v>0</v>
      </c>
      <c r="S62" s="211">
        <f t="shared" si="9"/>
        <v>0</v>
      </c>
      <c r="T62" s="176"/>
      <c r="U62" s="363" t="str">
        <f t="shared" si="5"/>
        <v>Correcto</v>
      </c>
    </row>
    <row r="63" spans="1:21" s="70" customFormat="1" ht="6.95" customHeight="1">
      <c r="A63" s="67"/>
      <c r="B63" s="71"/>
      <c r="C63" s="308" t="s">
        <v>17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211">
        <f>SUM(Formato6A!AJ57+Formato6A!AJ139)</f>
        <v>0</v>
      </c>
      <c r="O63" s="211">
        <f>SUM(Formato6A!AK57+Formato6A!AK139)</f>
        <v>0</v>
      </c>
      <c r="P63" s="211">
        <f t="shared" si="8"/>
        <v>0</v>
      </c>
      <c r="Q63" s="211">
        <f>SUM(Formato6A!AM57+Formato6A!AM139)</f>
        <v>0</v>
      </c>
      <c r="R63" s="211">
        <f>SUM(Formato6A!AN57+Formato6A!AN139)</f>
        <v>0</v>
      </c>
      <c r="S63" s="211">
        <f t="shared" si="9"/>
        <v>0</v>
      </c>
      <c r="T63" s="176"/>
      <c r="U63" s="363" t="str">
        <f t="shared" si="5"/>
        <v>Correcto</v>
      </c>
    </row>
    <row r="64" spans="1:21" s="70" customFormat="1" ht="3.95" customHeight="1">
      <c r="A64" s="67"/>
      <c r="B64" s="71"/>
      <c r="C64" s="92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176"/>
      <c r="O64" s="176"/>
      <c r="P64" s="176"/>
      <c r="Q64" s="176"/>
      <c r="R64" s="176"/>
      <c r="S64" s="176"/>
      <c r="T64" s="176"/>
    </row>
    <row r="65" spans="1:21" s="70" customFormat="1" ht="6.95" customHeight="1">
      <c r="A65" s="67"/>
      <c r="B65" s="96" t="s">
        <v>47</v>
      </c>
      <c r="C65" s="92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210">
        <f>SUM(N67:N75)</f>
        <v>0</v>
      </c>
      <c r="O65" s="210">
        <f>SUM(O67:O75)</f>
        <v>0</v>
      </c>
      <c r="P65" s="210">
        <f>N65+O65</f>
        <v>0</v>
      </c>
      <c r="Q65" s="210">
        <f>SUM(Q67:Q75)</f>
        <v>0</v>
      </c>
      <c r="R65" s="210">
        <f>SUM(R67:R75)</f>
        <v>0</v>
      </c>
      <c r="S65" s="210">
        <f>P65-Q65</f>
        <v>0</v>
      </c>
      <c r="T65" s="176"/>
      <c r="U65" s="363" t="str">
        <f t="shared" si="5"/>
        <v>Correcto</v>
      </c>
    </row>
    <row r="66" spans="1:21" s="70" customFormat="1" ht="3.95" customHeight="1">
      <c r="A66" s="67"/>
      <c r="B66" s="71"/>
      <c r="C66" s="92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176"/>
      <c r="O66" s="176"/>
      <c r="P66" s="176"/>
      <c r="Q66" s="176"/>
      <c r="R66" s="176"/>
      <c r="S66" s="176"/>
      <c r="T66" s="176"/>
    </row>
    <row r="67" spans="1:21" s="70" customFormat="1" ht="6.95" customHeight="1">
      <c r="A67" s="67"/>
      <c r="B67" s="71"/>
      <c r="C67" s="308" t="s">
        <v>76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211">
        <f>SUM(Formato6A!AJ59+Formato6A!AJ141)</f>
        <v>0</v>
      </c>
      <c r="O67" s="211">
        <f>SUM(Formato6A!AK59+Formato6A!AK141)</f>
        <v>0</v>
      </c>
      <c r="P67" s="211">
        <f t="shared" ref="P67:P75" si="10">N67+O67</f>
        <v>0</v>
      </c>
      <c r="Q67" s="211">
        <f>SUM(Formato6A!AM59+Formato6A!AM141)</f>
        <v>0</v>
      </c>
      <c r="R67" s="211">
        <f>SUM(Formato6A!AN59+Formato6A!AN141)</f>
        <v>0</v>
      </c>
      <c r="S67" s="211">
        <f t="shared" ref="S67:S75" si="11">P67-Q67</f>
        <v>0</v>
      </c>
      <c r="T67" s="176"/>
      <c r="U67" s="363" t="str">
        <f t="shared" si="5"/>
        <v>Correcto</v>
      </c>
    </row>
    <row r="68" spans="1:21" s="70" customFormat="1" ht="6.95" customHeight="1">
      <c r="A68" s="67"/>
      <c r="B68" s="71"/>
      <c r="C68" s="308" t="s">
        <v>77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211">
        <f>SUM(Formato6A!AJ60+Formato6A!AJ142)</f>
        <v>0</v>
      </c>
      <c r="O68" s="211">
        <f>SUM(Formato6A!AK60+Formato6A!AK142)</f>
        <v>0</v>
      </c>
      <c r="P68" s="211">
        <f t="shared" si="10"/>
        <v>0</v>
      </c>
      <c r="Q68" s="211">
        <f>SUM(Formato6A!AM60+Formato6A!AM142)</f>
        <v>0</v>
      </c>
      <c r="R68" s="211">
        <f>SUM(Formato6A!AN60+Formato6A!AN142)</f>
        <v>0</v>
      </c>
      <c r="S68" s="211">
        <f t="shared" si="11"/>
        <v>0</v>
      </c>
      <c r="T68" s="176"/>
      <c r="U68" s="363" t="str">
        <f t="shared" si="5"/>
        <v>Correcto</v>
      </c>
    </row>
    <row r="69" spans="1:21" s="70" customFormat="1" ht="6.95" customHeight="1">
      <c r="A69" s="67"/>
      <c r="B69" s="71"/>
      <c r="C69" s="308" t="s">
        <v>78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211">
        <f>SUM(Formato6A!AJ61+Formato6A!AJ143)</f>
        <v>0</v>
      </c>
      <c r="O69" s="211">
        <f>SUM(Formato6A!AK61+Formato6A!AK143)</f>
        <v>0</v>
      </c>
      <c r="P69" s="211">
        <f t="shared" si="10"/>
        <v>0</v>
      </c>
      <c r="Q69" s="211">
        <f>SUM(Formato6A!AM61+Formato6A!AM143)</f>
        <v>0</v>
      </c>
      <c r="R69" s="211">
        <f>SUM(Formato6A!AN61+Formato6A!AN143)</f>
        <v>0</v>
      </c>
      <c r="S69" s="211">
        <f t="shared" si="11"/>
        <v>0</v>
      </c>
      <c r="T69" s="176"/>
      <c r="U69" s="363" t="str">
        <f t="shared" si="5"/>
        <v>Correcto</v>
      </c>
    </row>
    <row r="70" spans="1:21" s="70" customFormat="1" ht="6.95" customHeight="1">
      <c r="A70" s="67"/>
      <c r="B70" s="71"/>
      <c r="C70" s="308" t="s">
        <v>79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211">
        <f>SUM(Formato6A!AJ62+Formato6A!AJ144)</f>
        <v>0</v>
      </c>
      <c r="O70" s="211">
        <f>SUM(Formato6A!AK62+Formato6A!AK144)</f>
        <v>0</v>
      </c>
      <c r="P70" s="211">
        <f t="shared" si="10"/>
        <v>0</v>
      </c>
      <c r="Q70" s="211">
        <f>SUM(Formato6A!AM62+Formato6A!AM144)</f>
        <v>0</v>
      </c>
      <c r="R70" s="211">
        <f>SUM(Formato6A!AN62+Formato6A!AN144)</f>
        <v>0</v>
      </c>
      <c r="S70" s="211">
        <f t="shared" si="11"/>
        <v>0</v>
      </c>
      <c r="T70" s="176"/>
      <c r="U70" s="363" t="str">
        <f t="shared" si="5"/>
        <v>Correcto</v>
      </c>
    </row>
    <row r="71" spans="1:21" s="70" customFormat="1" ht="6.95" customHeight="1">
      <c r="A71" s="67"/>
      <c r="B71" s="71"/>
      <c r="C71" s="308" t="s">
        <v>80</v>
      </c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211">
        <f>SUM(Formato6A!AJ63+Formato6A!AJ145)</f>
        <v>0</v>
      </c>
      <c r="O71" s="211">
        <f>SUM(Formato6A!AK63+Formato6A!AK145)</f>
        <v>0</v>
      </c>
      <c r="P71" s="211">
        <f t="shared" si="10"/>
        <v>0</v>
      </c>
      <c r="Q71" s="211">
        <f>SUM(Formato6A!AM63+Formato6A!AM145)</f>
        <v>0</v>
      </c>
      <c r="R71" s="211">
        <f>SUM(Formato6A!AN63+Formato6A!AN145)</f>
        <v>0</v>
      </c>
      <c r="S71" s="211">
        <f t="shared" si="11"/>
        <v>0</v>
      </c>
      <c r="T71" s="176"/>
      <c r="U71" s="363" t="str">
        <f t="shared" si="5"/>
        <v>Correcto</v>
      </c>
    </row>
    <row r="72" spans="1:21" s="70" customFormat="1" ht="6.95" customHeight="1">
      <c r="A72" s="67"/>
      <c r="B72" s="71"/>
      <c r="C72" s="308" t="s">
        <v>81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211">
        <f>SUM(Formato6A!AJ64+Formato6A!AJ146)</f>
        <v>0</v>
      </c>
      <c r="O72" s="211">
        <f>SUM(Formato6A!AK64+Formato6A!AK146)</f>
        <v>0</v>
      </c>
      <c r="P72" s="211">
        <f t="shared" si="10"/>
        <v>0</v>
      </c>
      <c r="Q72" s="211">
        <f>SUM(Formato6A!AM64+Formato6A!AM146)</f>
        <v>0</v>
      </c>
      <c r="R72" s="211">
        <f>SUM(Formato6A!AN64+Formato6A!AN146)</f>
        <v>0</v>
      </c>
      <c r="S72" s="211">
        <f t="shared" si="11"/>
        <v>0</v>
      </c>
      <c r="T72" s="176"/>
      <c r="U72" s="363" t="str">
        <f t="shared" si="5"/>
        <v>Correcto</v>
      </c>
    </row>
    <row r="73" spans="1:21" s="70" customFormat="1" ht="6.95" customHeight="1">
      <c r="A73" s="67"/>
      <c r="B73" s="71"/>
      <c r="C73" s="308" t="s">
        <v>82</v>
      </c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211">
        <f>SUM(Formato6A!AJ65+Formato6A!AJ147)</f>
        <v>0</v>
      </c>
      <c r="O73" s="211">
        <f>SUM(Formato6A!AK65+Formato6A!AK147)</f>
        <v>0</v>
      </c>
      <c r="P73" s="211">
        <f t="shared" si="10"/>
        <v>0</v>
      </c>
      <c r="Q73" s="211">
        <f>SUM(Formato6A!AM65+Formato6A!AM147)</f>
        <v>0</v>
      </c>
      <c r="R73" s="211">
        <f>SUM(Formato6A!AN65+Formato6A!AN147)</f>
        <v>0</v>
      </c>
      <c r="S73" s="211">
        <f t="shared" si="11"/>
        <v>0</v>
      </c>
      <c r="T73" s="176"/>
      <c r="U73" s="363" t="str">
        <f t="shared" si="5"/>
        <v>Correcto</v>
      </c>
    </row>
    <row r="74" spans="1:21" s="70" customFormat="1" ht="6.95" customHeight="1">
      <c r="A74" s="67"/>
      <c r="B74" s="71"/>
      <c r="C74" s="308" t="s">
        <v>83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211">
        <f>SUM(Formato6A!AJ66+Formato6A!AJ148)</f>
        <v>0</v>
      </c>
      <c r="O74" s="211">
        <f>SUM(Formato6A!AK66+Formato6A!AK148)</f>
        <v>0</v>
      </c>
      <c r="P74" s="211">
        <f t="shared" si="10"/>
        <v>0</v>
      </c>
      <c r="Q74" s="211">
        <f>SUM(Formato6A!AM66+Formato6A!AM148)</f>
        <v>0</v>
      </c>
      <c r="R74" s="211">
        <f>SUM(Formato6A!AN66+Formato6A!AN148)</f>
        <v>0</v>
      </c>
      <c r="S74" s="211">
        <f t="shared" si="11"/>
        <v>0</v>
      </c>
      <c r="T74" s="176"/>
      <c r="U74" s="363" t="str">
        <f t="shared" si="5"/>
        <v>Correcto</v>
      </c>
    </row>
    <row r="75" spans="1:21" s="70" customFormat="1" ht="6.95" customHeight="1">
      <c r="A75" s="67"/>
      <c r="B75" s="71"/>
      <c r="C75" s="308" t="s">
        <v>19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211">
        <f>SUM(Formato6A!AJ67+Formato6A!AJ149)</f>
        <v>0</v>
      </c>
      <c r="O75" s="211">
        <f>SUM(Formato6A!AK67+Formato6A!AK149)</f>
        <v>0</v>
      </c>
      <c r="P75" s="211">
        <f t="shared" si="10"/>
        <v>0</v>
      </c>
      <c r="Q75" s="211">
        <f>SUM(Formato6A!AM67+Formato6A!AM149)</f>
        <v>0</v>
      </c>
      <c r="R75" s="211">
        <f>SUM(Formato6A!AN67+Formato6A!AN149)</f>
        <v>0</v>
      </c>
      <c r="S75" s="211">
        <f t="shared" si="11"/>
        <v>0</v>
      </c>
      <c r="T75" s="176"/>
      <c r="U75" s="363" t="str">
        <f t="shared" si="5"/>
        <v>Correcto</v>
      </c>
    </row>
    <row r="76" spans="1:21" s="70" customFormat="1" ht="3.95" customHeight="1">
      <c r="A76" s="67"/>
      <c r="B76" s="71"/>
      <c r="C76" s="42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176"/>
      <c r="O76" s="176"/>
      <c r="P76" s="176"/>
      <c r="Q76" s="176"/>
      <c r="R76" s="176"/>
      <c r="S76" s="176"/>
      <c r="T76" s="176"/>
      <c r="U76" s="72"/>
    </row>
    <row r="77" spans="1:21" s="70" customFormat="1" ht="6.95" customHeight="1">
      <c r="A77" s="67"/>
      <c r="B77" s="96" t="s">
        <v>31</v>
      </c>
      <c r="C77" s="92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210">
        <f>SUM(N79:N81)</f>
        <v>0</v>
      </c>
      <c r="O77" s="210">
        <f>SUM(O79:O81)</f>
        <v>0</v>
      </c>
      <c r="P77" s="210">
        <f>N77+O77</f>
        <v>0</v>
      </c>
      <c r="Q77" s="210">
        <f>SUM(Q79:Q81)</f>
        <v>0</v>
      </c>
      <c r="R77" s="210">
        <f>SUM(R79:R81)</f>
        <v>0</v>
      </c>
      <c r="S77" s="210">
        <f>P77-Q77</f>
        <v>0</v>
      </c>
      <c r="T77" s="176"/>
      <c r="U77" s="363" t="str">
        <f t="shared" si="5"/>
        <v>Correcto</v>
      </c>
    </row>
    <row r="78" spans="1:21" s="70" customFormat="1" ht="3.95" customHeight="1">
      <c r="A78" s="67"/>
      <c r="B78" s="71"/>
      <c r="C78" s="92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176"/>
      <c r="O78" s="176"/>
      <c r="P78" s="176"/>
      <c r="Q78" s="176"/>
      <c r="R78" s="176"/>
      <c r="S78" s="176"/>
      <c r="T78" s="176"/>
    </row>
    <row r="79" spans="1:21" s="70" customFormat="1" ht="6.95" customHeight="1">
      <c r="A79" s="67"/>
      <c r="B79" s="71"/>
      <c r="C79" s="308" t="s">
        <v>84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211">
        <f>SUM(Formato6A!AJ69+Formato6A!AJ151)</f>
        <v>0</v>
      </c>
      <c r="O79" s="211">
        <v>0</v>
      </c>
      <c r="P79" s="211">
        <f>N79+O79</f>
        <v>0</v>
      </c>
      <c r="Q79" s="211">
        <v>0</v>
      </c>
      <c r="R79" s="211">
        <v>0</v>
      </c>
      <c r="S79" s="211">
        <f>P79-Q79</f>
        <v>0</v>
      </c>
      <c r="T79" s="176"/>
      <c r="U79" s="363" t="str">
        <f t="shared" si="5"/>
        <v>Correcto</v>
      </c>
    </row>
    <row r="80" spans="1:21" s="70" customFormat="1" ht="6.95" customHeight="1">
      <c r="A80" s="67"/>
      <c r="B80" s="71"/>
      <c r="C80" s="308" t="s">
        <v>85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211">
        <f>SUM(Formato6A!AJ70+Formato6A!AJ152)</f>
        <v>0</v>
      </c>
      <c r="O80" s="211">
        <v>0</v>
      </c>
      <c r="P80" s="211">
        <f>N80+O80</f>
        <v>0</v>
      </c>
      <c r="Q80" s="211">
        <v>0</v>
      </c>
      <c r="R80" s="211">
        <v>0</v>
      </c>
      <c r="S80" s="211">
        <f>P80-Q80</f>
        <v>0</v>
      </c>
      <c r="T80" s="176"/>
      <c r="U80" s="363" t="str">
        <f t="shared" si="5"/>
        <v>Correcto</v>
      </c>
    </row>
    <row r="81" spans="1:21" s="70" customFormat="1" ht="6.95" customHeight="1">
      <c r="A81" s="67"/>
      <c r="B81" s="91"/>
      <c r="C81" s="308" t="s">
        <v>86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211">
        <f>SUM(Formato6A!AJ71+Formato6A!AJ153)</f>
        <v>0</v>
      </c>
      <c r="O81" s="211">
        <f>SUM(Formato6A!AK71+Formato6A!AK153)</f>
        <v>0</v>
      </c>
      <c r="P81" s="211">
        <f>N81+O81</f>
        <v>0</v>
      </c>
      <c r="Q81" s="211">
        <f>SUM(Formato6A!AM71+Formato6A!AM153)</f>
        <v>0</v>
      </c>
      <c r="R81" s="211">
        <f>SUM(Formato6A!AN71+Formato6A!AN153)</f>
        <v>0</v>
      </c>
      <c r="S81" s="211">
        <f>P81-Q81</f>
        <v>0</v>
      </c>
      <c r="T81" s="176"/>
      <c r="U81" s="363" t="str">
        <f t="shared" si="5"/>
        <v>Correcto</v>
      </c>
    </row>
    <row r="82" spans="1:21" s="73" customFormat="1" ht="3.9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176"/>
      <c r="O82" s="176"/>
      <c r="P82" s="176"/>
      <c r="Q82" s="176"/>
      <c r="R82" s="176"/>
      <c r="S82" s="176"/>
      <c r="T82" s="176"/>
    </row>
    <row r="83" spans="1:21" s="70" customFormat="1" ht="6.95" customHeight="1">
      <c r="A83" s="67"/>
      <c r="B83" s="96" t="s">
        <v>295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210">
        <f>SUM(N85:N91)</f>
        <v>0</v>
      </c>
      <c r="O83" s="210">
        <f>SUM(O85:O91)</f>
        <v>0</v>
      </c>
      <c r="P83" s="210">
        <f>N83+O83</f>
        <v>0</v>
      </c>
      <c r="Q83" s="210">
        <f>SUM(Q85:Q91)</f>
        <v>0</v>
      </c>
      <c r="R83" s="210">
        <f>SUM(R85:R91)</f>
        <v>0</v>
      </c>
      <c r="S83" s="210">
        <f>P83-Q83</f>
        <v>0</v>
      </c>
      <c r="T83" s="176"/>
      <c r="U83" s="363" t="str">
        <f t="shared" si="5"/>
        <v>Correcto</v>
      </c>
    </row>
    <row r="84" spans="1:21" s="70" customFormat="1" ht="3.9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176"/>
      <c r="O84" s="176"/>
      <c r="P84" s="176"/>
      <c r="Q84" s="176"/>
      <c r="R84" s="176"/>
      <c r="S84" s="176"/>
      <c r="T84" s="176"/>
    </row>
    <row r="85" spans="1:21" s="70" customFormat="1" ht="6.95" customHeight="1">
      <c r="A85" s="67"/>
      <c r="B85" s="71"/>
      <c r="C85" s="308" t="s">
        <v>200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211">
        <f>SUM(Formato6A!AJ73+Formato6A!AJ155)</f>
        <v>0</v>
      </c>
      <c r="O85" s="211">
        <f>SUM(Formato6A!AK73+Formato6A!AK155)</f>
        <v>0</v>
      </c>
      <c r="P85" s="211">
        <f t="shared" ref="P85:P91" si="12">N85+O85</f>
        <v>0</v>
      </c>
      <c r="Q85" s="211">
        <f>SUM(Formato6A!AM73+Formato6A!AM155)</f>
        <v>0</v>
      </c>
      <c r="R85" s="211">
        <f>SUM(Formato6A!AN73+Formato6A!AN155)</f>
        <v>0</v>
      </c>
      <c r="S85" s="211">
        <f t="shared" ref="S85:S91" si="13">P85-Q85</f>
        <v>0</v>
      </c>
      <c r="T85" s="176"/>
      <c r="U85" s="363" t="str">
        <f t="shared" si="5"/>
        <v>Correcto</v>
      </c>
    </row>
    <row r="86" spans="1:21" s="70" customFormat="1" ht="6.95" customHeight="1">
      <c r="A86" s="67"/>
      <c r="B86" s="71"/>
      <c r="C86" s="308" t="s">
        <v>87</v>
      </c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211">
        <f>SUM(Formato6A!AJ74+Formato6A!AJ156)</f>
        <v>0</v>
      </c>
      <c r="O86" s="211">
        <f>SUM(Formato6A!AK74+Formato6A!AK156)</f>
        <v>0</v>
      </c>
      <c r="P86" s="211">
        <f t="shared" si="12"/>
        <v>0</v>
      </c>
      <c r="Q86" s="211">
        <f>SUM(Formato6A!AM74+Formato6A!AM156)</f>
        <v>0</v>
      </c>
      <c r="R86" s="211">
        <f>SUM(Formato6A!AN74+Formato6A!AN156)</f>
        <v>0</v>
      </c>
      <c r="S86" s="211">
        <f t="shared" si="13"/>
        <v>0</v>
      </c>
      <c r="T86" s="176"/>
      <c r="U86" s="363" t="str">
        <f t="shared" si="5"/>
        <v>Correcto</v>
      </c>
    </row>
    <row r="87" spans="1:21" s="70" customFormat="1" ht="6.95" customHeight="1">
      <c r="A87" s="67"/>
      <c r="B87" s="71"/>
      <c r="C87" s="308" t="s">
        <v>88</v>
      </c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211">
        <f>SUM(Formato6A!AJ75+Formato6A!AJ157)</f>
        <v>0</v>
      </c>
      <c r="O87" s="211">
        <f>SUM(Formato6A!AK75+Formato6A!AK157)</f>
        <v>0</v>
      </c>
      <c r="P87" s="211">
        <f t="shared" si="12"/>
        <v>0</v>
      </c>
      <c r="Q87" s="211">
        <f>SUM(Formato6A!AM75+Formato6A!AM157)</f>
        <v>0</v>
      </c>
      <c r="R87" s="211">
        <f>SUM(Formato6A!AN75+Formato6A!AN157)</f>
        <v>0</v>
      </c>
      <c r="S87" s="211">
        <f t="shared" si="13"/>
        <v>0</v>
      </c>
      <c r="T87" s="176"/>
      <c r="U87" s="363" t="str">
        <f t="shared" si="5"/>
        <v>Correcto</v>
      </c>
    </row>
    <row r="88" spans="1:21" s="70" customFormat="1" ht="6.95" customHeight="1">
      <c r="A88" s="67"/>
      <c r="B88" s="71"/>
      <c r="C88" s="308" t="s">
        <v>89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211">
        <f>SUM(Formato6A!AJ76+Formato6A!AJ158)</f>
        <v>0</v>
      </c>
      <c r="O88" s="211">
        <f>SUM(Formato6A!AK76+Formato6A!AK158)</f>
        <v>0</v>
      </c>
      <c r="P88" s="211">
        <f t="shared" si="12"/>
        <v>0</v>
      </c>
      <c r="Q88" s="211">
        <f>SUM(Formato6A!AM76+Formato6A!AM158)</f>
        <v>0</v>
      </c>
      <c r="R88" s="211">
        <f>SUM(Formato6A!AN76+Formato6A!AN158)</f>
        <v>0</v>
      </c>
      <c r="S88" s="211">
        <f t="shared" si="13"/>
        <v>0</v>
      </c>
      <c r="T88" s="176"/>
      <c r="U88" s="363" t="str">
        <f t="shared" si="5"/>
        <v>Correcto</v>
      </c>
    </row>
    <row r="89" spans="1:21" s="70" customFormat="1" ht="6.95" customHeight="1">
      <c r="A89" s="67"/>
      <c r="B89" s="71"/>
      <c r="C89" s="308" t="s">
        <v>90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211">
        <f>SUM(Formato6A!AJ77+Formato6A!AJ159)</f>
        <v>0</v>
      </c>
      <c r="O89" s="211">
        <f>SUM(Formato6A!AK77+Formato6A!AK159)</f>
        <v>0</v>
      </c>
      <c r="P89" s="211">
        <f t="shared" si="12"/>
        <v>0</v>
      </c>
      <c r="Q89" s="211">
        <f>SUM(Formato6A!AM77+Formato6A!AM159)</f>
        <v>0</v>
      </c>
      <c r="R89" s="211">
        <f>SUM(Formato6A!AN77+Formato6A!AN159)</f>
        <v>0</v>
      </c>
      <c r="S89" s="211">
        <f t="shared" si="13"/>
        <v>0</v>
      </c>
      <c r="T89" s="176"/>
      <c r="U89" s="363" t="str">
        <f t="shared" si="5"/>
        <v>Correcto</v>
      </c>
    </row>
    <row r="90" spans="1:21" s="70" customFormat="1" ht="6.95" customHeight="1">
      <c r="A90" s="67"/>
      <c r="B90" s="71"/>
      <c r="C90" s="308" t="s">
        <v>91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211">
        <f>SUM(Formato6A!AJ79+Formato6A!AJ161)</f>
        <v>0</v>
      </c>
      <c r="O90" s="211">
        <f>SUM(Formato6A!AK79+Formato6A!AK161)</f>
        <v>0</v>
      </c>
      <c r="P90" s="211">
        <f t="shared" si="12"/>
        <v>0</v>
      </c>
      <c r="Q90" s="211">
        <f>SUM(Formato6A!AM79+Formato6A!AM161)</f>
        <v>0</v>
      </c>
      <c r="R90" s="211">
        <f>SUM(Formato6A!AN79+Formato6A!AN161)</f>
        <v>0</v>
      </c>
      <c r="S90" s="211">
        <f t="shared" si="13"/>
        <v>0</v>
      </c>
      <c r="T90" s="176"/>
      <c r="U90" s="363" t="str">
        <f t="shared" si="5"/>
        <v>Correcto</v>
      </c>
    </row>
    <row r="91" spans="1:21" s="70" customFormat="1" ht="6.95" customHeight="1">
      <c r="A91" s="67"/>
      <c r="B91" s="71"/>
      <c r="C91" s="308" t="s">
        <v>92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211">
        <f>SUM(Formato6A!AJ80+Formato6A!AJ162)</f>
        <v>0</v>
      </c>
      <c r="O91" s="211">
        <f>SUM(Formato6A!AK80+Formato6A!AK162)</f>
        <v>0</v>
      </c>
      <c r="P91" s="211">
        <f t="shared" si="12"/>
        <v>0</v>
      </c>
      <c r="Q91" s="211">
        <f>SUM(Formato6A!AM80+Formato6A!AM162)</f>
        <v>0</v>
      </c>
      <c r="R91" s="211">
        <f>SUM(Formato6A!AN80+Formato6A!AN162)</f>
        <v>0</v>
      </c>
      <c r="S91" s="211">
        <f t="shared" si="13"/>
        <v>0</v>
      </c>
      <c r="T91" s="176"/>
      <c r="U91" s="363" t="str">
        <f t="shared" si="5"/>
        <v>Correcto</v>
      </c>
    </row>
    <row r="92" spans="1:21" s="70" customFormat="1" ht="3.95" customHeight="1">
      <c r="A92" s="67"/>
      <c r="B92" s="71"/>
      <c r="C92" s="42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176"/>
      <c r="O92" s="176"/>
      <c r="P92" s="176"/>
      <c r="Q92" s="176"/>
      <c r="R92" s="176"/>
      <c r="S92" s="176"/>
      <c r="T92" s="176"/>
    </row>
    <row r="93" spans="1:21" s="70" customFormat="1" ht="6.95" customHeight="1">
      <c r="A93" s="67"/>
      <c r="B93" s="96" t="s">
        <v>4</v>
      </c>
      <c r="C93" s="92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210">
        <f>SUM(N95:N97)</f>
        <v>0</v>
      </c>
      <c r="O93" s="210">
        <f>SUM(O95:O97)</f>
        <v>0</v>
      </c>
      <c r="P93" s="210">
        <f>N93+O93</f>
        <v>0</v>
      </c>
      <c r="Q93" s="210">
        <f>SUM(Q95:Q97)</f>
        <v>0</v>
      </c>
      <c r="R93" s="210">
        <f>SUM(R95:R97)</f>
        <v>0</v>
      </c>
      <c r="S93" s="210">
        <f>P93-Q93</f>
        <v>0</v>
      </c>
      <c r="T93" s="176"/>
      <c r="U93" s="363" t="str">
        <f t="shared" si="5"/>
        <v>Correcto</v>
      </c>
    </row>
    <row r="94" spans="1:21" s="70" customFormat="1" ht="3.95" customHeight="1">
      <c r="A94" s="67"/>
      <c r="B94" s="71"/>
      <c r="C94" s="92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176"/>
      <c r="O94" s="176"/>
      <c r="P94" s="176"/>
      <c r="Q94" s="176"/>
      <c r="R94" s="176"/>
      <c r="S94" s="176"/>
      <c r="T94" s="176"/>
    </row>
    <row r="95" spans="1:21" s="70" customFormat="1" ht="6.95" customHeight="1">
      <c r="A95" s="67"/>
      <c r="B95" s="71"/>
      <c r="C95" s="42" t="s">
        <v>5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211">
        <f>SUM(Formato6A!AJ82+Formato6A!AJ164)</f>
        <v>0</v>
      </c>
      <c r="O95" s="211">
        <f>SUM(Formato6A!AK82+Formato6A!AK164)</f>
        <v>0</v>
      </c>
      <c r="P95" s="211">
        <f>N95+O95</f>
        <v>0</v>
      </c>
      <c r="Q95" s="211">
        <f>SUM(Formato6A!AM82+Formato6A!AM164)</f>
        <v>0</v>
      </c>
      <c r="R95" s="211">
        <f>SUM(Formato6A!AN82+Formato6A!AN164)</f>
        <v>0</v>
      </c>
      <c r="S95" s="211">
        <f>P95-Q95</f>
        <v>0</v>
      </c>
      <c r="T95" s="176"/>
      <c r="U95" s="363" t="str">
        <f t="shared" si="5"/>
        <v>Correcto</v>
      </c>
    </row>
    <row r="96" spans="1:21" s="70" customFormat="1" ht="6.95" customHeight="1">
      <c r="A96" s="67"/>
      <c r="B96" s="71"/>
      <c r="C96" s="42" t="s">
        <v>1</v>
      </c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211">
        <f>SUM(Formato6A!AJ83+Formato6A!AJ165)</f>
        <v>0</v>
      </c>
      <c r="O96" s="211">
        <f>SUM(Formato6A!AK83+Formato6A!AK165)</f>
        <v>0</v>
      </c>
      <c r="P96" s="211">
        <f>N96+O96</f>
        <v>0</v>
      </c>
      <c r="Q96" s="211">
        <f>SUM(Formato6A!AM83+Formato6A!AM165)</f>
        <v>0</v>
      </c>
      <c r="R96" s="211">
        <f>SUM(Formato6A!AN83+Formato6A!AN165)</f>
        <v>0</v>
      </c>
      <c r="S96" s="211">
        <f>P96-Q96</f>
        <v>0</v>
      </c>
      <c r="T96" s="176"/>
      <c r="U96" s="363" t="str">
        <f t="shared" ref="U96:U97" si="14">IF(OR(Q96=R96,Q96&gt;R96),"Correcto","Incorrecto")</f>
        <v>Correcto</v>
      </c>
    </row>
    <row r="97" spans="1:21" s="70" customFormat="1" ht="6.95" customHeight="1">
      <c r="A97" s="67"/>
      <c r="B97" s="91"/>
      <c r="C97" s="42" t="s">
        <v>6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211">
        <f>SUM(Formato6A!AJ84+Formato6A!AJ166)</f>
        <v>0</v>
      </c>
      <c r="O97" s="211">
        <f>SUM(Formato6A!AK84+Formato6A!AK166)</f>
        <v>0</v>
      </c>
      <c r="P97" s="211">
        <f>N97+O97</f>
        <v>0</v>
      </c>
      <c r="Q97" s="211">
        <f>SUM(Formato6A!AM84+Formato6A!AM166)</f>
        <v>0</v>
      </c>
      <c r="R97" s="211">
        <f>SUM(Formato6A!AN84+Formato6A!AN166)</f>
        <v>0</v>
      </c>
      <c r="S97" s="211">
        <f>P97-Q97</f>
        <v>0</v>
      </c>
      <c r="T97" s="176"/>
      <c r="U97" s="363" t="str">
        <f t="shared" si="14"/>
        <v>Correcto</v>
      </c>
    </row>
    <row r="98" spans="1:21" s="73" customFormat="1" ht="3.9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176"/>
      <c r="O98" s="176"/>
      <c r="P98" s="176"/>
      <c r="Q98" s="176"/>
      <c r="R98" s="176"/>
      <c r="S98" s="176"/>
      <c r="T98" s="176"/>
    </row>
    <row r="99" spans="1:21" s="70" customFormat="1" ht="6.95" customHeight="1">
      <c r="A99" s="67"/>
      <c r="B99" s="96" t="s">
        <v>95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210">
        <f>SUM(N101:N107)</f>
        <v>0</v>
      </c>
      <c r="O99" s="210">
        <f>SUM(O101:O107)</f>
        <v>0</v>
      </c>
      <c r="P99" s="210">
        <f>N99+O99</f>
        <v>0</v>
      </c>
      <c r="Q99" s="210">
        <f>SUM(Q101:Q107)</f>
        <v>0</v>
      </c>
      <c r="R99" s="210">
        <f>SUM(R101:R107)</f>
        <v>0</v>
      </c>
      <c r="S99" s="210">
        <f>P99-Q99</f>
        <v>0</v>
      </c>
      <c r="T99" s="176"/>
      <c r="U99" s="363" t="str">
        <f t="shared" ref="U99" si="15">IF(OR(Q99=R99,Q99&gt;R99),"Correcto","Incorrecto")</f>
        <v>Correcto</v>
      </c>
    </row>
    <row r="100" spans="1:21" s="70" customFormat="1" ht="3.9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176"/>
      <c r="O100" s="176"/>
      <c r="P100" s="176"/>
      <c r="Q100" s="176"/>
      <c r="R100" s="176"/>
      <c r="S100" s="176"/>
      <c r="T100" s="176"/>
    </row>
    <row r="101" spans="1:21" s="70" customFormat="1" ht="6.95" customHeight="1">
      <c r="A101" s="67"/>
      <c r="B101" s="71"/>
      <c r="C101" s="308" t="s">
        <v>93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211">
        <f>SUM(Formato6A!AJ86+Formato6A!AJ168)</f>
        <v>0</v>
      </c>
      <c r="O101" s="211">
        <f>SUM(Formato6A!AK86+Formato6A!AK168)</f>
        <v>0</v>
      </c>
      <c r="P101" s="211">
        <f t="shared" ref="P101:P107" si="16">N101+O101</f>
        <v>0</v>
      </c>
      <c r="Q101" s="211">
        <f>SUM(Formato6A!AM86+Formato6A!AM168)</f>
        <v>0</v>
      </c>
      <c r="R101" s="211">
        <f>SUM(Formato6A!AN86+Formato6A!AN168)</f>
        <v>0</v>
      </c>
      <c r="S101" s="211">
        <f t="shared" ref="S101:S107" si="17">P101-Q101</f>
        <v>0</v>
      </c>
      <c r="T101" s="176"/>
      <c r="U101" s="363" t="str">
        <f t="shared" ref="U101:U107" si="18">IF(OR(Q101=R101,Q101&gt;R101),"Correcto","Incorrecto")</f>
        <v>Correcto</v>
      </c>
    </row>
    <row r="102" spans="1:21" s="70" customFormat="1" ht="6.95" customHeight="1">
      <c r="A102" s="67"/>
      <c r="B102" s="71"/>
      <c r="C102" s="308" t="s">
        <v>26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211">
        <f>SUM(Formato6A!AJ87+Formato6A!AJ169)</f>
        <v>0</v>
      </c>
      <c r="O102" s="211">
        <f>SUM(Formato6A!AK87+Formato6A!AK169)</f>
        <v>0</v>
      </c>
      <c r="P102" s="211">
        <f t="shared" si="16"/>
        <v>0</v>
      </c>
      <c r="Q102" s="211">
        <f>SUM(Formato6A!AM87+Formato6A!AM169)</f>
        <v>0</v>
      </c>
      <c r="R102" s="211">
        <f>SUM(Formato6A!AN87+Formato6A!AN169)</f>
        <v>0</v>
      </c>
      <c r="S102" s="211">
        <f t="shared" si="17"/>
        <v>0</v>
      </c>
      <c r="T102" s="176"/>
      <c r="U102" s="363" t="str">
        <f t="shared" si="18"/>
        <v>Correcto</v>
      </c>
    </row>
    <row r="103" spans="1:21" s="70" customFormat="1" ht="6.95" customHeight="1">
      <c r="A103" s="67"/>
      <c r="B103" s="71"/>
      <c r="C103" s="308" t="s">
        <v>27</v>
      </c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211">
        <f>SUM(Formato6A!AJ88+Formato6A!AJ170)</f>
        <v>0</v>
      </c>
      <c r="O103" s="211">
        <f>SUM(Formato6A!AK88+Formato6A!AK170)</f>
        <v>0</v>
      </c>
      <c r="P103" s="211">
        <f t="shared" si="16"/>
        <v>0</v>
      </c>
      <c r="Q103" s="211">
        <f>SUM(Formato6A!AM88+Formato6A!AM170)</f>
        <v>0</v>
      </c>
      <c r="R103" s="211">
        <f>SUM(Formato6A!AN88+Formato6A!AN170)</f>
        <v>0</v>
      </c>
      <c r="S103" s="211">
        <f t="shared" si="17"/>
        <v>0</v>
      </c>
      <c r="T103" s="176"/>
      <c r="U103" s="363" t="str">
        <f t="shared" si="18"/>
        <v>Correcto</v>
      </c>
    </row>
    <row r="104" spans="1:21" s="70" customFormat="1" ht="6.95" customHeight="1">
      <c r="A104" s="67"/>
      <c r="B104" s="71"/>
      <c r="C104" s="308" t="s">
        <v>28</v>
      </c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211">
        <f>SUM(Formato6A!AJ89+Formato6A!AJ171)</f>
        <v>0</v>
      </c>
      <c r="O104" s="211">
        <f>SUM(Formato6A!AK89+Formato6A!AK171)</f>
        <v>0</v>
      </c>
      <c r="P104" s="211">
        <f t="shared" si="16"/>
        <v>0</v>
      </c>
      <c r="Q104" s="211">
        <f>SUM(Formato6A!AM89+Formato6A!AM171)</f>
        <v>0</v>
      </c>
      <c r="R104" s="211">
        <f>SUM(Formato6A!AN89+Formato6A!AN171)</f>
        <v>0</v>
      </c>
      <c r="S104" s="211">
        <f t="shared" si="17"/>
        <v>0</v>
      </c>
      <c r="T104" s="176"/>
      <c r="U104" s="363" t="str">
        <f t="shared" si="18"/>
        <v>Correcto</v>
      </c>
    </row>
    <row r="105" spans="1:21" s="70" customFormat="1" ht="6.95" customHeight="1">
      <c r="A105" s="67"/>
      <c r="B105" s="71"/>
      <c r="C105" s="308" t="s">
        <v>29</v>
      </c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211">
        <f>SUM(Formato6A!AJ90+Formato6A!AJ172)</f>
        <v>0</v>
      </c>
      <c r="O105" s="211">
        <f>SUM(Formato6A!AK90+Formato6A!AK172)</f>
        <v>0</v>
      </c>
      <c r="P105" s="211">
        <f t="shared" si="16"/>
        <v>0</v>
      </c>
      <c r="Q105" s="211">
        <f>SUM(Formato6A!AM90+Formato6A!AM172)</f>
        <v>0</v>
      </c>
      <c r="R105" s="211">
        <f>SUM(Formato6A!AN90+Formato6A!AN172)</f>
        <v>0</v>
      </c>
      <c r="S105" s="211">
        <f t="shared" si="17"/>
        <v>0</v>
      </c>
      <c r="T105" s="176"/>
      <c r="U105" s="363" t="str">
        <f t="shared" si="18"/>
        <v>Correcto</v>
      </c>
    </row>
    <row r="106" spans="1:21" s="70" customFormat="1" ht="6.95" customHeight="1">
      <c r="A106" s="67"/>
      <c r="B106" s="71"/>
      <c r="C106" s="308" t="s">
        <v>30</v>
      </c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211">
        <f>SUM(Formato6A!AJ91+Formato6A!AJ173)</f>
        <v>0</v>
      </c>
      <c r="O106" s="211">
        <f>SUM(Formato6A!AK91+Formato6A!AK173)</f>
        <v>0</v>
      </c>
      <c r="P106" s="211">
        <f t="shared" si="16"/>
        <v>0</v>
      </c>
      <c r="Q106" s="211">
        <f>SUM(Formato6A!AM91+Formato6A!AM173)</f>
        <v>0</v>
      </c>
      <c r="R106" s="211">
        <f>SUM(Formato6A!AN91+Formato6A!AN173)</f>
        <v>0</v>
      </c>
      <c r="S106" s="211">
        <f t="shared" si="17"/>
        <v>0</v>
      </c>
      <c r="T106" s="176"/>
      <c r="U106" s="363" t="str">
        <f t="shared" si="18"/>
        <v>Correcto</v>
      </c>
    </row>
    <row r="107" spans="1:21" s="70" customFormat="1" ht="6.95" customHeight="1">
      <c r="A107" s="67"/>
      <c r="B107" s="71"/>
      <c r="C107" s="308" t="s">
        <v>94</v>
      </c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211">
        <f>SUM(Formato6A!AJ92+Formato6A!AJ174)</f>
        <v>0</v>
      </c>
      <c r="O107" s="211">
        <f>SUM(Formato6A!AK92+Formato6A!AK174)</f>
        <v>0</v>
      </c>
      <c r="P107" s="211">
        <f t="shared" si="16"/>
        <v>0</v>
      </c>
      <c r="Q107" s="211">
        <f>SUM(Formato6A!AM92+Formato6A!AM174)</f>
        <v>0</v>
      </c>
      <c r="R107" s="211">
        <f>SUM(Formato6A!AN92+Formato6A!AN174)</f>
        <v>0</v>
      </c>
      <c r="S107" s="211">
        <f t="shared" si="17"/>
        <v>0</v>
      </c>
      <c r="T107" s="176"/>
      <c r="U107" s="363" t="str">
        <f t="shared" si="18"/>
        <v>Correcto</v>
      </c>
    </row>
    <row r="108" spans="1:21" s="70" customFormat="1" ht="3.95" customHeight="1" thickBot="1">
      <c r="A108" s="67"/>
      <c r="B108" s="71"/>
      <c r="C108" s="42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176"/>
      <c r="O108" s="176"/>
      <c r="P108" s="176"/>
      <c r="Q108" s="176"/>
      <c r="R108" s="176"/>
      <c r="S108" s="176"/>
      <c r="T108" s="176"/>
    </row>
    <row r="109" spans="1:21" s="70" customFormat="1" ht="6.95" customHeight="1" thickTop="1">
      <c r="A109" s="364"/>
      <c r="B109" s="365" t="s">
        <v>197</v>
      </c>
      <c r="C109" s="366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218">
        <f>SUM(N19+N29+N41+N53+N65+N77+N83+N93+N99)</f>
        <v>60364313</v>
      </c>
      <c r="O109" s="218">
        <f>SUM(O19+O29+O41+O53+O65+O77+O83+O93+O99)</f>
        <v>0</v>
      </c>
      <c r="P109" s="218">
        <f>N109+O109</f>
        <v>60364313</v>
      </c>
      <c r="Q109" s="218">
        <f>SUM(Q19+Q29+Q41+Q53+Q65+Q77+Q83+Q93+Q99)</f>
        <v>6392557</v>
      </c>
      <c r="R109" s="218">
        <f>SUM(R19+R29+R41+R53+R65+R77+R83+R93+R99)</f>
        <v>6392557</v>
      </c>
      <c r="S109" s="218">
        <f>P109-Q109</f>
        <v>53971756</v>
      </c>
      <c r="T109" s="304"/>
      <c r="U109" s="363" t="str">
        <f t="shared" ref="U109" si="19">IF(OR(Q109=R109,Q109&gt;R109),"Correcto","Incorrecto")</f>
        <v>Correcto</v>
      </c>
    </row>
    <row r="110" spans="1:21" s="70" customFormat="1" ht="3.95" customHeight="1">
      <c r="A110" s="67"/>
      <c r="B110" s="71"/>
      <c r="C110" s="42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8"/>
      <c r="O110" s="68"/>
      <c r="P110" s="68"/>
      <c r="Q110" s="68"/>
      <c r="R110" s="76"/>
      <c r="S110" s="76"/>
      <c r="T110" s="78"/>
    </row>
    <row r="111" spans="1:21" s="73" customFormat="1">
      <c r="A111" s="43"/>
      <c r="B111" s="409" t="s">
        <v>318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5"/>
      <c r="O111" s="75"/>
      <c r="P111" s="75"/>
      <c r="Q111" s="75"/>
      <c r="R111" s="75"/>
      <c r="S111" s="75"/>
      <c r="T111" s="74"/>
    </row>
    <row r="112" spans="1:21" s="73" customFormat="1" ht="6.2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8"/>
      <c r="O112" s="68"/>
      <c r="P112" s="68"/>
      <c r="Q112" s="68"/>
      <c r="R112" s="68"/>
      <c r="S112" s="68"/>
      <c r="T112" s="69"/>
    </row>
    <row r="113" spans="1:20" s="70" customFormat="1" ht="6.95" customHeight="1">
      <c r="A113" s="71" t="s">
        <v>23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76"/>
      <c r="O113" s="76"/>
      <c r="P113" s="76"/>
      <c r="Q113" s="76"/>
      <c r="R113" s="76"/>
      <c r="S113" s="48" t="s">
        <v>320</v>
      </c>
      <c r="T113" s="78"/>
    </row>
    <row r="114" spans="1:20" s="65" customFormat="1" ht="12" customHeight="1"/>
    <row r="115" spans="1:20" s="65" customFormat="1" ht="12" customHeight="1"/>
    <row r="116" spans="1:20" s="65" customFormat="1" ht="12" customHeight="1"/>
    <row r="117" spans="1:20" s="65" customFormat="1" ht="12" customHeight="1"/>
    <row r="118" spans="1:20" s="65" customFormat="1" ht="12" customHeight="1"/>
    <row r="119" spans="1:20" s="65" customFormat="1" ht="12" customHeight="1"/>
    <row r="120" spans="1:20" s="65" customFormat="1" ht="12" customHeight="1"/>
    <row r="121" spans="1:20" s="65" customFormat="1" ht="12" customHeight="1"/>
    <row r="122" spans="1:20" s="65" customFormat="1" ht="12" customHeight="1"/>
    <row r="123" spans="1:20" s="65" customFormat="1" ht="12" customHeight="1"/>
    <row r="124" spans="1:20" s="65" customFormat="1" ht="12" customHeight="1"/>
    <row r="125" spans="1:20" s="65" customFormat="1" ht="12" customHeight="1"/>
    <row r="126" spans="1:20" s="65" customFormat="1" ht="12" customHeight="1"/>
    <row r="127" spans="1:20" s="65" customFormat="1" ht="12" customHeight="1"/>
    <row r="128" spans="1:20" s="65" customFormat="1" ht="12" customHeight="1"/>
    <row r="129" s="65" customFormat="1" ht="12" customHeight="1"/>
    <row r="130" s="65" customFormat="1" ht="12" customHeight="1"/>
    <row r="131" s="62" customFormat="1" ht="11.25"/>
    <row r="132" s="62" customFormat="1" ht="11.25"/>
    <row r="133" s="62" customFormat="1" ht="11.25"/>
    <row r="134" s="62" customFormat="1" ht="11.25"/>
    <row r="135" s="62" customFormat="1" ht="11.25"/>
    <row r="136" s="62" customFormat="1" ht="11.25"/>
    <row r="137" s="62" customFormat="1" ht="11.25"/>
    <row r="138" s="62" customFormat="1" ht="11.25"/>
    <row r="139" s="62" customFormat="1" ht="11.25"/>
    <row r="140" s="62" customFormat="1" ht="11.25"/>
    <row r="141" s="62" customFormat="1" ht="11.25"/>
    <row r="142" s="62" customFormat="1" ht="11.25"/>
    <row r="143" s="62" customFormat="1" ht="11.25"/>
    <row r="144" s="62" customFormat="1" ht="11.25"/>
    <row r="145" s="62" customFormat="1" ht="11.25"/>
    <row r="146" s="62" customFormat="1" ht="11.25"/>
    <row r="147" s="62" customFormat="1" ht="11.25"/>
    <row r="148" s="62" customFormat="1" ht="11.25"/>
    <row r="149" s="62" customFormat="1" ht="11.25"/>
    <row r="150" s="62" customFormat="1" ht="11.25"/>
    <row r="151" s="62" customFormat="1" ht="11.25"/>
    <row r="152" s="62" customFormat="1" ht="11.25"/>
    <row r="153" s="62" customFormat="1" ht="11.25"/>
    <row r="154" s="62" customFormat="1" ht="11.25"/>
    <row r="155" s="62" customFormat="1" ht="11.25"/>
    <row r="156" s="62" customFormat="1" ht="11.25"/>
    <row r="157" s="62" customFormat="1" ht="11.25"/>
    <row r="158" s="62" customFormat="1" ht="11.25"/>
    <row r="159" s="62" customFormat="1" ht="11.25"/>
    <row r="160" s="62" customFormat="1" ht="11.25"/>
    <row r="161" s="62" customFormat="1" ht="11.25"/>
    <row r="162" s="62" customFormat="1" ht="11.25"/>
    <row r="163" s="62" customFormat="1" ht="11.25"/>
    <row r="164" s="62" customFormat="1" ht="11.25"/>
    <row r="165" s="62" customFormat="1" ht="11.25"/>
    <row r="166" s="62" customFormat="1" ht="11.25"/>
    <row r="167" s="62" customFormat="1" ht="11.25"/>
    <row r="168" s="62" customFormat="1" ht="11.25"/>
    <row r="169" s="62" customFormat="1" ht="11.25"/>
    <row r="170" s="62" customFormat="1" ht="11.25"/>
    <row r="171" s="62" customFormat="1" ht="11.25"/>
    <row r="172" s="62" customFormat="1" ht="11.25"/>
    <row r="173" s="62" customFormat="1" ht="11.25"/>
    <row r="174" s="62" customFormat="1" ht="11.25"/>
    <row r="175" s="62" customFormat="1" ht="11.25"/>
    <row r="176" s="62" customFormat="1" ht="11.25"/>
    <row r="177" s="62" customFormat="1" ht="11.25"/>
    <row r="178" s="62" customFormat="1" ht="11.25"/>
    <row r="179" s="62" customFormat="1" ht="11.25"/>
    <row r="180" s="62" customFormat="1" ht="11.25"/>
    <row r="181" s="62" customFormat="1" ht="11.25"/>
    <row r="182" s="62" customFormat="1" ht="11.25"/>
    <row r="183" s="62" customFormat="1" ht="11.25"/>
    <row r="184" s="62" customFormat="1" ht="11.25"/>
    <row r="185" s="62" customFormat="1" ht="11.25"/>
    <row r="186" s="62" customFormat="1" ht="11.25"/>
    <row r="187" s="62" customFormat="1" ht="11.25"/>
    <row r="188" s="62" customFormat="1" ht="11.25"/>
    <row r="189" s="62" customFormat="1" ht="11.25"/>
    <row r="190" s="62" customFormat="1" ht="11.25"/>
    <row r="191" s="62" customFormat="1" ht="11.25"/>
    <row r="192" s="62" customFormat="1" ht="11.25"/>
    <row r="193" s="62" customFormat="1" ht="11.25"/>
    <row r="194" s="62" customFormat="1" ht="11.25"/>
    <row r="195" s="62" customFormat="1" ht="11.25"/>
    <row r="196" s="62" customFormat="1" ht="11.25"/>
    <row r="197" s="62" customFormat="1" ht="11.25"/>
    <row r="198" s="62" customFormat="1" ht="11.25"/>
    <row r="199" s="62" customFormat="1" ht="11.25"/>
    <row r="200" s="62" customFormat="1" ht="11.25"/>
    <row r="201" s="62" customFormat="1" ht="11.25"/>
    <row r="202" s="62" customFormat="1" ht="11.25"/>
    <row r="203" s="62" customFormat="1" ht="11.25"/>
    <row r="204" s="62" customFormat="1" ht="11.25"/>
    <row r="205" s="62" customFormat="1" ht="11.25"/>
    <row r="206" s="62" customFormat="1" ht="11.25"/>
    <row r="207" s="62" customFormat="1" ht="11.25"/>
    <row r="208" s="62" customFormat="1" ht="11.25"/>
    <row r="209" s="62" customFormat="1" ht="11.25"/>
    <row r="210" s="62" customFormat="1" ht="11.25"/>
    <row r="211" s="62" customFormat="1" ht="11.25"/>
    <row r="212" s="62" customFormat="1" ht="11.25"/>
    <row r="213" s="62" customFormat="1" ht="11.25"/>
    <row r="214" s="62" customFormat="1" ht="11.25"/>
    <row r="215" s="62" customFormat="1" ht="11.25"/>
    <row r="216" s="62" customFormat="1" ht="11.25"/>
    <row r="217" s="62" customFormat="1" ht="11.25"/>
    <row r="218" s="62" customFormat="1" ht="11.25"/>
    <row r="219" s="62" customFormat="1" ht="11.25"/>
    <row r="220" s="62" customFormat="1" ht="11.25"/>
    <row r="221" s="62" customFormat="1" ht="11.25"/>
    <row r="222" s="62" customFormat="1" ht="11.25"/>
    <row r="223" s="62" customFormat="1" ht="11.25"/>
    <row r="224" s="62" customFormat="1" ht="11.25"/>
    <row r="225" s="62" customFormat="1" ht="11.25"/>
    <row r="226" s="62" customFormat="1" ht="11.25"/>
    <row r="227" s="62" customFormat="1" ht="11.25"/>
    <row r="228" s="62" customFormat="1" ht="11.25"/>
    <row r="229" s="62" customFormat="1" ht="11.25"/>
    <row r="230" s="62" customFormat="1" ht="11.25"/>
    <row r="231" s="62" customFormat="1" ht="11.25"/>
    <row r="232" s="62" customFormat="1" ht="11.25"/>
    <row r="233" s="62" customFormat="1" ht="11.25"/>
    <row r="234" s="62" customFormat="1" ht="11.25"/>
    <row r="235" s="62" customFormat="1" ht="11.25"/>
    <row r="236" s="62" customFormat="1" ht="11.25"/>
    <row r="237" s="62" customFormat="1" ht="11.25"/>
    <row r="238" s="62" customFormat="1" ht="11.25"/>
    <row r="239" s="62" customFormat="1" ht="11.25"/>
    <row r="240" s="62" customFormat="1" ht="11.25"/>
    <row r="241" s="62" customFormat="1" ht="11.25"/>
    <row r="242" s="62" customFormat="1" ht="11.25"/>
    <row r="243" s="62" customFormat="1" ht="11.25"/>
    <row r="244" s="62" customFormat="1" ht="11.25"/>
    <row r="245" s="62" customFormat="1" ht="11.25"/>
    <row r="246" s="62" customFormat="1" ht="11.25"/>
    <row r="247" s="62" customFormat="1" ht="11.25"/>
    <row r="248" s="62" customFormat="1" ht="11.25"/>
    <row r="249" s="62" customFormat="1" ht="11.25"/>
    <row r="250" s="62" customFormat="1" ht="11.25"/>
    <row r="251" s="62" customFormat="1" ht="11.25"/>
    <row r="252" s="62" customFormat="1" ht="11.25"/>
    <row r="253" s="62" customFormat="1" ht="11.25"/>
    <row r="254" s="62" customFormat="1" ht="11.25"/>
    <row r="255" s="62" customFormat="1" ht="11.25"/>
    <row r="256" s="62" customFormat="1" ht="11.25"/>
    <row r="257" s="62" customFormat="1" ht="11.25"/>
    <row r="258" s="62" customFormat="1" ht="11.25"/>
    <row r="259" s="62" customFormat="1" ht="11.25"/>
    <row r="260" s="62" customFormat="1" ht="11.25"/>
    <row r="261" s="62" customFormat="1" ht="11.25"/>
    <row r="262" s="62" customFormat="1" ht="11.25"/>
    <row r="263" s="62" customFormat="1" ht="11.25"/>
    <row r="264" s="62" customFormat="1" ht="11.25"/>
    <row r="265" s="62" customFormat="1" ht="11.25"/>
    <row r="266" s="62" customFormat="1" ht="11.25"/>
    <row r="267" s="62" customFormat="1" ht="11.25"/>
    <row r="268" s="62" customFormat="1" ht="11.25"/>
    <row r="269" s="62" customFormat="1" ht="11.25"/>
    <row r="270" s="62" customFormat="1" ht="11.25"/>
    <row r="271" s="62" customFormat="1" ht="11.25"/>
    <row r="272" s="62" customFormat="1" ht="11.25"/>
    <row r="273" s="62" customFormat="1" ht="11.25"/>
    <row r="274" s="62" customFormat="1" ht="11.25"/>
    <row r="275" s="62" customFormat="1" ht="11.25"/>
    <row r="276" s="62" customFormat="1" ht="11.25"/>
    <row r="277" s="62" customFormat="1" ht="11.25"/>
    <row r="278" s="62" customFormat="1" ht="11.25"/>
    <row r="279" s="62" customFormat="1" ht="11.25"/>
    <row r="280" s="62" customFormat="1" ht="11.25"/>
    <row r="281" s="62" customFormat="1" ht="11.25"/>
    <row r="282" s="62" customFormat="1" ht="11.25"/>
    <row r="283" s="62" customFormat="1" ht="11.25"/>
    <row r="284" s="62" customFormat="1" ht="11.25"/>
    <row r="285" s="62" customFormat="1" ht="11.25"/>
    <row r="286" s="62" customFormat="1" ht="11.25"/>
    <row r="287" s="62" customFormat="1" ht="11.25"/>
    <row r="288" s="62" customFormat="1" ht="11.25"/>
    <row r="289" s="62" customFormat="1" ht="11.25"/>
    <row r="290" s="62" customFormat="1" ht="11.25"/>
    <row r="291" s="62" customFormat="1" ht="11.25"/>
    <row r="292" s="62" customFormat="1" ht="11.25"/>
    <row r="293" s="62" customFormat="1" ht="11.25"/>
    <row r="294" s="62" customFormat="1" ht="11.25"/>
    <row r="295" s="62" customFormat="1" ht="11.25"/>
    <row r="296" s="62" customFormat="1" ht="11.25"/>
    <row r="297" s="62" customFormat="1" ht="11.25"/>
    <row r="298" s="62" customFormat="1" ht="11.25"/>
    <row r="299" s="62" customFormat="1" ht="11.25"/>
    <row r="300" s="62" customFormat="1" ht="11.25"/>
    <row r="301" s="62" customFormat="1" ht="11.25"/>
    <row r="302" s="62" customFormat="1" ht="11.25"/>
    <row r="303" s="62" customFormat="1" ht="11.25"/>
    <row r="304" s="62" customFormat="1" ht="11.25"/>
    <row r="305" s="62" customFormat="1" ht="11.25"/>
    <row r="306" s="62" customFormat="1" ht="11.25"/>
    <row r="307" s="62" customFormat="1" ht="11.25"/>
    <row r="308" s="62" customFormat="1" ht="11.25"/>
    <row r="309" s="62" customFormat="1" ht="11.25"/>
    <row r="310" s="62" customFormat="1" ht="11.25"/>
    <row r="311" s="62" customFormat="1" ht="11.25"/>
    <row r="312" s="62" customFormat="1" ht="11.25"/>
    <row r="313" s="62" customFormat="1" ht="11.25"/>
    <row r="314" s="62" customFormat="1" ht="11.25"/>
    <row r="315" s="62" customFormat="1" ht="11.25"/>
    <row r="316" s="62" customFormat="1" ht="11.25"/>
    <row r="317" s="62" customFormat="1" ht="11.25"/>
    <row r="318" s="62" customFormat="1" ht="11.25"/>
    <row r="319" s="62" customFormat="1" ht="11.25"/>
    <row r="320" s="62" customFormat="1" ht="11.25"/>
    <row r="321" s="62" customFormat="1" ht="11.25"/>
    <row r="322" s="62" customFormat="1" ht="11.25"/>
    <row r="323" s="62" customFormat="1" ht="11.25"/>
    <row r="324" s="62" customFormat="1" ht="11.25"/>
    <row r="325" s="62" customFormat="1" ht="11.25"/>
    <row r="326" s="62" customFormat="1" ht="11.25"/>
    <row r="327" s="62" customFormat="1" ht="11.25"/>
    <row r="328" s="62" customFormat="1" ht="11.25"/>
    <row r="329" s="62" customFormat="1" ht="11.25"/>
    <row r="330" s="62" customFormat="1" ht="11.25"/>
    <row r="331" s="62" customFormat="1" ht="11.25"/>
    <row r="332" s="62" customFormat="1" ht="11.25"/>
    <row r="333" s="62" customFormat="1" ht="11.25"/>
    <row r="334" s="62" customFormat="1" ht="11.25"/>
    <row r="335" s="62" customFormat="1" ht="11.25"/>
    <row r="336" s="62" customFormat="1" ht="11.25"/>
    <row r="337" s="62" customFormat="1" ht="11.25"/>
    <row r="338" s="62" customFormat="1" ht="11.25"/>
    <row r="339" s="62" customFormat="1" ht="11.25"/>
    <row r="340" s="62" customFormat="1" ht="11.25"/>
    <row r="341" s="62" customFormat="1" ht="11.25"/>
    <row r="342" s="62" customFormat="1" ht="11.25"/>
    <row r="343" s="62" customFormat="1" ht="11.25"/>
    <row r="344" s="62" customFormat="1" ht="11.25"/>
    <row r="345" s="62" customFormat="1" ht="11.25"/>
    <row r="346" s="62" customFormat="1" ht="11.25"/>
    <row r="347" s="62" customFormat="1" ht="11.25"/>
    <row r="348" s="62" customFormat="1" ht="11.25"/>
    <row r="349" s="62" customFormat="1" ht="11.25"/>
    <row r="350" s="62" customFormat="1" ht="11.25"/>
    <row r="351" s="62" customFormat="1" ht="11.25"/>
    <row r="352" s="62" customFormat="1" ht="11.25"/>
    <row r="353" s="62" customFormat="1" ht="11.25"/>
    <row r="354" s="62" customFormat="1" ht="11.25"/>
    <row r="355" s="62" customFormat="1" ht="11.25"/>
    <row r="356" s="62" customFormat="1" ht="11.25"/>
    <row r="357" s="62" customFormat="1" ht="11.25"/>
    <row r="358" s="62" customFormat="1" ht="11.25"/>
    <row r="359" s="62" customFormat="1" ht="11.25"/>
    <row r="360" s="62" customFormat="1" ht="11.25"/>
    <row r="361" s="62" customFormat="1" ht="11.25"/>
    <row r="362" s="62" customFormat="1" ht="11.25"/>
    <row r="363" s="62" customFormat="1" ht="11.25"/>
    <row r="364" s="62" customFormat="1" ht="11.25"/>
    <row r="365" s="62" customFormat="1" ht="11.25"/>
    <row r="366" s="62" customFormat="1" ht="11.25"/>
    <row r="367" s="62" customFormat="1" ht="11.25"/>
    <row r="368" s="62" customFormat="1" ht="11.25"/>
    <row r="369" s="62" customFormat="1" ht="11.25"/>
    <row r="370" s="62" customFormat="1" ht="11.25"/>
    <row r="371" s="62" customFormat="1" ht="11.25"/>
    <row r="372" s="62" customFormat="1" ht="11.25"/>
    <row r="373" s="62" customFormat="1" ht="11.25"/>
    <row r="374" s="62" customFormat="1" ht="11.25"/>
    <row r="375" s="62" customFormat="1" ht="11.25"/>
    <row r="376" s="62" customFormat="1" ht="11.25"/>
    <row r="377" s="62" customFormat="1" ht="11.25"/>
    <row r="378" s="62" customFormat="1" ht="11.25"/>
    <row r="379" s="62" customFormat="1" ht="11.25"/>
    <row r="380" s="62" customFormat="1" ht="11.25"/>
    <row r="381" s="62" customFormat="1" ht="11.25"/>
    <row r="382" s="62" customFormat="1" ht="11.25"/>
    <row r="383" s="62" customFormat="1" ht="11.25"/>
    <row r="384" s="62" customFormat="1" ht="11.25"/>
    <row r="385" s="62" customFormat="1" ht="11.25"/>
    <row r="386" s="62" customFormat="1" ht="11.25"/>
    <row r="387" s="62" customFormat="1" ht="11.25"/>
    <row r="388" s="62" customFormat="1" ht="11.25"/>
    <row r="389" s="62" customFormat="1" ht="11.25"/>
    <row r="390" s="62" customFormat="1" ht="11.25"/>
    <row r="391" s="62" customFormat="1" ht="11.25"/>
    <row r="392" s="62" customFormat="1" ht="11.25"/>
    <row r="393" s="62" customFormat="1" ht="11.25"/>
    <row r="394" s="62" customFormat="1" ht="11.25"/>
    <row r="395" s="62" customFormat="1" ht="11.25"/>
    <row r="396" s="62" customFormat="1" ht="11.25"/>
    <row r="397" s="62" customFormat="1" ht="11.25"/>
    <row r="398" s="62" customFormat="1" ht="11.25"/>
    <row r="399" s="62" customFormat="1" ht="11.25"/>
    <row r="400" s="62" customFormat="1" ht="11.25"/>
    <row r="401" s="62" customFormat="1" ht="11.25"/>
    <row r="402" s="62" customFormat="1" ht="11.25"/>
    <row r="403" s="62" customFormat="1" ht="11.25"/>
    <row r="404" s="62" customFormat="1" ht="11.25"/>
    <row r="405" s="62" customFormat="1" ht="11.25"/>
    <row r="406" s="62" customFormat="1" ht="11.25"/>
    <row r="407" s="62" customFormat="1" ht="11.25"/>
    <row r="408" s="62" customFormat="1" ht="11.25"/>
    <row r="409" s="62" customFormat="1" ht="11.25"/>
    <row r="410" s="62" customFormat="1" ht="11.25"/>
    <row r="411" s="62" customFormat="1" ht="11.25"/>
    <row r="412" s="62" customFormat="1" ht="11.25"/>
    <row r="413" s="62" customFormat="1" ht="11.25"/>
    <row r="414" s="62" customFormat="1" ht="11.25"/>
    <row r="415" s="62" customFormat="1" ht="11.25"/>
    <row r="416" s="62" customFormat="1" ht="11.25"/>
    <row r="417" s="62" customFormat="1" ht="11.25"/>
    <row r="418" s="62" customFormat="1" ht="11.25"/>
    <row r="419" s="62" customFormat="1" ht="11.25"/>
    <row r="420" s="62" customFormat="1" ht="11.25"/>
    <row r="421" s="62" customFormat="1" ht="11.25"/>
    <row r="422" s="62" customFormat="1" ht="11.25"/>
    <row r="423" s="62" customFormat="1" ht="11.25"/>
    <row r="424" s="62" customFormat="1" ht="11.25"/>
    <row r="425" s="62" customFormat="1" ht="11.25"/>
    <row r="426" s="62" customFormat="1" ht="11.25"/>
    <row r="427" s="62" customFormat="1" ht="11.25"/>
    <row r="428" s="62" customFormat="1" ht="11.25"/>
    <row r="429" s="62" customFormat="1" ht="11.25"/>
    <row r="430" s="62" customFormat="1" ht="11.25"/>
    <row r="431" s="62" customFormat="1" ht="11.25"/>
    <row r="432" s="62" customFormat="1" ht="11.25"/>
    <row r="433" s="62" customFormat="1" ht="11.25"/>
    <row r="434" s="62" customFormat="1" ht="11.25"/>
  </sheetData>
  <conditionalFormatting sqref="T83:T109 N93:S93 N99:S99 R109:S109 R83:S107 N18:T81 Q85:R91 Q95:R97 N83:Q110 Q101:R107">
    <cfRule type="cellIs" dxfId="196" priority="22" operator="equal">
      <formula>0</formula>
    </cfRule>
  </conditionalFormatting>
  <conditionalFormatting sqref="U19">
    <cfRule type="containsText" dxfId="195" priority="19" operator="containsText" text="iNCORRECTO">
      <formula>NOT(ISERROR(SEARCH("iNCORRECTO",U19)))</formula>
    </cfRule>
  </conditionalFormatting>
  <conditionalFormatting sqref="U21:U27">
    <cfRule type="containsText" dxfId="194" priority="18" operator="containsText" text="iNCORRECTO">
      <formula>NOT(ISERROR(SEARCH("iNCORRECTO",U21)))</formula>
    </cfRule>
  </conditionalFormatting>
  <conditionalFormatting sqref="U29">
    <cfRule type="containsText" dxfId="193" priority="17" operator="containsText" text="iNCORRECTO">
      <formula>NOT(ISERROR(SEARCH("iNCORRECTO",U29)))</formula>
    </cfRule>
  </conditionalFormatting>
  <conditionalFormatting sqref="U31:U39">
    <cfRule type="containsText" dxfId="192" priority="16" operator="containsText" text="iNCORRECTO">
      <formula>NOT(ISERROR(SEARCH("iNCORRECTO",U31)))</formula>
    </cfRule>
  </conditionalFormatting>
  <conditionalFormatting sqref="U41">
    <cfRule type="containsText" dxfId="191" priority="15" operator="containsText" text="iNCORRECTO">
      <formula>NOT(ISERROR(SEARCH("iNCORRECTO",U41)))</formula>
    </cfRule>
  </conditionalFormatting>
  <conditionalFormatting sqref="U43:U51">
    <cfRule type="containsText" dxfId="190" priority="14" operator="containsText" text="iNCORRECTO">
      <formula>NOT(ISERROR(SEARCH("iNCORRECTO",U43)))</formula>
    </cfRule>
  </conditionalFormatting>
  <conditionalFormatting sqref="U53">
    <cfRule type="containsText" dxfId="189" priority="13" operator="containsText" text="iNCORRECTO">
      <formula>NOT(ISERROR(SEARCH("iNCORRECTO",U53)))</formula>
    </cfRule>
  </conditionalFormatting>
  <conditionalFormatting sqref="U55:U63">
    <cfRule type="containsText" dxfId="188" priority="12" operator="containsText" text="iNCORRECTO">
      <formula>NOT(ISERROR(SEARCH("iNCORRECTO",U55)))</formula>
    </cfRule>
  </conditionalFormatting>
  <conditionalFormatting sqref="U65">
    <cfRule type="containsText" dxfId="187" priority="11" operator="containsText" text="iNCORRECTO">
      <formula>NOT(ISERROR(SEARCH("iNCORRECTO",U65)))</formula>
    </cfRule>
  </conditionalFormatting>
  <conditionalFormatting sqref="U67:U75">
    <cfRule type="containsText" dxfId="186" priority="10" operator="containsText" text="iNCORRECTO">
      <formula>NOT(ISERROR(SEARCH("iNCORRECTO",U67)))</formula>
    </cfRule>
  </conditionalFormatting>
  <conditionalFormatting sqref="U77">
    <cfRule type="containsText" dxfId="185" priority="9" operator="containsText" text="iNCORRECTO">
      <formula>NOT(ISERROR(SEARCH("iNCORRECTO",U77)))</formula>
    </cfRule>
  </conditionalFormatting>
  <conditionalFormatting sqref="U79:U81">
    <cfRule type="containsText" dxfId="184" priority="8" operator="containsText" text="iNCORRECTO">
      <formula>NOT(ISERROR(SEARCH("iNCORRECTO",U79)))</formula>
    </cfRule>
  </conditionalFormatting>
  <conditionalFormatting sqref="U83">
    <cfRule type="containsText" dxfId="183" priority="7" operator="containsText" text="iNCORRECTO">
      <formula>NOT(ISERROR(SEARCH("iNCORRECTO",U83)))</formula>
    </cfRule>
  </conditionalFormatting>
  <conditionalFormatting sqref="U85:U91">
    <cfRule type="containsText" dxfId="182" priority="6" operator="containsText" text="iNCORRECTO">
      <formula>NOT(ISERROR(SEARCH("iNCORRECTO",U85)))</formula>
    </cfRule>
  </conditionalFormatting>
  <conditionalFormatting sqref="U93">
    <cfRule type="containsText" dxfId="181" priority="5" operator="containsText" text="iNCORRECTO">
      <formula>NOT(ISERROR(SEARCH("iNCORRECTO",U93)))</formula>
    </cfRule>
  </conditionalFormatting>
  <conditionalFormatting sqref="U95:U97">
    <cfRule type="containsText" dxfId="180" priority="4" operator="containsText" text="iNCORRECTO">
      <formula>NOT(ISERROR(SEARCH("iNCORRECTO",U95)))</formula>
    </cfRule>
  </conditionalFormatting>
  <conditionalFormatting sqref="U99">
    <cfRule type="containsText" dxfId="179" priority="3" operator="containsText" text="iNCORRECTO">
      <formula>NOT(ISERROR(SEARCH("iNCORRECTO",U99)))</formula>
    </cfRule>
  </conditionalFormatting>
  <conditionalFormatting sqref="U101:U107">
    <cfRule type="containsText" dxfId="178" priority="2" operator="containsText" text="iNCORRECTO">
      <formula>NOT(ISERROR(SEARCH("iNCORRECTO",U101)))</formula>
    </cfRule>
  </conditionalFormatting>
  <conditionalFormatting sqref="U109">
    <cfRule type="containsText" dxfId="177" priority="1" operator="containsText" text="iNCORRECTO">
      <formula>NOT(ISERROR(SEARCH("iNCORRECTO",U109)))</formula>
    </cfRule>
  </conditionalFormatting>
  <pageMargins left="0.59055118110236227" right="0" top="0" bottom="0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AQ503"/>
  <sheetViews>
    <sheetView showGridLines="0" topLeftCell="B1" zoomScale="160" zoomScaleNormal="160" zoomScaleSheetLayoutView="160" workbookViewId="0">
      <selection activeCell="AN6" sqref="AN6"/>
    </sheetView>
  </sheetViews>
  <sheetFormatPr baseColWidth="10" defaultColWidth="11.42578125" defaultRowHeight="13.5"/>
  <cols>
    <col min="1" max="1" width="0.140625" style="51" hidden="1" customWidth="1"/>
    <col min="2" max="35" width="0.85546875" style="51" customWidth="1"/>
    <col min="36" max="41" width="11.5703125" style="51" customWidth="1"/>
    <col min="42" max="42" width="0.140625" style="51" hidden="1" customWidth="1"/>
    <col min="43" max="43" width="14" style="51" customWidth="1"/>
    <col min="44" max="16384" width="11.42578125" style="51"/>
  </cols>
  <sheetData>
    <row r="1" spans="1:42" ht="11.1" customHeight="1">
      <c r="AN1" s="52"/>
      <c r="AO1" s="53"/>
    </row>
    <row r="2" spans="1:42" ht="11.1" customHeight="1">
      <c r="AN2" s="52"/>
      <c r="AO2" s="53"/>
    </row>
    <row r="3" spans="1:42" ht="11.1" customHeight="1">
      <c r="AN3" s="52"/>
      <c r="AO3" s="53"/>
    </row>
    <row r="4" spans="1:42" ht="11.1" customHeight="1">
      <c r="AN4" s="52"/>
      <c r="AO4" s="53"/>
    </row>
    <row r="5" spans="1:42" ht="11.1" customHeight="1">
      <c r="AN5" s="52"/>
      <c r="AO5" s="53"/>
    </row>
    <row r="6" spans="1:42" ht="11.1" customHeight="1">
      <c r="AN6" s="52"/>
      <c r="AO6" s="54"/>
    </row>
    <row r="7" spans="1:42" ht="11.1" customHeight="1">
      <c r="AN7" s="55"/>
      <c r="AO7" s="55"/>
    </row>
    <row r="8" spans="1:42" s="58" customFormat="1" ht="3.95" customHeight="1">
      <c r="A8" s="56"/>
      <c r="B8" s="57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9"/>
      <c r="AP8" s="59"/>
    </row>
    <row r="9" spans="1:42" s="62" customFormat="1" ht="11.1" customHeight="1">
      <c r="A9" s="112" t="s">
        <v>201</v>
      </c>
      <c r="B9" s="114" t="str">
        <f>EP_01!A10</f>
        <v>ESTADOS PRESUPUESTARIOS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</row>
    <row r="10" spans="1:42" s="62" customFormat="1" ht="11.1" customHeight="1">
      <c r="A10" s="112" t="s">
        <v>271</v>
      </c>
      <c r="B10" s="114" t="s">
        <v>319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</row>
    <row r="11" spans="1:42" s="62" customFormat="1" ht="11.1" customHeight="1">
      <c r="A11" s="112" t="s">
        <v>272</v>
      </c>
      <c r="B11" s="114" t="s">
        <v>271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</row>
    <row r="12" spans="1:42" s="62" customFormat="1" ht="11.1" customHeight="1">
      <c r="A12" s="114" t="e">
        <f>#REF!</f>
        <v>#REF!</v>
      </c>
      <c r="B12" s="114" t="s">
        <v>307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</row>
    <row r="13" spans="1:42" s="62" customFormat="1" ht="11.1" customHeight="1">
      <c r="A13" s="115" t="s">
        <v>290</v>
      </c>
      <c r="B13" s="115" t="s">
        <v>290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</row>
    <row r="14" spans="1:42" s="65" customFormat="1" ht="3.95" customHeight="1">
      <c r="A14" s="63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</row>
    <row r="15" spans="1:42" s="65" customFormat="1" ht="11.1" customHeight="1">
      <c r="A15" s="116"/>
      <c r="B15" s="270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2" t="s">
        <v>172</v>
      </c>
      <c r="AK15" s="272" t="s">
        <v>172</v>
      </c>
      <c r="AL15" s="272" t="s">
        <v>172</v>
      </c>
      <c r="AM15" s="272" t="s">
        <v>172</v>
      </c>
      <c r="AN15" s="272" t="s">
        <v>172</v>
      </c>
      <c r="AO15" s="273"/>
      <c r="AP15" s="116"/>
    </row>
    <row r="16" spans="1:42" s="65" customFormat="1" ht="11.1" customHeight="1">
      <c r="A16" s="116"/>
      <c r="B16" s="119" t="s">
        <v>199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272"/>
      <c r="AK16" s="272" t="s">
        <v>203</v>
      </c>
      <c r="AL16" s="272"/>
      <c r="AM16" s="272"/>
      <c r="AN16" s="272"/>
      <c r="AO16" s="273" t="s">
        <v>43</v>
      </c>
      <c r="AP16" s="116"/>
    </row>
    <row r="17" spans="1:43" s="65" customFormat="1" ht="11.1" customHeight="1">
      <c r="A17" s="116"/>
      <c r="B17" s="120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117" t="s">
        <v>160</v>
      </c>
      <c r="AK17" s="272" t="s">
        <v>34</v>
      </c>
      <c r="AL17" s="272" t="s">
        <v>35</v>
      </c>
      <c r="AM17" s="272" t="s">
        <v>36</v>
      </c>
      <c r="AN17" s="272" t="s">
        <v>40</v>
      </c>
      <c r="AO17" s="273"/>
      <c r="AP17" s="116"/>
    </row>
    <row r="18" spans="1:43" s="70" customFormat="1" ht="7.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176"/>
      <c r="AK18" s="176"/>
      <c r="AL18" s="176"/>
      <c r="AM18" s="176"/>
      <c r="AN18" s="176"/>
      <c r="AO18" s="176"/>
      <c r="AP18" s="69"/>
    </row>
    <row r="19" spans="1:43" s="70" customFormat="1" ht="7.5" customHeight="1">
      <c r="A19" s="67"/>
      <c r="B19" s="71" t="s">
        <v>246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219">
        <f>SUM(AJ20+AJ28+AJ38+AJ48+AJ58+AJ68+AJ72+AJ81+AJ85)</f>
        <v>60364313</v>
      </c>
      <c r="AK19" s="219">
        <f>SUM(AK20+AK28+AK38+AK48+AK58+AK68+AK72+AK81+AK85)</f>
        <v>0</v>
      </c>
      <c r="AL19" s="219">
        <f t="shared" ref="AL19:AL50" si="0">SUM(AJ19+AK19)</f>
        <v>60364313</v>
      </c>
      <c r="AM19" s="219">
        <f>SUM(AM20+AM28+AM38+AM48+AM58+AM68+AM72+AM81+AM85)</f>
        <v>6392557</v>
      </c>
      <c r="AN19" s="219">
        <f>SUM(AN20+AN28+AN38+AN48+AN58+AN68+AN72+AN81+AN85)</f>
        <v>6392557</v>
      </c>
      <c r="AO19" s="210">
        <f t="shared" ref="AO19:AO50" si="1">SUM(AL19-AM19)</f>
        <v>53971756</v>
      </c>
      <c r="AP19" s="69"/>
      <c r="AQ19" s="70" t="str">
        <f>IF(OR(AM19=AN19,AM19&gt;AN19),"Correcto","Incorrecto")</f>
        <v>Correcto</v>
      </c>
    </row>
    <row r="20" spans="1:43" s="70" customFormat="1" ht="7.5" customHeight="1">
      <c r="A20" s="67"/>
      <c r="B20" s="67"/>
      <c r="C20" s="46" t="s">
        <v>0</v>
      </c>
      <c r="D20" s="71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219">
        <f>SUM(AJ21+AJ22+AJ23+AJ24+AJ25+AJ26+AJ27)</f>
        <v>17629734</v>
      </c>
      <c r="AK20" s="219">
        <f>SUM(AK21+AK22+AK23+AK24+AK25+AK26+AK27)</f>
        <v>0</v>
      </c>
      <c r="AL20" s="219">
        <f t="shared" si="0"/>
        <v>17629734</v>
      </c>
      <c r="AM20" s="219">
        <f>SUM(AM21+AM22+AM23+AM24+AM25+AM26+AM27)</f>
        <v>3586204</v>
      </c>
      <c r="AN20" s="219">
        <f>SUM(AN21+AN22+AN23+AN24+AN25+AN26+AN27)</f>
        <v>3586204</v>
      </c>
      <c r="AO20" s="210">
        <f t="shared" si="1"/>
        <v>14043530</v>
      </c>
      <c r="AP20" s="69"/>
      <c r="AQ20" s="70" t="str">
        <f t="shared" ref="AQ20:AQ83" si="2">IF(OR(AM20=AN20,AM20&gt;AN20),"Correcto","Incorrecto")</f>
        <v>Correcto</v>
      </c>
    </row>
    <row r="21" spans="1:43" s="70" customFormat="1" ht="7.5" customHeight="1">
      <c r="A21" s="67"/>
      <c r="B21" s="67"/>
      <c r="C21" s="42"/>
      <c r="D21" s="67" t="s">
        <v>51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207">
        <v>3600000</v>
      </c>
      <c r="AK21" s="207">
        <v>0</v>
      </c>
      <c r="AL21" s="211">
        <f t="shared" si="0"/>
        <v>3600000</v>
      </c>
      <c r="AM21" s="207">
        <v>615095</v>
      </c>
      <c r="AN21" s="207">
        <v>615095</v>
      </c>
      <c r="AO21" s="211">
        <f t="shared" si="1"/>
        <v>2984905</v>
      </c>
      <c r="AP21" s="69"/>
      <c r="AQ21" s="70" t="str">
        <f t="shared" si="2"/>
        <v>Correcto</v>
      </c>
    </row>
    <row r="22" spans="1:43" s="70" customFormat="1" ht="7.5" customHeight="1">
      <c r="A22" s="67"/>
      <c r="B22" s="67"/>
      <c r="C22" s="42"/>
      <c r="D22" s="67" t="s">
        <v>52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207">
        <v>54000</v>
      </c>
      <c r="AK22" s="207">
        <v>0</v>
      </c>
      <c r="AL22" s="211">
        <f t="shared" si="0"/>
        <v>54000</v>
      </c>
      <c r="AM22" s="207">
        <v>7200</v>
      </c>
      <c r="AN22" s="207">
        <v>7200</v>
      </c>
      <c r="AO22" s="211">
        <f t="shared" si="1"/>
        <v>46800</v>
      </c>
      <c r="AP22" s="69"/>
      <c r="AQ22" s="70" t="str">
        <f t="shared" si="2"/>
        <v>Correcto</v>
      </c>
    </row>
    <row r="23" spans="1:43" s="70" customFormat="1" ht="7.5" customHeight="1">
      <c r="A23" s="67"/>
      <c r="B23" s="67"/>
      <c r="C23" s="42"/>
      <c r="D23" s="67" t="s">
        <v>53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207">
        <v>1330000</v>
      </c>
      <c r="AK23" s="207">
        <v>0</v>
      </c>
      <c r="AL23" s="211">
        <f t="shared" si="0"/>
        <v>1330000</v>
      </c>
      <c r="AM23" s="207">
        <v>14918</v>
      </c>
      <c r="AN23" s="207">
        <v>14918</v>
      </c>
      <c r="AO23" s="211">
        <f t="shared" si="1"/>
        <v>1315082</v>
      </c>
      <c r="AP23" s="69"/>
      <c r="AQ23" s="70" t="str">
        <f t="shared" si="2"/>
        <v>Correcto</v>
      </c>
    </row>
    <row r="24" spans="1:43" s="70" customFormat="1" ht="7.5" customHeight="1">
      <c r="A24" s="67"/>
      <c r="B24" s="67"/>
      <c r="C24" s="42"/>
      <c r="D24" s="67" t="s">
        <v>54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207">
        <v>2990000</v>
      </c>
      <c r="AK24" s="207">
        <v>0</v>
      </c>
      <c r="AL24" s="211">
        <f t="shared" si="0"/>
        <v>2990000</v>
      </c>
      <c r="AM24" s="207">
        <v>526634</v>
      </c>
      <c r="AN24" s="207">
        <v>526634</v>
      </c>
      <c r="AO24" s="211">
        <f t="shared" si="1"/>
        <v>2463366</v>
      </c>
      <c r="AP24" s="69"/>
      <c r="AQ24" s="70" t="str">
        <f t="shared" si="2"/>
        <v>Correcto</v>
      </c>
    </row>
    <row r="25" spans="1:43" s="70" customFormat="1" ht="7.5" customHeight="1">
      <c r="A25" s="67"/>
      <c r="B25" s="67"/>
      <c r="C25" s="42"/>
      <c r="D25" s="67" t="s">
        <v>55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207">
        <v>9655734</v>
      </c>
      <c r="AK25" s="207">
        <v>0</v>
      </c>
      <c r="AL25" s="211">
        <f t="shared" si="0"/>
        <v>9655734</v>
      </c>
      <c r="AM25" s="207">
        <v>2422357</v>
      </c>
      <c r="AN25" s="207">
        <v>2422357</v>
      </c>
      <c r="AO25" s="211">
        <f t="shared" si="1"/>
        <v>7233377</v>
      </c>
      <c r="AP25" s="69"/>
      <c r="AQ25" s="70" t="str">
        <f t="shared" si="2"/>
        <v>Correcto</v>
      </c>
    </row>
    <row r="26" spans="1:43" s="70" customFormat="1" ht="7.5" customHeight="1">
      <c r="A26" s="67"/>
      <c r="B26" s="67"/>
      <c r="C26" s="42"/>
      <c r="D26" s="67" t="s">
        <v>56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207">
        <v>0</v>
      </c>
      <c r="AK26" s="207">
        <v>0</v>
      </c>
      <c r="AL26" s="211">
        <f t="shared" si="0"/>
        <v>0</v>
      </c>
      <c r="AM26" s="207">
        <v>0</v>
      </c>
      <c r="AN26" s="207">
        <v>0</v>
      </c>
      <c r="AO26" s="211">
        <f t="shared" si="1"/>
        <v>0</v>
      </c>
      <c r="AP26" s="69"/>
      <c r="AQ26" s="70" t="str">
        <f t="shared" si="2"/>
        <v>Correcto</v>
      </c>
    </row>
    <row r="27" spans="1:43" s="70" customFormat="1" ht="7.5" customHeight="1">
      <c r="A27" s="67"/>
      <c r="B27" s="67"/>
      <c r="C27" s="42"/>
      <c r="D27" s="67" t="s">
        <v>57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207">
        <v>0</v>
      </c>
      <c r="AK27" s="207">
        <v>0</v>
      </c>
      <c r="AL27" s="211">
        <f t="shared" si="0"/>
        <v>0</v>
      </c>
      <c r="AM27" s="207">
        <v>0</v>
      </c>
      <c r="AN27" s="207">
        <v>0</v>
      </c>
      <c r="AO27" s="211">
        <f t="shared" si="1"/>
        <v>0</v>
      </c>
      <c r="AP27" s="69"/>
      <c r="AQ27" s="70" t="str">
        <f t="shared" si="2"/>
        <v>Correcto</v>
      </c>
    </row>
    <row r="28" spans="1:43" s="70" customFormat="1" ht="7.5" customHeight="1">
      <c r="A28" s="67"/>
      <c r="B28" s="67"/>
      <c r="C28" s="46" t="s">
        <v>13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219">
        <f>SUM(AJ29+AJ30+AJ31+AJ32+AJ33+AJ34+AJ35+AJ36+AJ37)</f>
        <v>828300</v>
      </c>
      <c r="AK28" s="219">
        <f>SUM(AK29+AK30+AK31+AK32+AK33+AK34+AK35+AK36+AK37)</f>
        <v>0</v>
      </c>
      <c r="AL28" s="219">
        <f t="shared" si="0"/>
        <v>828300</v>
      </c>
      <c r="AM28" s="219">
        <f>SUM(AM29+AM30+AM31+AM32+AM33+AM34+AM35+AM36+AM37)</f>
        <v>60255</v>
      </c>
      <c r="AN28" s="219">
        <f>SUM(AN29+AN30+AN31+AN32+AN33+AN34+AN35+AN36+AN37)</f>
        <v>60255</v>
      </c>
      <c r="AO28" s="210">
        <f t="shared" si="1"/>
        <v>768045</v>
      </c>
      <c r="AP28" s="69"/>
      <c r="AQ28" s="70" t="str">
        <f t="shared" si="2"/>
        <v>Correcto</v>
      </c>
    </row>
    <row r="29" spans="1:43" s="70" customFormat="1" ht="7.5" customHeight="1">
      <c r="A29" s="67"/>
      <c r="B29" s="67"/>
      <c r="C29" s="42"/>
      <c r="D29" s="67" t="s">
        <v>293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207">
        <v>241900</v>
      </c>
      <c r="AK29" s="207">
        <v>0</v>
      </c>
      <c r="AL29" s="211">
        <f t="shared" si="0"/>
        <v>241900</v>
      </c>
      <c r="AM29" s="207">
        <v>24482</v>
      </c>
      <c r="AN29" s="207">
        <v>24482</v>
      </c>
      <c r="AO29" s="211">
        <f t="shared" si="1"/>
        <v>217418</v>
      </c>
      <c r="AP29" s="69"/>
      <c r="AQ29" s="70" t="str">
        <f t="shared" si="2"/>
        <v>Correcto</v>
      </c>
    </row>
    <row r="30" spans="1:43" s="70" customFormat="1" ht="7.5" customHeight="1">
      <c r="A30" s="67"/>
      <c r="B30" s="67"/>
      <c r="C30" s="42"/>
      <c r="D30" s="67" t="s">
        <v>58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207">
        <v>215000</v>
      </c>
      <c r="AK30" s="207">
        <v>0</v>
      </c>
      <c r="AL30" s="211">
        <f t="shared" si="0"/>
        <v>215000</v>
      </c>
      <c r="AM30" s="207">
        <v>20216</v>
      </c>
      <c r="AN30" s="207">
        <v>20216</v>
      </c>
      <c r="AO30" s="211">
        <f t="shared" si="1"/>
        <v>194784</v>
      </c>
      <c r="AP30" s="69"/>
      <c r="AQ30" s="70" t="str">
        <f t="shared" si="2"/>
        <v>Correcto</v>
      </c>
    </row>
    <row r="31" spans="1:43" s="70" customFormat="1" ht="7.5" customHeight="1">
      <c r="A31" s="67"/>
      <c r="B31" s="67"/>
      <c r="C31" s="42"/>
      <c r="D31" s="67" t="s">
        <v>299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207">
        <v>0</v>
      </c>
      <c r="AK31" s="207">
        <v>0</v>
      </c>
      <c r="AL31" s="211">
        <f t="shared" si="0"/>
        <v>0</v>
      </c>
      <c r="AM31" s="207">
        <v>0</v>
      </c>
      <c r="AN31" s="207">
        <v>0</v>
      </c>
      <c r="AO31" s="211">
        <f t="shared" si="1"/>
        <v>0</v>
      </c>
      <c r="AP31" s="69"/>
      <c r="AQ31" s="70" t="str">
        <f t="shared" si="2"/>
        <v>Correcto</v>
      </c>
    </row>
    <row r="32" spans="1:43" s="70" customFormat="1" ht="7.5" customHeight="1">
      <c r="A32" s="67"/>
      <c r="B32" s="67"/>
      <c r="C32" s="42"/>
      <c r="D32" s="67" t="s">
        <v>60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207">
        <v>157400</v>
      </c>
      <c r="AK32" s="207">
        <v>0</v>
      </c>
      <c r="AL32" s="211">
        <f t="shared" si="0"/>
        <v>157400</v>
      </c>
      <c r="AM32" s="207">
        <v>2706</v>
      </c>
      <c r="AN32" s="207">
        <v>2706</v>
      </c>
      <c r="AO32" s="211">
        <f t="shared" si="1"/>
        <v>154694</v>
      </c>
      <c r="AP32" s="69"/>
      <c r="AQ32" s="70" t="str">
        <f t="shared" si="2"/>
        <v>Correcto</v>
      </c>
    </row>
    <row r="33" spans="1:43" s="70" customFormat="1" ht="7.5" customHeight="1">
      <c r="A33" s="67"/>
      <c r="B33" s="67"/>
      <c r="C33" s="42"/>
      <c r="D33" s="67" t="s">
        <v>61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207">
        <v>26000</v>
      </c>
      <c r="AK33" s="207">
        <v>0</v>
      </c>
      <c r="AL33" s="211">
        <f t="shared" si="0"/>
        <v>26000</v>
      </c>
      <c r="AM33" s="207">
        <v>163</v>
      </c>
      <c r="AN33" s="207">
        <v>163</v>
      </c>
      <c r="AO33" s="211">
        <f t="shared" si="1"/>
        <v>25837</v>
      </c>
      <c r="AP33" s="69"/>
      <c r="AQ33" s="70" t="str">
        <f t="shared" si="2"/>
        <v>Correcto</v>
      </c>
    </row>
    <row r="34" spans="1:43" s="70" customFormat="1" ht="7.5" customHeight="1">
      <c r="A34" s="67"/>
      <c r="B34" s="67"/>
      <c r="C34" s="42"/>
      <c r="D34" s="67" t="s">
        <v>62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207">
        <v>110000</v>
      </c>
      <c r="AK34" s="207">
        <v>0</v>
      </c>
      <c r="AL34" s="211">
        <f t="shared" si="0"/>
        <v>110000</v>
      </c>
      <c r="AM34" s="207">
        <v>7384</v>
      </c>
      <c r="AN34" s="207">
        <v>7384</v>
      </c>
      <c r="AO34" s="211">
        <f t="shared" si="1"/>
        <v>102616</v>
      </c>
      <c r="AP34" s="69"/>
      <c r="AQ34" s="70" t="str">
        <f t="shared" si="2"/>
        <v>Correcto</v>
      </c>
    </row>
    <row r="35" spans="1:43" s="70" customFormat="1" ht="7.5" customHeight="1">
      <c r="A35" s="67"/>
      <c r="B35" s="67"/>
      <c r="C35" s="42"/>
      <c r="D35" s="67" t="s">
        <v>296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207">
        <v>31000</v>
      </c>
      <c r="AK35" s="207">
        <v>0</v>
      </c>
      <c r="AL35" s="211">
        <f t="shared" si="0"/>
        <v>31000</v>
      </c>
      <c r="AM35" s="207">
        <v>1088</v>
      </c>
      <c r="AN35" s="207">
        <v>1088</v>
      </c>
      <c r="AO35" s="211">
        <f t="shared" si="1"/>
        <v>29912</v>
      </c>
      <c r="AP35" s="69"/>
      <c r="AQ35" s="70" t="str">
        <f t="shared" si="2"/>
        <v>Correcto</v>
      </c>
    </row>
    <row r="36" spans="1:43" s="70" customFormat="1" ht="7.5" customHeight="1">
      <c r="A36" s="67"/>
      <c r="B36" s="67"/>
      <c r="C36" s="42"/>
      <c r="D36" s="67" t="s">
        <v>64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207">
        <v>0</v>
      </c>
      <c r="AK36" s="207">
        <v>0</v>
      </c>
      <c r="AL36" s="211">
        <f t="shared" si="0"/>
        <v>0</v>
      </c>
      <c r="AM36" s="207">
        <v>0</v>
      </c>
      <c r="AN36" s="207">
        <v>0</v>
      </c>
      <c r="AO36" s="211">
        <f t="shared" si="1"/>
        <v>0</v>
      </c>
      <c r="AP36" s="69"/>
      <c r="AQ36" s="70" t="str">
        <f t="shared" si="2"/>
        <v>Correcto</v>
      </c>
    </row>
    <row r="37" spans="1:43" s="70" customFormat="1" ht="7.5" customHeight="1">
      <c r="A37" s="67"/>
      <c r="B37" s="67"/>
      <c r="C37" s="42"/>
      <c r="D37" s="67" t="s">
        <v>65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207">
        <v>47000</v>
      </c>
      <c r="AK37" s="207">
        <v>0</v>
      </c>
      <c r="AL37" s="211">
        <f t="shared" si="0"/>
        <v>47000</v>
      </c>
      <c r="AM37" s="207">
        <v>4216</v>
      </c>
      <c r="AN37" s="207">
        <v>4216</v>
      </c>
      <c r="AO37" s="211">
        <f t="shared" si="1"/>
        <v>42784</v>
      </c>
      <c r="AP37" s="69"/>
      <c r="AQ37" s="70" t="str">
        <f t="shared" si="2"/>
        <v>Correcto</v>
      </c>
    </row>
    <row r="38" spans="1:43" s="70" customFormat="1" ht="7.5" customHeight="1">
      <c r="A38" s="67"/>
      <c r="B38" s="67"/>
      <c r="C38" s="46" t="s">
        <v>14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219">
        <f>SUM(AJ39+AJ40+AJ41+AJ42+AJ43+AJ44+AJ45+AJ46+AJ47)</f>
        <v>38106279</v>
      </c>
      <c r="AK38" s="219">
        <f>SUM(AK39+AK40+AK41+AK42+AK43+AK44+AK45+AK46+AK47)</f>
        <v>0</v>
      </c>
      <c r="AL38" s="219">
        <f t="shared" si="0"/>
        <v>38106279</v>
      </c>
      <c r="AM38" s="219">
        <f>SUM(AM39+AM40+AM41+AM42+AM43+AM44+AM45+AM46+AM47)</f>
        <v>2746098</v>
      </c>
      <c r="AN38" s="219">
        <f>SUM(AN39+AN40+AN41+AN42+AN43+AN44+AN45+AN46+AN47)</f>
        <v>2746098</v>
      </c>
      <c r="AO38" s="210">
        <f t="shared" si="1"/>
        <v>35360181</v>
      </c>
      <c r="AP38" s="69"/>
      <c r="AQ38" s="70" t="str">
        <f t="shared" si="2"/>
        <v>Correcto</v>
      </c>
    </row>
    <row r="39" spans="1:43" s="70" customFormat="1" ht="7.5" customHeight="1">
      <c r="A39" s="67"/>
      <c r="B39" s="67"/>
      <c r="C39" s="42"/>
      <c r="D39" s="67" t="s">
        <v>66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207">
        <v>1333998</v>
      </c>
      <c r="AK39" s="207">
        <v>0</v>
      </c>
      <c r="AL39" s="211">
        <f t="shared" si="0"/>
        <v>1333998</v>
      </c>
      <c r="AM39" s="207">
        <v>99338</v>
      </c>
      <c r="AN39" s="207">
        <v>99338</v>
      </c>
      <c r="AO39" s="211">
        <f t="shared" si="1"/>
        <v>1234660</v>
      </c>
      <c r="AP39" s="69"/>
      <c r="AQ39" s="70" t="str">
        <f t="shared" si="2"/>
        <v>Correcto</v>
      </c>
    </row>
    <row r="40" spans="1:43" s="70" customFormat="1" ht="7.5" customHeight="1">
      <c r="A40" s="67"/>
      <c r="B40" s="67"/>
      <c r="C40" s="42"/>
      <c r="D40" s="67" t="s">
        <v>67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207">
        <v>1580000</v>
      </c>
      <c r="AK40" s="207">
        <v>0</v>
      </c>
      <c r="AL40" s="211">
        <f t="shared" si="0"/>
        <v>1580000</v>
      </c>
      <c r="AM40" s="207">
        <v>406600</v>
      </c>
      <c r="AN40" s="207">
        <v>406600</v>
      </c>
      <c r="AO40" s="211">
        <f t="shared" si="1"/>
        <v>1173400</v>
      </c>
      <c r="AP40" s="69"/>
      <c r="AQ40" s="70" t="str">
        <f t="shared" si="2"/>
        <v>Correcto</v>
      </c>
    </row>
    <row r="41" spans="1:43" s="70" customFormat="1" ht="7.5" customHeight="1">
      <c r="A41" s="67"/>
      <c r="B41" s="67"/>
      <c r="C41" s="42"/>
      <c r="D41" s="67" t="s">
        <v>300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207">
        <v>14954281</v>
      </c>
      <c r="AK41" s="207">
        <v>0</v>
      </c>
      <c r="AL41" s="211">
        <f t="shared" si="0"/>
        <v>14954281</v>
      </c>
      <c r="AM41" s="207">
        <v>2057585</v>
      </c>
      <c r="AN41" s="207">
        <v>2057585</v>
      </c>
      <c r="AO41" s="211">
        <f t="shared" si="1"/>
        <v>12896696</v>
      </c>
      <c r="AP41" s="69"/>
      <c r="AQ41" s="70" t="str">
        <f t="shared" si="2"/>
        <v>Correcto</v>
      </c>
    </row>
    <row r="42" spans="1:43" s="70" customFormat="1" ht="7.5" customHeight="1">
      <c r="A42" s="67"/>
      <c r="B42" s="67"/>
      <c r="C42" s="42"/>
      <c r="D42" s="67" t="s">
        <v>69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207">
        <v>1200000</v>
      </c>
      <c r="AK42" s="207">
        <v>0</v>
      </c>
      <c r="AL42" s="211">
        <f t="shared" si="0"/>
        <v>1200000</v>
      </c>
      <c r="AM42" s="207">
        <v>1531</v>
      </c>
      <c r="AN42" s="207">
        <v>1531</v>
      </c>
      <c r="AO42" s="211">
        <f t="shared" si="1"/>
        <v>1198469</v>
      </c>
      <c r="AP42" s="69"/>
      <c r="AQ42" s="70" t="str">
        <f t="shared" si="2"/>
        <v>Correcto</v>
      </c>
    </row>
    <row r="43" spans="1:43" s="70" customFormat="1" ht="7.5" customHeight="1">
      <c r="A43" s="67"/>
      <c r="B43" s="67"/>
      <c r="C43" s="42"/>
      <c r="D43" s="67" t="s">
        <v>298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207">
        <v>5023000</v>
      </c>
      <c r="AK43" s="207">
        <v>0</v>
      </c>
      <c r="AL43" s="211">
        <f t="shared" si="0"/>
        <v>5023000</v>
      </c>
      <c r="AM43" s="207">
        <v>45067</v>
      </c>
      <c r="AN43" s="207">
        <v>45067</v>
      </c>
      <c r="AO43" s="211">
        <f t="shared" si="1"/>
        <v>4977933</v>
      </c>
      <c r="AP43" s="69"/>
      <c r="AQ43" s="70" t="str">
        <f t="shared" si="2"/>
        <v>Correcto</v>
      </c>
    </row>
    <row r="44" spans="1:43" s="70" customFormat="1" ht="7.5" customHeight="1">
      <c r="A44" s="67"/>
      <c r="B44" s="67"/>
      <c r="C44" s="42"/>
      <c r="D44" s="67" t="s">
        <v>71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207">
        <v>500000</v>
      </c>
      <c r="AK44" s="207">
        <v>0</v>
      </c>
      <c r="AL44" s="211">
        <f t="shared" si="0"/>
        <v>500000</v>
      </c>
      <c r="AM44" s="207">
        <v>70789</v>
      </c>
      <c r="AN44" s="207">
        <v>70789</v>
      </c>
      <c r="AO44" s="211">
        <f t="shared" si="1"/>
        <v>429211</v>
      </c>
      <c r="AP44" s="69"/>
      <c r="AQ44" s="70" t="str">
        <f t="shared" si="2"/>
        <v>Correcto</v>
      </c>
    </row>
    <row r="45" spans="1:43" s="70" customFormat="1" ht="7.5" customHeight="1">
      <c r="A45" s="67"/>
      <c r="B45" s="67"/>
      <c r="C45" s="42"/>
      <c r="D45" s="67" t="s">
        <v>72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207">
        <v>335000</v>
      </c>
      <c r="AK45" s="207">
        <v>0</v>
      </c>
      <c r="AL45" s="211">
        <f t="shared" si="0"/>
        <v>335000</v>
      </c>
      <c r="AM45" s="207">
        <v>6846</v>
      </c>
      <c r="AN45" s="207">
        <v>6846</v>
      </c>
      <c r="AO45" s="211">
        <f t="shared" si="1"/>
        <v>328154</v>
      </c>
      <c r="AP45" s="69"/>
      <c r="AQ45" s="70" t="str">
        <f t="shared" si="2"/>
        <v>Correcto</v>
      </c>
    </row>
    <row r="46" spans="1:43" s="70" customFormat="1" ht="7.5" customHeight="1">
      <c r="A46" s="67"/>
      <c r="B46" s="67"/>
      <c r="C46" s="42"/>
      <c r="D46" s="67" t="s">
        <v>73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207">
        <v>12300000</v>
      </c>
      <c r="AK46" s="207">
        <v>0</v>
      </c>
      <c r="AL46" s="211">
        <f t="shared" si="0"/>
        <v>12300000</v>
      </c>
      <c r="AM46" s="207">
        <v>0</v>
      </c>
      <c r="AN46" s="207">
        <v>0</v>
      </c>
      <c r="AO46" s="211">
        <f t="shared" si="1"/>
        <v>12300000</v>
      </c>
      <c r="AP46" s="69"/>
      <c r="AQ46" s="70" t="str">
        <f t="shared" si="2"/>
        <v>Correcto</v>
      </c>
    </row>
    <row r="47" spans="1:43" s="70" customFormat="1" ht="7.5" customHeight="1">
      <c r="A47" s="67"/>
      <c r="B47" s="67"/>
      <c r="C47" s="42"/>
      <c r="D47" s="67" t="s">
        <v>74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207">
        <v>880000</v>
      </c>
      <c r="AK47" s="207">
        <v>0</v>
      </c>
      <c r="AL47" s="211">
        <f t="shared" si="0"/>
        <v>880000</v>
      </c>
      <c r="AM47" s="207">
        <v>58342</v>
      </c>
      <c r="AN47" s="207">
        <v>58342</v>
      </c>
      <c r="AO47" s="211">
        <f t="shared" si="1"/>
        <v>821658</v>
      </c>
      <c r="AP47" s="69"/>
      <c r="AQ47" s="70" t="str">
        <f t="shared" si="2"/>
        <v>Correcto</v>
      </c>
    </row>
    <row r="48" spans="1:43" s="70" customFormat="1" ht="7.5" customHeight="1">
      <c r="A48" s="67"/>
      <c r="B48" s="67"/>
      <c r="C48" s="71" t="s">
        <v>297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219">
        <f>SUM(AJ49+AJ50+AJ51+AJ52+AJ53+AJ54+AJ55+AJ56+AJ57)</f>
        <v>3800000</v>
      </c>
      <c r="AK48" s="219">
        <f>SUM(AK49+AK50+AK51+AK52+AK53+AK54+AK55+AK56+AK57)</f>
        <v>0</v>
      </c>
      <c r="AL48" s="219">
        <f t="shared" si="0"/>
        <v>3800000</v>
      </c>
      <c r="AM48" s="219">
        <f>SUM(AM49+AM50+AM51+AM52+AM53+AM54+AM55+AM56+AM57)</f>
        <v>0</v>
      </c>
      <c r="AN48" s="219">
        <f>SUM(AN49+AN50+AN51+AN52+AN53+AN54+AN55+AN56+AN57)</f>
        <v>0</v>
      </c>
      <c r="AO48" s="210">
        <f t="shared" si="1"/>
        <v>3800000</v>
      </c>
      <c r="AP48" s="69"/>
      <c r="AQ48" s="70" t="str">
        <f t="shared" si="2"/>
        <v>Correcto</v>
      </c>
    </row>
    <row r="49" spans="1:43" s="70" customFormat="1" ht="7.5" customHeight="1">
      <c r="A49" s="67"/>
      <c r="B49" s="67"/>
      <c r="C49" s="67"/>
      <c r="D49" s="67" t="s">
        <v>8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207">
        <v>0</v>
      </c>
      <c r="AK49" s="207">
        <v>0</v>
      </c>
      <c r="AL49" s="211">
        <f t="shared" si="0"/>
        <v>0</v>
      </c>
      <c r="AM49" s="207">
        <v>0</v>
      </c>
      <c r="AN49" s="207">
        <v>0</v>
      </c>
      <c r="AO49" s="211">
        <f t="shared" si="1"/>
        <v>0</v>
      </c>
      <c r="AP49" s="69"/>
      <c r="AQ49" s="70" t="str">
        <f t="shared" si="2"/>
        <v>Correcto</v>
      </c>
    </row>
    <row r="50" spans="1:43" s="70" customFormat="1" ht="7.5" customHeight="1">
      <c r="A50" s="67"/>
      <c r="B50" s="67"/>
      <c r="C50" s="67"/>
      <c r="D50" s="67" t="s">
        <v>9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207">
        <v>0</v>
      </c>
      <c r="AK50" s="207">
        <v>0</v>
      </c>
      <c r="AL50" s="211">
        <f t="shared" si="0"/>
        <v>0</v>
      </c>
      <c r="AM50" s="207">
        <v>0</v>
      </c>
      <c r="AN50" s="207">
        <v>0</v>
      </c>
      <c r="AO50" s="211">
        <f t="shared" si="1"/>
        <v>0</v>
      </c>
      <c r="AP50" s="69"/>
      <c r="AQ50" s="70" t="str">
        <f t="shared" si="2"/>
        <v>Correcto</v>
      </c>
    </row>
    <row r="51" spans="1:43" s="70" customFormat="1" ht="7.5" customHeight="1">
      <c r="A51" s="67"/>
      <c r="B51" s="67"/>
      <c r="C51" s="67"/>
      <c r="D51" s="67" t="s">
        <v>10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207">
        <v>0</v>
      </c>
      <c r="AK51" s="207">
        <v>0</v>
      </c>
      <c r="AL51" s="211">
        <f t="shared" ref="AL51:AL72" si="3">SUM(AJ51+AK51)</f>
        <v>0</v>
      </c>
      <c r="AM51" s="207">
        <v>0</v>
      </c>
      <c r="AN51" s="207">
        <v>0</v>
      </c>
      <c r="AO51" s="211">
        <f t="shared" ref="AO51:AO82" si="4">SUM(AL51-AM51)</f>
        <v>0</v>
      </c>
      <c r="AP51" s="69"/>
      <c r="AQ51" s="70" t="str">
        <f t="shared" si="2"/>
        <v>Correcto</v>
      </c>
    </row>
    <row r="52" spans="1:43" s="70" customFormat="1" ht="7.5" customHeight="1">
      <c r="A52" s="67"/>
      <c r="B52" s="67"/>
      <c r="C52" s="67"/>
      <c r="D52" s="67" t="s">
        <v>11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207">
        <v>3800000</v>
      </c>
      <c r="AK52" s="207">
        <v>0</v>
      </c>
      <c r="AL52" s="211">
        <f t="shared" si="3"/>
        <v>3800000</v>
      </c>
      <c r="AM52" s="207">
        <v>0</v>
      </c>
      <c r="AN52" s="207">
        <v>0</v>
      </c>
      <c r="AO52" s="211">
        <f t="shared" si="4"/>
        <v>3800000</v>
      </c>
      <c r="AP52" s="69"/>
      <c r="AQ52" s="70" t="str">
        <f t="shared" si="2"/>
        <v>Correcto</v>
      </c>
    </row>
    <row r="53" spans="1:43" s="70" customFormat="1" ht="7.5" customHeight="1">
      <c r="A53" s="67"/>
      <c r="B53" s="67"/>
      <c r="C53" s="67"/>
      <c r="D53" s="67" t="s">
        <v>12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207">
        <v>0</v>
      </c>
      <c r="AK53" s="207">
        <v>0</v>
      </c>
      <c r="AL53" s="211">
        <f t="shared" si="3"/>
        <v>0</v>
      </c>
      <c r="AM53" s="207">
        <v>0</v>
      </c>
      <c r="AN53" s="207">
        <v>0</v>
      </c>
      <c r="AO53" s="211">
        <f t="shared" si="4"/>
        <v>0</v>
      </c>
      <c r="AP53" s="69"/>
      <c r="AQ53" s="70" t="str">
        <f t="shared" si="2"/>
        <v>Correcto</v>
      </c>
    </row>
    <row r="54" spans="1:43" s="70" customFormat="1" ht="7.5" customHeight="1">
      <c r="A54" s="67"/>
      <c r="B54" s="67"/>
      <c r="C54" s="67"/>
      <c r="D54" s="67" t="s">
        <v>75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207">
        <v>0</v>
      </c>
      <c r="AK54" s="207">
        <v>0</v>
      </c>
      <c r="AL54" s="211">
        <f t="shared" si="3"/>
        <v>0</v>
      </c>
      <c r="AM54" s="207">
        <v>0</v>
      </c>
      <c r="AN54" s="207">
        <v>0</v>
      </c>
      <c r="AO54" s="211">
        <f t="shared" si="4"/>
        <v>0</v>
      </c>
      <c r="AP54" s="69"/>
      <c r="AQ54" s="70" t="str">
        <f t="shared" si="2"/>
        <v>Correcto</v>
      </c>
    </row>
    <row r="55" spans="1:43" s="70" customFormat="1" ht="7.5" customHeight="1">
      <c r="A55" s="67"/>
      <c r="B55" s="67"/>
      <c r="C55" s="67"/>
      <c r="D55" s="67" t="s">
        <v>15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207">
        <v>0</v>
      </c>
      <c r="AK55" s="207">
        <v>0</v>
      </c>
      <c r="AL55" s="211">
        <f t="shared" si="3"/>
        <v>0</v>
      </c>
      <c r="AM55" s="207">
        <v>0</v>
      </c>
      <c r="AN55" s="207">
        <v>0</v>
      </c>
      <c r="AO55" s="211">
        <f t="shared" si="4"/>
        <v>0</v>
      </c>
      <c r="AP55" s="69"/>
      <c r="AQ55" s="70" t="str">
        <f t="shared" si="2"/>
        <v>Correcto</v>
      </c>
    </row>
    <row r="56" spans="1:43" s="70" customFormat="1" ht="7.5" customHeight="1">
      <c r="A56" s="67"/>
      <c r="B56" s="67"/>
      <c r="C56" s="67"/>
      <c r="D56" s="67" t="s">
        <v>16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207">
        <v>0</v>
      </c>
      <c r="AK56" s="207">
        <v>0</v>
      </c>
      <c r="AL56" s="211">
        <f t="shared" si="3"/>
        <v>0</v>
      </c>
      <c r="AM56" s="207">
        <v>0</v>
      </c>
      <c r="AN56" s="207">
        <v>0</v>
      </c>
      <c r="AO56" s="211">
        <f t="shared" si="4"/>
        <v>0</v>
      </c>
      <c r="AP56" s="69"/>
      <c r="AQ56" s="70" t="str">
        <f t="shared" si="2"/>
        <v>Correcto</v>
      </c>
    </row>
    <row r="57" spans="1:43" s="70" customFormat="1" ht="7.5" customHeight="1">
      <c r="A57" s="67"/>
      <c r="B57" s="67"/>
      <c r="C57" s="67"/>
      <c r="D57" s="67" t="s">
        <v>17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207">
        <v>0</v>
      </c>
      <c r="AK57" s="207">
        <v>0</v>
      </c>
      <c r="AL57" s="211">
        <f t="shared" si="3"/>
        <v>0</v>
      </c>
      <c r="AM57" s="207">
        <v>0</v>
      </c>
      <c r="AN57" s="207">
        <v>0</v>
      </c>
      <c r="AO57" s="211">
        <f t="shared" si="4"/>
        <v>0</v>
      </c>
      <c r="AP57" s="69"/>
      <c r="AQ57" s="70" t="str">
        <f t="shared" si="2"/>
        <v>Correcto</v>
      </c>
    </row>
    <row r="58" spans="1:43" s="70" customFormat="1" ht="7.5" customHeight="1">
      <c r="A58" s="67"/>
      <c r="B58" s="67"/>
      <c r="C58" s="71" t="s">
        <v>239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219">
        <f>SUM(AJ59+AJ60+AJ61+AJ62+AJ63+AJ64+AJ65+AJ66+AJ67)</f>
        <v>0</v>
      </c>
      <c r="AK58" s="219">
        <f>SUM(AK59+AK60+AK61+AK62+AK63+AK64+AK65+AK66+AK67)</f>
        <v>0</v>
      </c>
      <c r="AL58" s="219">
        <f t="shared" si="3"/>
        <v>0</v>
      </c>
      <c r="AM58" s="219">
        <f>SUM(AM59+AM60+AM61+AM62+AM63+AM64+AM65+AM66+AM67)</f>
        <v>0</v>
      </c>
      <c r="AN58" s="219">
        <f>SUM(AN59+AN60+AN61+AN62+AN63+AN64+AN65+AN66+AN67)</f>
        <v>0</v>
      </c>
      <c r="AO58" s="210">
        <f t="shared" si="4"/>
        <v>0</v>
      </c>
      <c r="AP58" s="69"/>
      <c r="AQ58" s="70" t="str">
        <f t="shared" si="2"/>
        <v>Correcto</v>
      </c>
    </row>
    <row r="59" spans="1:43" s="70" customFormat="1" ht="7.5" customHeight="1">
      <c r="A59" s="67"/>
      <c r="B59" s="67"/>
      <c r="C59" s="67"/>
      <c r="D59" s="67" t="s">
        <v>76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207">
        <v>0</v>
      </c>
      <c r="AK59" s="207">
        <v>0</v>
      </c>
      <c r="AL59" s="211">
        <f t="shared" si="3"/>
        <v>0</v>
      </c>
      <c r="AM59" s="207">
        <v>0</v>
      </c>
      <c r="AN59" s="207">
        <v>0</v>
      </c>
      <c r="AO59" s="211">
        <f t="shared" si="4"/>
        <v>0</v>
      </c>
      <c r="AP59" s="69"/>
      <c r="AQ59" s="70" t="str">
        <f t="shared" si="2"/>
        <v>Correcto</v>
      </c>
    </row>
    <row r="60" spans="1:43" s="70" customFormat="1" ht="7.5" customHeight="1">
      <c r="A60" s="67"/>
      <c r="B60" s="67"/>
      <c r="C60" s="67"/>
      <c r="D60" s="67" t="s">
        <v>77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207">
        <v>0</v>
      </c>
      <c r="AK60" s="207">
        <v>0</v>
      </c>
      <c r="AL60" s="211">
        <f t="shared" si="3"/>
        <v>0</v>
      </c>
      <c r="AM60" s="207">
        <v>0</v>
      </c>
      <c r="AN60" s="207">
        <v>0</v>
      </c>
      <c r="AO60" s="211">
        <f t="shared" si="4"/>
        <v>0</v>
      </c>
      <c r="AP60" s="69"/>
      <c r="AQ60" s="70" t="str">
        <f t="shared" si="2"/>
        <v>Correcto</v>
      </c>
    </row>
    <row r="61" spans="1:43" s="70" customFormat="1" ht="7.5" customHeight="1">
      <c r="A61" s="67"/>
      <c r="B61" s="67"/>
      <c r="C61" s="67"/>
      <c r="D61" s="67" t="s">
        <v>78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207">
        <v>0</v>
      </c>
      <c r="AK61" s="207">
        <v>0</v>
      </c>
      <c r="AL61" s="211">
        <f t="shared" si="3"/>
        <v>0</v>
      </c>
      <c r="AM61" s="207">
        <v>0</v>
      </c>
      <c r="AN61" s="207">
        <v>0</v>
      </c>
      <c r="AO61" s="211">
        <f t="shared" si="4"/>
        <v>0</v>
      </c>
      <c r="AP61" s="69"/>
      <c r="AQ61" s="70" t="str">
        <f t="shared" si="2"/>
        <v>Correcto</v>
      </c>
    </row>
    <row r="62" spans="1:43" s="70" customFormat="1" ht="7.5" customHeight="1">
      <c r="A62" s="67"/>
      <c r="B62" s="67"/>
      <c r="C62" s="67"/>
      <c r="D62" s="67" t="s">
        <v>79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207">
        <v>0</v>
      </c>
      <c r="AK62" s="207">
        <v>0</v>
      </c>
      <c r="AL62" s="211">
        <f t="shared" si="3"/>
        <v>0</v>
      </c>
      <c r="AM62" s="207">
        <v>0</v>
      </c>
      <c r="AN62" s="207">
        <v>0</v>
      </c>
      <c r="AO62" s="211">
        <f t="shared" si="4"/>
        <v>0</v>
      </c>
      <c r="AP62" s="69"/>
      <c r="AQ62" s="70" t="str">
        <f t="shared" si="2"/>
        <v>Correcto</v>
      </c>
    </row>
    <row r="63" spans="1:43" s="70" customFormat="1" ht="7.5" customHeight="1">
      <c r="A63" s="67"/>
      <c r="B63" s="67"/>
      <c r="C63" s="67"/>
      <c r="D63" s="67" t="s">
        <v>80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207">
        <v>0</v>
      </c>
      <c r="AK63" s="207">
        <v>0</v>
      </c>
      <c r="AL63" s="211">
        <f t="shared" si="3"/>
        <v>0</v>
      </c>
      <c r="AM63" s="207">
        <v>0</v>
      </c>
      <c r="AN63" s="207">
        <v>0</v>
      </c>
      <c r="AO63" s="211">
        <f t="shared" si="4"/>
        <v>0</v>
      </c>
      <c r="AP63" s="69"/>
      <c r="AQ63" s="70" t="str">
        <f t="shared" si="2"/>
        <v>Correcto</v>
      </c>
    </row>
    <row r="64" spans="1:43" s="70" customFormat="1" ht="7.5" customHeight="1">
      <c r="A64" s="67"/>
      <c r="B64" s="67"/>
      <c r="C64" s="67"/>
      <c r="D64" s="67" t="s">
        <v>81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207">
        <v>0</v>
      </c>
      <c r="AK64" s="207">
        <v>0</v>
      </c>
      <c r="AL64" s="211">
        <f t="shared" si="3"/>
        <v>0</v>
      </c>
      <c r="AM64" s="207">
        <v>0</v>
      </c>
      <c r="AN64" s="207">
        <v>0</v>
      </c>
      <c r="AO64" s="211">
        <f t="shared" si="4"/>
        <v>0</v>
      </c>
      <c r="AP64" s="69"/>
      <c r="AQ64" s="70" t="str">
        <f t="shared" si="2"/>
        <v>Correcto</v>
      </c>
    </row>
    <row r="65" spans="1:43" s="70" customFormat="1" ht="7.5" customHeight="1">
      <c r="A65" s="67"/>
      <c r="B65" s="67"/>
      <c r="C65" s="67"/>
      <c r="D65" s="67" t="s">
        <v>82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207">
        <v>0</v>
      </c>
      <c r="AK65" s="207">
        <v>0</v>
      </c>
      <c r="AL65" s="211">
        <f t="shared" si="3"/>
        <v>0</v>
      </c>
      <c r="AM65" s="207">
        <v>0</v>
      </c>
      <c r="AN65" s="207">
        <v>0</v>
      </c>
      <c r="AO65" s="211">
        <f t="shared" si="4"/>
        <v>0</v>
      </c>
      <c r="AP65" s="69"/>
      <c r="AQ65" s="70" t="str">
        <f t="shared" si="2"/>
        <v>Correcto</v>
      </c>
    </row>
    <row r="66" spans="1:43" s="70" customFormat="1" ht="7.5" customHeight="1">
      <c r="A66" s="67"/>
      <c r="B66" s="67"/>
      <c r="C66" s="67"/>
      <c r="D66" s="67" t="s">
        <v>83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207">
        <v>0</v>
      </c>
      <c r="AK66" s="207">
        <v>0</v>
      </c>
      <c r="AL66" s="211">
        <f t="shared" si="3"/>
        <v>0</v>
      </c>
      <c r="AM66" s="207">
        <v>0</v>
      </c>
      <c r="AN66" s="207">
        <v>0</v>
      </c>
      <c r="AO66" s="211">
        <f t="shared" si="4"/>
        <v>0</v>
      </c>
      <c r="AP66" s="69"/>
      <c r="AQ66" s="70" t="str">
        <f t="shared" si="2"/>
        <v>Correcto</v>
      </c>
    </row>
    <row r="67" spans="1:43" s="70" customFormat="1" ht="7.5" customHeight="1">
      <c r="A67" s="67"/>
      <c r="B67" s="67"/>
      <c r="C67" s="67"/>
      <c r="D67" s="67" t="s">
        <v>19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207">
        <v>0</v>
      </c>
      <c r="AK67" s="207">
        <v>0</v>
      </c>
      <c r="AL67" s="211">
        <f t="shared" si="3"/>
        <v>0</v>
      </c>
      <c r="AM67" s="207">
        <v>0</v>
      </c>
      <c r="AN67" s="207">
        <v>0</v>
      </c>
      <c r="AO67" s="211">
        <f t="shared" si="4"/>
        <v>0</v>
      </c>
      <c r="AP67" s="69"/>
      <c r="AQ67" s="70" t="str">
        <f t="shared" si="2"/>
        <v>Correcto</v>
      </c>
    </row>
    <row r="68" spans="1:43" s="70" customFormat="1" ht="7.5" customHeight="1">
      <c r="A68" s="67"/>
      <c r="B68" s="67"/>
      <c r="C68" s="71" t="s">
        <v>240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219">
        <f>SUM(AJ69+AJ70+AJ71)</f>
        <v>0</v>
      </c>
      <c r="AK68" s="219">
        <f>SUM(AK69+AK70+AK71)</f>
        <v>0</v>
      </c>
      <c r="AL68" s="219">
        <f t="shared" si="3"/>
        <v>0</v>
      </c>
      <c r="AM68" s="219">
        <f>SUM(AM69+AM70+AM71)</f>
        <v>0</v>
      </c>
      <c r="AN68" s="219">
        <f>SUM(AN69+AN70+AN71)</f>
        <v>0</v>
      </c>
      <c r="AO68" s="210">
        <f t="shared" si="4"/>
        <v>0</v>
      </c>
      <c r="AP68" s="69"/>
      <c r="AQ68" s="70" t="str">
        <f t="shared" si="2"/>
        <v>Correcto</v>
      </c>
    </row>
    <row r="69" spans="1:43" s="70" customFormat="1" ht="7.5" customHeight="1">
      <c r="A69" s="67"/>
      <c r="B69" s="67"/>
      <c r="C69" s="67"/>
      <c r="D69" s="67" t="s">
        <v>84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207">
        <v>0</v>
      </c>
      <c r="AK69" s="207">
        <v>0</v>
      </c>
      <c r="AL69" s="211">
        <f t="shared" si="3"/>
        <v>0</v>
      </c>
      <c r="AM69" s="207">
        <v>0</v>
      </c>
      <c r="AN69" s="207">
        <v>0</v>
      </c>
      <c r="AO69" s="211">
        <f t="shared" si="4"/>
        <v>0</v>
      </c>
      <c r="AP69" s="69"/>
      <c r="AQ69" s="70" t="str">
        <f t="shared" si="2"/>
        <v>Correcto</v>
      </c>
    </row>
    <row r="70" spans="1:43" s="70" customFormat="1" ht="7.5" customHeight="1">
      <c r="A70" s="67"/>
      <c r="B70" s="67"/>
      <c r="C70" s="67"/>
      <c r="D70" s="67" t="s">
        <v>85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207">
        <v>0</v>
      </c>
      <c r="AK70" s="207">
        <v>0</v>
      </c>
      <c r="AL70" s="211">
        <f t="shared" si="3"/>
        <v>0</v>
      </c>
      <c r="AM70" s="207">
        <v>0</v>
      </c>
      <c r="AN70" s="207">
        <v>0</v>
      </c>
      <c r="AO70" s="211">
        <f t="shared" si="4"/>
        <v>0</v>
      </c>
      <c r="AP70" s="69"/>
      <c r="AQ70" s="70" t="str">
        <f t="shared" si="2"/>
        <v>Correcto</v>
      </c>
    </row>
    <row r="71" spans="1:43" s="70" customFormat="1" ht="7.5" customHeight="1">
      <c r="A71" s="67"/>
      <c r="B71" s="67"/>
      <c r="C71" s="67"/>
      <c r="D71" s="67" t="s">
        <v>86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207">
        <v>0</v>
      </c>
      <c r="AK71" s="207">
        <v>0</v>
      </c>
      <c r="AL71" s="211">
        <f t="shared" si="3"/>
        <v>0</v>
      </c>
      <c r="AM71" s="207">
        <v>0</v>
      </c>
      <c r="AN71" s="207">
        <v>0</v>
      </c>
      <c r="AO71" s="211">
        <f t="shared" si="4"/>
        <v>0</v>
      </c>
      <c r="AP71" s="69"/>
      <c r="AQ71" s="70" t="str">
        <f t="shared" si="2"/>
        <v>Correcto</v>
      </c>
    </row>
    <row r="72" spans="1:43" s="70" customFormat="1" ht="7.5" customHeight="1">
      <c r="A72" s="67"/>
      <c r="B72" s="67"/>
      <c r="C72" s="71" t="s">
        <v>241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219">
        <f>SUM(AJ73+AJ74+AJ75+AJ76+AJ77+AJ79+AJ80)</f>
        <v>0</v>
      </c>
      <c r="AK72" s="219">
        <f>SUM(AK73+AK74+AK75+AK76+AK77+AK79+AK80)</f>
        <v>0</v>
      </c>
      <c r="AL72" s="219">
        <f t="shared" si="3"/>
        <v>0</v>
      </c>
      <c r="AM72" s="219">
        <f>SUM(AM73+AM74+AM75+AM76+AM77+AM79+AM80)</f>
        <v>0</v>
      </c>
      <c r="AN72" s="219">
        <f>SUM(AN73+AN74+AN75+AN76+AN77+AN79+AN80)</f>
        <v>0</v>
      </c>
      <c r="AO72" s="210">
        <f t="shared" si="4"/>
        <v>0</v>
      </c>
      <c r="AP72" s="69"/>
      <c r="AQ72" s="70" t="str">
        <f t="shared" si="2"/>
        <v>Correcto</v>
      </c>
    </row>
    <row r="73" spans="1:43" s="70" customFormat="1" ht="7.5" customHeight="1">
      <c r="A73" s="67"/>
      <c r="B73" s="67"/>
      <c r="C73" s="67"/>
      <c r="D73" s="67" t="s">
        <v>242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207">
        <v>0</v>
      </c>
      <c r="AK73" s="207">
        <v>0</v>
      </c>
      <c r="AL73" s="211">
        <f>SUM(AJ73+AK73)</f>
        <v>0</v>
      </c>
      <c r="AM73" s="207">
        <v>0</v>
      </c>
      <c r="AN73" s="207">
        <v>0</v>
      </c>
      <c r="AO73" s="211">
        <f t="shared" si="4"/>
        <v>0</v>
      </c>
      <c r="AP73" s="69"/>
      <c r="AQ73" s="70" t="str">
        <f t="shared" si="2"/>
        <v>Correcto</v>
      </c>
    </row>
    <row r="74" spans="1:43" s="70" customFormat="1" ht="7.5" customHeight="1">
      <c r="A74" s="67"/>
      <c r="B74" s="67"/>
      <c r="C74" s="67"/>
      <c r="D74" s="67" t="s">
        <v>87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207">
        <v>0</v>
      </c>
      <c r="AK74" s="207">
        <v>0</v>
      </c>
      <c r="AL74" s="211">
        <f t="shared" ref="AL74:AL92" si="5">SUM(AJ74+AK74)</f>
        <v>0</v>
      </c>
      <c r="AM74" s="207">
        <v>0</v>
      </c>
      <c r="AN74" s="207">
        <v>0</v>
      </c>
      <c r="AO74" s="211">
        <f t="shared" si="4"/>
        <v>0</v>
      </c>
      <c r="AP74" s="69"/>
      <c r="AQ74" s="70" t="str">
        <f t="shared" si="2"/>
        <v>Correcto</v>
      </c>
    </row>
    <row r="75" spans="1:43" s="70" customFormat="1" ht="7.5" customHeight="1">
      <c r="A75" s="67"/>
      <c r="B75" s="67"/>
      <c r="C75" s="67"/>
      <c r="D75" s="67" t="s">
        <v>88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207">
        <v>0</v>
      </c>
      <c r="AK75" s="207">
        <v>0</v>
      </c>
      <c r="AL75" s="211">
        <f t="shared" si="5"/>
        <v>0</v>
      </c>
      <c r="AM75" s="207">
        <v>0</v>
      </c>
      <c r="AN75" s="207">
        <v>0</v>
      </c>
      <c r="AO75" s="211">
        <f t="shared" si="4"/>
        <v>0</v>
      </c>
      <c r="AP75" s="69"/>
      <c r="AQ75" s="70" t="str">
        <f t="shared" si="2"/>
        <v>Correcto</v>
      </c>
    </row>
    <row r="76" spans="1:43" s="70" customFormat="1" ht="7.5" customHeight="1">
      <c r="A76" s="67"/>
      <c r="B76" s="67"/>
      <c r="C76" s="67"/>
      <c r="D76" s="67" t="s">
        <v>89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207">
        <v>0</v>
      </c>
      <c r="AK76" s="207">
        <v>0</v>
      </c>
      <c r="AL76" s="211">
        <f t="shared" si="5"/>
        <v>0</v>
      </c>
      <c r="AM76" s="207">
        <v>0</v>
      </c>
      <c r="AN76" s="207">
        <v>0</v>
      </c>
      <c r="AO76" s="211">
        <f t="shared" si="4"/>
        <v>0</v>
      </c>
      <c r="AP76" s="69"/>
      <c r="AQ76" s="70" t="str">
        <f t="shared" si="2"/>
        <v>Correcto</v>
      </c>
    </row>
    <row r="77" spans="1:43" s="70" customFormat="1" ht="7.5" customHeight="1">
      <c r="A77" s="67"/>
      <c r="B77" s="67"/>
      <c r="C77" s="67"/>
      <c r="D77" s="67" t="s">
        <v>90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207">
        <v>0</v>
      </c>
      <c r="AK77" s="207">
        <v>0</v>
      </c>
      <c r="AL77" s="211">
        <f t="shared" si="5"/>
        <v>0</v>
      </c>
      <c r="AM77" s="207">
        <v>0</v>
      </c>
      <c r="AN77" s="207">
        <v>0</v>
      </c>
      <c r="AO77" s="211">
        <f t="shared" si="4"/>
        <v>0</v>
      </c>
      <c r="AP77" s="69"/>
      <c r="AQ77" s="70" t="str">
        <f t="shared" si="2"/>
        <v>Correcto</v>
      </c>
    </row>
    <row r="78" spans="1:43" s="70" customFormat="1" ht="7.5" customHeight="1">
      <c r="A78" s="67"/>
      <c r="B78" s="67"/>
      <c r="C78" s="67"/>
      <c r="D78" s="67" t="s">
        <v>289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207">
        <v>0</v>
      </c>
      <c r="AK78" s="207">
        <v>0</v>
      </c>
      <c r="AL78" s="211">
        <f t="shared" si="5"/>
        <v>0</v>
      </c>
      <c r="AM78" s="207">
        <v>0</v>
      </c>
      <c r="AN78" s="207">
        <v>0</v>
      </c>
      <c r="AO78" s="211">
        <f t="shared" si="4"/>
        <v>0</v>
      </c>
      <c r="AP78" s="69"/>
      <c r="AQ78" s="70" t="str">
        <f t="shared" si="2"/>
        <v>Correcto</v>
      </c>
    </row>
    <row r="79" spans="1:43" s="70" customFormat="1" ht="7.5" customHeight="1">
      <c r="A79" s="67"/>
      <c r="B79" s="67"/>
      <c r="C79" s="67"/>
      <c r="D79" s="67" t="s">
        <v>91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207">
        <v>0</v>
      </c>
      <c r="AK79" s="207">
        <v>0</v>
      </c>
      <c r="AL79" s="211">
        <f t="shared" si="5"/>
        <v>0</v>
      </c>
      <c r="AM79" s="207">
        <v>0</v>
      </c>
      <c r="AN79" s="207">
        <v>0</v>
      </c>
      <c r="AO79" s="211">
        <f t="shared" si="4"/>
        <v>0</v>
      </c>
      <c r="AP79" s="69"/>
      <c r="AQ79" s="70" t="str">
        <f t="shared" si="2"/>
        <v>Correcto</v>
      </c>
    </row>
    <row r="80" spans="1:43" s="70" customFormat="1" ht="7.5" customHeight="1">
      <c r="A80" s="67"/>
      <c r="B80" s="67"/>
      <c r="C80" s="67"/>
      <c r="D80" s="67" t="s">
        <v>301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207">
        <v>0</v>
      </c>
      <c r="AK80" s="207">
        <v>0</v>
      </c>
      <c r="AL80" s="211">
        <f t="shared" si="5"/>
        <v>0</v>
      </c>
      <c r="AM80" s="207">
        <v>0</v>
      </c>
      <c r="AN80" s="207">
        <v>0</v>
      </c>
      <c r="AO80" s="211">
        <f t="shared" si="4"/>
        <v>0</v>
      </c>
      <c r="AP80" s="69"/>
      <c r="AQ80" s="70" t="str">
        <f t="shared" si="2"/>
        <v>Correcto</v>
      </c>
    </row>
    <row r="81" spans="1:43" s="70" customFormat="1" ht="7.5" customHeight="1">
      <c r="A81" s="67"/>
      <c r="B81" s="67"/>
      <c r="C81" s="71" t="s">
        <v>32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219">
        <f>SUM(AJ82+AJ83+AJ84)</f>
        <v>0</v>
      </c>
      <c r="AK81" s="219">
        <f>SUM(AK82+AK83+AK84)</f>
        <v>0</v>
      </c>
      <c r="AL81" s="219">
        <f t="shared" si="5"/>
        <v>0</v>
      </c>
      <c r="AM81" s="219">
        <f>SUM(AM82+AM83+AM84)</f>
        <v>0</v>
      </c>
      <c r="AN81" s="219">
        <f>SUM(AN82+AN83+AN84)</f>
        <v>0</v>
      </c>
      <c r="AO81" s="210">
        <f t="shared" si="4"/>
        <v>0</v>
      </c>
      <c r="AP81" s="69"/>
      <c r="AQ81" s="70" t="str">
        <f t="shared" si="2"/>
        <v>Correcto</v>
      </c>
    </row>
    <row r="82" spans="1:43" s="70" customFormat="1" ht="7.5" customHeight="1">
      <c r="A82" s="67"/>
      <c r="B82" s="67"/>
      <c r="C82" s="67"/>
      <c r="D82" s="67" t="s">
        <v>5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207">
        <v>0</v>
      </c>
      <c r="AK82" s="207">
        <v>0</v>
      </c>
      <c r="AL82" s="211">
        <f t="shared" si="5"/>
        <v>0</v>
      </c>
      <c r="AM82" s="207">
        <v>0</v>
      </c>
      <c r="AN82" s="207">
        <v>0</v>
      </c>
      <c r="AO82" s="211">
        <f t="shared" si="4"/>
        <v>0</v>
      </c>
      <c r="AP82" s="69"/>
      <c r="AQ82" s="70" t="str">
        <f t="shared" si="2"/>
        <v>Correcto</v>
      </c>
    </row>
    <row r="83" spans="1:43" s="70" customFormat="1" ht="7.5" customHeight="1">
      <c r="A83" s="67"/>
      <c r="B83" s="67"/>
      <c r="C83" s="67"/>
      <c r="D83" s="67" t="s">
        <v>1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207">
        <v>0</v>
      </c>
      <c r="AK83" s="207">
        <v>0</v>
      </c>
      <c r="AL83" s="211">
        <f t="shared" si="5"/>
        <v>0</v>
      </c>
      <c r="AM83" s="207">
        <v>0</v>
      </c>
      <c r="AN83" s="207">
        <v>0</v>
      </c>
      <c r="AO83" s="211">
        <f t="shared" ref="AO83:AO92" si="6">SUM(AL83-AM83)</f>
        <v>0</v>
      </c>
      <c r="AP83" s="69"/>
      <c r="AQ83" s="70" t="str">
        <f t="shared" si="2"/>
        <v>Correcto</v>
      </c>
    </row>
    <row r="84" spans="1:43" s="70" customFormat="1" ht="7.5" customHeight="1">
      <c r="A84" s="67"/>
      <c r="B84" s="71"/>
      <c r="C84" s="308"/>
      <c r="D84" s="67" t="s">
        <v>6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207">
        <v>0</v>
      </c>
      <c r="AK84" s="207">
        <v>0</v>
      </c>
      <c r="AL84" s="211">
        <f t="shared" si="5"/>
        <v>0</v>
      </c>
      <c r="AM84" s="207">
        <v>0</v>
      </c>
      <c r="AN84" s="207">
        <v>0</v>
      </c>
      <c r="AO84" s="211">
        <f t="shared" si="6"/>
        <v>0</v>
      </c>
      <c r="AP84" s="69"/>
      <c r="AQ84" s="70" t="str">
        <f t="shared" ref="AQ84:AQ92" si="7">IF(OR(AM84=AN84,AM84&gt;AN84),"Correcto","Incorrecto")</f>
        <v>Correcto</v>
      </c>
    </row>
    <row r="85" spans="1:43" s="70" customFormat="1" ht="7.5" customHeight="1">
      <c r="A85" s="67"/>
      <c r="B85" s="71"/>
      <c r="C85" s="367" t="s">
        <v>202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219">
        <f>SUM(AJ86+AJ87+AJ88+AJ89+AJ90+AJ91+AJ92)</f>
        <v>0</v>
      </c>
      <c r="AK85" s="219">
        <f>SUM(AK86+AK87+AK88+AK89+AK90+AK91+AK92)</f>
        <v>0</v>
      </c>
      <c r="AL85" s="219">
        <f t="shared" si="5"/>
        <v>0</v>
      </c>
      <c r="AM85" s="219">
        <f>SUM(AM86+AM87+AM88+AM89+AM90+AM91+AM92)</f>
        <v>0</v>
      </c>
      <c r="AN85" s="219">
        <f>SUM(AN86+AN87+AN88+AN89+AN90+AN91+AN92)</f>
        <v>0</v>
      </c>
      <c r="AO85" s="210">
        <f t="shared" si="6"/>
        <v>0</v>
      </c>
      <c r="AP85" s="69"/>
      <c r="AQ85" s="70" t="str">
        <f t="shared" si="7"/>
        <v>Correcto</v>
      </c>
    </row>
    <row r="86" spans="1:43" s="70" customFormat="1" ht="7.5" customHeight="1">
      <c r="A86" s="67"/>
      <c r="B86" s="71"/>
      <c r="C86" s="308"/>
      <c r="D86" s="67" t="s">
        <v>93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207">
        <v>0</v>
      </c>
      <c r="AK86" s="207">
        <v>0</v>
      </c>
      <c r="AL86" s="211">
        <f t="shared" si="5"/>
        <v>0</v>
      </c>
      <c r="AM86" s="207">
        <v>0</v>
      </c>
      <c r="AN86" s="207">
        <v>0</v>
      </c>
      <c r="AO86" s="211">
        <f t="shared" si="6"/>
        <v>0</v>
      </c>
      <c r="AP86" s="69"/>
      <c r="AQ86" s="70" t="str">
        <f t="shared" si="7"/>
        <v>Correcto</v>
      </c>
    </row>
    <row r="87" spans="1:43" s="70" customFormat="1" ht="7.5" customHeight="1">
      <c r="A87" s="67"/>
      <c r="B87" s="71"/>
      <c r="C87" s="308"/>
      <c r="D87" s="67" t="s">
        <v>26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207">
        <v>0</v>
      </c>
      <c r="AK87" s="207">
        <v>0</v>
      </c>
      <c r="AL87" s="211">
        <f t="shared" si="5"/>
        <v>0</v>
      </c>
      <c r="AM87" s="207">
        <v>0</v>
      </c>
      <c r="AN87" s="207">
        <v>0</v>
      </c>
      <c r="AO87" s="211">
        <f t="shared" si="6"/>
        <v>0</v>
      </c>
      <c r="AP87" s="69"/>
      <c r="AQ87" s="70" t="str">
        <f t="shared" si="7"/>
        <v>Correcto</v>
      </c>
    </row>
    <row r="88" spans="1:43" s="70" customFormat="1" ht="7.5" customHeight="1">
      <c r="A88" s="67"/>
      <c r="B88" s="71"/>
      <c r="C88" s="308"/>
      <c r="D88" s="67" t="s">
        <v>27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207">
        <v>0</v>
      </c>
      <c r="AK88" s="207">
        <v>0</v>
      </c>
      <c r="AL88" s="211">
        <f t="shared" si="5"/>
        <v>0</v>
      </c>
      <c r="AM88" s="207">
        <v>0</v>
      </c>
      <c r="AN88" s="207">
        <v>0</v>
      </c>
      <c r="AO88" s="211">
        <f t="shared" si="6"/>
        <v>0</v>
      </c>
      <c r="AP88" s="69"/>
      <c r="AQ88" s="70" t="str">
        <f t="shared" si="7"/>
        <v>Correcto</v>
      </c>
    </row>
    <row r="89" spans="1:43" s="70" customFormat="1" ht="7.5" customHeight="1">
      <c r="A89" s="67"/>
      <c r="B89" s="71"/>
      <c r="C89" s="308"/>
      <c r="D89" s="67" t="s">
        <v>28</v>
      </c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207">
        <v>0</v>
      </c>
      <c r="AK89" s="207">
        <v>0</v>
      </c>
      <c r="AL89" s="211">
        <f t="shared" si="5"/>
        <v>0</v>
      </c>
      <c r="AM89" s="207">
        <v>0</v>
      </c>
      <c r="AN89" s="207">
        <v>0</v>
      </c>
      <c r="AO89" s="211">
        <f t="shared" si="6"/>
        <v>0</v>
      </c>
      <c r="AP89" s="69"/>
      <c r="AQ89" s="70" t="str">
        <f t="shared" si="7"/>
        <v>Correcto</v>
      </c>
    </row>
    <row r="90" spans="1:43" s="70" customFormat="1" ht="7.5" customHeight="1">
      <c r="A90" s="67"/>
      <c r="B90" s="71"/>
      <c r="C90" s="308"/>
      <c r="D90" s="67" t="s">
        <v>29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207">
        <v>0</v>
      </c>
      <c r="AK90" s="207">
        <v>0</v>
      </c>
      <c r="AL90" s="211">
        <f t="shared" si="5"/>
        <v>0</v>
      </c>
      <c r="AM90" s="207">
        <v>0</v>
      </c>
      <c r="AN90" s="207">
        <v>0</v>
      </c>
      <c r="AO90" s="211">
        <f t="shared" si="6"/>
        <v>0</v>
      </c>
      <c r="AP90" s="69"/>
      <c r="AQ90" s="70" t="str">
        <f t="shared" si="7"/>
        <v>Correcto</v>
      </c>
    </row>
    <row r="91" spans="1:43" s="70" customFormat="1" ht="7.5" customHeight="1">
      <c r="A91" s="67"/>
      <c r="B91" s="71"/>
      <c r="C91" s="308"/>
      <c r="D91" s="67" t="s">
        <v>30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207">
        <v>0</v>
      </c>
      <c r="AK91" s="207">
        <v>0</v>
      </c>
      <c r="AL91" s="211">
        <f t="shared" si="5"/>
        <v>0</v>
      </c>
      <c r="AM91" s="207">
        <v>0</v>
      </c>
      <c r="AN91" s="207">
        <v>0</v>
      </c>
      <c r="AO91" s="211">
        <f t="shared" si="6"/>
        <v>0</v>
      </c>
      <c r="AP91" s="78"/>
      <c r="AQ91" s="70" t="str">
        <f t="shared" si="7"/>
        <v>Correcto</v>
      </c>
    </row>
    <row r="92" spans="1:43" s="70" customFormat="1" ht="7.5" customHeight="1">
      <c r="A92" s="67"/>
      <c r="B92" s="71"/>
      <c r="C92" s="308"/>
      <c r="D92" s="67" t="s">
        <v>243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207">
        <v>0</v>
      </c>
      <c r="AK92" s="207">
        <v>0</v>
      </c>
      <c r="AL92" s="211">
        <f t="shared" si="5"/>
        <v>0</v>
      </c>
      <c r="AM92" s="207">
        <v>0</v>
      </c>
      <c r="AN92" s="207">
        <v>0</v>
      </c>
      <c r="AO92" s="211">
        <f t="shared" si="6"/>
        <v>0</v>
      </c>
      <c r="AP92" s="69"/>
      <c r="AQ92" s="70" t="str">
        <f t="shared" si="7"/>
        <v>Correcto</v>
      </c>
    </row>
    <row r="93" spans="1:43" s="70" customFormat="1" ht="7.5" customHeight="1">
      <c r="A93" s="67"/>
      <c r="B93" s="71"/>
      <c r="C93" s="308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68"/>
      <c r="AL93" s="68"/>
      <c r="AM93" s="68"/>
      <c r="AN93" s="68"/>
      <c r="AO93" s="68"/>
      <c r="AP93" s="69"/>
    </row>
    <row r="94" spans="1:43" s="70" customFormat="1" ht="7.5" customHeight="1">
      <c r="A94" s="67"/>
      <c r="B94" s="71"/>
      <c r="C94" s="308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68"/>
      <c r="AL94" s="68"/>
      <c r="AM94" s="68"/>
      <c r="AN94" s="68"/>
      <c r="AO94" s="68"/>
      <c r="AP94" s="69"/>
    </row>
    <row r="95" spans="1:43" s="70" customFormat="1" ht="7.5" customHeight="1">
      <c r="A95" s="67"/>
      <c r="B95" s="71"/>
      <c r="C95" s="308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68"/>
      <c r="AL95" s="68"/>
      <c r="AM95" s="68"/>
      <c r="AN95" s="68"/>
      <c r="AO95" s="68"/>
      <c r="AP95" s="69"/>
    </row>
    <row r="96" spans="1:43" s="70" customFormat="1" ht="7.5" customHeight="1">
      <c r="A96" s="314"/>
      <c r="B96" s="315"/>
      <c r="C96" s="316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4"/>
      <c r="X96" s="314"/>
      <c r="Y96" s="314"/>
      <c r="Z96" s="314"/>
      <c r="AA96" s="314"/>
      <c r="AB96" s="314"/>
      <c r="AC96" s="314"/>
      <c r="AD96" s="314"/>
      <c r="AE96" s="314"/>
      <c r="AF96" s="314"/>
      <c r="AG96" s="314"/>
      <c r="AH96" s="314"/>
      <c r="AI96" s="314"/>
      <c r="AJ96" s="317"/>
      <c r="AK96" s="317"/>
      <c r="AL96" s="317"/>
      <c r="AM96" s="317"/>
      <c r="AN96" s="317"/>
      <c r="AO96" s="317"/>
      <c r="AP96" s="318"/>
    </row>
    <row r="97" spans="1:43" s="70" customFormat="1">
      <c r="A97" s="67"/>
      <c r="B97" s="414" t="s">
        <v>318</v>
      </c>
      <c r="C97" s="310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311"/>
      <c r="AK97" s="311"/>
      <c r="AL97" s="311"/>
      <c r="AM97" s="311"/>
      <c r="AN97" s="311"/>
      <c r="AO97" s="311"/>
      <c r="AP97" s="69"/>
    </row>
    <row r="98" spans="1:43" s="70" customFormat="1" ht="7.5" customHeight="1">
      <c r="A98" s="67"/>
      <c r="B98" s="71"/>
      <c r="C98" s="308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68"/>
      <c r="AL98" s="68"/>
      <c r="AM98" s="68"/>
      <c r="AN98" s="68"/>
      <c r="AO98" s="68"/>
      <c r="AP98" s="69"/>
    </row>
    <row r="99" spans="1:43" s="73" customFormat="1" ht="7.5" customHeight="1">
      <c r="A99" s="69"/>
      <c r="B99" s="71" t="s">
        <v>244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8"/>
      <c r="AK99" s="68"/>
      <c r="AL99" s="68"/>
      <c r="AM99" s="68"/>
      <c r="AN99" s="68"/>
      <c r="AO99" s="48" t="s">
        <v>320</v>
      </c>
      <c r="AP99" s="69"/>
    </row>
    <row r="100" spans="1:43" s="70" customFormat="1" ht="7.5" customHeight="1">
      <c r="A100" s="71" t="s">
        <v>244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76"/>
      <c r="AK100" s="76"/>
      <c r="AL100" s="76"/>
      <c r="AM100" s="76"/>
      <c r="AN100" s="76"/>
      <c r="AO100" s="76"/>
      <c r="AP100" s="78"/>
    </row>
    <row r="101" spans="1:43" s="70" customFormat="1" ht="7.5" customHeight="1">
      <c r="A101" s="67"/>
      <c r="B101" s="71" t="s">
        <v>248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219">
        <f>SUM(AJ102+AJ110+AJ120+AJ130+AJ140+AJ150+AJ154+AJ163+AJ167)</f>
        <v>0</v>
      </c>
      <c r="AK101" s="219">
        <f>SUM(AK102+AK110+AK120+AK130+AK140+AK150+AK154+AK163+AK167)</f>
        <v>0</v>
      </c>
      <c r="AL101" s="219">
        <f t="shared" ref="AL101:AL132" si="8">SUM(AJ101+AK101)</f>
        <v>0</v>
      </c>
      <c r="AM101" s="219">
        <f>SUM(AM102+AM110+AM120+AM130+AM140+AM150+AM154+AM163+AM167)</f>
        <v>0</v>
      </c>
      <c r="AN101" s="219">
        <f>SUM(AN102+AN110+AN120+AN130+AN140+AN150+AN154+AN163+AN167)</f>
        <v>0</v>
      </c>
      <c r="AO101" s="210">
        <f t="shared" ref="AO101:AO132" si="9">SUM(AL101-AM101)</f>
        <v>0</v>
      </c>
      <c r="AP101" s="69"/>
      <c r="AQ101" s="70" t="str">
        <f t="shared" ref="AQ101:AQ164" si="10">IF(OR(AM101=AN101,AM101&gt;AN101),"Correcto","Incorrecto")</f>
        <v>Correcto</v>
      </c>
    </row>
    <row r="102" spans="1:43" s="70" customFormat="1" ht="7.5" customHeight="1">
      <c r="A102" s="67"/>
      <c r="B102" s="67"/>
      <c r="C102" s="46" t="s">
        <v>0</v>
      </c>
      <c r="D102" s="71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219">
        <f>SUM(AJ103+AJ104+AJ105+AJ106+AJ107+AJ108+AJ109)</f>
        <v>0</v>
      </c>
      <c r="AK102" s="219">
        <f>SUM(AK103+AK104+AK105+AK106+AK107+AK108+AK109)</f>
        <v>0</v>
      </c>
      <c r="AL102" s="219">
        <f t="shared" si="8"/>
        <v>0</v>
      </c>
      <c r="AM102" s="219">
        <f>SUM(AM103+AM104+AM105+AM106+AM107+AM108+AM109)</f>
        <v>0</v>
      </c>
      <c r="AN102" s="219">
        <f>SUM(AN103+AN104+AN105+AN106+AN107+AN108+AN109)</f>
        <v>0</v>
      </c>
      <c r="AO102" s="210">
        <f t="shared" si="9"/>
        <v>0</v>
      </c>
      <c r="AP102" s="69"/>
      <c r="AQ102" s="70" t="str">
        <f t="shared" si="10"/>
        <v>Correcto</v>
      </c>
    </row>
    <row r="103" spans="1:43" s="70" customFormat="1" ht="7.5" customHeight="1">
      <c r="A103" s="67"/>
      <c r="B103" s="67"/>
      <c r="C103" s="42"/>
      <c r="D103" s="67" t="s">
        <v>51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207">
        <v>0</v>
      </c>
      <c r="AK103" s="207">
        <v>0</v>
      </c>
      <c r="AL103" s="211">
        <f t="shared" si="8"/>
        <v>0</v>
      </c>
      <c r="AM103" s="207">
        <v>0</v>
      </c>
      <c r="AN103" s="207">
        <v>0</v>
      </c>
      <c r="AO103" s="211">
        <f t="shared" si="9"/>
        <v>0</v>
      </c>
      <c r="AP103" s="69"/>
      <c r="AQ103" s="70" t="str">
        <f t="shared" si="10"/>
        <v>Correcto</v>
      </c>
    </row>
    <row r="104" spans="1:43" s="70" customFormat="1" ht="7.5" customHeight="1">
      <c r="A104" s="67"/>
      <c r="B104" s="67"/>
      <c r="C104" s="42"/>
      <c r="D104" s="67" t="s">
        <v>52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207">
        <v>0</v>
      </c>
      <c r="AK104" s="207">
        <v>0</v>
      </c>
      <c r="AL104" s="211">
        <f t="shared" si="8"/>
        <v>0</v>
      </c>
      <c r="AM104" s="207">
        <v>0</v>
      </c>
      <c r="AN104" s="207">
        <v>0</v>
      </c>
      <c r="AO104" s="211">
        <f t="shared" si="9"/>
        <v>0</v>
      </c>
      <c r="AP104" s="69"/>
      <c r="AQ104" s="70" t="str">
        <f t="shared" si="10"/>
        <v>Correcto</v>
      </c>
    </row>
    <row r="105" spans="1:43" s="70" customFormat="1" ht="7.5" customHeight="1">
      <c r="A105" s="67"/>
      <c r="B105" s="67"/>
      <c r="C105" s="42"/>
      <c r="D105" s="67" t="s">
        <v>53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207">
        <v>0</v>
      </c>
      <c r="AK105" s="207">
        <v>0</v>
      </c>
      <c r="AL105" s="211">
        <f t="shared" si="8"/>
        <v>0</v>
      </c>
      <c r="AM105" s="207">
        <v>0</v>
      </c>
      <c r="AN105" s="207">
        <v>0</v>
      </c>
      <c r="AO105" s="211">
        <f t="shared" si="9"/>
        <v>0</v>
      </c>
      <c r="AP105" s="69"/>
      <c r="AQ105" s="70" t="str">
        <f t="shared" si="10"/>
        <v>Correcto</v>
      </c>
    </row>
    <row r="106" spans="1:43" s="70" customFormat="1" ht="7.5" customHeight="1">
      <c r="A106" s="67"/>
      <c r="B106" s="67"/>
      <c r="C106" s="42"/>
      <c r="D106" s="67" t="s">
        <v>54</v>
      </c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207">
        <v>0</v>
      </c>
      <c r="AK106" s="207">
        <v>0</v>
      </c>
      <c r="AL106" s="211">
        <f t="shared" si="8"/>
        <v>0</v>
      </c>
      <c r="AM106" s="207">
        <v>0</v>
      </c>
      <c r="AN106" s="207">
        <v>0</v>
      </c>
      <c r="AO106" s="211">
        <f t="shared" si="9"/>
        <v>0</v>
      </c>
      <c r="AP106" s="69"/>
      <c r="AQ106" s="70" t="str">
        <f t="shared" si="10"/>
        <v>Correcto</v>
      </c>
    </row>
    <row r="107" spans="1:43" s="70" customFormat="1" ht="7.5" customHeight="1">
      <c r="A107" s="67"/>
      <c r="B107" s="67"/>
      <c r="C107" s="42"/>
      <c r="D107" s="67" t="s">
        <v>55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207">
        <v>0</v>
      </c>
      <c r="AK107" s="207">
        <v>0</v>
      </c>
      <c r="AL107" s="211">
        <f t="shared" si="8"/>
        <v>0</v>
      </c>
      <c r="AM107" s="207">
        <v>0</v>
      </c>
      <c r="AN107" s="207">
        <v>0</v>
      </c>
      <c r="AO107" s="211">
        <f t="shared" si="9"/>
        <v>0</v>
      </c>
      <c r="AP107" s="69"/>
      <c r="AQ107" s="70" t="str">
        <f t="shared" si="10"/>
        <v>Correcto</v>
      </c>
    </row>
    <row r="108" spans="1:43" s="70" customFormat="1" ht="7.5" customHeight="1">
      <c r="A108" s="67"/>
      <c r="B108" s="67"/>
      <c r="C108" s="42"/>
      <c r="D108" s="67" t="s">
        <v>56</v>
      </c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207">
        <v>0</v>
      </c>
      <c r="AK108" s="207">
        <v>0</v>
      </c>
      <c r="AL108" s="211">
        <f t="shared" si="8"/>
        <v>0</v>
      </c>
      <c r="AM108" s="207">
        <v>0</v>
      </c>
      <c r="AN108" s="207">
        <v>0</v>
      </c>
      <c r="AO108" s="211">
        <f t="shared" si="9"/>
        <v>0</v>
      </c>
      <c r="AP108" s="69"/>
      <c r="AQ108" s="70" t="str">
        <f t="shared" si="10"/>
        <v>Correcto</v>
      </c>
    </row>
    <row r="109" spans="1:43" s="70" customFormat="1" ht="7.5" customHeight="1">
      <c r="A109" s="67"/>
      <c r="B109" s="67"/>
      <c r="C109" s="42"/>
      <c r="D109" s="67" t="s">
        <v>57</v>
      </c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207">
        <v>0</v>
      </c>
      <c r="AK109" s="207">
        <v>0</v>
      </c>
      <c r="AL109" s="211">
        <f t="shared" si="8"/>
        <v>0</v>
      </c>
      <c r="AM109" s="207">
        <v>0</v>
      </c>
      <c r="AN109" s="207">
        <v>0</v>
      </c>
      <c r="AO109" s="211">
        <f t="shared" si="9"/>
        <v>0</v>
      </c>
      <c r="AP109" s="69"/>
      <c r="AQ109" s="70" t="str">
        <f t="shared" si="10"/>
        <v>Correcto</v>
      </c>
    </row>
    <row r="110" spans="1:43" s="70" customFormat="1" ht="7.5" customHeight="1">
      <c r="A110" s="67"/>
      <c r="B110" s="67"/>
      <c r="C110" s="46" t="s">
        <v>13</v>
      </c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219">
        <f>SUM(AJ111+AJ112+AJ113+AJ114+AJ115+AJ116+AJ117+AJ118+AJ119)</f>
        <v>0</v>
      </c>
      <c r="AK110" s="219">
        <f>SUM(AK111+AK112+AK113+AK114+AK115+AK116+AK117+AK118+AK119)</f>
        <v>0</v>
      </c>
      <c r="AL110" s="219">
        <f t="shared" si="8"/>
        <v>0</v>
      </c>
      <c r="AM110" s="219">
        <f>SUM(AM111+AM112+AM113+AM114+AM115+AM116+AM117+AM118+AM119)</f>
        <v>0</v>
      </c>
      <c r="AN110" s="219">
        <f>SUM(AN111+AN112+AN113+AN114+AN115+AN116+AN117+AN118+AN119)</f>
        <v>0</v>
      </c>
      <c r="AO110" s="210">
        <f t="shared" si="9"/>
        <v>0</v>
      </c>
      <c r="AP110" s="69"/>
      <c r="AQ110" s="70" t="str">
        <f t="shared" si="10"/>
        <v>Correcto</v>
      </c>
    </row>
    <row r="111" spans="1:43" s="70" customFormat="1" ht="7.5" customHeight="1">
      <c r="A111" s="67"/>
      <c r="B111" s="67"/>
      <c r="C111" s="42"/>
      <c r="D111" s="67" t="s">
        <v>293</v>
      </c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207">
        <v>0</v>
      </c>
      <c r="AK111" s="207">
        <v>0</v>
      </c>
      <c r="AL111" s="211">
        <f t="shared" si="8"/>
        <v>0</v>
      </c>
      <c r="AM111" s="207">
        <v>0</v>
      </c>
      <c r="AN111" s="207">
        <v>0</v>
      </c>
      <c r="AO111" s="211">
        <f t="shared" si="9"/>
        <v>0</v>
      </c>
      <c r="AP111" s="69"/>
      <c r="AQ111" s="70" t="str">
        <f t="shared" si="10"/>
        <v>Correcto</v>
      </c>
    </row>
    <row r="112" spans="1:43" s="70" customFormat="1" ht="7.5" customHeight="1">
      <c r="A112" s="67"/>
      <c r="B112" s="67"/>
      <c r="C112" s="42"/>
      <c r="D112" s="67" t="s">
        <v>58</v>
      </c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207">
        <v>0</v>
      </c>
      <c r="AK112" s="207">
        <v>0</v>
      </c>
      <c r="AL112" s="211">
        <f t="shared" si="8"/>
        <v>0</v>
      </c>
      <c r="AM112" s="207">
        <v>0</v>
      </c>
      <c r="AN112" s="207">
        <v>0</v>
      </c>
      <c r="AO112" s="211">
        <f t="shared" si="9"/>
        <v>0</v>
      </c>
      <c r="AP112" s="69"/>
      <c r="AQ112" s="70" t="str">
        <f t="shared" si="10"/>
        <v>Correcto</v>
      </c>
    </row>
    <row r="113" spans="1:43" s="70" customFormat="1" ht="7.5" customHeight="1">
      <c r="A113" s="67"/>
      <c r="B113" s="67"/>
      <c r="C113" s="42"/>
      <c r="D113" s="67" t="s">
        <v>299</v>
      </c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207">
        <v>0</v>
      </c>
      <c r="AK113" s="207">
        <v>0</v>
      </c>
      <c r="AL113" s="211">
        <f t="shared" si="8"/>
        <v>0</v>
      </c>
      <c r="AM113" s="207">
        <v>0</v>
      </c>
      <c r="AN113" s="207">
        <v>0</v>
      </c>
      <c r="AO113" s="211">
        <f t="shared" si="9"/>
        <v>0</v>
      </c>
      <c r="AP113" s="69"/>
      <c r="AQ113" s="70" t="str">
        <f t="shared" si="10"/>
        <v>Correcto</v>
      </c>
    </row>
    <row r="114" spans="1:43" s="70" customFormat="1" ht="7.5" customHeight="1">
      <c r="A114" s="67"/>
      <c r="B114" s="67"/>
      <c r="C114" s="42"/>
      <c r="D114" s="67" t="s">
        <v>60</v>
      </c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207">
        <v>0</v>
      </c>
      <c r="AK114" s="207">
        <v>0</v>
      </c>
      <c r="AL114" s="211">
        <f t="shared" si="8"/>
        <v>0</v>
      </c>
      <c r="AM114" s="207">
        <v>0</v>
      </c>
      <c r="AN114" s="207">
        <v>0</v>
      </c>
      <c r="AO114" s="211">
        <f t="shared" si="9"/>
        <v>0</v>
      </c>
      <c r="AP114" s="69"/>
      <c r="AQ114" s="70" t="str">
        <f t="shared" si="10"/>
        <v>Correcto</v>
      </c>
    </row>
    <row r="115" spans="1:43" s="70" customFormat="1" ht="7.5" customHeight="1">
      <c r="A115" s="67"/>
      <c r="B115" s="67"/>
      <c r="C115" s="42"/>
      <c r="D115" s="67" t="s">
        <v>61</v>
      </c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207">
        <v>0</v>
      </c>
      <c r="AK115" s="207">
        <v>0</v>
      </c>
      <c r="AL115" s="211">
        <f t="shared" si="8"/>
        <v>0</v>
      </c>
      <c r="AM115" s="207">
        <v>0</v>
      </c>
      <c r="AN115" s="207">
        <v>0</v>
      </c>
      <c r="AO115" s="211">
        <f t="shared" si="9"/>
        <v>0</v>
      </c>
      <c r="AP115" s="69"/>
      <c r="AQ115" s="70" t="str">
        <f t="shared" si="10"/>
        <v>Correcto</v>
      </c>
    </row>
    <row r="116" spans="1:43" s="70" customFormat="1" ht="7.5" customHeight="1">
      <c r="A116" s="67"/>
      <c r="B116" s="67"/>
      <c r="C116" s="42"/>
      <c r="D116" s="67" t="s">
        <v>62</v>
      </c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207">
        <v>0</v>
      </c>
      <c r="AK116" s="207">
        <v>0</v>
      </c>
      <c r="AL116" s="211">
        <f t="shared" si="8"/>
        <v>0</v>
      </c>
      <c r="AM116" s="207">
        <v>0</v>
      </c>
      <c r="AN116" s="207">
        <v>0</v>
      </c>
      <c r="AO116" s="211">
        <f t="shared" si="9"/>
        <v>0</v>
      </c>
      <c r="AP116" s="69"/>
      <c r="AQ116" s="70" t="str">
        <f t="shared" si="10"/>
        <v>Correcto</v>
      </c>
    </row>
    <row r="117" spans="1:43" s="70" customFormat="1" ht="7.5" customHeight="1">
      <c r="A117" s="67"/>
      <c r="B117" s="67"/>
      <c r="C117" s="42"/>
      <c r="D117" s="67" t="s">
        <v>296</v>
      </c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207">
        <v>0</v>
      </c>
      <c r="AK117" s="207">
        <v>0</v>
      </c>
      <c r="AL117" s="211">
        <f t="shared" si="8"/>
        <v>0</v>
      </c>
      <c r="AM117" s="207">
        <v>0</v>
      </c>
      <c r="AN117" s="207">
        <v>0</v>
      </c>
      <c r="AO117" s="211">
        <f t="shared" si="9"/>
        <v>0</v>
      </c>
      <c r="AP117" s="69"/>
      <c r="AQ117" s="70" t="str">
        <f t="shared" si="10"/>
        <v>Correcto</v>
      </c>
    </row>
    <row r="118" spans="1:43" s="70" customFormat="1" ht="7.5" customHeight="1">
      <c r="A118" s="67"/>
      <c r="B118" s="67"/>
      <c r="C118" s="42"/>
      <c r="D118" s="67" t="s">
        <v>64</v>
      </c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207">
        <v>0</v>
      </c>
      <c r="AK118" s="207">
        <v>0</v>
      </c>
      <c r="AL118" s="211">
        <f t="shared" si="8"/>
        <v>0</v>
      </c>
      <c r="AM118" s="207">
        <v>0</v>
      </c>
      <c r="AN118" s="207">
        <v>0</v>
      </c>
      <c r="AO118" s="211">
        <f t="shared" si="9"/>
        <v>0</v>
      </c>
      <c r="AP118" s="69"/>
      <c r="AQ118" s="70" t="str">
        <f t="shared" si="10"/>
        <v>Correcto</v>
      </c>
    </row>
    <row r="119" spans="1:43" s="70" customFormat="1" ht="7.5" customHeight="1">
      <c r="A119" s="67"/>
      <c r="B119" s="67"/>
      <c r="C119" s="42"/>
      <c r="D119" s="67" t="s">
        <v>65</v>
      </c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207">
        <v>0</v>
      </c>
      <c r="AK119" s="207">
        <v>0</v>
      </c>
      <c r="AL119" s="211">
        <f t="shared" si="8"/>
        <v>0</v>
      </c>
      <c r="AM119" s="207">
        <v>0</v>
      </c>
      <c r="AN119" s="207">
        <v>0</v>
      </c>
      <c r="AO119" s="211">
        <f t="shared" si="9"/>
        <v>0</v>
      </c>
      <c r="AP119" s="69"/>
      <c r="AQ119" s="70" t="str">
        <f t="shared" si="10"/>
        <v>Correcto</v>
      </c>
    </row>
    <row r="120" spans="1:43" s="70" customFormat="1" ht="7.5" customHeight="1">
      <c r="A120" s="67"/>
      <c r="B120" s="67"/>
      <c r="C120" s="46" t="s">
        <v>14</v>
      </c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219">
        <f>SUM(AJ121+AJ122+AJ123+AJ124+AJ125+AJ126+AJ127+AJ128+AJ129)</f>
        <v>0</v>
      </c>
      <c r="AK120" s="219">
        <f>SUM(AK121+AK122+AK123+AK124+AK125+AK126+AK127+AK128+AK129)</f>
        <v>0</v>
      </c>
      <c r="AL120" s="219">
        <f t="shared" si="8"/>
        <v>0</v>
      </c>
      <c r="AM120" s="219">
        <f>SUM(AM121+AM122+AM123+AM124+AM125+AM126+AM127+AM128+AM129)</f>
        <v>0</v>
      </c>
      <c r="AN120" s="219">
        <f>SUM(AN121+AN122+AN123+AN124+AN125+AN126+AN127+AN128+AN129)</f>
        <v>0</v>
      </c>
      <c r="AO120" s="210">
        <f t="shared" si="9"/>
        <v>0</v>
      </c>
      <c r="AP120" s="69"/>
      <c r="AQ120" s="70" t="str">
        <f t="shared" si="10"/>
        <v>Correcto</v>
      </c>
    </row>
    <row r="121" spans="1:43" s="70" customFormat="1" ht="7.5" customHeight="1">
      <c r="A121" s="67"/>
      <c r="B121" s="67"/>
      <c r="C121" s="42"/>
      <c r="D121" s="67" t="s">
        <v>66</v>
      </c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207">
        <v>0</v>
      </c>
      <c r="AK121" s="207">
        <v>0</v>
      </c>
      <c r="AL121" s="211">
        <f t="shared" si="8"/>
        <v>0</v>
      </c>
      <c r="AM121" s="207">
        <v>0</v>
      </c>
      <c r="AN121" s="207">
        <v>0</v>
      </c>
      <c r="AO121" s="211">
        <f t="shared" si="9"/>
        <v>0</v>
      </c>
      <c r="AP121" s="69"/>
      <c r="AQ121" s="70" t="str">
        <f t="shared" si="10"/>
        <v>Correcto</v>
      </c>
    </row>
    <row r="122" spans="1:43" s="70" customFormat="1" ht="7.5" customHeight="1">
      <c r="A122" s="67"/>
      <c r="B122" s="67"/>
      <c r="C122" s="42"/>
      <c r="D122" s="67" t="s">
        <v>67</v>
      </c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207">
        <v>0</v>
      </c>
      <c r="AK122" s="207">
        <v>0</v>
      </c>
      <c r="AL122" s="211">
        <f t="shared" si="8"/>
        <v>0</v>
      </c>
      <c r="AM122" s="207">
        <v>0</v>
      </c>
      <c r="AN122" s="207">
        <v>0</v>
      </c>
      <c r="AO122" s="211">
        <f t="shared" si="9"/>
        <v>0</v>
      </c>
      <c r="AP122" s="69"/>
      <c r="AQ122" s="70" t="str">
        <f t="shared" si="10"/>
        <v>Correcto</v>
      </c>
    </row>
    <row r="123" spans="1:43" s="70" customFormat="1" ht="7.5" customHeight="1">
      <c r="A123" s="67"/>
      <c r="B123" s="67"/>
      <c r="C123" s="42"/>
      <c r="D123" s="67" t="s">
        <v>300</v>
      </c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207">
        <v>0</v>
      </c>
      <c r="AK123" s="207">
        <v>0</v>
      </c>
      <c r="AL123" s="211">
        <f t="shared" si="8"/>
        <v>0</v>
      </c>
      <c r="AM123" s="207">
        <v>0</v>
      </c>
      <c r="AN123" s="207">
        <v>0</v>
      </c>
      <c r="AO123" s="211">
        <f t="shared" si="9"/>
        <v>0</v>
      </c>
      <c r="AP123" s="69"/>
      <c r="AQ123" s="70" t="str">
        <f t="shared" si="10"/>
        <v>Correcto</v>
      </c>
    </row>
    <row r="124" spans="1:43" s="70" customFormat="1" ht="7.5" customHeight="1">
      <c r="A124" s="67"/>
      <c r="B124" s="67"/>
      <c r="C124" s="42"/>
      <c r="D124" s="67" t="s">
        <v>69</v>
      </c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207">
        <v>0</v>
      </c>
      <c r="AK124" s="207">
        <v>0</v>
      </c>
      <c r="AL124" s="211">
        <f t="shared" si="8"/>
        <v>0</v>
      </c>
      <c r="AM124" s="207">
        <v>0</v>
      </c>
      <c r="AN124" s="207">
        <v>0</v>
      </c>
      <c r="AO124" s="211">
        <f t="shared" si="9"/>
        <v>0</v>
      </c>
      <c r="AP124" s="69"/>
      <c r="AQ124" s="70" t="str">
        <f t="shared" si="10"/>
        <v>Correcto</v>
      </c>
    </row>
    <row r="125" spans="1:43" s="70" customFormat="1" ht="7.5" customHeight="1">
      <c r="A125" s="67"/>
      <c r="B125" s="67"/>
      <c r="C125" s="42"/>
      <c r="D125" s="67" t="s">
        <v>298</v>
      </c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207">
        <v>0</v>
      </c>
      <c r="AK125" s="207">
        <v>0</v>
      </c>
      <c r="AL125" s="211">
        <f t="shared" si="8"/>
        <v>0</v>
      </c>
      <c r="AM125" s="207">
        <v>0</v>
      </c>
      <c r="AN125" s="207">
        <v>0</v>
      </c>
      <c r="AO125" s="211">
        <f t="shared" si="9"/>
        <v>0</v>
      </c>
      <c r="AP125" s="69"/>
      <c r="AQ125" s="70" t="str">
        <f t="shared" si="10"/>
        <v>Correcto</v>
      </c>
    </row>
    <row r="126" spans="1:43" s="70" customFormat="1" ht="7.5" customHeight="1">
      <c r="A126" s="67"/>
      <c r="B126" s="67"/>
      <c r="C126" s="42"/>
      <c r="D126" s="67" t="s">
        <v>71</v>
      </c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207">
        <v>0</v>
      </c>
      <c r="AK126" s="207">
        <v>0</v>
      </c>
      <c r="AL126" s="211">
        <f t="shared" si="8"/>
        <v>0</v>
      </c>
      <c r="AM126" s="207">
        <v>0</v>
      </c>
      <c r="AN126" s="207">
        <v>0</v>
      </c>
      <c r="AO126" s="211">
        <f t="shared" si="9"/>
        <v>0</v>
      </c>
      <c r="AP126" s="69"/>
      <c r="AQ126" s="70" t="str">
        <f t="shared" si="10"/>
        <v>Correcto</v>
      </c>
    </row>
    <row r="127" spans="1:43" s="70" customFormat="1" ht="7.5" customHeight="1">
      <c r="A127" s="67"/>
      <c r="B127" s="67"/>
      <c r="C127" s="42"/>
      <c r="D127" s="67" t="s">
        <v>72</v>
      </c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207">
        <v>0</v>
      </c>
      <c r="AK127" s="207">
        <v>0</v>
      </c>
      <c r="AL127" s="211">
        <f t="shared" si="8"/>
        <v>0</v>
      </c>
      <c r="AM127" s="207">
        <v>0</v>
      </c>
      <c r="AN127" s="207">
        <v>0</v>
      </c>
      <c r="AO127" s="211">
        <f t="shared" si="9"/>
        <v>0</v>
      </c>
      <c r="AP127" s="69"/>
      <c r="AQ127" s="70" t="str">
        <f t="shared" si="10"/>
        <v>Correcto</v>
      </c>
    </row>
    <row r="128" spans="1:43" s="70" customFormat="1" ht="7.5" customHeight="1">
      <c r="A128" s="67"/>
      <c r="B128" s="67"/>
      <c r="C128" s="42"/>
      <c r="D128" s="67" t="s">
        <v>73</v>
      </c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207">
        <v>0</v>
      </c>
      <c r="AK128" s="207">
        <v>0</v>
      </c>
      <c r="AL128" s="211">
        <f t="shared" si="8"/>
        <v>0</v>
      </c>
      <c r="AM128" s="207">
        <v>0</v>
      </c>
      <c r="AN128" s="207">
        <v>0</v>
      </c>
      <c r="AO128" s="211">
        <f t="shared" si="9"/>
        <v>0</v>
      </c>
      <c r="AP128" s="69"/>
      <c r="AQ128" s="70" t="str">
        <f t="shared" si="10"/>
        <v>Correcto</v>
      </c>
    </row>
    <row r="129" spans="1:43" s="70" customFormat="1" ht="7.5" customHeight="1">
      <c r="A129" s="67"/>
      <c r="B129" s="67"/>
      <c r="C129" s="42"/>
      <c r="D129" s="67" t="s">
        <v>74</v>
      </c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207">
        <v>0</v>
      </c>
      <c r="AK129" s="207">
        <v>0</v>
      </c>
      <c r="AL129" s="211">
        <f t="shared" si="8"/>
        <v>0</v>
      </c>
      <c r="AM129" s="207">
        <v>0</v>
      </c>
      <c r="AN129" s="207">
        <v>0</v>
      </c>
      <c r="AO129" s="211">
        <f t="shared" si="9"/>
        <v>0</v>
      </c>
      <c r="AP129" s="69"/>
      <c r="AQ129" s="70" t="str">
        <f t="shared" si="10"/>
        <v>Correcto</v>
      </c>
    </row>
    <row r="130" spans="1:43" s="70" customFormat="1" ht="7.5" customHeight="1">
      <c r="A130" s="67"/>
      <c r="B130" s="67"/>
      <c r="C130" s="71" t="s">
        <v>297</v>
      </c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219">
        <f>SUM(AJ131+AJ132+AJ133+AJ134+AJ135+AJ136+AJ137+AJ138+AJ139)</f>
        <v>0</v>
      </c>
      <c r="AK130" s="219">
        <f>SUM(AK131+AK132+AK133+AK134+AK135+AK136+AK137+AK138+AK139)</f>
        <v>0</v>
      </c>
      <c r="AL130" s="219">
        <f t="shared" si="8"/>
        <v>0</v>
      </c>
      <c r="AM130" s="219">
        <f>SUM(AM131+AM132+AM133+AM134+AM135+AM136+AM137+AM138+AM139)</f>
        <v>0</v>
      </c>
      <c r="AN130" s="219">
        <f>SUM(AN131+AN132+AN133+AN134+AN135+AN136+AN137+AN138+AN139)</f>
        <v>0</v>
      </c>
      <c r="AO130" s="210">
        <f t="shared" si="9"/>
        <v>0</v>
      </c>
      <c r="AP130" s="69"/>
      <c r="AQ130" s="70" t="str">
        <f t="shared" si="10"/>
        <v>Correcto</v>
      </c>
    </row>
    <row r="131" spans="1:43" s="70" customFormat="1" ht="7.5" customHeight="1">
      <c r="A131" s="67"/>
      <c r="B131" s="67"/>
      <c r="C131" s="67"/>
      <c r="D131" s="67" t="s">
        <v>8</v>
      </c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207">
        <v>0</v>
      </c>
      <c r="AK131" s="207">
        <v>0</v>
      </c>
      <c r="AL131" s="211">
        <f t="shared" si="8"/>
        <v>0</v>
      </c>
      <c r="AM131" s="207">
        <v>0</v>
      </c>
      <c r="AN131" s="207">
        <v>0</v>
      </c>
      <c r="AO131" s="211">
        <f t="shared" si="9"/>
        <v>0</v>
      </c>
      <c r="AP131" s="69"/>
      <c r="AQ131" s="70" t="str">
        <f t="shared" si="10"/>
        <v>Correcto</v>
      </c>
    </row>
    <row r="132" spans="1:43" s="70" customFormat="1" ht="7.5" customHeight="1">
      <c r="A132" s="67"/>
      <c r="B132" s="67"/>
      <c r="C132" s="67"/>
      <c r="D132" s="67" t="s">
        <v>9</v>
      </c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207">
        <v>0</v>
      </c>
      <c r="AK132" s="207">
        <v>0</v>
      </c>
      <c r="AL132" s="211">
        <f t="shared" si="8"/>
        <v>0</v>
      </c>
      <c r="AM132" s="207">
        <v>0</v>
      </c>
      <c r="AN132" s="207">
        <v>0</v>
      </c>
      <c r="AO132" s="211">
        <f t="shared" si="9"/>
        <v>0</v>
      </c>
      <c r="AP132" s="69"/>
      <c r="AQ132" s="70" t="str">
        <f t="shared" si="10"/>
        <v>Correcto</v>
      </c>
    </row>
    <row r="133" spans="1:43" s="70" customFormat="1" ht="7.5" customHeight="1">
      <c r="A133" s="67"/>
      <c r="B133" s="67"/>
      <c r="C133" s="67"/>
      <c r="D133" s="67" t="s">
        <v>10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207">
        <v>0</v>
      </c>
      <c r="AK133" s="207">
        <v>0</v>
      </c>
      <c r="AL133" s="211">
        <f t="shared" ref="AL133:AL164" si="11">SUM(AJ133+AK133)</f>
        <v>0</v>
      </c>
      <c r="AM133" s="207">
        <v>0</v>
      </c>
      <c r="AN133" s="207">
        <v>0</v>
      </c>
      <c r="AO133" s="211">
        <f t="shared" ref="AO133:AO164" si="12">SUM(AL133-AM133)</f>
        <v>0</v>
      </c>
      <c r="AP133" s="69"/>
      <c r="AQ133" s="70" t="str">
        <f t="shared" si="10"/>
        <v>Correcto</v>
      </c>
    </row>
    <row r="134" spans="1:43" s="70" customFormat="1" ht="7.5" customHeight="1">
      <c r="A134" s="67"/>
      <c r="B134" s="67"/>
      <c r="C134" s="67"/>
      <c r="D134" s="67" t="s">
        <v>11</v>
      </c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207">
        <v>0</v>
      </c>
      <c r="AK134" s="207">
        <v>0</v>
      </c>
      <c r="AL134" s="211">
        <f t="shared" si="11"/>
        <v>0</v>
      </c>
      <c r="AM134" s="207">
        <v>0</v>
      </c>
      <c r="AN134" s="207">
        <v>0</v>
      </c>
      <c r="AO134" s="211">
        <f t="shared" si="12"/>
        <v>0</v>
      </c>
      <c r="AP134" s="69"/>
      <c r="AQ134" s="70" t="str">
        <f t="shared" si="10"/>
        <v>Correcto</v>
      </c>
    </row>
    <row r="135" spans="1:43" s="70" customFormat="1" ht="7.5" customHeight="1">
      <c r="A135" s="67"/>
      <c r="B135" s="67"/>
      <c r="C135" s="67"/>
      <c r="D135" s="67" t="s">
        <v>12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207">
        <v>0</v>
      </c>
      <c r="AK135" s="207">
        <v>0</v>
      </c>
      <c r="AL135" s="211">
        <f t="shared" si="11"/>
        <v>0</v>
      </c>
      <c r="AM135" s="207">
        <v>0</v>
      </c>
      <c r="AN135" s="207">
        <v>0</v>
      </c>
      <c r="AO135" s="211">
        <f t="shared" si="12"/>
        <v>0</v>
      </c>
      <c r="AP135" s="69"/>
      <c r="AQ135" s="70" t="str">
        <f t="shared" si="10"/>
        <v>Correcto</v>
      </c>
    </row>
    <row r="136" spans="1:43" s="70" customFormat="1" ht="7.5" customHeight="1">
      <c r="A136" s="67"/>
      <c r="B136" s="67"/>
      <c r="C136" s="67"/>
      <c r="D136" s="67" t="s">
        <v>75</v>
      </c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207">
        <v>0</v>
      </c>
      <c r="AK136" s="207">
        <v>0</v>
      </c>
      <c r="AL136" s="211">
        <f t="shared" si="11"/>
        <v>0</v>
      </c>
      <c r="AM136" s="207">
        <v>0</v>
      </c>
      <c r="AN136" s="207">
        <v>0</v>
      </c>
      <c r="AO136" s="211">
        <f t="shared" si="12"/>
        <v>0</v>
      </c>
      <c r="AP136" s="69"/>
      <c r="AQ136" s="70" t="str">
        <f t="shared" si="10"/>
        <v>Correcto</v>
      </c>
    </row>
    <row r="137" spans="1:43" s="70" customFormat="1" ht="7.5" customHeight="1">
      <c r="A137" s="67"/>
      <c r="B137" s="67"/>
      <c r="C137" s="67"/>
      <c r="D137" s="67" t="s">
        <v>15</v>
      </c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207">
        <v>0</v>
      </c>
      <c r="AK137" s="207">
        <v>0</v>
      </c>
      <c r="AL137" s="211">
        <f t="shared" si="11"/>
        <v>0</v>
      </c>
      <c r="AM137" s="207">
        <v>0</v>
      </c>
      <c r="AN137" s="207">
        <v>0</v>
      </c>
      <c r="AO137" s="211">
        <f t="shared" si="12"/>
        <v>0</v>
      </c>
      <c r="AP137" s="69"/>
      <c r="AQ137" s="70" t="str">
        <f t="shared" si="10"/>
        <v>Correcto</v>
      </c>
    </row>
    <row r="138" spans="1:43" s="70" customFormat="1" ht="7.5" customHeight="1">
      <c r="A138" s="67"/>
      <c r="B138" s="67"/>
      <c r="C138" s="67"/>
      <c r="D138" s="67" t="s">
        <v>16</v>
      </c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207">
        <v>0</v>
      </c>
      <c r="AK138" s="207">
        <v>0</v>
      </c>
      <c r="AL138" s="211">
        <f t="shared" si="11"/>
        <v>0</v>
      </c>
      <c r="AM138" s="207">
        <v>0</v>
      </c>
      <c r="AN138" s="207">
        <v>0</v>
      </c>
      <c r="AO138" s="211">
        <f t="shared" si="12"/>
        <v>0</v>
      </c>
      <c r="AP138" s="69"/>
      <c r="AQ138" s="70" t="str">
        <f t="shared" si="10"/>
        <v>Correcto</v>
      </c>
    </row>
    <row r="139" spans="1:43" s="70" customFormat="1" ht="7.5" customHeight="1">
      <c r="A139" s="67"/>
      <c r="B139" s="67"/>
      <c r="C139" s="67"/>
      <c r="D139" s="67" t="s">
        <v>17</v>
      </c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207">
        <v>0</v>
      </c>
      <c r="AK139" s="207">
        <v>0</v>
      </c>
      <c r="AL139" s="211">
        <f t="shared" si="11"/>
        <v>0</v>
      </c>
      <c r="AM139" s="207">
        <v>0</v>
      </c>
      <c r="AN139" s="207">
        <v>0</v>
      </c>
      <c r="AO139" s="211">
        <f t="shared" si="12"/>
        <v>0</v>
      </c>
      <c r="AP139" s="69"/>
      <c r="AQ139" s="70" t="str">
        <f t="shared" si="10"/>
        <v>Correcto</v>
      </c>
    </row>
    <row r="140" spans="1:43" s="70" customFormat="1" ht="7.5" customHeight="1">
      <c r="A140" s="67"/>
      <c r="B140" s="67"/>
      <c r="C140" s="71" t="s">
        <v>239</v>
      </c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219">
        <f>SUM(AJ141+AJ142+AJ143+AJ144+AJ145+AJ146+AJ147+AJ148+AJ149)</f>
        <v>0</v>
      </c>
      <c r="AK140" s="219">
        <f>SUM(AK141+AK142+AK143+AK144+AK145+AK146+AK147+AK148+AK149)</f>
        <v>0</v>
      </c>
      <c r="AL140" s="219">
        <f t="shared" si="11"/>
        <v>0</v>
      </c>
      <c r="AM140" s="219">
        <f>SUM(AM141+AM142+AM143+AM144+AM145+AM146+AM147+AM148+AM149)</f>
        <v>0</v>
      </c>
      <c r="AN140" s="219">
        <f>SUM(AN141+AN142+AN143+AN144+AN145+AN146+AN147+AN148+AN149)</f>
        <v>0</v>
      </c>
      <c r="AO140" s="210">
        <f t="shared" si="12"/>
        <v>0</v>
      </c>
      <c r="AP140" s="69"/>
      <c r="AQ140" s="70" t="str">
        <f t="shared" si="10"/>
        <v>Correcto</v>
      </c>
    </row>
    <row r="141" spans="1:43" s="70" customFormat="1" ht="7.5" customHeight="1">
      <c r="A141" s="67"/>
      <c r="B141" s="67"/>
      <c r="C141" s="67"/>
      <c r="D141" s="67" t="s">
        <v>76</v>
      </c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207">
        <v>0</v>
      </c>
      <c r="AK141" s="207">
        <v>0</v>
      </c>
      <c r="AL141" s="211">
        <f t="shared" si="11"/>
        <v>0</v>
      </c>
      <c r="AM141" s="207">
        <v>0</v>
      </c>
      <c r="AN141" s="207">
        <v>0</v>
      </c>
      <c r="AO141" s="211">
        <f t="shared" si="12"/>
        <v>0</v>
      </c>
      <c r="AP141" s="69"/>
      <c r="AQ141" s="70" t="str">
        <f t="shared" si="10"/>
        <v>Correcto</v>
      </c>
    </row>
    <row r="142" spans="1:43" s="70" customFormat="1" ht="7.5" customHeight="1">
      <c r="A142" s="67"/>
      <c r="B142" s="67"/>
      <c r="C142" s="67"/>
      <c r="D142" s="67" t="s">
        <v>77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207">
        <v>0</v>
      </c>
      <c r="AK142" s="207">
        <v>0</v>
      </c>
      <c r="AL142" s="211">
        <f t="shared" si="11"/>
        <v>0</v>
      </c>
      <c r="AM142" s="207">
        <v>0</v>
      </c>
      <c r="AN142" s="207">
        <v>0</v>
      </c>
      <c r="AO142" s="211">
        <f t="shared" si="12"/>
        <v>0</v>
      </c>
      <c r="AP142" s="69"/>
      <c r="AQ142" s="70" t="str">
        <f t="shared" si="10"/>
        <v>Correcto</v>
      </c>
    </row>
    <row r="143" spans="1:43" s="70" customFormat="1" ht="7.5" customHeight="1">
      <c r="A143" s="67"/>
      <c r="B143" s="67"/>
      <c r="C143" s="67"/>
      <c r="D143" s="67" t="s">
        <v>78</v>
      </c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207">
        <v>0</v>
      </c>
      <c r="AK143" s="207">
        <v>0</v>
      </c>
      <c r="AL143" s="211">
        <f t="shared" si="11"/>
        <v>0</v>
      </c>
      <c r="AM143" s="207">
        <v>0</v>
      </c>
      <c r="AN143" s="207">
        <v>0</v>
      </c>
      <c r="AO143" s="211">
        <f t="shared" si="12"/>
        <v>0</v>
      </c>
      <c r="AP143" s="69"/>
      <c r="AQ143" s="70" t="str">
        <f t="shared" si="10"/>
        <v>Correcto</v>
      </c>
    </row>
    <row r="144" spans="1:43" s="70" customFormat="1" ht="7.5" customHeight="1">
      <c r="A144" s="67"/>
      <c r="B144" s="67"/>
      <c r="C144" s="67"/>
      <c r="D144" s="67" t="s">
        <v>79</v>
      </c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207">
        <v>0</v>
      </c>
      <c r="AK144" s="207">
        <v>0</v>
      </c>
      <c r="AL144" s="211">
        <f t="shared" si="11"/>
        <v>0</v>
      </c>
      <c r="AM144" s="207">
        <v>0</v>
      </c>
      <c r="AN144" s="207">
        <v>0</v>
      </c>
      <c r="AO144" s="211">
        <f t="shared" si="12"/>
        <v>0</v>
      </c>
      <c r="AP144" s="69"/>
      <c r="AQ144" s="70" t="str">
        <f t="shared" si="10"/>
        <v>Correcto</v>
      </c>
    </row>
    <row r="145" spans="1:43" s="70" customFormat="1" ht="7.5" customHeight="1">
      <c r="A145" s="67"/>
      <c r="B145" s="67"/>
      <c r="C145" s="67"/>
      <c r="D145" s="67" t="s">
        <v>80</v>
      </c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207">
        <v>0</v>
      </c>
      <c r="AK145" s="207">
        <v>0</v>
      </c>
      <c r="AL145" s="211">
        <f t="shared" si="11"/>
        <v>0</v>
      </c>
      <c r="AM145" s="207">
        <v>0</v>
      </c>
      <c r="AN145" s="207">
        <v>0</v>
      </c>
      <c r="AO145" s="211">
        <f t="shared" si="12"/>
        <v>0</v>
      </c>
      <c r="AP145" s="69"/>
      <c r="AQ145" s="70" t="str">
        <f t="shared" si="10"/>
        <v>Correcto</v>
      </c>
    </row>
    <row r="146" spans="1:43" s="70" customFormat="1" ht="7.5" customHeight="1">
      <c r="A146" s="67"/>
      <c r="B146" s="67"/>
      <c r="C146" s="67"/>
      <c r="D146" s="67" t="s">
        <v>81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207">
        <v>0</v>
      </c>
      <c r="AK146" s="207">
        <v>0</v>
      </c>
      <c r="AL146" s="211">
        <f t="shared" si="11"/>
        <v>0</v>
      </c>
      <c r="AM146" s="207">
        <v>0</v>
      </c>
      <c r="AN146" s="207">
        <v>0</v>
      </c>
      <c r="AO146" s="211">
        <f t="shared" si="12"/>
        <v>0</v>
      </c>
      <c r="AP146" s="69"/>
      <c r="AQ146" s="70" t="str">
        <f t="shared" si="10"/>
        <v>Correcto</v>
      </c>
    </row>
    <row r="147" spans="1:43" s="70" customFormat="1" ht="7.5" customHeight="1">
      <c r="A147" s="67"/>
      <c r="B147" s="67"/>
      <c r="C147" s="67"/>
      <c r="D147" s="67" t="s">
        <v>82</v>
      </c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207">
        <v>0</v>
      </c>
      <c r="AK147" s="207">
        <v>0</v>
      </c>
      <c r="AL147" s="211">
        <f t="shared" si="11"/>
        <v>0</v>
      </c>
      <c r="AM147" s="207">
        <v>0</v>
      </c>
      <c r="AN147" s="207">
        <v>0</v>
      </c>
      <c r="AO147" s="211">
        <f t="shared" si="12"/>
        <v>0</v>
      </c>
      <c r="AP147" s="69"/>
      <c r="AQ147" s="70" t="str">
        <f t="shared" si="10"/>
        <v>Correcto</v>
      </c>
    </row>
    <row r="148" spans="1:43" s="70" customFormat="1" ht="7.5" customHeight="1">
      <c r="A148" s="67"/>
      <c r="B148" s="67"/>
      <c r="C148" s="67"/>
      <c r="D148" s="67" t="s">
        <v>83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207">
        <v>0</v>
      </c>
      <c r="AK148" s="207">
        <v>0</v>
      </c>
      <c r="AL148" s="211">
        <f t="shared" si="11"/>
        <v>0</v>
      </c>
      <c r="AM148" s="207">
        <v>0</v>
      </c>
      <c r="AN148" s="207">
        <v>0</v>
      </c>
      <c r="AO148" s="211">
        <f t="shared" si="12"/>
        <v>0</v>
      </c>
      <c r="AP148" s="69"/>
      <c r="AQ148" s="70" t="str">
        <f t="shared" si="10"/>
        <v>Correcto</v>
      </c>
    </row>
    <row r="149" spans="1:43" s="70" customFormat="1" ht="7.5" customHeight="1">
      <c r="A149" s="67"/>
      <c r="B149" s="67"/>
      <c r="C149" s="67"/>
      <c r="D149" s="67" t="s">
        <v>19</v>
      </c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207">
        <v>0</v>
      </c>
      <c r="AK149" s="207">
        <v>0</v>
      </c>
      <c r="AL149" s="211">
        <f t="shared" si="11"/>
        <v>0</v>
      </c>
      <c r="AM149" s="207">
        <v>0</v>
      </c>
      <c r="AN149" s="207">
        <v>0</v>
      </c>
      <c r="AO149" s="211">
        <f t="shared" si="12"/>
        <v>0</v>
      </c>
      <c r="AP149" s="69"/>
      <c r="AQ149" s="70" t="str">
        <f t="shared" si="10"/>
        <v>Correcto</v>
      </c>
    </row>
    <row r="150" spans="1:43" s="70" customFormat="1" ht="7.5" customHeight="1">
      <c r="A150" s="67"/>
      <c r="B150" s="67"/>
      <c r="C150" s="71" t="s">
        <v>240</v>
      </c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219">
        <f>SUM(AJ151+AJ152+AJ153)</f>
        <v>0</v>
      </c>
      <c r="AK150" s="219">
        <f>SUM(AK151+AK152+AK153)</f>
        <v>0</v>
      </c>
      <c r="AL150" s="219">
        <f t="shared" si="11"/>
        <v>0</v>
      </c>
      <c r="AM150" s="219">
        <f>SUM(AM151+AM152+AM153)</f>
        <v>0</v>
      </c>
      <c r="AN150" s="219">
        <f>SUM(AN151+AN152+AN153)</f>
        <v>0</v>
      </c>
      <c r="AO150" s="210">
        <f t="shared" si="12"/>
        <v>0</v>
      </c>
      <c r="AP150" s="69"/>
      <c r="AQ150" s="70" t="str">
        <f t="shared" si="10"/>
        <v>Correcto</v>
      </c>
    </row>
    <row r="151" spans="1:43" s="70" customFormat="1" ht="7.5" customHeight="1">
      <c r="A151" s="67"/>
      <c r="B151" s="67"/>
      <c r="C151" s="67"/>
      <c r="D151" s="67" t="s">
        <v>84</v>
      </c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207">
        <v>0</v>
      </c>
      <c r="AK151" s="207"/>
      <c r="AL151" s="211">
        <f t="shared" si="11"/>
        <v>0</v>
      </c>
      <c r="AM151" s="207"/>
      <c r="AN151" s="207"/>
      <c r="AO151" s="211">
        <f t="shared" si="12"/>
        <v>0</v>
      </c>
      <c r="AP151" s="69"/>
      <c r="AQ151" s="70" t="str">
        <f t="shared" si="10"/>
        <v>Correcto</v>
      </c>
    </row>
    <row r="152" spans="1:43" s="70" customFormat="1" ht="7.5" customHeight="1">
      <c r="A152" s="67"/>
      <c r="B152" s="67"/>
      <c r="C152" s="67"/>
      <c r="D152" s="67" t="s">
        <v>85</v>
      </c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207">
        <v>0</v>
      </c>
      <c r="AK152" s="207"/>
      <c r="AL152" s="211">
        <f t="shared" si="11"/>
        <v>0</v>
      </c>
      <c r="AM152" s="207"/>
      <c r="AN152" s="207"/>
      <c r="AO152" s="211">
        <f t="shared" si="12"/>
        <v>0</v>
      </c>
      <c r="AP152" s="69"/>
      <c r="AQ152" s="70" t="str">
        <f t="shared" si="10"/>
        <v>Correcto</v>
      </c>
    </row>
    <row r="153" spans="1:43" s="70" customFormat="1" ht="7.5" customHeight="1">
      <c r="A153" s="67"/>
      <c r="B153" s="67"/>
      <c r="C153" s="67"/>
      <c r="D153" s="67" t="s">
        <v>86</v>
      </c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207">
        <v>0</v>
      </c>
      <c r="AK153" s="207">
        <v>0</v>
      </c>
      <c r="AL153" s="211">
        <f t="shared" si="11"/>
        <v>0</v>
      </c>
      <c r="AM153" s="207">
        <v>0</v>
      </c>
      <c r="AN153" s="207">
        <v>0</v>
      </c>
      <c r="AO153" s="211">
        <f t="shared" si="12"/>
        <v>0</v>
      </c>
      <c r="AP153" s="69"/>
      <c r="AQ153" s="70" t="str">
        <f t="shared" si="10"/>
        <v>Correcto</v>
      </c>
    </row>
    <row r="154" spans="1:43" s="70" customFormat="1" ht="7.5" customHeight="1">
      <c r="A154" s="67"/>
      <c r="B154" s="67"/>
      <c r="C154" s="71" t="s">
        <v>241</v>
      </c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219">
        <f>SUM(AJ155+AJ156+AJ157+AJ158+AJ159+AJ161+AJ162)</f>
        <v>0</v>
      </c>
      <c r="AK154" s="219">
        <f>SUM(AK155+AK156+AK157+AK158+AK159+AK161+AK162)</f>
        <v>0</v>
      </c>
      <c r="AL154" s="219">
        <f t="shared" si="11"/>
        <v>0</v>
      </c>
      <c r="AM154" s="219">
        <f>SUM(AM155+AM156+AM157+AM158+AM159+AM161+AM162)</f>
        <v>0</v>
      </c>
      <c r="AN154" s="219">
        <f>SUM(AN155+AN156+AN157+AN158+AN159+AN161+AN162)</f>
        <v>0</v>
      </c>
      <c r="AO154" s="210">
        <f t="shared" si="12"/>
        <v>0</v>
      </c>
      <c r="AP154" s="69"/>
      <c r="AQ154" s="70" t="str">
        <f t="shared" si="10"/>
        <v>Correcto</v>
      </c>
    </row>
    <row r="155" spans="1:43" s="70" customFormat="1" ht="7.5" customHeight="1">
      <c r="A155" s="67"/>
      <c r="B155" s="67"/>
      <c r="C155" s="67"/>
      <c r="D155" s="67" t="s">
        <v>242</v>
      </c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207">
        <v>0</v>
      </c>
      <c r="AK155" s="207">
        <v>0</v>
      </c>
      <c r="AL155" s="211">
        <f t="shared" si="11"/>
        <v>0</v>
      </c>
      <c r="AM155" s="207">
        <v>0</v>
      </c>
      <c r="AN155" s="207">
        <v>0</v>
      </c>
      <c r="AO155" s="211">
        <f t="shared" si="12"/>
        <v>0</v>
      </c>
      <c r="AP155" s="69"/>
      <c r="AQ155" s="70" t="str">
        <f t="shared" si="10"/>
        <v>Correcto</v>
      </c>
    </row>
    <row r="156" spans="1:43" s="70" customFormat="1" ht="7.5" customHeight="1">
      <c r="A156" s="67"/>
      <c r="B156" s="67"/>
      <c r="C156" s="67"/>
      <c r="D156" s="67" t="s">
        <v>87</v>
      </c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207">
        <v>0</v>
      </c>
      <c r="AK156" s="207">
        <v>0</v>
      </c>
      <c r="AL156" s="211">
        <f t="shared" si="11"/>
        <v>0</v>
      </c>
      <c r="AM156" s="207">
        <v>0</v>
      </c>
      <c r="AN156" s="207">
        <v>0</v>
      </c>
      <c r="AO156" s="211">
        <f t="shared" si="12"/>
        <v>0</v>
      </c>
      <c r="AP156" s="69"/>
      <c r="AQ156" s="70" t="str">
        <f t="shared" si="10"/>
        <v>Correcto</v>
      </c>
    </row>
    <row r="157" spans="1:43" s="70" customFormat="1" ht="7.5" customHeight="1">
      <c r="A157" s="67"/>
      <c r="B157" s="67"/>
      <c r="C157" s="67"/>
      <c r="D157" s="67" t="s">
        <v>88</v>
      </c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207">
        <v>0</v>
      </c>
      <c r="AK157" s="207">
        <v>0</v>
      </c>
      <c r="AL157" s="211">
        <f t="shared" si="11"/>
        <v>0</v>
      </c>
      <c r="AM157" s="207">
        <v>0</v>
      </c>
      <c r="AN157" s="207">
        <v>0</v>
      </c>
      <c r="AO157" s="211">
        <f t="shared" si="12"/>
        <v>0</v>
      </c>
      <c r="AP157" s="69"/>
      <c r="AQ157" s="70" t="str">
        <f t="shared" si="10"/>
        <v>Correcto</v>
      </c>
    </row>
    <row r="158" spans="1:43" s="70" customFormat="1" ht="7.5" customHeight="1">
      <c r="A158" s="67"/>
      <c r="B158" s="67"/>
      <c r="C158" s="67"/>
      <c r="D158" s="67" t="s">
        <v>89</v>
      </c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207">
        <v>0</v>
      </c>
      <c r="AK158" s="207">
        <v>0</v>
      </c>
      <c r="AL158" s="211">
        <f t="shared" si="11"/>
        <v>0</v>
      </c>
      <c r="AM158" s="207">
        <v>0</v>
      </c>
      <c r="AN158" s="207">
        <v>0</v>
      </c>
      <c r="AO158" s="211">
        <f t="shared" si="12"/>
        <v>0</v>
      </c>
      <c r="AP158" s="69"/>
      <c r="AQ158" s="70" t="str">
        <f t="shared" si="10"/>
        <v>Correcto</v>
      </c>
    </row>
    <row r="159" spans="1:43" s="70" customFormat="1" ht="7.5" customHeight="1">
      <c r="A159" s="67"/>
      <c r="B159" s="67"/>
      <c r="C159" s="67"/>
      <c r="D159" s="67" t="s">
        <v>90</v>
      </c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207">
        <v>0</v>
      </c>
      <c r="AK159" s="207">
        <v>0</v>
      </c>
      <c r="AL159" s="211">
        <f t="shared" si="11"/>
        <v>0</v>
      </c>
      <c r="AM159" s="207">
        <v>0</v>
      </c>
      <c r="AN159" s="207">
        <v>0</v>
      </c>
      <c r="AO159" s="211">
        <f t="shared" si="12"/>
        <v>0</v>
      </c>
      <c r="AP159" s="69"/>
      <c r="AQ159" s="70" t="str">
        <f t="shared" si="10"/>
        <v>Correcto</v>
      </c>
    </row>
    <row r="160" spans="1:43" s="70" customFormat="1" ht="7.5" customHeight="1">
      <c r="A160" s="67"/>
      <c r="B160" s="67"/>
      <c r="C160" s="67"/>
      <c r="D160" s="67" t="s">
        <v>289</v>
      </c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207">
        <v>0</v>
      </c>
      <c r="AK160" s="207">
        <v>0</v>
      </c>
      <c r="AL160" s="211">
        <f t="shared" si="11"/>
        <v>0</v>
      </c>
      <c r="AM160" s="207">
        <v>0</v>
      </c>
      <c r="AN160" s="207">
        <v>0</v>
      </c>
      <c r="AO160" s="211">
        <f t="shared" si="12"/>
        <v>0</v>
      </c>
      <c r="AP160" s="69"/>
      <c r="AQ160" s="70" t="str">
        <f t="shared" si="10"/>
        <v>Correcto</v>
      </c>
    </row>
    <row r="161" spans="1:43" s="70" customFormat="1" ht="7.5" customHeight="1">
      <c r="A161" s="67"/>
      <c r="B161" s="67"/>
      <c r="C161" s="67"/>
      <c r="D161" s="67" t="s">
        <v>91</v>
      </c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207">
        <v>0</v>
      </c>
      <c r="AK161" s="207">
        <v>0</v>
      </c>
      <c r="AL161" s="211">
        <f t="shared" si="11"/>
        <v>0</v>
      </c>
      <c r="AM161" s="207">
        <v>0</v>
      </c>
      <c r="AN161" s="207">
        <v>0</v>
      </c>
      <c r="AO161" s="211">
        <f t="shared" si="12"/>
        <v>0</v>
      </c>
      <c r="AP161" s="69"/>
      <c r="AQ161" s="70" t="str">
        <f t="shared" si="10"/>
        <v>Correcto</v>
      </c>
    </row>
    <row r="162" spans="1:43" s="70" customFormat="1" ht="7.5" customHeight="1">
      <c r="A162" s="67"/>
      <c r="B162" s="67"/>
      <c r="C162" s="67"/>
      <c r="D162" s="67" t="s">
        <v>301</v>
      </c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207">
        <v>0</v>
      </c>
      <c r="AK162" s="207">
        <v>0</v>
      </c>
      <c r="AL162" s="211">
        <f t="shared" si="11"/>
        <v>0</v>
      </c>
      <c r="AM162" s="207">
        <v>0</v>
      </c>
      <c r="AN162" s="207">
        <v>0</v>
      </c>
      <c r="AO162" s="211">
        <f t="shared" si="12"/>
        <v>0</v>
      </c>
      <c r="AP162" s="69"/>
      <c r="AQ162" s="70" t="str">
        <f t="shared" si="10"/>
        <v>Correcto</v>
      </c>
    </row>
    <row r="163" spans="1:43" s="70" customFormat="1" ht="7.5" customHeight="1">
      <c r="A163" s="67"/>
      <c r="B163" s="67"/>
      <c r="C163" s="71" t="s">
        <v>32</v>
      </c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219">
        <f>SUM(AJ164+AJ165+AJ166)</f>
        <v>0</v>
      </c>
      <c r="AK163" s="219">
        <f>SUM(AK164+AK165+AK166)</f>
        <v>0</v>
      </c>
      <c r="AL163" s="219">
        <f t="shared" si="11"/>
        <v>0</v>
      </c>
      <c r="AM163" s="219">
        <f>SUM(AM164+AM165+AM166)</f>
        <v>0</v>
      </c>
      <c r="AN163" s="219">
        <f>SUM(AN164+AN165+AN166)</f>
        <v>0</v>
      </c>
      <c r="AO163" s="210">
        <f t="shared" si="12"/>
        <v>0</v>
      </c>
      <c r="AP163" s="69"/>
      <c r="AQ163" s="70" t="str">
        <f t="shared" si="10"/>
        <v>Correcto</v>
      </c>
    </row>
    <row r="164" spans="1:43" s="70" customFormat="1" ht="7.5" customHeight="1">
      <c r="A164" s="67"/>
      <c r="B164" s="67"/>
      <c r="C164" s="67"/>
      <c r="D164" s="67" t="s">
        <v>5</v>
      </c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207">
        <v>0</v>
      </c>
      <c r="AK164" s="207">
        <v>0</v>
      </c>
      <c r="AL164" s="211">
        <f t="shared" si="11"/>
        <v>0</v>
      </c>
      <c r="AM164" s="207">
        <v>0</v>
      </c>
      <c r="AN164" s="207">
        <v>0</v>
      </c>
      <c r="AO164" s="211">
        <f t="shared" si="12"/>
        <v>0</v>
      </c>
      <c r="AP164" s="69"/>
      <c r="AQ164" s="70" t="str">
        <f t="shared" si="10"/>
        <v>Correcto</v>
      </c>
    </row>
    <row r="165" spans="1:43" s="70" customFormat="1" ht="7.5" customHeight="1">
      <c r="A165" s="67"/>
      <c r="B165" s="67"/>
      <c r="C165" s="67"/>
      <c r="D165" s="67" t="s">
        <v>1</v>
      </c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207">
        <v>0</v>
      </c>
      <c r="AK165" s="207">
        <v>0</v>
      </c>
      <c r="AL165" s="211">
        <f t="shared" ref="AL165:AL174" si="13">SUM(AJ165+AK165)</f>
        <v>0</v>
      </c>
      <c r="AM165" s="207">
        <v>0</v>
      </c>
      <c r="AN165" s="207">
        <v>0</v>
      </c>
      <c r="AO165" s="211">
        <f t="shared" ref="AO165:AO174" si="14">SUM(AL165-AM165)</f>
        <v>0</v>
      </c>
      <c r="AP165" s="69"/>
      <c r="AQ165" s="70" t="str">
        <f t="shared" ref="AQ165:AQ176" si="15">IF(OR(AM165=AN165,AM165&gt;AN165),"Correcto","Incorrecto")</f>
        <v>Correcto</v>
      </c>
    </row>
    <row r="166" spans="1:43" s="70" customFormat="1" ht="7.5" customHeight="1">
      <c r="A166" s="67"/>
      <c r="B166" s="71"/>
      <c r="C166" s="308"/>
      <c r="D166" s="67" t="s">
        <v>6</v>
      </c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207">
        <v>0</v>
      </c>
      <c r="AK166" s="207">
        <v>0</v>
      </c>
      <c r="AL166" s="211">
        <f t="shared" si="13"/>
        <v>0</v>
      </c>
      <c r="AM166" s="207">
        <v>0</v>
      </c>
      <c r="AN166" s="207">
        <v>0</v>
      </c>
      <c r="AO166" s="211">
        <f t="shared" si="14"/>
        <v>0</v>
      </c>
      <c r="AP166" s="69"/>
      <c r="AQ166" s="70" t="str">
        <f t="shared" si="15"/>
        <v>Correcto</v>
      </c>
    </row>
    <row r="167" spans="1:43" s="70" customFormat="1" ht="7.5" customHeight="1">
      <c r="A167" s="67"/>
      <c r="B167" s="71"/>
      <c r="C167" s="367" t="s">
        <v>202</v>
      </c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219">
        <f>SUM(AJ168+AJ169+AJ170+AJ171+AJ172+AJ173+AJ174)</f>
        <v>0</v>
      </c>
      <c r="AK167" s="219">
        <f>SUM(AK168+AK169+AK170+AK171+AK172+AK173+AK174)</f>
        <v>0</v>
      </c>
      <c r="AL167" s="219">
        <f t="shared" si="13"/>
        <v>0</v>
      </c>
      <c r="AM167" s="219">
        <f>SUM(AM168+AM169+AM170+AM171+AM172+AM173+AM174)</f>
        <v>0</v>
      </c>
      <c r="AN167" s="219">
        <f>SUM(AN168+AN169+AN170+AN171+AN172+AN173+AN174)</f>
        <v>0</v>
      </c>
      <c r="AO167" s="210">
        <f t="shared" si="14"/>
        <v>0</v>
      </c>
      <c r="AP167" s="69"/>
      <c r="AQ167" s="70" t="str">
        <f t="shared" si="15"/>
        <v>Correcto</v>
      </c>
    </row>
    <row r="168" spans="1:43" s="70" customFormat="1" ht="7.5" customHeight="1">
      <c r="A168" s="67"/>
      <c r="B168" s="71"/>
      <c r="C168" s="308"/>
      <c r="D168" s="67" t="s">
        <v>93</v>
      </c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207">
        <v>0</v>
      </c>
      <c r="AK168" s="207">
        <v>0</v>
      </c>
      <c r="AL168" s="211">
        <f t="shared" si="13"/>
        <v>0</v>
      </c>
      <c r="AM168" s="207">
        <v>0</v>
      </c>
      <c r="AN168" s="207">
        <v>0</v>
      </c>
      <c r="AO168" s="211">
        <f t="shared" si="14"/>
        <v>0</v>
      </c>
      <c r="AP168" s="69"/>
      <c r="AQ168" s="70" t="str">
        <f t="shared" si="15"/>
        <v>Correcto</v>
      </c>
    </row>
    <row r="169" spans="1:43" s="70" customFormat="1" ht="7.5" customHeight="1">
      <c r="A169" s="67"/>
      <c r="B169" s="71"/>
      <c r="C169" s="308"/>
      <c r="D169" s="67" t="s">
        <v>26</v>
      </c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207">
        <v>0</v>
      </c>
      <c r="AK169" s="207">
        <v>0</v>
      </c>
      <c r="AL169" s="211">
        <f t="shared" si="13"/>
        <v>0</v>
      </c>
      <c r="AM169" s="207">
        <v>0</v>
      </c>
      <c r="AN169" s="207">
        <v>0</v>
      </c>
      <c r="AO169" s="211">
        <f t="shared" si="14"/>
        <v>0</v>
      </c>
      <c r="AP169" s="69"/>
      <c r="AQ169" s="70" t="str">
        <f t="shared" si="15"/>
        <v>Correcto</v>
      </c>
    </row>
    <row r="170" spans="1:43" s="70" customFormat="1" ht="7.5" customHeight="1">
      <c r="A170" s="67"/>
      <c r="B170" s="71"/>
      <c r="C170" s="308"/>
      <c r="D170" s="67" t="s">
        <v>27</v>
      </c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207">
        <v>0</v>
      </c>
      <c r="AK170" s="207">
        <v>0</v>
      </c>
      <c r="AL170" s="211">
        <f t="shared" si="13"/>
        <v>0</v>
      </c>
      <c r="AM170" s="207">
        <v>0</v>
      </c>
      <c r="AN170" s="207">
        <v>0</v>
      </c>
      <c r="AO170" s="211">
        <f t="shared" si="14"/>
        <v>0</v>
      </c>
      <c r="AP170" s="69"/>
      <c r="AQ170" s="70" t="str">
        <f t="shared" si="15"/>
        <v>Correcto</v>
      </c>
    </row>
    <row r="171" spans="1:43" s="70" customFormat="1" ht="7.5" customHeight="1">
      <c r="A171" s="67"/>
      <c r="B171" s="71"/>
      <c r="C171" s="308"/>
      <c r="D171" s="67" t="s">
        <v>28</v>
      </c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207">
        <v>0</v>
      </c>
      <c r="AK171" s="207">
        <v>0</v>
      </c>
      <c r="AL171" s="211">
        <f t="shared" si="13"/>
        <v>0</v>
      </c>
      <c r="AM171" s="207">
        <v>0</v>
      </c>
      <c r="AN171" s="207">
        <v>0</v>
      </c>
      <c r="AO171" s="211">
        <f t="shared" si="14"/>
        <v>0</v>
      </c>
      <c r="AP171" s="69"/>
      <c r="AQ171" s="70" t="str">
        <f t="shared" si="15"/>
        <v>Correcto</v>
      </c>
    </row>
    <row r="172" spans="1:43" s="70" customFormat="1" ht="7.5" customHeight="1">
      <c r="A172" s="67"/>
      <c r="B172" s="71"/>
      <c r="C172" s="308"/>
      <c r="D172" s="67" t="s">
        <v>29</v>
      </c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207">
        <v>0</v>
      </c>
      <c r="AK172" s="207">
        <v>0</v>
      </c>
      <c r="AL172" s="211">
        <f t="shared" si="13"/>
        <v>0</v>
      </c>
      <c r="AM172" s="207">
        <v>0</v>
      </c>
      <c r="AN172" s="207">
        <v>0</v>
      </c>
      <c r="AO172" s="211">
        <f t="shared" si="14"/>
        <v>0</v>
      </c>
      <c r="AP172" s="69"/>
      <c r="AQ172" s="70" t="str">
        <f t="shared" si="15"/>
        <v>Correcto</v>
      </c>
    </row>
    <row r="173" spans="1:43" s="70" customFormat="1" ht="7.5" customHeight="1">
      <c r="A173" s="67"/>
      <c r="B173" s="71"/>
      <c r="C173" s="308"/>
      <c r="D173" s="67" t="s">
        <v>30</v>
      </c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207">
        <v>0</v>
      </c>
      <c r="AK173" s="207">
        <v>0</v>
      </c>
      <c r="AL173" s="211">
        <f t="shared" si="13"/>
        <v>0</v>
      </c>
      <c r="AM173" s="207">
        <v>0</v>
      </c>
      <c r="AN173" s="207">
        <v>0</v>
      </c>
      <c r="AO173" s="211">
        <f t="shared" si="14"/>
        <v>0</v>
      </c>
      <c r="AP173" s="78"/>
      <c r="AQ173" s="70" t="str">
        <f t="shared" si="15"/>
        <v>Correcto</v>
      </c>
    </row>
    <row r="174" spans="1:43" s="70" customFormat="1" ht="7.5" customHeight="1">
      <c r="A174" s="67"/>
      <c r="B174" s="71"/>
      <c r="C174" s="308"/>
      <c r="D174" s="67" t="s">
        <v>243</v>
      </c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207">
        <v>0</v>
      </c>
      <c r="AK174" s="207">
        <v>0</v>
      </c>
      <c r="AL174" s="211">
        <f t="shared" si="13"/>
        <v>0</v>
      </c>
      <c r="AM174" s="207">
        <v>0</v>
      </c>
      <c r="AN174" s="207">
        <v>0</v>
      </c>
      <c r="AO174" s="211">
        <f t="shared" si="14"/>
        <v>0</v>
      </c>
      <c r="AP174" s="69"/>
      <c r="AQ174" s="70" t="str">
        <f t="shared" si="15"/>
        <v>Correcto</v>
      </c>
    </row>
    <row r="175" spans="1:43" s="70" customFormat="1" ht="7.5" customHeight="1">
      <c r="A175" s="67"/>
      <c r="B175" s="71"/>
      <c r="C175" s="308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176"/>
      <c r="AK175" s="176"/>
      <c r="AL175" s="176"/>
      <c r="AM175" s="176"/>
      <c r="AN175" s="176"/>
      <c r="AO175" s="176"/>
      <c r="AP175" s="69"/>
    </row>
    <row r="176" spans="1:43" s="70" customFormat="1" ht="7.5" customHeight="1">
      <c r="A176" s="67"/>
      <c r="B176" s="71" t="s">
        <v>276</v>
      </c>
      <c r="C176" s="308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219">
        <f>SUM(AJ19+AJ101)</f>
        <v>60364313</v>
      </c>
      <c r="AK176" s="219">
        <f>SUM(AK19+AK101)</f>
        <v>0</v>
      </c>
      <c r="AL176" s="219">
        <f>SUM(AJ176+AK176)</f>
        <v>60364313</v>
      </c>
      <c r="AM176" s="219">
        <f>SUM(AM19+AM101)</f>
        <v>6392557</v>
      </c>
      <c r="AN176" s="219">
        <f>SUM(AN19+AN101)</f>
        <v>6392557</v>
      </c>
      <c r="AO176" s="210">
        <f>SUM(AL176-AM176)</f>
        <v>53971756</v>
      </c>
      <c r="AP176" s="69"/>
      <c r="AQ176" s="70" t="str">
        <f t="shared" si="15"/>
        <v>Correcto</v>
      </c>
    </row>
    <row r="177" spans="1:43" s="70" customFormat="1" ht="7.5" customHeight="1">
      <c r="A177" s="67"/>
      <c r="B177" s="71"/>
      <c r="C177" s="308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8"/>
      <c r="AK177" s="68"/>
      <c r="AL177" s="68"/>
      <c r="AM177" s="68"/>
      <c r="AN177" s="68"/>
      <c r="AO177" s="68"/>
      <c r="AP177" s="69"/>
    </row>
    <row r="178" spans="1:43" s="70" customFormat="1" ht="7.5" customHeight="1">
      <c r="A178" s="314"/>
      <c r="B178" s="368"/>
      <c r="C178" s="369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370"/>
      <c r="AK178" s="370"/>
      <c r="AL178" s="370"/>
      <c r="AM178" s="370"/>
      <c r="AN178" s="370"/>
      <c r="AO178" s="370"/>
      <c r="AP178" s="318"/>
    </row>
    <row r="179" spans="1:43" s="70" customFormat="1" ht="7.5" customHeight="1">
      <c r="A179" s="67"/>
      <c r="B179" s="308"/>
      <c r="C179" s="308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8"/>
      <c r="AK179" s="68"/>
      <c r="AL179" s="68"/>
      <c r="AM179" s="68"/>
      <c r="AN179" s="68"/>
      <c r="AO179" s="68"/>
      <c r="AP179" s="69"/>
    </row>
    <row r="180" spans="1:43" s="70" customFormat="1">
      <c r="A180" s="67"/>
      <c r="B180" s="411" t="s">
        <v>318</v>
      </c>
      <c r="C180" s="310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311"/>
      <c r="AK180" s="311"/>
      <c r="AL180" s="311"/>
      <c r="AM180" s="311"/>
      <c r="AN180" s="311"/>
      <c r="AO180" s="311"/>
      <c r="AP180" s="69"/>
    </row>
    <row r="181" spans="1:43" s="73" customFormat="1" ht="7.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8"/>
      <c r="AK181" s="68"/>
      <c r="AL181" s="68"/>
      <c r="AM181" s="68"/>
      <c r="AN181" s="68"/>
      <c r="AO181" s="68"/>
      <c r="AP181" s="69"/>
    </row>
    <row r="182" spans="1:43" s="70" customFormat="1" ht="7.5" customHeight="1">
      <c r="A182" s="71" t="s">
        <v>244</v>
      </c>
      <c r="B182" s="71" t="s">
        <v>244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76"/>
      <c r="AK182" s="76"/>
      <c r="AL182" s="76"/>
      <c r="AM182" s="76"/>
      <c r="AN182" s="76"/>
      <c r="AO182" s="48" t="s">
        <v>320</v>
      </c>
      <c r="AP182" s="78"/>
    </row>
    <row r="183" spans="1:43" s="65" customFormat="1" ht="12" customHeight="1"/>
    <row r="184" spans="1:43" s="65" customFormat="1" ht="12" customHeight="1"/>
    <row r="185" spans="1:43" s="65" customFormat="1" ht="12" customHeight="1">
      <c r="AJ185" s="65" t="str">
        <f>IF(AJ$176=Formato6B!AP$93, "Correcto", "Incorrecto")</f>
        <v>Incorrecto</v>
      </c>
      <c r="AK185" s="65" t="str">
        <f>IF(AK$176=Formato6B!AQ$93, "Correcto", "Incorrecto")</f>
        <v>Correcto</v>
      </c>
      <c r="AL185" s="65" t="str">
        <f>IF(AL$176=Formato6B!AR$93, "Correcto", "Incorrecto")</f>
        <v>Incorrecto</v>
      </c>
      <c r="AM185" s="65" t="str">
        <f>IF(AM$176=Formato6B!AS$93, "Correcto", "Incorrecto")</f>
        <v>Correcto</v>
      </c>
      <c r="AN185" s="65" t="str">
        <f>IF(AN$176=Formato6B!AT$93, "Correcto", "Incorrecto")</f>
        <v>Correcto</v>
      </c>
      <c r="AO185" s="65" t="str">
        <f>IF(AO$176=Formato6B!AU$93, "Correcto", "Incorrecto")</f>
        <v>Incorrecto</v>
      </c>
      <c r="AQ185" s="371" t="s">
        <v>315</v>
      </c>
    </row>
    <row r="186" spans="1:43" s="65" customFormat="1" ht="12" customHeight="1">
      <c r="AJ186" s="65" t="str">
        <f>IF(AJ$176=EP_03!M$51, "Correcto", "Incorrecto")</f>
        <v>Incorrecto</v>
      </c>
      <c r="AK186" s="65" t="str">
        <f>IF(AK$176=EP_03!N$51, "Correcto", "Incorrecto")</f>
        <v>Correcto</v>
      </c>
      <c r="AL186" s="65" t="str">
        <f>IF(AL$176=EP_03!O$51, "Correcto", "Incorrecto")</f>
        <v>Incorrecto</v>
      </c>
      <c r="AM186" s="65" t="str">
        <f>IF(AM$176=EP_03!P$51, "Correcto", "Incorrecto")</f>
        <v>Correcto</v>
      </c>
      <c r="AN186" s="65" t="str">
        <f>IF(AN$176=EP_03!Q$51, "Correcto", "Incorrecto")</f>
        <v>Correcto</v>
      </c>
      <c r="AO186" s="65" t="str">
        <f>IF(AO$176=EP_03!R$51, "Correcto", "Incorrecto")</f>
        <v>Incorrecto</v>
      </c>
      <c r="AQ186" s="371" t="s">
        <v>316</v>
      </c>
    </row>
    <row r="187" spans="1:43" s="65" customFormat="1" ht="12" customHeight="1">
      <c r="AJ187" s="65" t="str">
        <f>IF(AJ$176=Formato6C!AX$95, "Correcto", "Incorrecto")</f>
        <v>Correcto</v>
      </c>
      <c r="AK187" s="65" t="str">
        <f>IF(AK$176=Formato6C!AY$95, "Correcto", "Incorrecto")</f>
        <v>Correcto</v>
      </c>
      <c r="AL187" s="65" t="str">
        <f>IF(AL$176=Formato6C!AZ$95, "Correcto", "Incorrecto")</f>
        <v>Correcto</v>
      </c>
      <c r="AM187" s="65" t="str">
        <f>IF(AM$176=Formato6C!BA$95, "Correcto", "Incorrecto")</f>
        <v>Correcto</v>
      </c>
      <c r="AN187" s="65" t="str">
        <f>IF(AN$176=Formato6C!BB$95, "Correcto", "Incorrecto")</f>
        <v>Correcto</v>
      </c>
      <c r="AO187" s="65" t="str">
        <f>IF(AO$176=Formato6C!BC$95, "Correcto", "Incorrecto")</f>
        <v>Correcto</v>
      </c>
      <c r="AQ187" s="371" t="s">
        <v>313</v>
      </c>
    </row>
    <row r="188" spans="1:43" s="65" customFormat="1" ht="12" customHeight="1"/>
    <row r="189" spans="1:43" s="65" customFormat="1" ht="12" customHeight="1"/>
    <row r="190" spans="1:43" s="65" customFormat="1" ht="12" customHeight="1"/>
    <row r="191" spans="1:43" s="65" customFormat="1" ht="12" customHeight="1"/>
    <row r="192" spans="1:43" s="65" customFormat="1" ht="12" customHeight="1"/>
    <row r="193" s="65" customFormat="1" ht="12" customHeight="1"/>
    <row r="194" s="65" customFormat="1" ht="12" customHeight="1"/>
    <row r="195" s="65" customFormat="1" ht="12" customHeight="1"/>
    <row r="196" s="65" customFormat="1" ht="12" customHeight="1"/>
    <row r="197" s="65" customFormat="1" ht="12" customHeight="1"/>
    <row r="198" s="65" customFormat="1" ht="12" customHeight="1"/>
    <row r="199" s="65" customFormat="1" ht="12" customHeight="1"/>
    <row r="200" s="62" customFormat="1" ht="11.25"/>
    <row r="201" s="62" customFormat="1" ht="11.25"/>
    <row r="202" s="62" customFormat="1" ht="11.25"/>
    <row r="203" s="62" customFormat="1" ht="11.25"/>
    <row r="204" s="62" customFormat="1" ht="11.25"/>
    <row r="205" s="62" customFormat="1" ht="11.25"/>
    <row r="206" s="62" customFormat="1" ht="11.25"/>
    <row r="207" s="62" customFormat="1" ht="11.25"/>
    <row r="208" s="62" customFormat="1" ht="11.25"/>
    <row r="209" s="62" customFormat="1" ht="11.25"/>
    <row r="210" s="62" customFormat="1" ht="11.25"/>
    <row r="211" s="62" customFormat="1" ht="11.25"/>
    <row r="212" s="62" customFormat="1" ht="11.25"/>
    <row r="213" s="62" customFormat="1" ht="11.25"/>
    <row r="214" s="62" customFormat="1" ht="11.25"/>
    <row r="215" s="62" customFormat="1" ht="11.25"/>
    <row r="216" s="62" customFormat="1" ht="11.25"/>
    <row r="217" s="62" customFormat="1" ht="11.25"/>
    <row r="218" s="62" customFormat="1" ht="11.25"/>
    <row r="219" s="62" customFormat="1" ht="11.25"/>
    <row r="220" s="62" customFormat="1" ht="11.25"/>
    <row r="221" s="62" customFormat="1" ht="11.25"/>
    <row r="222" s="62" customFormat="1" ht="11.25"/>
    <row r="223" s="62" customFormat="1" ht="11.25"/>
    <row r="224" s="62" customFormat="1" ht="11.25"/>
    <row r="225" s="62" customFormat="1" ht="11.25"/>
    <row r="226" s="62" customFormat="1" ht="11.25"/>
    <row r="227" s="62" customFormat="1" ht="11.25"/>
    <row r="228" s="62" customFormat="1" ht="11.25"/>
    <row r="229" s="62" customFormat="1" ht="11.25"/>
    <row r="230" s="62" customFormat="1" ht="11.25"/>
    <row r="231" s="62" customFormat="1" ht="11.25"/>
    <row r="232" s="62" customFormat="1" ht="11.25"/>
    <row r="233" s="62" customFormat="1" ht="11.25"/>
    <row r="234" s="62" customFormat="1" ht="11.25"/>
    <row r="235" s="62" customFormat="1" ht="11.25"/>
    <row r="236" s="62" customFormat="1" ht="11.25"/>
    <row r="237" s="62" customFormat="1" ht="11.25"/>
    <row r="238" s="62" customFormat="1" ht="11.25"/>
    <row r="239" s="62" customFormat="1" ht="11.25"/>
    <row r="240" s="62" customFormat="1" ht="11.25"/>
    <row r="241" s="62" customFormat="1" ht="11.25"/>
    <row r="242" s="62" customFormat="1" ht="11.25"/>
    <row r="243" s="62" customFormat="1" ht="11.25"/>
    <row r="244" s="62" customFormat="1" ht="11.25"/>
    <row r="245" s="62" customFormat="1" ht="11.25"/>
    <row r="246" s="62" customFormat="1" ht="11.25"/>
    <row r="247" s="62" customFormat="1" ht="11.25"/>
    <row r="248" s="62" customFormat="1" ht="11.25"/>
    <row r="249" s="62" customFormat="1" ht="11.25"/>
    <row r="250" s="62" customFormat="1" ht="11.25"/>
    <row r="251" s="62" customFormat="1" ht="11.25"/>
    <row r="252" s="62" customFormat="1" ht="11.25"/>
    <row r="253" s="62" customFormat="1" ht="11.25"/>
    <row r="254" s="62" customFormat="1" ht="11.25"/>
    <row r="255" s="62" customFormat="1" ht="11.25"/>
    <row r="256" s="62" customFormat="1" ht="11.25"/>
    <row r="257" s="62" customFormat="1" ht="11.25"/>
    <row r="258" s="62" customFormat="1" ht="11.25"/>
    <row r="259" s="62" customFormat="1" ht="11.25"/>
    <row r="260" s="62" customFormat="1" ht="11.25"/>
    <row r="261" s="62" customFormat="1" ht="11.25"/>
    <row r="262" s="62" customFormat="1" ht="11.25"/>
    <row r="263" s="62" customFormat="1" ht="11.25"/>
    <row r="264" s="62" customFormat="1" ht="11.25"/>
    <row r="265" s="62" customFormat="1" ht="11.25"/>
    <row r="266" s="62" customFormat="1" ht="11.25"/>
    <row r="267" s="62" customFormat="1" ht="11.25"/>
    <row r="268" s="62" customFormat="1" ht="11.25"/>
    <row r="269" s="62" customFormat="1" ht="11.25"/>
    <row r="270" s="62" customFormat="1" ht="11.25"/>
    <row r="271" s="62" customFormat="1" ht="11.25"/>
    <row r="272" s="62" customFormat="1" ht="11.25"/>
    <row r="273" s="62" customFormat="1" ht="11.25"/>
    <row r="274" s="62" customFormat="1" ht="11.25"/>
    <row r="275" s="62" customFormat="1" ht="11.25"/>
    <row r="276" s="62" customFormat="1" ht="11.25"/>
    <row r="277" s="62" customFormat="1" ht="11.25"/>
    <row r="278" s="62" customFormat="1" ht="11.25"/>
    <row r="279" s="62" customFormat="1" ht="11.25"/>
    <row r="280" s="62" customFormat="1" ht="11.25"/>
    <row r="281" s="62" customFormat="1" ht="11.25"/>
    <row r="282" s="62" customFormat="1" ht="11.25"/>
    <row r="283" s="62" customFormat="1" ht="11.25"/>
    <row r="284" s="62" customFormat="1" ht="11.25"/>
    <row r="285" s="62" customFormat="1" ht="11.25"/>
    <row r="286" s="62" customFormat="1" ht="11.25"/>
    <row r="287" s="62" customFormat="1" ht="11.25"/>
    <row r="288" s="62" customFormat="1" ht="11.25"/>
    <row r="289" s="62" customFormat="1" ht="11.25"/>
    <row r="290" s="62" customFormat="1" ht="11.25"/>
    <row r="291" s="62" customFormat="1" ht="11.25"/>
    <row r="292" s="62" customFormat="1" ht="11.25"/>
    <row r="293" s="62" customFormat="1" ht="11.25"/>
    <row r="294" s="62" customFormat="1" ht="11.25"/>
    <row r="295" s="62" customFormat="1" ht="11.25"/>
    <row r="296" s="62" customFormat="1" ht="11.25"/>
    <row r="297" s="62" customFormat="1" ht="11.25"/>
    <row r="298" s="62" customFormat="1" ht="11.25"/>
    <row r="299" s="62" customFormat="1" ht="11.25"/>
    <row r="300" s="62" customFormat="1" ht="11.25"/>
    <row r="301" s="62" customFormat="1" ht="11.25"/>
    <row r="302" s="62" customFormat="1" ht="11.25"/>
    <row r="303" s="62" customFormat="1" ht="11.25"/>
    <row r="304" s="62" customFormat="1" ht="11.25"/>
    <row r="305" s="62" customFormat="1" ht="11.25"/>
    <row r="306" s="62" customFormat="1" ht="11.25"/>
    <row r="307" s="62" customFormat="1" ht="11.25"/>
    <row r="308" s="62" customFormat="1" ht="11.25"/>
    <row r="309" s="62" customFormat="1" ht="11.25"/>
    <row r="310" s="62" customFormat="1" ht="11.25"/>
    <row r="311" s="62" customFormat="1" ht="11.25"/>
    <row r="312" s="62" customFormat="1" ht="11.25"/>
    <row r="313" s="62" customFormat="1" ht="11.25"/>
    <row r="314" s="62" customFormat="1" ht="11.25"/>
    <row r="315" s="62" customFormat="1" ht="11.25"/>
    <row r="316" s="62" customFormat="1" ht="11.25"/>
    <row r="317" s="62" customFormat="1" ht="11.25"/>
    <row r="318" s="62" customFormat="1" ht="11.25"/>
    <row r="319" s="62" customFormat="1" ht="11.25"/>
    <row r="320" s="62" customFormat="1" ht="11.25"/>
    <row r="321" s="62" customFormat="1" ht="11.25"/>
    <row r="322" s="62" customFormat="1" ht="11.25"/>
    <row r="323" s="62" customFormat="1" ht="11.25"/>
    <row r="324" s="62" customFormat="1" ht="11.25"/>
    <row r="325" s="62" customFormat="1" ht="11.25"/>
    <row r="326" s="62" customFormat="1" ht="11.25"/>
    <row r="327" s="62" customFormat="1" ht="11.25"/>
    <row r="328" s="62" customFormat="1" ht="11.25"/>
    <row r="329" s="62" customFormat="1" ht="11.25"/>
    <row r="330" s="62" customFormat="1" ht="11.25"/>
    <row r="331" s="62" customFormat="1" ht="11.25"/>
    <row r="332" s="62" customFormat="1" ht="11.25"/>
    <row r="333" s="62" customFormat="1" ht="11.25"/>
    <row r="334" s="62" customFormat="1" ht="11.25"/>
    <row r="335" s="62" customFormat="1" ht="11.25"/>
    <row r="336" s="62" customFormat="1" ht="11.25"/>
    <row r="337" s="62" customFormat="1" ht="11.25"/>
    <row r="338" s="62" customFormat="1" ht="11.25"/>
    <row r="339" s="62" customFormat="1" ht="11.25"/>
    <row r="340" s="62" customFormat="1" ht="11.25"/>
    <row r="341" s="62" customFormat="1" ht="11.25"/>
    <row r="342" s="62" customFormat="1" ht="11.25"/>
    <row r="343" s="62" customFormat="1" ht="11.25"/>
    <row r="344" s="62" customFormat="1" ht="11.25"/>
    <row r="345" s="62" customFormat="1" ht="11.25"/>
    <row r="346" s="62" customFormat="1" ht="11.25"/>
    <row r="347" s="62" customFormat="1" ht="11.25"/>
    <row r="348" s="62" customFormat="1" ht="11.25"/>
    <row r="349" s="62" customFormat="1" ht="11.25"/>
    <row r="350" s="62" customFormat="1" ht="11.25"/>
    <row r="351" s="62" customFormat="1" ht="11.25"/>
    <row r="352" s="62" customFormat="1" ht="11.25"/>
    <row r="353" s="62" customFormat="1" ht="11.25"/>
    <row r="354" s="62" customFormat="1" ht="11.25"/>
    <row r="355" s="62" customFormat="1" ht="11.25"/>
    <row r="356" s="62" customFormat="1" ht="11.25"/>
    <row r="357" s="62" customFormat="1" ht="11.25"/>
    <row r="358" s="62" customFormat="1" ht="11.25"/>
    <row r="359" s="62" customFormat="1" ht="11.25"/>
    <row r="360" s="62" customFormat="1" ht="11.25"/>
    <row r="361" s="62" customFormat="1" ht="11.25"/>
    <row r="362" s="62" customFormat="1" ht="11.25"/>
    <row r="363" s="62" customFormat="1" ht="11.25"/>
    <row r="364" s="62" customFormat="1" ht="11.25"/>
    <row r="365" s="62" customFormat="1" ht="11.25"/>
    <row r="366" s="62" customFormat="1" ht="11.25"/>
    <row r="367" s="62" customFormat="1" ht="11.25"/>
    <row r="368" s="62" customFormat="1" ht="11.25"/>
    <row r="369" s="62" customFormat="1" ht="11.25"/>
    <row r="370" s="62" customFormat="1" ht="11.25"/>
    <row r="371" s="62" customFormat="1" ht="11.25"/>
    <row r="372" s="62" customFormat="1" ht="11.25"/>
    <row r="373" s="62" customFormat="1" ht="11.25"/>
    <row r="374" s="62" customFormat="1" ht="11.25"/>
    <row r="375" s="62" customFormat="1" ht="11.25"/>
    <row r="376" s="62" customFormat="1" ht="11.25"/>
    <row r="377" s="62" customFormat="1" ht="11.25"/>
    <row r="378" s="62" customFormat="1" ht="11.25"/>
    <row r="379" s="62" customFormat="1" ht="11.25"/>
    <row r="380" s="62" customFormat="1" ht="11.25"/>
    <row r="381" s="62" customFormat="1" ht="11.25"/>
    <row r="382" s="62" customFormat="1" ht="11.25"/>
    <row r="383" s="62" customFormat="1" ht="11.25"/>
    <row r="384" s="62" customFormat="1" ht="11.25"/>
    <row r="385" s="62" customFormat="1" ht="11.25"/>
    <row r="386" s="62" customFormat="1" ht="11.25"/>
    <row r="387" s="62" customFormat="1" ht="11.25"/>
    <row r="388" s="62" customFormat="1" ht="11.25"/>
    <row r="389" s="62" customFormat="1" ht="11.25"/>
    <row r="390" s="62" customFormat="1" ht="11.25"/>
    <row r="391" s="62" customFormat="1" ht="11.25"/>
    <row r="392" s="62" customFormat="1" ht="11.25"/>
    <row r="393" s="62" customFormat="1" ht="11.25"/>
    <row r="394" s="62" customFormat="1" ht="11.25"/>
    <row r="395" s="62" customFormat="1" ht="11.25"/>
    <row r="396" s="62" customFormat="1" ht="11.25"/>
    <row r="397" s="62" customFormat="1" ht="11.25"/>
    <row r="398" s="62" customFormat="1" ht="11.25"/>
    <row r="399" s="62" customFormat="1" ht="11.25"/>
    <row r="400" s="62" customFormat="1" ht="11.25"/>
    <row r="401" s="62" customFormat="1" ht="11.25"/>
    <row r="402" s="62" customFormat="1" ht="11.25"/>
    <row r="403" s="62" customFormat="1" ht="11.25"/>
    <row r="404" s="62" customFormat="1" ht="11.25"/>
    <row r="405" s="62" customFormat="1" ht="11.25"/>
    <row r="406" s="62" customFormat="1" ht="11.25"/>
    <row r="407" s="62" customFormat="1" ht="11.25"/>
    <row r="408" s="62" customFormat="1" ht="11.25"/>
    <row r="409" s="62" customFormat="1" ht="11.25"/>
    <row r="410" s="62" customFormat="1" ht="11.25"/>
    <row r="411" s="62" customFormat="1" ht="11.25"/>
    <row r="412" s="62" customFormat="1" ht="11.25"/>
    <row r="413" s="62" customFormat="1" ht="11.25"/>
    <row r="414" s="62" customFormat="1" ht="11.25"/>
    <row r="415" s="62" customFormat="1" ht="11.25"/>
    <row r="416" s="62" customFormat="1" ht="11.25"/>
    <row r="417" s="62" customFormat="1" ht="11.25"/>
    <row r="418" s="62" customFormat="1" ht="11.25"/>
    <row r="419" s="62" customFormat="1" ht="11.25"/>
    <row r="420" s="62" customFormat="1" ht="11.25"/>
    <row r="421" s="62" customFormat="1" ht="11.25"/>
    <row r="422" s="62" customFormat="1" ht="11.25"/>
    <row r="423" s="62" customFormat="1" ht="11.25"/>
    <row r="424" s="62" customFormat="1" ht="11.25"/>
    <row r="425" s="62" customFormat="1" ht="11.25"/>
    <row r="426" s="62" customFormat="1" ht="11.25"/>
    <row r="427" s="62" customFormat="1" ht="11.25"/>
    <row r="428" s="62" customFormat="1" ht="11.25"/>
    <row r="429" s="62" customFormat="1" ht="11.25"/>
    <row r="430" s="62" customFormat="1" ht="11.25"/>
    <row r="431" s="62" customFormat="1" ht="11.25"/>
    <row r="432" s="62" customFormat="1" ht="11.25"/>
    <row r="433" s="62" customFormat="1" ht="11.25"/>
    <row r="434" s="62" customFormat="1" ht="11.25"/>
    <row r="435" s="62" customFormat="1" ht="11.25"/>
    <row r="436" s="62" customFormat="1" ht="11.25"/>
    <row r="437" s="62" customFormat="1" ht="11.25"/>
    <row r="438" s="62" customFormat="1" ht="11.25"/>
    <row r="439" s="62" customFormat="1" ht="11.25"/>
    <row r="440" s="62" customFormat="1" ht="11.25"/>
    <row r="441" s="62" customFormat="1" ht="11.25"/>
    <row r="442" s="62" customFormat="1" ht="11.25"/>
    <row r="443" s="62" customFormat="1" ht="11.25"/>
    <row r="444" s="62" customFormat="1" ht="11.25"/>
    <row r="445" s="62" customFormat="1" ht="11.25"/>
    <row r="446" s="62" customFormat="1" ht="11.25"/>
    <row r="447" s="62" customFormat="1" ht="11.25"/>
    <row r="448" s="62" customFormat="1" ht="11.25"/>
    <row r="449" s="62" customFormat="1" ht="11.25"/>
    <row r="450" s="62" customFormat="1" ht="11.25"/>
    <row r="451" s="62" customFormat="1" ht="11.25"/>
    <row r="452" s="62" customFormat="1" ht="11.25"/>
    <row r="453" s="62" customFormat="1" ht="11.25"/>
    <row r="454" s="62" customFormat="1" ht="11.25"/>
    <row r="455" s="62" customFormat="1" ht="11.25"/>
    <row r="456" s="62" customFormat="1" ht="11.25"/>
    <row r="457" s="62" customFormat="1" ht="11.25"/>
    <row r="458" s="62" customFormat="1" ht="11.25"/>
    <row r="459" s="62" customFormat="1" ht="11.25"/>
    <row r="460" s="62" customFormat="1" ht="11.25"/>
    <row r="461" s="62" customFormat="1" ht="11.25"/>
    <row r="462" s="62" customFormat="1" ht="11.25"/>
    <row r="463" s="62" customFormat="1" ht="11.25"/>
    <row r="464" s="62" customFormat="1" ht="11.25"/>
    <row r="465" s="62" customFormat="1" ht="11.25"/>
    <row r="466" s="62" customFormat="1" ht="11.25"/>
    <row r="467" s="62" customFormat="1" ht="11.25"/>
    <row r="468" s="62" customFormat="1" ht="11.25"/>
    <row r="469" s="62" customFormat="1" ht="11.25"/>
    <row r="470" s="62" customFormat="1" ht="11.25"/>
    <row r="471" s="62" customFormat="1" ht="11.25"/>
    <row r="472" s="62" customFormat="1" ht="11.25"/>
    <row r="473" s="62" customFormat="1" ht="11.25"/>
    <row r="474" s="62" customFormat="1" ht="11.25"/>
    <row r="475" s="62" customFormat="1" ht="11.25"/>
    <row r="476" s="62" customFormat="1" ht="11.25"/>
    <row r="477" s="62" customFormat="1" ht="11.25"/>
    <row r="478" s="62" customFormat="1" ht="11.25"/>
    <row r="479" s="62" customFormat="1" ht="11.25"/>
    <row r="480" s="62" customFormat="1" ht="11.25"/>
    <row r="481" s="62" customFormat="1" ht="11.25"/>
    <row r="482" s="62" customFormat="1" ht="11.25"/>
    <row r="483" s="62" customFormat="1" ht="11.25"/>
    <row r="484" s="62" customFormat="1" ht="11.25"/>
    <row r="485" s="62" customFormat="1" ht="11.25"/>
    <row r="486" s="62" customFormat="1" ht="11.25"/>
    <row r="487" s="62" customFormat="1" ht="11.25"/>
    <row r="488" s="62" customFormat="1" ht="11.25"/>
    <row r="489" s="62" customFormat="1" ht="11.25"/>
    <row r="490" s="62" customFormat="1" ht="11.25"/>
    <row r="491" s="62" customFormat="1" ht="11.25"/>
    <row r="492" s="62" customFormat="1" ht="11.25"/>
    <row r="493" s="62" customFormat="1" ht="11.25"/>
    <row r="494" s="62" customFormat="1" ht="11.25"/>
    <row r="495" s="62" customFormat="1" ht="11.25"/>
    <row r="496" s="62" customFormat="1" ht="11.25"/>
    <row r="497" s="62" customFormat="1" ht="11.25"/>
    <row r="498" s="62" customFormat="1" ht="11.25"/>
    <row r="499" s="62" customFormat="1" ht="11.25"/>
    <row r="500" s="62" customFormat="1" ht="11.25"/>
    <row r="501" s="62" customFormat="1" ht="11.25"/>
    <row r="502" s="62" customFormat="1" ht="11.25"/>
    <row r="503" s="62" customFormat="1" ht="11.25"/>
  </sheetData>
  <conditionalFormatting sqref="AQ19">
    <cfRule type="containsText" dxfId="176" priority="22" operator="containsText" text="Incorrecto">
      <formula>NOT(ISERROR(SEARCH("Incorrecto",AQ19)))</formula>
    </cfRule>
  </conditionalFormatting>
  <conditionalFormatting sqref="AQ20:AQ92">
    <cfRule type="containsText" dxfId="175" priority="21" operator="containsText" text="Incorrecto">
      <formula>NOT(ISERROR(SEARCH("Incorrecto",AQ20)))</formula>
    </cfRule>
  </conditionalFormatting>
  <conditionalFormatting sqref="AQ101:AQ174">
    <cfRule type="containsText" dxfId="174" priority="20" operator="containsText" text="Incorrecto">
      <formula>NOT(ISERROR(SEARCH("Incorrecto",AQ101)))</formula>
    </cfRule>
  </conditionalFormatting>
  <conditionalFormatting sqref="AQ176">
    <cfRule type="containsText" dxfId="173" priority="19" operator="containsText" text="Incorrecto">
      <formula>NOT(ISERROR(SEARCH("Incorrecto",AQ176)))</formula>
    </cfRule>
  </conditionalFormatting>
  <conditionalFormatting sqref="AJ185">
    <cfRule type="containsText" dxfId="172" priority="18" operator="containsText" text="Incorrecto">
      <formula>NOT(ISERROR(SEARCH("Incorrecto",AJ185)))</formula>
    </cfRule>
  </conditionalFormatting>
  <conditionalFormatting sqref="AJ186">
    <cfRule type="containsText" dxfId="171" priority="17" operator="containsText" text="Incorrecto">
      <formula>NOT(ISERROR(SEARCH("Incorrecto",AJ186)))</formula>
    </cfRule>
  </conditionalFormatting>
  <conditionalFormatting sqref="AJ187">
    <cfRule type="containsText" dxfId="170" priority="16" operator="containsText" text="Incorrecto">
      <formula>NOT(ISERROR(SEARCH("Incorrecto",AJ187)))</formula>
    </cfRule>
  </conditionalFormatting>
  <conditionalFormatting sqref="AK185">
    <cfRule type="containsText" dxfId="169" priority="15" operator="containsText" text="Incorrecto">
      <formula>NOT(ISERROR(SEARCH("Incorrecto",AK185)))</formula>
    </cfRule>
  </conditionalFormatting>
  <conditionalFormatting sqref="AK186">
    <cfRule type="containsText" dxfId="168" priority="14" operator="containsText" text="Incorrecto">
      <formula>NOT(ISERROR(SEARCH("Incorrecto",AK186)))</formula>
    </cfRule>
  </conditionalFormatting>
  <conditionalFormatting sqref="AK187">
    <cfRule type="containsText" dxfId="167" priority="13" operator="containsText" text="Incorrecto">
      <formula>NOT(ISERROR(SEARCH("Incorrecto",AK187)))</formula>
    </cfRule>
  </conditionalFormatting>
  <conditionalFormatting sqref="AL185">
    <cfRule type="containsText" dxfId="166" priority="12" operator="containsText" text="Incorrecto">
      <formula>NOT(ISERROR(SEARCH("Incorrecto",AL185)))</formula>
    </cfRule>
  </conditionalFormatting>
  <conditionalFormatting sqref="AL186">
    <cfRule type="containsText" dxfId="165" priority="11" operator="containsText" text="Incorrecto">
      <formula>NOT(ISERROR(SEARCH("Incorrecto",AL186)))</formula>
    </cfRule>
  </conditionalFormatting>
  <conditionalFormatting sqref="AL187">
    <cfRule type="containsText" dxfId="164" priority="10" operator="containsText" text="Incorrecto">
      <formula>NOT(ISERROR(SEARCH("Incorrecto",AL187)))</formula>
    </cfRule>
  </conditionalFormatting>
  <conditionalFormatting sqref="AM185">
    <cfRule type="containsText" dxfId="163" priority="9" operator="containsText" text="Incorrecto">
      <formula>NOT(ISERROR(SEARCH("Incorrecto",AM185)))</formula>
    </cfRule>
  </conditionalFormatting>
  <conditionalFormatting sqref="AM186">
    <cfRule type="containsText" dxfId="162" priority="8" operator="containsText" text="Incorrecto">
      <formula>NOT(ISERROR(SEARCH("Incorrecto",AM186)))</formula>
    </cfRule>
  </conditionalFormatting>
  <conditionalFormatting sqref="AM187">
    <cfRule type="containsText" dxfId="161" priority="7" operator="containsText" text="Incorrecto">
      <formula>NOT(ISERROR(SEARCH("Incorrecto",AM187)))</formula>
    </cfRule>
  </conditionalFormatting>
  <conditionalFormatting sqref="AN185">
    <cfRule type="containsText" dxfId="160" priority="6" operator="containsText" text="Incorrecto">
      <formula>NOT(ISERROR(SEARCH("Incorrecto",AN185)))</formula>
    </cfRule>
  </conditionalFormatting>
  <conditionalFormatting sqref="AN186">
    <cfRule type="containsText" dxfId="159" priority="5" operator="containsText" text="Incorrecto">
      <formula>NOT(ISERROR(SEARCH("Incorrecto",AN186)))</formula>
    </cfRule>
  </conditionalFormatting>
  <conditionalFormatting sqref="AN187">
    <cfRule type="containsText" dxfId="158" priority="4" operator="containsText" text="Incorrecto">
      <formula>NOT(ISERROR(SEARCH("Incorrecto",AN187)))</formula>
    </cfRule>
  </conditionalFormatting>
  <conditionalFormatting sqref="AO185">
    <cfRule type="containsText" dxfId="157" priority="3" operator="containsText" text="Incorrecto">
      <formula>NOT(ISERROR(SEARCH("Incorrecto",AO185)))</formula>
    </cfRule>
  </conditionalFormatting>
  <conditionalFormatting sqref="AO186">
    <cfRule type="containsText" dxfId="156" priority="2" operator="containsText" text="Incorrecto">
      <formula>NOT(ISERROR(SEARCH("Incorrecto",AO186)))</formula>
    </cfRule>
  </conditionalFormatting>
  <conditionalFormatting sqref="AO187">
    <cfRule type="containsText" dxfId="155" priority="1" operator="containsText" text="Incorrecto">
      <formula>NOT(ISERROR(SEARCH("Incorrecto",AO187)))</formula>
    </cfRule>
  </conditionalFormatting>
  <printOptions horizontalCentered="1"/>
  <pageMargins left="0.59055118110236227" right="0" top="0" bottom="0" header="0" footer="0"/>
  <pageSetup scale="9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  <pageSetUpPr fitToPage="1"/>
  </sheetPr>
  <dimension ref="A1:AY439"/>
  <sheetViews>
    <sheetView showGridLines="0" topLeftCell="M1" zoomScale="145" zoomScaleNormal="145" zoomScaleSheetLayoutView="115" workbookViewId="0">
      <selection activeCell="U7" sqref="U7"/>
    </sheetView>
  </sheetViews>
  <sheetFormatPr baseColWidth="10" defaultColWidth="11.42578125" defaultRowHeight="15"/>
  <cols>
    <col min="1" max="1" width="0.85546875" style="361" customWidth="1"/>
    <col min="2" max="17" width="3.5703125" style="361" customWidth="1"/>
    <col min="18" max="23" width="12.7109375" style="361" customWidth="1"/>
    <col min="24" max="24" width="0.85546875" style="361" customWidth="1"/>
    <col min="25" max="25" width="16.5703125" style="361" customWidth="1"/>
    <col min="26" max="35" width="9.5703125" style="361" customWidth="1"/>
    <col min="36" max="51" width="2.7109375" style="361" customWidth="1"/>
    <col min="52" max="116" width="2.7109375" style="362" customWidth="1"/>
    <col min="117" max="16384" width="11.42578125" style="362"/>
  </cols>
  <sheetData>
    <row r="1" spans="1:25" s="98" customFormat="1" ht="11.1" customHeight="1"/>
    <row r="2" spans="1:25" s="98" customFormat="1" ht="11.1" customHeight="1"/>
    <row r="3" spans="1:25" s="98" customFormat="1" ht="11.1" customHeight="1"/>
    <row r="4" spans="1:25" s="98" customFormat="1" ht="11.1" customHeight="1"/>
    <row r="5" spans="1:25" s="98" customFormat="1" ht="11.1" customHeight="1"/>
    <row r="6" spans="1:25" s="98" customFormat="1" ht="11.1" customHeight="1"/>
    <row r="7" spans="1:25" s="98" customFormat="1" ht="11.1" customHeight="1"/>
    <row r="8" spans="1:25" s="98" customFormat="1" ht="11.1" customHeight="1"/>
    <row r="9" spans="1:25" s="98" customFormat="1" ht="11.1" customHeight="1"/>
    <row r="10" spans="1:25" s="99" customFormat="1" ht="3.95" customHeight="1">
      <c r="G10" s="100"/>
      <c r="H10" s="100"/>
      <c r="I10" s="101"/>
      <c r="J10" s="101"/>
      <c r="K10" s="101"/>
      <c r="L10" s="101"/>
      <c r="M10" s="101"/>
      <c r="N10" s="101"/>
      <c r="O10" s="101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s="62" customFormat="1" ht="11.1" customHeight="1">
      <c r="A11" s="112" t="str">
        <f>EP_01!A10</f>
        <v>ESTADOS PRESUPUESTARIOS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321"/>
      <c r="U11" s="114"/>
      <c r="V11" s="114"/>
      <c r="W11" s="114"/>
      <c r="X11" s="114"/>
      <c r="Y11" s="322" t="s">
        <v>2</v>
      </c>
    </row>
    <row r="12" spans="1:25" s="62" customFormat="1" ht="11.1" customHeight="1">
      <c r="A12" s="112" t="s">
        <v>319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321"/>
      <c r="U12" s="114"/>
      <c r="V12" s="114"/>
      <c r="W12" s="114"/>
      <c r="X12" s="114"/>
      <c r="Y12" s="322" t="s">
        <v>2</v>
      </c>
    </row>
    <row r="13" spans="1:25" s="62" customFormat="1" ht="11.1" customHeight="1">
      <c r="A13" s="114" t="s">
        <v>96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321"/>
      <c r="U13" s="114"/>
      <c r="V13" s="114"/>
      <c r="W13" s="114"/>
      <c r="X13" s="114"/>
      <c r="Y13" s="322" t="s">
        <v>2</v>
      </c>
    </row>
    <row r="14" spans="1:25" s="62" customFormat="1" ht="11.1" customHeight="1">
      <c r="A14" s="115" t="s">
        <v>290</v>
      </c>
      <c r="B14" s="115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321"/>
      <c r="U14" s="114"/>
      <c r="V14" s="114"/>
      <c r="W14" s="114"/>
      <c r="X14" s="114"/>
      <c r="Y14" s="322" t="s">
        <v>2</v>
      </c>
    </row>
    <row r="15" spans="1:25" s="65" customFormat="1" ht="3.95" customHeight="1">
      <c r="A15" s="323"/>
      <c r="B15" s="323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5"/>
      <c r="U15" s="324"/>
      <c r="V15" s="324"/>
      <c r="W15" s="324"/>
      <c r="X15" s="372"/>
      <c r="Y15" s="326"/>
    </row>
    <row r="16" spans="1:25" s="329" customFormat="1" ht="11.1" customHeight="1">
      <c r="A16" s="327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272"/>
      <c r="R16" s="272" t="s">
        <v>172</v>
      </c>
      <c r="S16" s="272" t="s">
        <v>33</v>
      </c>
      <c r="T16" s="272" t="s">
        <v>172</v>
      </c>
      <c r="U16" s="272" t="s">
        <v>172</v>
      </c>
      <c r="V16" s="272" t="s">
        <v>172</v>
      </c>
      <c r="W16" s="273"/>
      <c r="X16" s="114"/>
      <c r="Y16" s="328"/>
    </row>
    <row r="17" spans="1:51" s="329" customFormat="1" ht="11.1" customHeight="1">
      <c r="A17" s="327"/>
      <c r="B17" s="330" t="s">
        <v>198</v>
      </c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2"/>
      <c r="S17" s="373" t="s">
        <v>39</v>
      </c>
      <c r="T17" s="272"/>
      <c r="U17" s="272"/>
      <c r="V17" s="272"/>
      <c r="W17" s="273" t="s">
        <v>43</v>
      </c>
      <c r="X17" s="114"/>
      <c r="Y17" s="328"/>
    </row>
    <row r="18" spans="1:51" s="329" customFormat="1" ht="11.1" customHeight="1">
      <c r="A18" s="327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272"/>
      <c r="R18" s="272" t="s">
        <v>38</v>
      </c>
      <c r="S18" s="272" t="s">
        <v>34</v>
      </c>
      <c r="T18" s="272" t="s">
        <v>35</v>
      </c>
      <c r="U18" s="272" t="s">
        <v>36</v>
      </c>
      <c r="V18" s="272" t="s">
        <v>40</v>
      </c>
      <c r="W18" s="273"/>
      <c r="X18" s="114"/>
      <c r="Y18" s="328"/>
    </row>
    <row r="19" spans="1:51" s="336" customFormat="1" ht="8.25" customHeight="1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2"/>
      <c r="R19" s="333"/>
      <c r="S19" s="333"/>
      <c r="T19" s="333"/>
      <c r="U19" s="333"/>
      <c r="V19" s="333"/>
      <c r="W19" s="333"/>
      <c r="X19" s="185"/>
      <c r="Y19" s="334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</row>
    <row r="20" spans="1:51" s="336" customFormat="1" ht="8.25" customHeight="1">
      <c r="A20" s="331"/>
      <c r="B20" s="374" t="s">
        <v>97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2"/>
      <c r="R20" s="215">
        <f>SUM(R22:R29)</f>
        <v>6332000</v>
      </c>
      <c r="S20" s="215">
        <f>SUM(S22:S29)</f>
        <v>0</v>
      </c>
      <c r="T20" s="215">
        <f>SUM(R20+S20)</f>
        <v>6332000</v>
      </c>
      <c r="U20" s="215">
        <f>SUM(U22:U29)</f>
        <v>527575</v>
      </c>
      <c r="V20" s="215">
        <f>SUM(V22:V29)</f>
        <v>527575</v>
      </c>
      <c r="W20" s="215">
        <f>SUM(T20-U20)</f>
        <v>5804425</v>
      </c>
      <c r="X20" s="185"/>
      <c r="Y20" s="335" t="str">
        <f>IF(OR(U20=V20,U20&gt;V20),"Correcto","Incorrecto")</f>
        <v>Correcto</v>
      </c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</row>
    <row r="21" spans="1:51" s="336" customFormat="1" ht="8.25" customHeight="1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2"/>
      <c r="R21" s="333"/>
      <c r="S21" s="333"/>
      <c r="T21" s="333"/>
      <c r="U21" s="333"/>
      <c r="V21" s="333"/>
      <c r="W21" s="333"/>
      <c r="X21" s="18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</row>
    <row r="22" spans="1:51" s="336" customFormat="1" ht="8.25" customHeight="1">
      <c r="A22" s="331"/>
      <c r="B22" s="331"/>
      <c r="C22" s="375" t="s">
        <v>98</v>
      </c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214">
        <f>SUM(Formato6C!AX22+Formato6C!AX60)</f>
        <v>0</v>
      </c>
      <c r="S22" s="214">
        <f>SUM(Formato6C!AY22+Formato6C!AY60)</f>
        <v>0</v>
      </c>
      <c r="T22" s="220">
        <f t="shared" ref="T22:T29" si="0">SUM(R22+S22)</f>
        <v>0</v>
      </c>
      <c r="U22" s="214">
        <f>SUM(Formato6C!BA22+Formato6C!BA60)</f>
        <v>0</v>
      </c>
      <c r="V22" s="214">
        <f>SUM(Formato6C!BB22+Formato6C!BB60)</f>
        <v>0</v>
      </c>
      <c r="W22" s="220">
        <f t="shared" ref="W22:W29" si="1">SUM(T22-U22)</f>
        <v>0</v>
      </c>
      <c r="X22" s="185"/>
      <c r="Y22" s="335" t="str">
        <f t="shared" ref="Y22:Y29" si="2">IF(OR(U22=V22,U22&gt;V22),"Correcto","Incorrecto")</f>
        <v>Correcto</v>
      </c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5"/>
      <c r="AW22" s="335"/>
      <c r="AX22" s="335"/>
      <c r="AY22" s="335"/>
    </row>
    <row r="23" spans="1:51" s="336" customFormat="1" ht="8.25" customHeight="1">
      <c r="A23" s="331"/>
      <c r="B23" s="331"/>
      <c r="C23" s="375" t="s">
        <v>99</v>
      </c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214">
        <f>SUM(Formato6C!AX23+Formato6C!AX61)</f>
        <v>3500000</v>
      </c>
      <c r="S23" s="214">
        <f>SUM(Formato6C!AY23+Formato6C!AY61)</f>
        <v>0</v>
      </c>
      <c r="T23" s="220">
        <f t="shared" si="0"/>
        <v>3500000</v>
      </c>
      <c r="U23" s="214">
        <f>SUM(Formato6C!BA23+Formato6C!BA61)</f>
        <v>526487</v>
      </c>
      <c r="V23" s="214">
        <f>SUM(Formato6C!BB23+Formato6C!BB61)</f>
        <v>526487</v>
      </c>
      <c r="W23" s="220">
        <f t="shared" si="1"/>
        <v>2973513</v>
      </c>
      <c r="X23" s="185"/>
      <c r="Y23" s="335" t="str">
        <f t="shared" si="2"/>
        <v>Correcto</v>
      </c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  <c r="AV23" s="335"/>
      <c r="AW23" s="335"/>
      <c r="AX23" s="335"/>
      <c r="AY23" s="335"/>
    </row>
    <row r="24" spans="1:51" s="336" customFormat="1" ht="8.25" customHeight="1">
      <c r="A24" s="331"/>
      <c r="B24" s="331"/>
      <c r="C24" s="375" t="s">
        <v>100</v>
      </c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214">
        <f>SUM(Formato6C!AX24+Formato6C!AX62)</f>
        <v>2800000</v>
      </c>
      <c r="S24" s="214">
        <f>SUM(Formato6C!AY24+Formato6C!AY62)</f>
        <v>0</v>
      </c>
      <c r="T24" s="220">
        <f t="shared" si="0"/>
        <v>2800000</v>
      </c>
      <c r="U24" s="214">
        <f>SUM(Formato6C!BA24+Formato6C!BA62)</f>
        <v>0</v>
      </c>
      <c r="V24" s="214">
        <f>SUM(Formato6C!BB24+Formato6C!BB62)</f>
        <v>0</v>
      </c>
      <c r="W24" s="220">
        <f t="shared" si="1"/>
        <v>2800000</v>
      </c>
      <c r="X24" s="185"/>
      <c r="Y24" s="335" t="str">
        <f t="shared" si="2"/>
        <v>Correcto</v>
      </c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</row>
    <row r="25" spans="1:51" s="336" customFormat="1" ht="8.25" customHeight="1">
      <c r="A25" s="331"/>
      <c r="B25" s="331"/>
      <c r="C25" s="375" t="s">
        <v>101</v>
      </c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214">
        <f>SUM(Formato6C!AX25+Formato6C!AX63)</f>
        <v>0</v>
      </c>
      <c r="S25" s="214">
        <f>SUM(Formato6C!AY25+Formato6C!AY63)</f>
        <v>0</v>
      </c>
      <c r="T25" s="220">
        <f t="shared" si="0"/>
        <v>0</v>
      </c>
      <c r="U25" s="214">
        <f>SUM(Formato6C!BA25+Formato6C!BA63)</f>
        <v>0</v>
      </c>
      <c r="V25" s="214">
        <f>SUM(Formato6C!BB25+Formato6C!BB63)</f>
        <v>0</v>
      </c>
      <c r="W25" s="220">
        <f t="shared" si="1"/>
        <v>0</v>
      </c>
      <c r="X25" s="185"/>
      <c r="Y25" s="335" t="str">
        <f t="shared" si="2"/>
        <v>Correcto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</row>
    <row r="26" spans="1:51" s="336" customFormat="1" ht="8.25" customHeight="1">
      <c r="A26" s="331"/>
      <c r="B26" s="331"/>
      <c r="C26" s="375" t="s">
        <v>102</v>
      </c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214">
        <f>SUM(Formato6C!AX26+Formato6C!AX64)</f>
        <v>0</v>
      </c>
      <c r="S26" s="214">
        <f>SUM(Formato6C!AY26+Formato6C!AY64)</f>
        <v>0</v>
      </c>
      <c r="T26" s="220">
        <f t="shared" si="0"/>
        <v>0</v>
      </c>
      <c r="U26" s="214">
        <f>SUM(Formato6C!BA26+Formato6C!BA64)</f>
        <v>0</v>
      </c>
      <c r="V26" s="214">
        <f>SUM(Formato6C!BB26+Formato6C!BB64)</f>
        <v>0</v>
      </c>
      <c r="W26" s="220">
        <f t="shared" si="1"/>
        <v>0</v>
      </c>
      <c r="X26" s="185"/>
      <c r="Y26" s="335" t="str">
        <f t="shared" si="2"/>
        <v>Correcto</v>
      </c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</row>
    <row r="27" spans="1:51" s="336" customFormat="1" ht="8.25" customHeight="1">
      <c r="A27" s="331"/>
      <c r="B27" s="331"/>
      <c r="C27" s="375" t="s">
        <v>103</v>
      </c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214">
        <f>SUM(Formato6C!AX27+Formato6C!AX65)</f>
        <v>0</v>
      </c>
      <c r="S27" s="214">
        <f>SUM(Formato6C!AY27+Formato6C!AY65)</f>
        <v>0</v>
      </c>
      <c r="T27" s="220">
        <f>SUM(R27+S27)</f>
        <v>0</v>
      </c>
      <c r="U27" s="214">
        <f>SUM(Formato6C!BA27+Formato6C!BA65)</f>
        <v>0</v>
      </c>
      <c r="V27" s="214">
        <f>SUM(Formato6C!BB27+Formato6C!BB65)</f>
        <v>0</v>
      </c>
      <c r="W27" s="220">
        <f t="shared" si="1"/>
        <v>0</v>
      </c>
      <c r="X27" s="185"/>
      <c r="Y27" s="335" t="str">
        <f t="shared" si="2"/>
        <v>Correcto</v>
      </c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</row>
    <row r="28" spans="1:51" s="336" customFormat="1" ht="8.25" customHeight="1">
      <c r="A28" s="331"/>
      <c r="B28" s="331"/>
      <c r="C28" s="375" t="s">
        <v>104</v>
      </c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214">
        <f>SUM(Formato6C!AX28+Formato6C!AX66)</f>
        <v>32000</v>
      </c>
      <c r="S28" s="214">
        <f>SUM(Formato6C!AY28+Formato6C!AY66)</f>
        <v>0</v>
      </c>
      <c r="T28" s="220">
        <f>SUM(R28+S28)</f>
        <v>32000</v>
      </c>
      <c r="U28" s="214">
        <f>SUM(Formato6C!BA28+Formato6C!BA66)</f>
        <v>1088</v>
      </c>
      <c r="V28" s="214">
        <f>SUM(Formato6C!BB28+Formato6C!BB66)</f>
        <v>1088</v>
      </c>
      <c r="W28" s="220">
        <f t="shared" si="1"/>
        <v>30912</v>
      </c>
      <c r="X28" s="185"/>
      <c r="Y28" s="335" t="str">
        <f t="shared" si="2"/>
        <v>Correcto</v>
      </c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</row>
    <row r="29" spans="1:51" s="336" customFormat="1" ht="8.25" customHeight="1">
      <c r="A29" s="331"/>
      <c r="B29" s="331"/>
      <c r="C29" s="375" t="s">
        <v>74</v>
      </c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214">
        <f>SUM(Formato6C!AX29+Formato6C!AX67)</f>
        <v>0</v>
      </c>
      <c r="S29" s="214">
        <f>SUM(Formato6C!AY29+Formato6C!AY67)</f>
        <v>0</v>
      </c>
      <c r="T29" s="220">
        <f t="shared" si="0"/>
        <v>0</v>
      </c>
      <c r="U29" s="214">
        <f>SUM(Formato6C!BA29+Formato6C!BA67)</f>
        <v>0</v>
      </c>
      <c r="V29" s="214">
        <f>SUM(Formato6C!BB29+Formato6C!BB67)</f>
        <v>0</v>
      </c>
      <c r="W29" s="220">
        <f t="shared" si="1"/>
        <v>0</v>
      </c>
      <c r="X29" s="185"/>
      <c r="Y29" s="335" t="str">
        <f t="shared" si="2"/>
        <v>Correcto</v>
      </c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5"/>
    </row>
    <row r="30" spans="1:51" s="336" customFormat="1" ht="8.25" customHeight="1">
      <c r="A30" s="331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2"/>
      <c r="R30" s="333"/>
      <c r="S30" s="333"/>
      <c r="T30" s="333"/>
      <c r="U30" s="333"/>
      <c r="V30" s="333"/>
      <c r="W30" s="333"/>
      <c r="X30" s="18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</row>
    <row r="31" spans="1:51" s="336" customFormat="1" ht="8.25" customHeight="1">
      <c r="A31" s="331"/>
      <c r="B31" s="374" t="s">
        <v>105</v>
      </c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2"/>
      <c r="R31" s="215">
        <f>SUM(R33:R39)</f>
        <v>54032313</v>
      </c>
      <c r="S31" s="215">
        <f>SUM(S33:S39)</f>
        <v>0</v>
      </c>
      <c r="T31" s="215">
        <f>SUM(R31+S31)</f>
        <v>54032313</v>
      </c>
      <c r="U31" s="215">
        <f>SUM(U33:U39)</f>
        <v>5864982</v>
      </c>
      <c r="V31" s="215">
        <f>SUM(V33:V39)</f>
        <v>5864982</v>
      </c>
      <c r="W31" s="215">
        <f>SUM(T31-U31)</f>
        <v>48167331</v>
      </c>
      <c r="X31" s="185"/>
      <c r="Y31" s="335" t="str">
        <f>IF(OR(U31=V31,U31&gt;V31),"Correcto","Incorrecto")</f>
        <v>Correcto</v>
      </c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5"/>
    </row>
    <row r="32" spans="1:51" s="336" customFormat="1" ht="8.25" customHeight="1">
      <c r="A32" s="331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2"/>
      <c r="R32" s="333"/>
      <c r="S32" s="333"/>
      <c r="T32" s="333"/>
      <c r="U32" s="333"/>
      <c r="V32" s="333"/>
      <c r="W32" s="333"/>
      <c r="X32" s="18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</row>
    <row r="33" spans="1:51" s="336" customFormat="1" ht="8.25" customHeight="1">
      <c r="A33" s="331"/>
      <c r="B33" s="331"/>
      <c r="C33" s="375" t="s">
        <v>106</v>
      </c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214">
        <f>SUM(Formato6C!AX32+Formato6C!AX70)</f>
        <v>0</v>
      </c>
      <c r="S33" s="214">
        <f>SUM(Formato6C!AY32+Formato6C!AY70)</f>
        <v>0</v>
      </c>
      <c r="T33" s="220">
        <f t="shared" ref="T33:T39" si="3">SUM(R33+S33)</f>
        <v>0</v>
      </c>
      <c r="U33" s="214">
        <f>SUM(Formato6C!BA32+Formato6C!BA70)</f>
        <v>0</v>
      </c>
      <c r="V33" s="214">
        <f>SUM(Formato6C!BB32+Formato6C!BB70)</f>
        <v>0</v>
      </c>
      <c r="W33" s="220">
        <f t="shared" ref="W33:W39" si="4">SUM(T33-U33)</f>
        <v>0</v>
      </c>
      <c r="X33" s="185"/>
      <c r="Y33" s="335" t="str">
        <f t="shared" ref="Y33:Y39" si="5">IF(OR(U33=V33,U33&gt;V33),"Correcto","Incorrecto")</f>
        <v>Correcto</v>
      </c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</row>
    <row r="34" spans="1:51" s="336" customFormat="1" ht="8.25" customHeight="1">
      <c r="A34" s="331"/>
      <c r="B34" s="331"/>
      <c r="C34" s="375" t="s">
        <v>107</v>
      </c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214">
        <f>SUM(Formato6C!AX33+Formato6C!AX71)</f>
        <v>54032313</v>
      </c>
      <c r="S34" s="214">
        <f>SUM(Formato6C!AY33+Formato6C!AY71)</f>
        <v>0</v>
      </c>
      <c r="T34" s="220">
        <f t="shared" si="3"/>
        <v>54032313</v>
      </c>
      <c r="U34" s="214">
        <f>SUM(Formato6C!BA33+Formato6C!BA71)</f>
        <v>5864982</v>
      </c>
      <c r="V34" s="214">
        <f>SUM(Formato6C!BB33+Formato6C!BB71)</f>
        <v>5864982</v>
      </c>
      <c r="W34" s="220">
        <f t="shared" si="4"/>
        <v>48167331</v>
      </c>
      <c r="X34" s="185"/>
      <c r="Y34" s="335" t="str">
        <f t="shared" si="5"/>
        <v>Correcto</v>
      </c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</row>
    <row r="35" spans="1:51" s="336" customFormat="1" ht="8.25" customHeight="1">
      <c r="A35" s="331"/>
      <c r="B35" s="331"/>
      <c r="C35" s="375" t="s">
        <v>108</v>
      </c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214">
        <f>SUM(Formato6C!AX34+Formato6C!AX72)</f>
        <v>0</v>
      </c>
      <c r="S35" s="214">
        <f>SUM(Formato6C!AY34+Formato6C!AY72)</f>
        <v>0</v>
      </c>
      <c r="T35" s="220">
        <f t="shared" si="3"/>
        <v>0</v>
      </c>
      <c r="U35" s="214">
        <f>SUM(Formato6C!BA34+Formato6C!BA72)</f>
        <v>0</v>
      </c>
      <c r="V35" s="214">
        <f>SUM(Formato6C!BB34+Formato6C!BB72)</f>
        <v>0</v>
      </c>
      <c r="W35" s="220">
        <f t="shared" si="4"/>
        <v>0</v>
      </c>
      <c r="X35" s="185"/>
      <c r="Y35" s="335" t="str">
        <f t="shared" si="5"/>
        <v>Correcto</v>
      </c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</row>
    <row r="36" spans="1:51" s="336" customFormat="1" ht="8.25" customHeight="1">
      <c r="A36" s="331"/>
      <c r="B36" s="331"/>
      <c r="C36" s="375" t="s">
        <v>109</v>
      </c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214">
        <f>SUM(Formato6C!AX35+Formato6C!AX73)</f>
        <v>0</v>
      </c>
      <c r="S36" s="214">
        <f>SUM(Formato6C!AY35+Formato6C!AY73)</f>
        <v>0</v>
      </c>
      <c r="T36" s="220">
        <f t="shared" si="3"/>
        <v>0</v>
      </c>
      <c r="U36" s="214">
        <f>SUM(Formato6C!BA35+Formato6C!BA73)</f>
        <v>0</v>
      </c>
      <c r="V36" s="214">
        <f>SUM(Formato6C!BB35+Formato6C!BB73)</f>
        <v>0</v>
      </c>
      <c r="W36" s="220">
        <f t="shared" si="4"/>
        <v>0</v>
      </c>
      <c r="X36" s="185"/>
      <c r="Y36" s="335" t="str">
        <f t="shared" si="5"/>
        <v>Correcto</v>
      </c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</row>
    <row r="37" spans="1:51" s="336" customFormat="1" ht="8.25" customHeight="1">
      <c r="A37" s="331"/>
      <c r="B37" s="331"/>
      <c r="C37" s="375" t="s">
        <v>110</v>
      </c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214">
        <f>SUM(Formato6C!AX36+Formato6C!AX74)</f>
        <v>0</v>
      </c>
      <c r="S37" s="214">
        <f>SUM(Formato6C!AY36+Formato6C!AY74)</f>
        <v>0</v>
      </c>
      <c r="T37" s="220">
        <f t="shared" si="3"/>
        <v>0</v>
      </c>
      <c r="U37" s="214">
        <f>SUM(Formato6C!BA36+Formato6C!BA74)</f>
        <v>0</v>
      </c>
      <c r="V37" s="214">
        <f>SUM(Formato6C!BB36+Formato6C!BB74)</f>
        <v>0</v>
      </c>
      <c r="W37" s="220">
        <f t="shared" si="4"/>
        <v>0</v>
      </c>
      <c r="X37" s="185"/>
      <c r="Y37" s="335" t="str">
        <f t="shared" si="5"/>
        <v>Correcto</v>
      </c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</row>
    <row r="38" spans="1:51" s="336" customFormat="1" ht="8.25" customHeight="1">
      <c r="A38" s="331"/>
      <c r="B38" s="331"/>
      <c r="C38" s="375" t="s">
        <v>111</v>
      </c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214">
        <f>SUM(Formato6C!AX37+Formato6C!AX75)</f>
        <v>0</v>
      </c>
      <c r="S38" s="214">
        <f>SUM(Formato6C!AY37+Formato6C!AY75)</f>
        <v>0</v>
      </c>
      <c r="T38" s="220">
        <f t="shared" si="3"/>
        <v>0</v>
      </c>
      <c r="U38" s="214">
        <f>SUM(Formato6C!BA37+Formato6C!BA75)</f>
        <v>0</v>
      </c>
      <c r="V38" s="214">
        <f>SUM(Formato6C!BB37+Formato6C!BB75)</f>
        <v>0</v>
      </c>
      <c r="W38" s="220">
        <f t="shared" si="4"/>
        <v>0</v>
      </c>
      <c r="X38" s="185"/>
      <c r="Y38" s="335" t="str">
        <f t="shared" si="5"/>
        <v>Correcto</v>
      </c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</row>
    <row r="39" spans="1:51" s="336" customFormat="1" ht="8.25" customHeight="1">
      <c r="A39" s="331"/>
      <c r="B39" s="331"/>
      <c r="C39" s="375" t="s">
        <v>112</v>
      </c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214">
        <f>SUM(Formato6C!AX38+Formato6C!AX76)</f>
        <v>0</v>
      </c>
      <c r="S39" s="214">
        <f>SUM(Formato6C!AY38+Formato6C!AY76)</f>
        <v>0</v>
      </c>
      <c r="T39" s="220">
        <f t="shared" si="3"/>
        <v>0</v>
      </c>
      <c r="U39" s="214">
        <f>SUM(Formato6C!BA38+Formato6C!BA76)</f>
        <v>0</v>
      </c>
      <c r="V39" s="214">
        <f>SUM(Formato6C!BB38+Formato6C!BB76)</f>
        <v>0</v>
      </c>
      <c r="W39" s="220">
        <f t="shared" si="4"/>
        <v>0</v>
      </c>
      <c r="X39" s="185"/>
      <c r="Y39" s="335" t="str">
        <f t="shared" si="5"/>
        <v>Correcto</v>
      </c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5"/>
      <c r="AW39" s="335"/>
      <c r="AX39" s="335"/>
      <c r="AY39" s="335"/>
    </row>
    <row r="40" spans="1:51" s="336" customFormat="1" ht="8.25" customHeight="1">
      <c r="A40" s="331"/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2"/>
      <c r="R40" s="333"/>
      <c r="S40" s="333"/>
      <c r="T40" s="333"/>
      <c r="U40" s="333"/>
      <c r="V40" s="333"/>
      <c r="W40" s="333"/>
      <c r="X40" s="18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</row>
    <row r="41" spans="1:51" s="336" customFormat="1" ht="8.25" customHeight="1">
      <c r="A41" s="331"/>
      <c r="B41" s="374" t="s">
        <v>113</v>
      </c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2"/>
      <c r="R41" s="215">
        <f>SUM(R43:R51)</f>
        <v>0</v>
      </c>
      <c r="S41" s="215">
        <f>SUM(S43:S51)</f>
        <v>0</v>
      </c>
      <c r="T41" s="215">
        <f>SUM(R41+S41)</f>
        <v>0</v>
      </c>
      <c r="U41" s="215">
        <f>SUM(U43:U51)</f>
        <v>0</v>
      </c>
      <c r="V41" s="215">
        <f>SUM(V43:V51)</f>
        <v>0</v>
      </c>
      <c r="W41" s="215">
        <f>SUM(T41-U41)</f>
        <v>0</v>
      </c>
      <c r="X41" s="185"/>
      <c r="Y41" s="335" t="str">
        <f>IF(OR(U41=V41,U41&gt;V41),"Correcto","Incorrecto")</f>
        <v>Correcto</v>
      </c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</row>
    <row r="42" spans="1:51" s="336" customFormat="1" ht="8.25" customHeight="1">
      <c r="A42" s="331"/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2"/>
      <c r="R42" s="333"/>
      <c r="S42" s="333"/>
      <c r="T42" s="333"/>
      <c r="U42" s="333"/>
      <c r="V42" s="333"/>
      <c r="W42" s="333"/>
      <c r="X42" s="18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</row>
    <row r="43" spans="1:51" s="336" customFormat="1" ht="8.25" customHeight="1">
      <c r="A43" s="331"/>
      <c r="B43" s="331"/>
      <c r="C43" s="375" t="s">
        <v>114</v>
      </c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214">
        <f>SUM(Formato6C!AX41+Formato6C!AX79)</f>
        <v>0</v>
      </c>
      <c r="S43" s="214">
        <f>SUM(Formato6C!AY41+Formato6C!AY79)</f>
        <v>0</v>
      </c>
      <c r="T43" s="220">
        <f t="shared" ref="T43:T51" si="6">SUM(R43+S43)</f>
        <v>0</v>
      </c>
      <c r="U43" s="214">
        <f>SUM(Formato6C!BA41+Formato6C!BA79)</f>
        <v>0</v>
      </c>
      <c r="V43" s="214">
        <f>SUM(Formato6C!BB41+Formato6C!BB79)</f>
        <v>0</v>
      </c>
      <c r="W43" s="220">
        <f>SUM(T43-U43)</f>
        <v>0</v>
      </c>
      <c r="X43" s="185"/>
      <c r="Y43" s="335" t="str">
        <f t="shared" ref="Y43:Y51" si="7">IF(OR(U43=V43,U43&gt;V43),"Correcto","Incorrecto")</f>
        <v>Correcto</v>
      </c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</row>
    <row r="44" spans="1:51" s="336" customFormat="1" ht="8.25" customHeight="1">
      <c r="A44" s="331"/>
      <c r="B44" s="331"/>
      <c r="C44" s="375" t="s">
        <v>115</v>
      </c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214">
        <f>SUM(Formato6C!AX42+Formato6C!AX80)</f>
        <v>0</v>
      </c>
      <c r="S44" s="214">
        <f>SUM(Formato6C!AY42+Formato6C!AY80)</f>
        <v>0</v>
      </c>
      <c r="T44" s="220">
        <f t="shared" si="6"/>
        <v>0</v>
      </c>
      <c r="U44" s="214">
        <f>SUM(Formato6C!BA42+Formato6C!BA80)</f>
        <v>0</v>
      </c>
      <c r="V44" s="214">
        <f>SUM(Formato6C!BB42+Formato6C!BB80)</f>
        <v>0</v>
      </c>
      <c r="W44" s="220">
        <f t="shared" ref="W44:W51" si="8">SUM(T44-U44)</f>
        <v>0</v>
      </c>
      <c r="X44" s="185"/>
      <c r="Y44" s="335" t="str">
        <f t="shared" si="7"/>
        <v>Correcto</v>
      </c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</row>
    <row r="45" spans="1:51" s="336" customFormat="1" ht="8.25" customHeight="1">
      <c r="A45" s="331"/>
      <c r="B45" s="331"/>
      <c r="C45" s="375" t="s">
        <v>116</v>
      </c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214">
        <f>SUM(Formato6C!AX43+Formato6C!AX81)</f>
        <v>0</v>
      </c>
      <c r="S45" s="214">
        <f>SUM(Formato6C!AY43+Formato6C!AY81)</f>
        <v>0</v>
      </c>
      <c r="T45" s="220">
        <f t="shared" si="6"/>
        <v>0</v>
      </c>
      <c r="U45" s="214">
        <f>SUM(Formato6C!BA43+Formato6C!BA81)</f>
        <v>0</v>
      </c>
      <c r="V45" s="214">
        <f>SUM(Formato6C!BB43+Formato6C!BB81)</f>
        <v>0</v>
      </c>
      <c r="W45" s="220">
        <f t="shared" si="8"/>
        <v>0</v>
      </c>
      <c r="X45" s="185"/>
      <c r="Y45" s="335" t="str">
        <f t="shared" si="7"/>
        <v>Correcto</v>
      </c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</row>
    <row r="46" spans="1:51" s="336" customFormat="1" ht="8.25" customHeight="1">
      <c r="A46" s="331"/>
      <c r="B46" s="331"/>
      <c r="C46" s="375" t="s">
        <v>117</v>
      </c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214">
        <f>SUM(Formato6C!AX44+Formato6C!AX82)</f>
        <v>0</v>
      </c>
      <c r="S46" s="214">
        <f>SUM(Formato6C!AY44+Formato6C!AY82)</f>
        <v>0</v>
      </c>
      <c r="T46" s="220">
        <f t="shared" si="6"/>
        <v>0</v>
      </c>
      <c r="U46" s="214">
        <f>SUM(Formato6C!BA44+Formato6C!BA82)</f>
        <v>0</v>
      </c>
      <c r="V46" s="214">
        <f>SUM(Formato6C!BB44+Formato6C!BB82)</f>
        <v>0</v>
      </c>
      <c r="W46" s="220">
        <f t="shared" si="8"/>
        <v>0</v>
      </c>
      <c r="X46" s="185"/>
      <c r="Y46" s="335" t="str">
        <f t="shared" si="7"/>
        <v>Correcto</v>
      </c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</row>
    <row r="47" spans="1:51" s="336" customFormat="1" ht="8.25" customHeight="1">
      <c r="A47" s="331"/>
      <c r="B47" s="331"/>
      <c r="C47" s="375" t="s">
        <v>118</v>
      </c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214">
        <f>SUM(Formato6C!AX45+Formato6C!AX83)</f>
        <v>0</v>
      </c>
      <c r="S47" s="214">
        <f>SUM(Formato6C!AY45+Formato6C!AY83)</f>
        <v>0</v>
      </c>
      <c r="T47" s="220">
        <f t="shared" si="6"/>
        <v>0</v>
      </c>
      <c r="U47" s="214">
        <f>SUM(Formato6C!BA45+Formato6C!BA83)</f>
        <v>0</v>
      </c>
      <c r="V47" s="214">
        <f>SUM(Formato6C!BB45+Formato6C!BB83)</f>
        <v>0</v>
      </c>
      <c r="W47" s="220">
        <f t="shared" si="8"/>
        <v>0</v>
      </c>
      <c r="X47" s="185"/>
      <c r="Y47" s="335" t="str">
        <f t="shared" si="7"/>
        <v>Correcto</v>
      </c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</row>
    <row r="48" spans="1:51" s="336" customFormat="1" ht="8.25" customHeight="1">
      <c r="A48" s="331"/>
      <c r="B48" s="331"/>
      <c r="C48" s="375" t="s">
        <v>119</v>
      </c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214">
        <f>SUM(Formato6C!AX46+Formato6C!AX84)</f>
        <v>0</v>
      </c>
      <c r="S48" s="214">
        <f>SUM(Formato6C!AY46+Formato6C!AY84)</f>
        <v>0</v>
      </c>
      <c r="T48" s="220">
        <f t="shared" si="6"/>
        <v>0</v>
      </c>
      <c r="U48" s="214">
        <f>SUM(Formato6C!BA46+Formato6C!BA84)</f>
        <v>0</v>
      </c>
      <c r="V48" s="214">
        <f>SUM(Formato6C!BB46+Formato6C!BB84)</f>
        <v>0</v>
      </c>
      <c r="W48" s="220">
        <f t="shared" si="8"/>
        <v>0</v>
      </c>
      <c r="X48" s="185"/>
      <c r="Y48" s="335" t="str">
        <f t="shared" si="7"/>
        <v>Correcto</v>
      </c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</row>
    <row r="49" spans="1:51" s="336" customFormat="1" ht="8.25" customHeight="1">
      <c r="A49" s="331"/>
      <c r="B49" s="331"/>
      <c r="C49" s="375" t="s">
        <v>120</v>
      </c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214">
        <f>SUM(Formato6C!AX47+Formato6C!AX85)</f>
        <v>0</v>
      </c>
      <c r="S49" s="214">
        <f>SUM(Formato6C!AY47+Formato6C!AY85)</f>
        <v>0</v>
      </c>
      <c r="T49" s="220">
        <f t="shared" si="6"/>
        <v>0</v>
      </c>
      <c r="U49" s="214">
        <f>SUM(Formato6C!BA47+Formato6C!BA85)</f>
        <v>0</v>
      </c>
      <c r="V49" s="214">
        <f>SUM(Formato6C!BB47+Formato6C!BB85)</f>
        <v>0</v>
      </c>
      <c r="W49" s="220">
        <f t="shared" si="8"/>
        <v>0</v>
      </c>
      <c r="X49" s="185"/>
      <c r="Y49" s="335" t="str">
        <f t="shared" si="7"/>
        <v>Correcto</v>
      </c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</row>
    <row r="50" spans="1:51" s="336" customFormat="1" ht="8.25" customHeight="1">
      <c r="A50" s="331"/>
      <c r="B50" s="331"/>
      <c r="C50" s="375" t="s">
        <v>121</v>
      </c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214">
        <f>SUM(Formato6C!AX48+Formato6C!AX86)</f>
        <v>0</v>
      </c>
      <c r="S50" s="214">
        <f>SUM(Formato6C!AY48+Formato6C!AY86)</f>
        <v>0</v>
      </c>
      <c r="T50" s="220">
        <f t="shared" si="6"/>
        <v>0</v>
      </c>
      <c r="U50" s="214">
        <f>SUM(Formato6C!BA48+Formato6C!BA86)</f>
        <v>0</v>
      </c>
      <c r="V50" s="214">
        <f>SUM(Formato6C!BB48+Formato6C!BB86)</f>
        <v>0</v>
      </c>
      <c r="W50" s="220">
        <f t="shared" si="8"/>
        <v>0</v>
      </c>
      <c r="X50" s="185"/>
      <c r="Y50" s="335" t="str">
        <f t="shared" si="7"/>
        <v>Correcto</v>
      </c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</row>
    <row r="51" spans="1:51" s="336" customFormat="1" ht="8.25" customHeight="1">
      <c r="A51" s="331"/>
      <c r="B51" s="331"/>
      <c r="C51" s="375" t="s">
        <v>122</v>
      </c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214">
        <f>SUM(Formato6C!AX49+Formato6C!AX87)</f>
        <v>0</v>
      </c>
      <c r="S51" s="214">
        <f>SUM(Formato6C!AY49+Formato6C!AY87)</f>
        <v>0</v>
      </c>
      <c r="T51" s="220">
        <f t="shared" si="6"/>
        <v>0</v>
      </c>
      <c r="U51" s="214">
        <f>SUM(Formato6C!BA49+Formato6C!BA87)</f>
        <v>0</v>
      </c>
      <c r="V51" s="214">
        <f>SUM(Formato6C!BB49+Formato6C!BB87)</f>
        <v>0</v>
      </c>
      <c r="W51" s="220">
        <f t="shared" si="8"/>
        <v>0</v>
      </c>
      <c r="X51" s="185"/>
      <c r="Y51" s="335" t="str">
        <f t="shared" si="7"/>
        <v>Correcto</v>
      </c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</row>
    <row r="52" spans="1:51" s="336" customFormat="1" ht="8.25" customHeight="1">
      <c r="A52" s="331"/>
      <c r="B52" s="331"/>
      <c r="C52" s="375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185"/>
      <c r="S52" s="185"/>
      <c r="T52" s="185"/>
      <c r="U52" s="185"/>
      <c r="V52" s="185"/>
      <c r="W52" s="185"/>
      <c r="X52" s="18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</row>
    <row r="53" spans="1:51" s="336" customFormat="1" ht="8.25" customHeight="1">
      <c r="A53" s="331"/>
      <c r="B53" s="374" t="s">
        <v>123</v>
      </c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2"/>
      <c r="R53" s="215">
        <f>SUM(R55:R58)</f>
        <v>0</v>
      </c>
      <c r="S53" s="215">
        <f>SUM(S55:S58)</f>
        <v>0</v>
      </c>
      <c r="T53" s="215">
        <f>SUM(R53+S53)</f>
        <v>0</v>
      </c>
      <c r="U53" s="215">
        <f>SUM(U55:U58)</f>
        <v>0</v>
      </c>
      <c r="V53" s="215">
        <f>SUM(V55:V58)</f>
        <v>0</v>
      </c>
      <c r="W53" s="215">
        <f>SUM(T53-U53)</f>
        <v>0</v>
      </c>
      <c r="X53" s="185"/>
      <c r="Y53" s="335" t="str">
        <f>IF(OR(U53=V53,U53&gt;V53),"Correcto","Incorrecto")</f>
        <v>Correcto</v>
      </c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</row>
    <row r="54" spans="1:51" s="336" customFormat="1" ht="8.25" customHeight="1">
      <c r="A54" s="331"/>
      <c r="B54" s="331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2"/>
      <c r="R54" s="333"/>
      <c r="S54" s="333"/>
      <c r="T54" s="333"/>
      <c r="U54" s="333"/>
      <c r="V54" s="333"/>
      <c r="W54" s="333"/>
      <c r="X54" s="18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</row>
    <row r="55" spans="1:51" s="336" customFormat="1" ht="8.25" customHeight="1">
      <c r="A55" s="331"/>
      <c r="B55" s="331"/>
      <c r="C55" s="375" t="s">
        <v>179</v>
      </c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214">
        <f>SUM(Formato6C!AX52+Formato6C!AX90)</f>
        <v>0</v>
      </c>
      <c r="S55" s="214">
        <f>SUM(Formato6C!AY52+Formato6C!AY90)</f>
        <v>0</v>
      </c>
      <c r="T55" s="220">
        <f>SUM(R55+S55)</f>
        <v>0</v>
      </c>
      <c r="U55" s="214">
        <f>SUM(Formato6C!BA52+Formato6C!BA90)</f>
        <v>0</v>
      </c>
      <c r="V55" s="214">
        <f>SUM(Formato6C!BB52+Formato6C!BB90)</f>
        <v>0</v>
      </c>
      <c r="W55" s="220">
        <f>SUM(T55-U55)</f>
        <v>0</v>
      </c>
      <c r="X55" s="185"/>
      <c r="Y55" s="335" t="str">
        <f t="shared" ref="Y55:Y58" si="9">IF(OR(U55=V55,U55&gt;V55),"Correcto","Incorrecto")</f>
        <v>Correcto</v>
      </c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</row>
    <row r="56" spans="1:51" s="336" customFormat="1" ht="8.25" customHeight="1">
      <c r="A56" s="331"/>
      <c r="B56" s="331"/>
      <c r="C56" s="375" t="s">
        <v>178</v>
      </c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214">
        <f>SUM(Formato6C!AX53+Formato6C!AX91)</f>
        <v>0</v>
      </c>
      <c r="S56" s="214">
        <f>SUM(Formato6C!AY53+Formato6C!AY91)</f>
        <v>0</v>
      </c>
      <c r="T56" s="220">
        <f>SUM(R56+S56)</f>
        <v>0</v>
      </c>
      <c r="U56" s="214">
        <f>SUM(Formato6C!BA53+Formato6C!BA91)</f>
        <v>0</v>
      </c>
      <c r="V56" s="214">
        <f>SUM(Formato6C!BB53+Formato6C!BB91)</f>
        <v>0</v>
      </c>
      <c r="W56" s="220">
        <f>SUM(T56-U56)</f>
        <v>0</v>
      </c>
      <c r="X56" s="185"/>
      <c r="Y56" s="335" t="str">
        <f t="shared" si="9"/>
        <v>Correcto</v>
      </c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</row>
    <row r="57" spans="1:51" s="336" customFormat="1" ht="8.25" customHeight="1">
      <c r="A57" s="331"/>
      <c r="B57" s="331"/>
      <c r="C57" s="375" t="s">
        <v>124</v>
      </c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214">
        <f>SUM(Formato6C!AX54+Formato6C!AX92)</f>
        <v>0</v>
      </c>
      <c r="S57" s="214">
        <f>SUM(Formato6C!AY54+Formato6C!AY92)</f>
        <v>0</v>
      </c>
      <c r="T57" s="220">
        <f>SUM(R57+S57)</f>
        <v>0</v>
      </c>
      <c r="U57" s="214">
        <f>SUM(Formato6C!BA54+Formato6C!BA92)</f>
        <v>0</v>
      </c>
      <c r="V57" s="214">
        <f>SUM(Formato6C!BB54+Formato6C!BB92)</f>
        <v>0</v>
      </c>
      <c r="W57" s="220">
        <f>SUM(T57-U57)</f>
        <v>0</v>
      </c>
      <c r="X57" s="185"/>
      <c r="Y57" s="335" t="str">
        <f t="shared" si="9"/>
        <v>Correcto</v>
      </c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</row>
    <row r="58" spans="1:51" s="336" customFormat="1" ht="8.25" customHeight="1">
      <c r="A58" s="331"/>
      <c r="B58" s="331"/>
      <c r="C58" s="375" t="s">
        <v>125</v>
      </c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214">
        <f>SUM(Formato6C!AX55+Formato6C!AX93)</f>
        <v>0</v>
      </c>
      <c r="S58" s="214">
        <f>SUM(Formato6C!AY55+Formato6C!AY93)</f>
        <v>0</v>
      </c>
      <c r="T58" s="220">
        <f>SUM(R58+S58)</f>
        <v>0</v>
      </c>
      <c r="U58" s="214">
        <f>SUM(Formato6C!BA55+Formato6C!BA93)</f>
        <v>0</v>
      </c>
      <c r="V58" s="214">
        <f>SUM(Formato6C!BB55+Formato6C!BB93)</f>
        <v>0</v>
      </c>
      <c r="W58" s="220">
        <f>SUM(T58-U58)</f>
        <v>0</v>
      </c>
      <c r="X58" s="185"/>
      <c r="Y58" s="335" t="str">
        <f t="shared" si="9"/>
        <v>Correcto</v>
      </c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</row>
    <row r="59" spans="1:51" s="336" customFormat="1" ht="8.25" customHeight="1" thickBot="1">
      <c r="A59" s="331"/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2"/>
      <c r="R59" s="333"/>
      <c r="S59" s="333"/>
      <c r="T59" s="333"/>
      <c r="U59" s="333"/>
      <c r="V59" s="333"/>
      <c r="W59" s="333"/>
      <c r="X59" s="18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</row>
    <row r="60" spans="1:51" s="336" customFormat="1" ht="10.5" customHeight="1" thickTop="1">
      <c r="A60" s="342"/>
      <c r="B60" s="343" t="s">
        <v>197</v>
      </c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216">
        <f>SUM(R20+R31+R41+R53)</f>
        <v>60364313</v>
      </c>
      <c r="S60" s="216">
        <f>SUM(S20+S31+S41+S53)</f>
        <v>0</v>
      </c>
      <c r="T60" s="216">
        <f>SUM(R60+S60)</f>
        <v>60364313</v>
      </c>
      <c r="U60" s="216">
        <f>SUM(U20+U31+U41+U53)</f>
        <v>6392557</v>
      </c>
      <c r="V60" s="216">
        <f>SUM(V20+V31+V41+V53)</f>
        <v>6392557</v>
      </c>
      <c r="W60" s="216">
        <f>SUM(T60-U60)</f>
        <v>53971756</v>
      </c>
      <c r="X60" s="345"/>
      <c r="Y60" s="335" t="str">
        <f>IF(OR(U60=V60,U60&gt;V60),"Correcto","Incorrecto")</f>
        <v>Correcto</v>
      </c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</row>
    <row r="61" spans="1:51" s="336" customFormat="1" ht="8.25" customHeight="1">
      <c r="A61" s="331"/>
      <c r="B61" s="376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77"/>
      <c r="S61" s="377"/>
      <c r="T61" s="377"/>
      <c r="U61" s="377"/>
      <c r="V61" s="377"/>
      <c r="W61" s="377"/>
      <c r="X61" s="350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</row>
    <row r="62" spans="1:51" s="336" customFormat="1" ht="16.5">
      <c r="A62" s="410" t="s">
        <v>318</v>
      </c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2"/>
      <c r="S62" s="352"/>
      <c r="T62" s="353"/>
      <c r="U62" s="352"/>
      <c r="V62" s="352"/>
      <c r="W62" s="352"/>
      <c r="X62" s="354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</row>
    <row r="63" spans="1:51" s="336" customFormat="1" ht="8.25" customHeight="1">
      <c r="A63" s="338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9"/>
      <c r="R63" s="355"/>
      <c r="S63" s="355"/>
      <c r="T63" s="355"/>
      <c r="U63" s="355"/>
      <c r="V63" s="355"/>
      <c r="W63" s="355"/>
      <c r="X63" s="350"/>
      <c r="Y63" s="334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</row>
    <row r="64" spans="1:51" s="359" customFormat="1" ht="8.25" customHeight="1">
      <c r="A64" s="356" t="s">
        <v>127</v>
      </c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48" t="s">
        <v>320</v>
      </c>
      <c r="X64" s="357"/>
      <c r="Y64" s="331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58"/>
      <c r="AS64" s="358"/>
      <c r="AT64" s="358"/>
      <c r="AU64" s="358"/>
      <c r="AV64" s="358"/>
      <c r="AW64" s="358"/>
      <c r="AX64" s="358"/>
      <c r="AY64" s="358"/>
    </row>
    <row r="65" spans="1:51" s="336" customFormat="1" ht="10.5" customHeight="1">
      <c r="A65" s="335"/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</row>
    <row r="66" spans="1:51" s="336" customFormat="1" ht="10.5" customHeight="1">
      <c r="A66" s="335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</row>
    <row r="67" spans="1:51" s="336" customFormat="1" ht="10.5" customHeight="1">
      <c r="A67" s="335"/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</row>
    <row r="68" spans="1:51" s="336" customFormat="1" ht="10.5" customHeight="1">
      <c r="A68" s="335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</row>
    <row r="69" spans="1:51" s="336" customFormat="1" ht="10.5" customHeight="1">
      <c r="A69" s="335"/>
      <c r="B69" s="335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</row>
    <row r="70" spans="1:51" s="336" customFormat="1" ht="10.5" customHeight="1">
      <c r="A70" s="335"/>
      <c r="B70" s="335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</row>
    <row r="71" spans="1:51" s="336" customFormat="1" ht="10.5" customHeight="1">
      <c r="A71" s="335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</row>
    <row r="72" spans="1:51" s="336" customFormat="1" ht="10.5" customHeight="1">
      <c r="A72" s="335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</row>
    <row r="73" spans="1:51" s="336" customFormat="1" ht="10.5" customHeight="1">
      <c r="A73" s="335"/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335"/>
      <c r="AU73" s="335"/>
      <c r="AV73" s="335"/>
      <c r="AW73" s="335"/>
      <c r="AX73" s="335"/>
      <c r="AY73" s="335"/>
    </row>
    <row r="74" spans="1:51" s="336" customFormat="1" ht="13.5">
      <c r="A74" s="335"/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</row>
    <row r="75" spans="1:51" s="336" customFormat="1" ht="13.5">
      <c r="A75" s="335"/>
      <c r="B75" s="335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</row>
    <row r="76" spans="1:51" s="336" customFormat="1" ht="13.5">
      <c r="A76" s="335"/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</row>
    <row r="77" spans="1:51" s="336" customFormat="1" ht="13.5">
      <c r="A77" s="335"/>
      <c r="B77" s="335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</row>
    <row r="78" spans="1:51" s="336" customFormat="1" ht="13.5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</row>
    <row r="79" spans="1:51" s="336" customFormat="1" ht="13.5">
      <c r="A79" s="335"/>
      <c r="B79" s="335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</row>
    <row r="80" spans="1:51" s="336" customFormat="1" ht="13.5">
      <c r="A80" s="335"/>
      <c r="B80" s="335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</row>
    <row r="81" spans="1:51" s="336" customFormat="1" ht="13.5">
      <c r="A81" s="335"/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</row>
    <row r="82" spans="1:51" s="336" customFormat="1" ht="13.5">
      <c r="A82" s="335"/>
      <c r="B82" s="335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5"/>
      <c r="AW82" s="335"/>
      <c r="AX82" s="335"/>
      <c r="AY82" s="335"/>
    </row>
    <row r="83" spans="1:51" s="336" customFormat="1" ht="13.5">
      <c r="A83" s="335"/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</row>
    <row r="84" spans="1:51" s="336" customFormat="1" ht="13.5">
      <c r="A84" s="335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</row>
    <row r="85" spans="1:51" s="336" customFormat="1" ht="13.5">
      <c r="A85" s="335"/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</row>
    <row r="86" spans="1:51" s="336" customFormat="1" ht="13.5">
      <c r="A86" s="335"/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</row>
    <row r="87" spans="1:51" s="336" customFormat="1" ht="13.5">
      <c r="A87" s="335"/>
      <c r="B87" s="335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  <c r="AR87" s="335"/>
      <c r="AS87" s="335"/>
      <c r="AT87" s="335"/>
      <c r="AU87" s="335"/>
      <c r="AV87" s="335"/>
      <c r="AW87" s="335"/>
      <c r="AX87" s="335"/>
      <c r="AY87" s="335"/>
    </row>
    <row r="88" spans="1:51" s="336" customFormat="1" ht="13.5">
      <c r="A88" s="335"/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</row>
    <row r="89" spans="1:51" s="336" customFormat="1" ht="13.5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</row>
    <row r="90" spans="1:51" s="336" customFormat="1" ht="13.5">
      <c r="A90" s="335"/>
      <c r="B90" s="335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 s="335"/>
      <c r="AM90" s="335"/>
      <c r="AN90" s="335"/>
      <c r="AO90" s="335"/>
      <c r="AP90" s="335"/>
      <c r="AQ90" s="335"/>
      <c r="AR90" s="335"/>
      <c r="AS90" s="335"/>
      <c r="AT90" s="335"/>
      <c r="AU90" s="335"/>
      <c r="AV90" s="335"/>
      <c r="AW90" s="335"/>
      <c r="AX90" s="335"/>
      <c r="AY90" s="335"/>
    </row>
    <row r="91" spans="1:51" s="336" customFormat="1" ht="13.5">
      <c r="A91" s="335"/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</row>
    <row r="92" spans="1:51" s="336" customFormat="1" ht="13.5">
      <c r="A92" s="335"/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</row>
    <row r="93" spans="1:51" s="336" customFormat="1" ht="13.5">
      <c r="A93" s="335"/>
      <c r="B93" s="335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35"/>
      <c r="AL93" s="335"/>
      <c r="AM93" s="335"/>
      <c r="AN93" s="335"/>
      <c r="AO93" s="335"/>
      <c r="AP93" s="335"/>
      <c r="AQ93" s="335"/>
      <c r="AR93" s="335"/>
      <c r="AS93" s="335"/>
      <c r="AT93" s="335"/>
      <c r="AU93" s="335"/>
      <c r="AV93" s="335"/>
      <c r="AW93" s="335"/>
      <c r="AX93" s="335"/>
      <c r="AY93" s="335"/>
    </row>
    <row r="94" spans="1:51" s="336" customFormat="1" ht="13.5">
      <c r="A94" s="335"/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5"/>
      <c r="AI94" s="335"/>
      <c r="AJ94" s="335"/>
      <c r="AK94" s="335"/>
      <c r="AL94" s="335"/>
      <c r="AM94" s="335"/>
      <c r="AN94" s="335"/>
      <c r="AO94" s="335"/>
      <c r="AP94" s="335"/>
      <c r="AQ94" s="335"/>
      <c r="AR94" s="335"/>
      <c r="AS94" s="335"/>
      <c r="AT94" s="335"/>
      <c r="AU94" s="335"/>
      <c r="AV94" s="335"/>
      <c r="AW94" s="335"/>
      <c r="AX94" s="335"/>
      <c r="AY94" s="335"/>
    </row>
    <row r="95" spans="1:51" s="336" customFormat="1" ht="13.5">
      <c r="A95" s="335"/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5"/>
    </row>
    <row r="96" spans="1:51" s="336" customFormat="1" ht="13.5">
      <c r="A96" s="335"/>
      <c r="B96" s="335"/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</row>
    <row r="97" spans="1:51" s="336" customFormat="1" ht="13.5">
      <c r="A97" s="335"/>
      <c r="B97" s="335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335"/>
      <c r="AV97" s="335"/>
      <c r="AW97" s="335"/>
      <c r="AX97" s="335"/>
      <c r="AY97" s="335"/>
    </row>
    <row r="98" spans="1:51" s="336" customFormat="1" ht="13.5">
      <c r="A98" s="335"/>
      <c r="B98" s="335"/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335"/>
      <c r="AV98" s="335"/>
      <c r="AW98" s="335"/>
      <c r="AX98" s="335"/>
      <c r="AY98" s="335"/>
    </row>
    <row r="99" spans="1:51" s="336" customFormat="1" ht="13.5">
      <c r="A99" s="335"/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5"/>
    </row>
    <row r="100" spans="1:51" s="336" customFormat="1" ht="13.5">
      <c r="A100" s="335"/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335"/>
      <c r="AK100" s="335"/>
      <c r="AL100" s="335"/>
      <c r="AM100" s="335"/>
      <c r="AN100" s="335"/>
      <c r="AO100" s="335"/>
      <c r="AP100" s="335"/>
      <c r="AQ100" s="335"/>
      <c r="AR100" s="335"/>
      <c r="AS100" s="335"/>
      <c r="AT100" s="335"/>
      <c r="AU100" s="335"/>
      <c r="AV100" s="335"/>
      <c r="AW100" s="335"/>
      <c r="AX100" s="335"/>
      <c r="AY100" s="335"/>
    </row>
    <row r="101" spans="1:51" s="336" customFormat="1" ht="13.5">
      <c r="A101" s="335"/>
      <c r="B101" s="335"/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35"/>
      <c r="R101" s="335"/>
      <c r="S101" s="335"/>
      <c r="T101" s="335"/>
      <c r="U101" s="335"/>
      <c r="V101" s="335"/>
      <c r="W101" s="335"/>
      <c r="X101" s="335"/>
      <c r="Y101" s="335"/>
      <c r="Z101" s="335"/>
      <c r="AA101" s="335"/>
      <c r="AB101" s="335"/>
      <c r="AC101" s="335"/>
      <c r="AD101" s="335"/>
      <c r="AE101" s="335"/>
      <c r="AF101" s="335"/>
      <c r="AG101" s="335"/>
      <c r="AH101" s="335"/>
      <c r="AI101" s="335"/>
      <c r="AJ101" s="335"/>
      <c r="AK101" s="335"/>
      <c r="AL101" s="335"/>
      <c r="AM101" s="335"/>
      <c r="AN101" s="335"/>
      <c r="AO101" s="335"/>
      <c r="AP101" s="335"/>
      <c r="AQ101" s="335"/>
      <c r="AR101" s="335"/>
      <c r="AS101" s="335"/>
      <c r="AT101" s="335"/>
      <c r="AU101" s="335"/>
      <c r="AV101" s="335"/>
      <c r="AW101" s="335"/>
      <c r="AX101" s="335"/>
      <c r="AY101" s="335"/>
    </row>
    <row r="102" spans="1:51" s="336" customFormat="1" ht="13.5">
      <c r="A102" s="335"/>
      <c r="B102" s="335"/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  <c r="AR102" s="335"/>
      <c r="AS102" s="335"/>
      <c r="AT102" s="335"/>
      <c r="AU102" s="335"/>
      <c r="AV102" s="335"/>
      <c r="AW102" s="335"/>
      <c r="AX102" s="335"/>
      <c r="AY102" s="335"/>
    </row>
    <row r="103" spans="1:51" s="336" customFormat="1" ht="13.5">
      <c r="A103" s="335"/>
      <c r="B103" s="335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</row>
    <row r="104" spans="1:51" s="336" customFormat="1" ht="13.5">
      <c r="A104" s="335"/>
      <c r="B104" s="335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</row>
    <row r="105" spans="1:51" s="336" customFormat="1" ht="13.5">
      <c r="A105" s="335"/>
      <c r="B105" s="335"/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  <c r="AT105" s="335"/>
      <c r="AU105" s="335"/>
      <c r="AV105" s="335"/>
      <c r="AW105" s="335"/>
      <c r="AX105" s="335"/>
      <c r="AY105" s="335"/>
    </row>
    <row r="106" spans="1:51" s="336" customFormat="1" ht="13.5">
      <c r="A106" s="335"/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E106" s="335"/>
      <c r="AF106" s="335"/>
      <c r="AG106" s="335"/>
      <c r="AH106" s="335"/>
      <c r="AI106" s="335"/>
      <c r="AJ106" s="335"/>
      <c r="AK106" s="335"/>
      <c r="AL106" s="335"/>
      <c r="AM106" s="335"/>
      <c r="AN106" s="335"/>
      <c r="AO106" s="335"/>
      <c r="AP106" s="335"/>
      <c r="AQ106" s="335"/>
      <c r="AR106" s="335"/>
      <c r="AS106" s="335"/>
      <c r="AT106" s="335"/>
      <c r="AU106" s="335"/>
      <c r="AV106" s="335"/>
      <c r="AW106" s="335"/>
      <c r="AX106" s="335"/>
      <c r="AY106" s="335"/>
    </row>
    <row r="107" spans="1:51" s="336" customFormat="1" ht="13.5">
      <c r="A107" s="335"/>
      <c r="B107" s="335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35"/>
      <c r="AE107" s="335"/>
      <c r="AF107" s="335"/>
      <c r="AG107" s="335"/>
      <c r="AH107" s="335"/>
      <c r="AI107" s="335"/>
      <c r="AJ107" s="335"/>
      <c r="AK107" s="335"/>
      <c r="AL107" s="335"/>
      <c r="AM107" s="335"/>
      <c r="AN107" s="335"/>
      <c r="AO107" s="335"/>
      <c r="AP107" s="335"/>
      <c r="AQ107" s="335"/>
      <c r="AR107" s="335"/>
      <c r="AS107" s="335"/>
      <c r="AT107" s="335"/>
      <c r="AU107" s="335"/>
      <c r="AV107" s="335"/>
      <c r="AW107" s="335"/>
      <c r="AX107" s="335"/>
      <c r="AY107" s="335"/>
    </row>
    <row r="108" spans="1:51" s="336" customFormat="1" ht="13.5">
      <c r="A108" s="335"/>
      <c r="B108" s="335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  <c r="AR108" s="335"/>
      <c r="AS108" s="335"/>
      <c r="AT108" s="335"/>
      <c r="AU108" s="335"/>
      <c r="AV108" s="335"/>
      <c r="AW108" s="335"/>
      <c r="AX108" s="335"/>
      <c r="AY108" s="335"/>
    </row>
    <row r="109" spans="1:51" s="336" customFormat="1" ht="13.5">
      <c r="A109" s="335"/>
      <c r="B109" s="335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  <c r="AK109" s="335"/>
      <c r="AL109" s="335"/>
      <c r="AM109" s="335"/>
      <c r="AN109" s="335"/>
      <c r="AO109" s="335"/>
      <c r="AP109" s="335"/>
      <c r="AQ109" s="335"/>
      <c r="AR109" s="335"/>
      <c r="AS109" s="335"/>
      <c r="AT109" s="335"/>
      <c r="AU109" s="335"/>
      <c r="AV109" s="335"/>
      <c r="AW109" s="335"/>
      <c r="AX109" s="335"/>
      <c r="AY109" s="335"/>
    </row>
    <row r="110" spans="1:51" s="336" customFormat="1" ht="13.5">
      <c r="A110" s="335"/>
      <c r="B110" s="335"/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  <c r="W110" s="335"/>
      <c r="X110" s="335"/>
      <c r="Y110" s="335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5"/>
      <c r="AL110" s="335"/>
      <c r="AM110" s="335"/>
      <c r="AN110" s="335"/>
      <c r="AO110" s="335"/>
      <c r="AP110" s="335"/>
      <c r="AQ110" s="335"/>
      <c r="AR110" s="335"/>
      <c r="AS110" s="335"/>
      <c r="AT110" s="335"/>
      <c r="AU110" s="335"/>
      <c r="AV110" s="335"/>
      <c r="AW110" s="335"/>
      <c r="AX110" s="335"/>
      <c r="AY110" s="335"/>
    </row>
    <row r="111" spans="1:51" s="336" customFormat="1" ht="13.5">
      <c r="A111" s="335"/>
      <c r="B111" s="335"/>
      <c r="C111" s="335"/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  <c r="X111" s="335"/>
      <c r="Y111" s="335"/>
      <c r="Z111" s="335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5"/>
      <c r="AL111" s="335"/>
      <c r="AM111" s="335"/>
      <c r="AN111" s="335"/>
      <c r="AO111" s="335"/>
      <c r="AP111" s="335"/>
      <c r="AQ111" s="335"/>
      <c r="AR111" s="335"/>
      <c r="AS111" s="335"/>
      <c r="AT111" s="335"/>
      <c r="AU111" s="335"/>
      <c r="AV111" s="335"/>
      <c r="AW111" s="335"/>
      <c r="AX111" s="335"/>
      <c r="AY111" s="335"/>
    </row>
    <row r="112" spans="1:51" s="336" customFormat="1" ht="13.5">
      <c r="A112" s="335"/>
      <c r="B112" s="335"/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  <c r="R112" s="335"/>
      <c r="S112" s="335"/>
      <c r="T112" s="335"/>
      <c r="U112" s="335"/>
      <c r="V112" s="335"/>
      <c r="W112" s="335"/>
      <c r="X112" s="335"/>
      <c r="Y112" s="335"/>
      <c r="Z112" s="335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  <c r="AK112" s="335"/>
      <c r="AL112" s="335"/>
      <c r="AM112" s="335"/>
      <c r="AN112" s="335"/>
      <c r="AO112" s="335"/>
      <c r="AP112" s="335"/>
      <c r="AQ112" s="335"/>
      <c r="AR112" s="335"/>
      <c r="AS112" s="335"/>
      <c r="AT112" s="335"/>
      <c r="AU112" s="335"/>
      <c r="AV112" s="335"/>
      <c r="AW112" s="335"/>
      <c r="AX112" s="335"/>
      <c r="AY112" s="335"/>
    </row>
    <row r="113" spans="1:51" s="336" customFormat="1" ht="13.5">
      <c r="A113" s="335"/>
      <c r="B113" s="335"/>
      <c r="C113" s="335"/>
      <c r="D113" s="335"/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5"/>
      <c r="AL113" s="335"/>
      <c r="AM113" s="335"/>
      <c r="AN113" s="335"/>
      <c r="AO113" s="335"/>
      <c r="AP113" s="335"/>
      <c r="AQ113" s="335"/>
      <c r="AR113" s="335"/>
      <c r="AS113" s="335"/>
      <c r="AT113" s="335"/>
      <c r="AU113" s="335"/>
      <c r="AV113" s="335"/>
      <c r="AW113" s="335"/>
      <c r="AX113" s="335"/>
      <c r="AY113" s="335"/>
    </row>
    <row r="114" spans="1:51" s="336" customFormat="1" ht="13.5">
      <c r="A114" s="335"/>
      <c r="B114" s="335"/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35"/>
      <c r="R114" s="335"/>
      <c r="S114" s="335"/>
      <c r="T114" s="335"/>
      <c r="U114" s="335"/>
      <c r="V114" s="335"/>
      <c r="W114" s="335"/>
      <c r="X114" s="335"/>
      <c r="Y114" s="335"/>
      <c r="Z114" s="335"/>
      <c r="AA114" s="335"/>
      <c r="AB114" s="335"/>
      <c r="AC114" s="335"/>
      <c r="AD114" s="335"/>
      <c r="AE114" s="335"/>
      <c r="AF114" s="335"/>
      <c r="AG114" s="335"/>
      <c r="AH114" s="335"/>
      <c r="AI114" s="335"/>
      <c r="AJ114" s="335"/>
      <c r="AK114" s="335"/>
      <c r="AL114" s="335"/>
      <c r="AM114" s="335"/>
      <c r="AN114" s="335"/>
      <c r="AO114" s="335"/>
      <c r="AP114" s="335"/>
      <c r="AQ114" s="335"/>
      <c r="AR114" s="335"/>
      <c r="AS114" s="335"/>
      <c r="AT114" s="335"/>
      <c r="AU114" s="335"/>
      <c r="AV114" s="335"/>
      <c r="AW114" s="335"/>
      <c r="AX114" s="335"/>
      <c r="AY114" s="335"/>
    </row>
    <row r="115" spans="1:51" s="336" customFormat="1" ht="13.5">
      <c r="A115" s="335"/>
      <c r="B115" s="335"/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5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5"/>
      <c r="AL115" s="335"/>
      <c r="AM115" s="335"/>
      <c r="AN115" s="335"/>
      <c r="AO115" s="335"/>
      <c r="AP115" s="335"/>
      <c r="AQ115" s="335"/>
      <c r="AR115" s="335"/>
      <c r="AS115" s="335"/>
      <c r="AT115" s="335"/>
      <c r="AU115" s="335"/>
      <c r="AV115" s="335"/>
      <c r="AW115" s="335"/>
      <c r="AX115" s="335"/>
      <c r="AY115" s="335"/>
    </row>
    <row r="116" spans="1:51" s="336" customFormat="1" ht="13.5">
      <c r="A116" s="335"/>
      <c r="B116" s="335"/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  <c r="AK116" s="335"/>
      <c r="AL116" s="335"/>
      <c r="AM116" s="335"/>
      <c r="AN116" s="335"/>
      <c r="AO116" s="335"/>
      <c r="AP116" s="335"/>
      <c r="AQ116" s="335"/>
      <c r="AR116" s="335"/>
      <c r="AS116" s="335"/>
      <c r="AT116" s="335"/>
      <c r="AU116" s="335"/>
      <c r="AV116" s="335"/>
      <c r="AW116" s="335"/>
      <c r="AX116" s="335"/>
      <c r="AY116" s="335"/>
    </row>
    <row r="117" spans="1:51" s="336" customFormat="1" ht="13.5">
      <c r="A117" s="335"/>
      <c r="B117" s="335"/>
      <c r="C117" s="335"/>
      <c r="D117" s="335"/>
      <c r="E117" s="335"/>
      <c r="F117" s="335"/>
      <c r="G117" s="335"/>
      <c r="H117" s="335"/>
      <c r="I117" s="335"/>
      <c r="J117" s="335"/>
      <c r="K117" s="335"/>
      <c r="L117" s="335"/>
      <c r="M117" s="335"/>
      <c r="N117" s="335"/>
      <c r="O117" s="335"/>
      <c r="P117" s="335"/>
      <c r="Q117" s="335"/>
      <c r="R117" s="335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5"/>
      <c r="AJ117" s="335"/>
      <c r="AK117" s="335"/>
      <c r="AL117" s="335"/>
      <c r="AM117" s="335"/>
      <c r="AN117" s="335"/>
      <c r="AO117" s="335"/>
      <c r="AP117" s="335"/>
      <c r="AQ117" s="335"/>
      <c r="AR117" s="335"/>
      <c r="AS117" s="335"/>
      <c r="AT117" s="335"/>
      <c r="AU117" s="335"/>
      <c r="AV117" s="335"/>
      <c r="AW117" s="335"/>
      <c r="AX117" s="335"/>
      <c r="AY117" s="335"/>
    </row>
    <row r="118" spans="1:51" s="336" customFormat="1" ht="13.5">
      <c r="A118" s="335"/>
      <c r="B118" s="335"/>
      <c r="C118" s="335"/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  <c r="AD118" s="335"/>
      <c r="AE118" s="335"/>
      <c r="AF118" s="335"/>
      <c r="AG118" s="335"/>
      <c r="AH118" s="335"/>
      <c r="AI118" s="335"/>
      <c r="AJ118" s="335"/>
      <c r="AK118" s="335"/>
      <c r="AL118" s="335"/>
      <c r="AM118" s="335"/>
      <c r="AN118" s="335"/>
      <c r="AO118" s="335"/>
      <c r="AP118" s="335"/>
      <c r="AQ118" s="335"/>
      <c r="AR118" s="335"/>
      <c r="AS118" s="335"/>
      <c r="AT118" s="335"/>
      <c r="AU118" s="335"/>
      <c r="AV118" s="335"/>
      <c r="AW118" s="335"/>
      <c r="AX118" s="335"/>
      <c r="AY118" s="335"/>
    </row>
    <row r="119" spans="1:51" s="336" customFormat="1" ht="13.5">
      <c r="A119" s="335"/>
      <c r="B119" s="335"/>
      <c r="C119" s="335"/>
      <c r="D119" s="335"/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35"/>
      <c r="R119" s="335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E119" s="335"/>
      <c r="AF119" s="335"/>
      <c r="AG119" s="335"/>
      <c r="AH119" s="335"/>
      <c r="AI119" s="335"/>
      <c r="AJ119" s="335"/>
      <c r="AK119" s="335"/>
      <c r="AL119" s="335"/>
      <c r="AM119" s="335"/>
      <c r="AN119" s="335"/>
      <c r="AO119" s="335"/>
      <c r="AP119" s="335"/>
      <c r="AQ119" s="335"/>
      <c r="AR119" s="335"/>
      <c r="AS119" s="335"/>
      <c r="AT119" s="335"/>
      <c r="AU119" s="335"/>
      <c r="AV119" s="335"/>
      <c r="AW119" s="335"/>
      <c r="AX119" s="335"/>
      <c r="AY119" s="335"/>
    </row>
    <row r="120" spans="1:51" s="336" customFormat="1" ht="13.5">
      <c r="A120" s="335"/>
      <c r="B120" s="335"/>
      <c r="C120" s="335"/>
      <c r="D120" s="335"/>
      <c r="E120" s="335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  <c r="R120" s="335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E120" s="335"/>
      <c r="AF120" s="335"/>
      <c r="AG120" s="335"/>
      <c r="AH120" s="335"/>
      <c r="AI120" s="335"/>
      <c r="AJ120" s="335"/>
      <c r="AK120" s="335"/>
      <c r="AL120" s="335"/>
      <c r="AM120" s="335"/>
      <c r="AN120" s="335"/>
      <c r="AO120" s="335"/>
      <c r="AP120" s="335"/>
      <c r="AQ120" s="335"/>
      <c r="AR120" s="335"/>
      <c r="AS120" s="335"/>
      <c r="AT120" s="335"/>
      <c r="AU120" s="335"/>
      <c r="AV120" s="335"/>
      <c r="AW120" s="335"/>
      <c r="AX120" s="335"/>
      <c r="AY120" s="335"/>
    </row>
    <row r="121" spans="1:51" s="336" customFormat="1" ht="13.5">
      <c r="A121" s="335"/>
      <c r="B121" s="335"/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  <c r="R121" s="335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  <c r="AR121" s="335"/>
      <c r="AS121" s="335"/>
      <c r="AT121" s="335"/>
      <c r="AU121" s="335"/>
      <c r="AV121" s="335"/>
      <c r="AW121" s="335"/>
      <c r="AX121" s="335"/>
      <c r="AY121" s="335"/>
    </row>
    <row r="122" spans="1:51" s="336" customFormat="1" ht="13.5">
      <c r="A122" s="335"/>
      <c r="B122" s="335"/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5"/>
      <c r="AO122" s="335"/>
      <c r="AP122" s="335"/>
      <c r="AQ122" s="335"/>
      <c r="AR122" s="335"/>
      <c r="AS122" s="335"/>
      <c r="AT122" s="335"/>
      <c r="AU122" s="335"/>
      <c r="AV122" s="335"/>
      <c r="AW122" s="335"/>
      <c r="AX122" s="335"/>
      <c r="AY122" s="335"/>
    </row>
    <row r="123" spans="1:51" s="336" customFormat="1" ht="13.5">
      <c r="A123" s="335"/>
      <c r="B123" s="335"/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E123" s="335"/>
      <c r="AF123" s="335"/>
      <c r="AG123" s="335"/>
      <c r="AH123" s="335"/>
      <c r="AI123" s="335"/>
      <c r="AJ123" s="335"/>
      <c r="AK123" s="335"/>
      <c r="AL123" s="335"/>
      <c r="AM123" s="335"/>
      <c r="AN123" s="335"/>
      <c r="AO123" s="335"/>
      <c r="AP123" s="335"/>
      <c r="AQ123" s="335"/>
      <c r="AR123" s="335"/>
      <c r="AS123" s="335"/>
      <c r="AT123" s="335"/>
      <c r="AU123" s="335"/>
      <c r="AV123" s="335"/>
      <c r="AW123" s="335"/>
      <c r="AX123" s="335"/>
      <c r="AY123" s="335"/>
    </row>
    <row r="124" spans="1:51" s="336" customFormat="1" ht="13.5">
      <c r="A124" s="335"/>
      <c r="B124" s="335"/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35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E124" s="335"/>
      <c r="AF124" s="335"/>
      <c r="AG124" s="335"/>
      <c r="AH124" s="335"/>
      <c r="AI124" s="335"/>
      <c r="AJ124" s="335"/>
      <c r="AK124" s="335"/>
      <c r="AL124" s="335"/>
      <c r="AM124" s="335"/>
      <c r="AN124" s="335"/>
      <c r="AO124" s="335"/>
      <c r="AP124" s="335"/>
      <c r="AQ124" s="335"/>
      <c r="AR124" s="335"/>
      <c r="AS124" s="335"/>
      <c r="AT124" s="335"/>
      <c r="AU124" s="335"/>
      <c r="AV124" s="335"/>
      <c r="AW124" s="335"/>
      <c r="AX124" s="335"/>
      <c r="AY124" s="335"/>
    </row>
    <row r="125" spans="1:51" s="336" customFormat="1" ht="13.5">
      <c r="A125" s="335"/>
      <c r="B125" s="335"/>
      <c r="C125" s="335"/>
      <c r="D125" s="335"/>
      <c r="E125" s="335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35"/>
      <c r="R125" s="335"/>
      <c r="S125" s="335"/>
      <c r="T125" s="335"/>
      <c r="U125" s="335"/>
      <c r="V125" s="335"/>
      <c r="W125" s="335"/>
      <c r="X125" s="335"/>
      <c r="Y125" s="335"/>
      <c r="Z125" s="335"/>
      <c r="AA125" s="335"/>
      <c r="AB125" s="335"/>
      <c r="AC125" s="335"/>
      <c r="AD125" s="335"/>
      <c r="AE125" s="335"/>
      <c r="AF125" s="335"/>
      <c r="AG125" s="335"/>
      <c r="AH125" s="335"/>
      <c r="AI125" s="335"/>
      <c r="AJ125" s="335"/>
      <c r="AK125" s="335"/>
      <c r="AL125" s="335"/>
      <c r="AM125" s="335"/>
      <c r="AN125" s="335"/>
      <c r="AO125" s="335"/>
      <c r="AP125" s="335"/>
      <c r="AQ125" s="335"/>
      <c r="AR125" s="335"/>
      <c r="AS125" s="335"/>
      <c r="AT125" s="335"/>
      <c r="AU125" s="335"/>
      <c r="AV125" s="335"/>
      <c r="AW125" s="335"/>
      <c r="AX125" s="335"/>
      <c r="AY125" s="335"/>
    </row>
    <row r="126" spans="1:51" s="336" customFormat="1" ht="13.5">
      <c r="A126" s="335"/>
      <c r="B126" s="335"/>
      <c r="C126" s="335"/>
      <c r="D126" s="335"/>
      <c r="E126" s="335"/>
      <c r="F126" s="335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  <c r="AK126" s="335"/>
      <c r="AL126" s="335"/>
      <c r="AM126" s="335"/>
      <c r="AN126" s="335"/>
      <c r="AO126" s="335"/>
      <c r="AP126" s="335"/>
      <c r="AQ126" s="335"/>
      <c r="AR126" s="335"/>
      <c r="AS126" s="335"/>
      <c r="AT126" s="335"/>
      <c r="AU126" s="335"/>
      <c r="AV126" s="335"/>
      <c r="AW126" s="335"/>
      <c r="AX126" s="335"/>
      <c r="AY126" s="335"/>
    </row>
    <row r="127" spans="1:51" s="336" customFormat="1" ht="13.5">
      <c r="A127" s="335"/>
      <c r="B127" s="335"/>
      <c r="C127" s="335"/>
      <c r="D127" s="335"/>
      <c r="E127" s="335"/>
      <c r="F127" s="335"/>
      <c r="G127" s="335"/>
      <c r="H127" s="335"/>
      <c r="I127" s="335"/>
      <c r="J127" s="335"/>
      <c r="K127" s="335"/>
      <c r="L127" s="335"/>
      <c r="M127" s="335"/>
      <c r="N127" s="335"/>
      <c r="O127" s="335"/>
      <c r="P127" s="335"/>
      <c r="Q127" s="335"/>
      <c r="R127" s="335"/>
      <c r="S127" s="335"/>
      <c r="T127" s="335"/>
      <c r="U127" s="335"/>
      <c r="V127" s="335"/>
      <c r="W127" s="335"/>
      <c r="X127" s="335"/>
      <c r="Y127" s="335"/>
      <c r="Z127" s="335"/>
      <c r="AA127" s="335"/>
      <c r="AB127" s="335"/>
      <c r="AC127" s="335"/>
      <c r="AD127" s="335"/>
      <c r="AE127" s="335"/>
      <c r="AF127" s="335"/>
      <c r="AG127" s="335"/>
      <c r="AH127" s="335"/>
      <c r="AI127" s="335"/>
      <c r="AJ127" s="335"/>
      <c r="AK127" s="335"/>
      <c r="AL127" s="335"/>
      <c r="AM127" s="335"/>
      <c r="AN127" s="335"/>
      <c r="AO127" s="335"/>
      <c r="AP127" s="335"/>
      <c r="AQ127" s="335"/>
      <c r="AR127" s="335"/>
      <c r="AS127" s="335"/>
      <c r="AT127" s="335"/>
      <c r="AU127" s="335"/>
      <c r="AV127" s="335"/>
      <c r="AW127" s="335"/>
      <c r="AX127" s="335"/>
      <c r="AY127" s="335"/>
    </row>
    <row r="128" spans="1:51" s="336" customFormat="1" ht="13.5">
      <c r="A128" s="335"/>
      <c r="B128" s="335"/>
      <c r="C128" s="335"/>
      <c r="D128" s="335"/>
      <c r="E128" s="335"/>
      <c r="F128" s="335"/>
      <c r="G128" s="335"/>
      <c r="H128" s="335"/>
      <c r="I128" s="335"/>
      <c r="J128" s="335"/>
      <c r="K128" s="335"/>
      <c r="L128" s="335"/>
      <c r="M128" s="335"/>
      <c r="N128" s="335"/>
      <c r="O128" s="335"/>
      <c r="P128" s="335"/>
      <c r="Q128" s="335"/>
      <c r="R128" s="335"/>
      <c r="S128" s="335"/>
      <c r="T128" s="335"/>
      <c r="U128" s="335"/>
      <c r="V128" s="335"/>
      <c r="W128" s="335"/>
      <c r="X128" s="335"/>
      <c r="Y128" s="335"/>
      <c r="Z128" s="335"/>
      <c r="AA128" s="335"/>
      <c r="AB128" s="335"/>
      <c r="AC128" s="335"/>
      <c r="AD128" s="335"/>
      <c r="AE128" s="335"/>
      <c r="AF128" s="335"/>
      <c r="AG128" s="335"/>
      <c r="AH128" s="335"/>
      <c r="AI128" s="335"/>
      <c r="AJ128" s="335"/>
      <c r="AK128" s="335"/>
      <c r="AL128" s="335"/>
      <c r="AM128" s="335"/>
      <c r="AN128" s="335"/>
      <c r="AO128" s="335"/>
      <c r="AP128" s="335"/>
      <c r="AQ128" s="335"/>
      <c r="AR128" s="335"/>
      <c r="AS128" s="335"/>
      <c r="AT128" s="335"/>
      <c r="AU128" s="335"/>
      <c r="AV128" s="335"/>
      <c r="AW128" s="335"/>
      <c r="AX128" s="335"/>
      <c r="AY128" s="335"/>
    </row>
    <row r="129" spans="1:51" s="336" customFormat="1" ht="13.5">
      <c r="A129" s="335"/>
      <c r="B129" s="335"/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335"/>
      <c r="AF129" s="335"/>
      <c r="AG129" s="335"/>
      <c r="AH129" s="335"/>
      <c r="AI129" s="335"/>
      <c r="AJ129" s="335"/>
      <c r="AK129" s="335"/>
      <c r="AL129" s="335"/>
      <c r="AM129" s="335"/>
      <c r="AN129" s="335"/>
      <c r="AO129" s="335"/>
      <c r="AP129" s="335"/>
      <c r="AQ129" s="335"/>
      <c r="AR129" s="335"/>
      <c r="AS129" s="335"/>
      <c r="AT129" s="335"/>
      <c r="AU129" s="335"/>
      <c r="AV129" s="335"/>
      <c r="AW129" s="335"/>
      <c r="AX129" s="335"/>
      <c r="AY129" s="335"/>
    </row>
    <row r="130" spans="1:51" s="336" customFormat="1" ht="13.5">
      <c r="A130" s="335"/>
      <c r="B130" s="335"/>
      <c r="C130" s="335"/>
      <c r="D130" s="335"/>
      <c r="E130" s="335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E130" s="335"/>
      <c r="AF130" s="335"/>
      <c r="AG130" s="335"/>
      <c r="AH130" s="335"/>
      <c r="AI130" s="335"/>
      <c r="AJ130" s="335"/>
      <c r="AK130" s="335"/>
      <c r="AL130" s="335"/>
      <c r="AM130" s="335"/>
      <c r="AN130" s="335"/>
      <c r="AO130" s="335"/>
      <c r="AP130" s="335"/>
      <c r="AQ130" s="335"/>
      <c r="AR130" s="335"/>
      <c r="AS130" s="335"/>
      <c r="AT130" s="335"/>
      <c r="AU130" s="335"/>
      <c r="AV130" s="335"/>
      <c r="AW130" s="335"/>
      <c r="AX130" s="335"/>
      <c r="AY130" s="335"/>
    </row>
    <row r="131" spans="1:51" s="336" customFormat="1" ht="13.5">
      <c r="A131" s="335"/>
      <c r="B131" s="335"/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35"/>
      <c r="AK131" s="335"/>
      <c r="AL131" s="335"/>
      <c r="AM131" s="335"/>
      <c r="AN131" s="335"/>
      <c r="AO131" s="335"/>
      <c r="AP131" s="335"/>
      <c r="AQ131" s="335"/>
      <c r="AR131" s="335"/>
      <c r="AS131" s="335"/>
      <c r="AT131" s="335"/>
      <c r="AU131" s="335"/>
      <c r="AV131" s="335"/>
      <c r="AW131" s="335"/>
      <c r="AX131" s="335"/>
      <c r="AY131" s="335"/>
    </row>
    <row r="132" spans="1:51" s="336" customFormat="1" ht="13.5">
      <c r="A132" s="335"/>
      <c r="B132" s="335"/>
      <c r="C132" s="335"/>
      <c r="D132" s="335"/>
      <c r="E132" s="335"/>
      <c r="F132" s="335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  <c r="AK132" s="335"/>
      <c r="AL132" s="335"/>
      <c r="AM132" s="335"/>
      <c r="AN132" s="335"/>
      <c r="AO132" s="335"/>
      <c r="AP132" s="335"/>
      <c r="AQ132" s="335"/>
      <c r="AR132" s="335"/>
      <c r="AS132" s="335"/>
      <c r="AT132" s="335"/>
      <c r="AU132" s="335"/>
      <c r="AV132" s="335"/>
      <c r="AW132" s="335"/>
      <c r="AX132" s="335"/>
      <c r="AY132" s="335"/>
    </row>
    <row r="133" spans="1:51" s="336" customFormat="1" ht="13.5">
      <c r="A133" s="335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35"/>
      <c r="AK133" s="335"/>
      <c r="AL133" s="335"/>
      <c r="AM133" s="335"/>
      <c r="AN133" s="335"/>
      <c r="AO133" s="335"/>
      <c r="AP133" s="335"/>
      <c r="AQ133" s="335"/>
      <c r="AR133" s="335"/>
      <c r="AS133" s="335"/>
      <c r="AT133" s="335"/>
      <c r="AU133" s="335"/>
      <c r="AV133" s="335"/>
      <c r="AW133" s="335"/>
      <c r="AX133" s="335"/>
      <c r="AY133" s="335"/>
    </row>
    <row r="134" spans="1:51" s="336" customFormat="1" ht="13.5">
      <c r="A134" s="335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5"/>
      <c r="AS134" s="335"/>
      <c r="AT134" s="335"/>
      <c r="AU134" s="335"/>
      <c r="AV134" s="335"/>
      <c r="AW134" s="335"/>
      <c r="AX134" s="335"/>
      <c r="AY134" s="335"/>
    </row>
    <row r="135" spans="1:51" s="336" customFormat="1" ht="13.5">
      <c r="A135" s="335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335"/>
      <c r="AL135" s="335"/>
      <c r="AM135" s="335"/>
      <c r="AN135" s="335"/>
      <c r="AO135" s="335"/>
      <c r="AP135" s="335"/>
      <c r="AQ135" s="335"/>
      <c r="AR135" s="335"/>
      <c r="AS135" s="335"/>
      <c r="AT135" s="335"/>
      <c r="AU135" s="335"/>
      <c r="AV135" s="335"/>
      <c r="AW135" s="335"/>
      <c r="AX135" s="335"/>
      <c r="AY135" s="335"/>
    </row>
    <row r="136" spans="1:51" s="336" customFormat="1" ht="13.5">
      <c r="A136" s="335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5"/>
      <c r="N136" s="335"/>
      <c r="O136" s="335"/>
      <c r="P136" s="335"/>
      <c r="Q136" s="335"/>
      <c r="R136" s="335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E136" s="335"/>
      <c r="AF136" s="335"/>
      <c r="AG136" s="335"/>
      <c r="AH136" s="335"/>
      <c r="AI136" s="335"/>
      <c r="AJ136" s="335"/>
      <c r="AK136" s="335"/>
      <c r="AL136" s="335"/>
      <c r="AM136" s="335"/>
      <c r="AN136" s="335"/>
      <c r="AO136" s="335"/>
      <c r="AP136" s="335"/>
      <c r="AQ136" s="335"/>
      <c r="AR136" s="335"/>
      <c r="AS136" s="335"/>
      <c r="AT136" s="335"/>
      <c r="AU136" s="335"/>
      <c r="AV136" s="335"/>
      <c r="AW136" s="335"/>
      <c r="AX136" s="335"/>
      <c r="AY136" s="335"/>
    </row>
    <row r="137" spans="1:51" s="336" customFormat="1" ht="13.5">
      <c r="A137" s="335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  <c r="AK137" s="335"/>
      <c r="AL137" s="335"/>
      <c r="AM137" s="335"/>
      <c r="AN137" s="335"/>
      <c r="AO137" s="335"/>
      <c r="AP137" s="335"/>
      <c r="AQ137" s="335"/>
      <c r="AR137" s="335"/>
      <c r="AS137" s="335"/>
      <c r="AT137" s="335"/>
      <c r="AU137" s="335"/>
      <c r="AV137" s="335"/>
      <c r="AW137" s="335"/>
      <c r="AX137" s="335"/>
      <c r="AY137" s="335"/>
    </row>
    <row r="138" spans="1:51" s="336" customFormat="1" ht="13.5">
      <c r="A138" s="335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  <c r="AK138" s="335"/>
      <c r="AL138" s="335"/>
      <c r="AM138" s="335"/>
      <c r="AN138" s="335"/>
      <c r="AO138" s="335"/>
      <c r="AP138" s="335"/>
      <c r="AQ138" s="335"/>
      <c r="AR138" s="335"/>
      <c r="AS138" s="335"/>
      <c r="AT138" s="335"/>
      <c r="AU138" s="335"/>
      <c r="AV138" s="335"/>
      <c r="AW138" s="335"/>
      <c r="AX138" s="335"/>
      <c r="AY138" s="335"/>
    </row>
    <row r="139" spans="1:51" s="336" customFormat="1" ht="13.5">
      <c r="A139" s="335"/>
      <c r="B139" s="335"/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5"/>
      <c r="AW139" s="335"/>
      <c r="AX139" s="335"/>
      <c r="AY139" s="335"/>
    </row>
    <row r="140" spans="1:51" s="336" customFormat="1" ht="13.5">
      <c r="A140" s="335"/>
      <c r="B140" s="335"/>
      <c r="C140" s="335"/>
      <c r="D140" s="335"/>
      <c r="E140" s="335"/>
      <c r="F140" s="335"/>
      <c r="G140" s="335"/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5"/>
      <c r="AO140" s="335"/>
      <c r="AP140" s="335"/>
      <c r="AQ140" s="335"/>
      <c r="AR140" s="335"/>
      <c r="AS140" s="335"/>
      <c r="AT140" s="335"/>
      <c r="AU140" s="335"/>
      <c r="AV140" s="335"/>
      <c r="AW140" s="335"/>
      <c r="AX140" s="335"/>
      <c r="AY140" s="335"/>
    </row>
    <row r="141" spans="1:51" s="336" customFormat="1" ht="13.5">
      <c r="A141" s="335"/>
      <c r="B141" s="335"/>
      <c r="C141" s="335"/>
      <c r="D141" s="335"/>
      <c r="E141" s="335"/>
      <c r="F141" s="335"/>
      <c r="G141" s="335"/>
      <c r="H141" s="335"/>
      <c r="I141" s="335"/>
      <c r="J141" s="335"/>
      <c r="K141" s="335"/>
      <c r="L141" s="335"/>
      <c r="M141" s="335"/>
      <c r="N141" s="335"/>
      <c r="O141" s="335"/>
      <c r="P141" s="335"/>
      <c r="Q141" s="335"/>
      <c r="R141" s="335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  <c r="AK141" s="335"/>
      <c r="AL141" s="335"/>
      <c r="AM141" s="335"/>
      <c r="AN141" s="335"/>
      <c r="AO141" s="335"/>
      <c r="AP141" s="335"/>
      <c r="AQ141" s="335"/>
      <c r="AR141" s="335"/>
      <c r="AS141" s="335"/>
      <c r="AT141" s="335"/>
      <c r="AU141" s="335"/>
      <c r="AV141" s="335"/>
      <c r="AW141" s="335"/>
      <c r="AX141" s="335"/>
      <c r="AY141" s="335"/>
    </row>
    <row r="142" spans="1:51" s="336" customFormat="1" ht="13.5">
      <c r="A142" s="335"/>
      <c r="B142" s="335"/>
      <c r="C142" s="335"/>
      <c r="D142" s="335"/>
      <c r="E142" s="335"/>
      <c r="F142" s="335"/>
      <c r="G142" s="335"/>
      <c r="H142" s="335"/>
      <c r="I142" s="335"/>
      <c r="J142" s="335"/>
      <c r="K142" s="335"/>
      <c r="L142" s="335"/>
      <c r="M142" s="335"/>
      <c r="N142" s="335"/>
      <c r="O142" s="335"/>
      <c r="P142" s="335"/>
      <c r="Q142" s="335"/>
      <c r="R142" s="335"/>
      <c r="S142" s="335"/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E142" s="335"/>
      <c r="AF142" s="335"/>
      <c r="AG142" s="335"/>
      <c r="AH142" s="335"/>
      <c r="AI142" s="335"/>
      <c r="AJ142" s="335"/>
      <c r="AK142" s="335"/>
      <c r="AL142" s="335"/>
      <c r="AM142" s="335"/>
      <c r="AN142" s="335"/>
      <c r="AO142" s="335"/>
      <c r="AP142" s="335"/>
      <c r="AQ142" s="335"/>
      <c r="AR142" s="335"/>
      <c r="AS142" s="335"/>
      <c r="AT142" s="335"/>
      <c r="AU142" s="335"/>
      <c r="AV142" s="335"/>
      <c r="AW142" s="335"/>
      <c r="AX142" s="335"/>
      <c r="AY142" s="335"/>
    </row>
    <row r="143" spans="1:51" s="336" customFormat="1" ht="13.5">
      <c r="A143" s="335"/>
      <c r="B143" s="335"/>
      <c r="C143" s="335"/>
      <c r="D143" s="335"/>
      <c r="E143" s="335"/>
      <c r="F143" s="335"/>
      <c r="G143" s="335"/>
      <c r="H143" s="335"/>
      <c r="I143" s="335"/>
      <c r="J143" s="335"/>
      <c r="K143" s="335"/>
      <c r="L143" s="335"/>
      <c r="M143" s="335"/>
      <c r="N143" s="335"/>
      <c r="O143" s="335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  <c r="AK143" s="335"/>
      <c r="AL143" s="335"/>
      <c r="AM143" s="335"/>
      <c r="AN143" s="335"/>
      <c r="AO143" s="335"/>
      <c r="AP143" s="335"/>
      <c r="AQ143" s="335"/>
      <c r="AR143" s="335"/>
      <c r="AS143" s="335"/>
      <c r="AT143" s="335"/>
      <c r="AU143" s="335"/>
      <c r="AV143" s="335"/>
      <c r="AW143" s="335"/>
      <c r="AX143" s="335"/>
      <c r="AY143" s="335"/>
    </row>
    <row r="144" spans="1:51" s="336" customFormat="1" ht="13.5">
      <c r="A144" s="335"/>
      <c r="B144" s="335"/>
      <c r="C144" s="335"/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35"/>
      <c r="V144" s="335"/>
      <c r="W144" s="335"/>
      <c r="X144" s="335"/>
      <c r="Y144" s="335"/>
      <c r="Z144" s="335"/>
      <c r="AA144" s="335"/>
      <c r="AB144" s="335"/>
      <c r="AC144" s="335"/>
      <c r="AD144" s="335"/>
      <c r="AE144" s="335"/>
      <c r="AF144" s="335"/>
      <c r="AG144" s="335"/>
      <c r="AH144" s="335"/>
      <c r="AI144" s="335"/>
      <c r="AJ144" s="335"/>
      <c r="AK144" s="335"/>
      <c r="AL144" s="335"/>
      <c r="AM144" s="335"/>
      <c r="AN144" s="335"/>
      <c r="AO144" s="335"/>
      <c r="AP144" s="335"/>
      <c r="AQ144" s="335"/>
      <c r="AR144" s="335"/>
      <c r="AS144" s="335"/>
      <c r="AT144" s="335"/>
      <c r="AU144" s="335"/>
      <c r="AV144" s="335"/>
      <c r="AW144" s="335"/>
      <c r="AX144" s="335"/>
      <c r="AY144" s="335"/>
    </row>
    <row r="145" spans="1:51" s="336" customFormat="1" ht="13.5">
      <c r="A145" s="335"/>
      <c r="B145" s="335"/>
      <c r="C145" s="335"/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335"/>
      <c r="AC145" s="335"/>
      <c r="AD145" s="335"/>
      <c r="AE145" s="335"/>
      <c r="AF145" s="335"/>
      <c r="AG145" s="335"/>
      <c r="AH145" s="335"/>
      <c r="AI145" s="335"/>
      <c r="AJ145" s="335"/>
      <c r="AK145" s="335"/>
      <c r="AL145" s="335"/>
      <c r="AM145" s="335"/>
      <c r="AN145" s="335"/>
      <c r="AO145" s="335"/>
      <c r="AP145" s="335"/>
      <c r="AQ145" s="335"/>
      <c r="AR145" s="335"/>
      <c r="AS145" s="335"/>
      <c r="AT145" s="335"/>
      <c r="AU145" s="335"/>
      <c r="AV145" s="335"/>
      <c r="AW145" s="335"/>
      <c r="AX145" s="335"/>
      <c r="AY145" s="335"/>
    </row>
    <row r="146" spans="1:51" s="336" customFormat="1" ht="13.5">
      <c r="A146" s="335"/>
      <c r="B146" s="335"/>
      <c r="C146" s="335"/>
      <c r="D146" s="335"/>
      <c r="E146" s="335"/>
      <c r="F146" s="335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  <c r="R146" s="335"/>
      <c r="S146" s="335"/>
      <c r="T146" s="335"/>
      <c r="U146" s="335"/>
      <c r="V146" s="335"/>
      <c r="W146" s="335"/>
      <c r="X146" s="335"/>
      <c r="Y146" s="335"/>
      <c r="Z146" s="335"/>
      <c r="AA146" s="335"/>
      <c r="AB146" s="335"/>
      <c r="AC146" s="335"/>
      <c r="AD146" s="335"/>
      <c r="AE146" s="335"/>
      <c r="AF146" s="335"/>
      <c r="AG146" s="335"/>
      <c r="AH146" s="335"/>
      <c r="AI146" s="335"/>
      <c r="AJ146" s="335"/>
      <c r="AK146" s="335"/>
      <c r="AL146" s="335"/>
      <c r="AM146" s="335"/>
      <c r="AN146" s="335"/>
      <c r="AO146" s="335"/>
      <c r="AP146" s="335"/>
      <c r="AQ146" s="335"/>
      <c r="AR146" s="335"/>
      <c r="AS146" s="335"/>
      <c r="AT146" s="335"/>
      <c r="AU146" s="335"/>
      <c r="AV146" s="335"/>
      <c r="AW146" s="335"/>
      <c r="AX146" s="335"/>
      <c r="AY146" s="335"/>
    </row>
    <row r="147" spans="1:51" s="336" customFormat="1" ht="13.5">
      <c r="A147" s="335"/>
      <c r="B147" s="335"/>
      <c r="C147" s="335"/>
      <c r="D147" s="335"/>
      <c r="E147" s="335"/>
      <c r="F147" s="335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5"/>
      <c r="AE147" s="335"/>
      <c r="AF147" s="335"/>
      <c r="AG147" s="335"/>
      <c r="AH147" s="335"/>
      <c r="AI147" s="335"/>
      <c r="AJ147" s="335"/>
      <c r="AK147" s="335"/>
      <c r="AL147" s="335"/>
      <c r="AM147" s="335"/>
      <c r="AN147" s="335"/>
      <c r="AO147" s="335"/>
      <c r="AP147" s="335"/>
      <c r="AQ147" s="335"/>
      <c r="AR147" s="335"/>
      <c r="AS147" s="335"/>
      <c r="AT147" s="335"/>
      <c r="AU147" s="335"/>
      <c r="AV147" s="335"/>
      <c r="AW147" s="335"/>
      <c r="AX147" s="335"/>
      <c r="AY147" s="335"/>
    </row>
    <row r="148" spans="1:51" s="336" customFormat="1" ht="13.5">
      <c r="A148" s="335"/>
      <c r="B148" s="335"/>
      <c r="C148" s="335"/>
      <c r="D148" s="335"/>
      <c r="E148" s="335"/>
      <c r="F148" s="335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335"/>
      <c r="R148" s="335"/>
      <c r="S148" s="335"/>
      <c r="T148" s="335"/>
      <c r="U148" s="335"/>
      <c r="V148" s="335"/>
      <c r="W148" s="335"/>
      <c r="X148" s="335"/>
      <c r="Y148" s="335"/>
      <c r="Z148" s="335"/>
      <c r="AA148" s="335"/>
      <c r="AB148" s="335"/>
      <c r="AC148" s="335"/>
      <c r="AD148" s="335"/>
      <c r="AE148" s="335"/>
      <c r="AF148" s="335"/>
      <c r="AG148" s="335"/>
      <c r="AH148" s="335"/>
      <c r="AI148" s="335"/>
      <c r="AJ148" s="335"/>
      <c r="AK148" s="335"/>
      <c r="AL148" s="335"/>
      <c r="AM148" s="335"/>
      <c r="AN148" s="335"/>
      <c r="AO148" s="335"/>
      <c r="AP148" s="335"/>
      <c r="AQ148" s="335"/>
      <c r="AR148" s="335"/>
      <c r="AS148" s="335"/>
      <c r="AT148" s="335"/>
      <c r="AU148" s="335"/>
      <c r="AV148" s="335"/>
      <c r="AW148" s="335"/>
      <c r="AX148" s="335"/>
      <c r="AY148" s="335"/>
    </row>
    <row r="149" spans="1:51" s="336" customFormat="1" ht="13.5">
      <c r="A149" s="335"/>
      <c r="B149" s="335"/>
      <c r="C149" s="335"/>
      <c r="D149" s="335"/>
      <c r="E149" s="335"/>
      <c r="F149" s="335"/>
      <c r="G149" s="335"/>
      <c r="H149" s="335"/>
      <c r="I149" s="335"/>
      <c r="J149" s="335"/>
      <c r="K149" s="335"/>
      <c r="L149" s="335"/>
      <c r="M149" s="335"/>
      <c r="N149" s="335"/>
      <c r="O149" s="335"/>
      <c r="P149" s="335"/>
      <c r="Q149" s="335"/>
      <c r="R149" s="335"/>
      <c r="S149" s="335"/>
      <c r="T149" s="335"/>
      <c r="U149" s="335"/>
      <c r="V149" s="335"/>
      <c r="W149" s="335"/>
      <c r="X149" s="335"/>
      <c r="Y149" s="335"/>
      <c r="Z149" s="335"/>
      <c r="AA149" s="335"/>
      <c r="AB149" s="335"/>
      <c r="AC149" s="335"/>
      <c r="AD149" s="335"/>
      <c r="AE149" s="335"/>
      <c r="AF149" s="335"/>
      <c r="AG149" s="335"/>
      <c r="AH149" s="335"/>
      <c r="AI149" s="335"/>
      <c r="AJ149" s="335"/>
      <c r="AK149" s="335"/>
      <c r="AL149" s="335"/>
      <c r="AM149" s="335"/>
      <c r="AN149" s="335"/>
      <c r="AO149" s="335"/>
      <c r="AP149" s="335"/>
      <c r="AQ149" s="335"/>
      <c r="AR149" s="335"/>
      <c r="AS149" s="335"/>
      <c r="AT149" s="335"/>
      <c r="AU149" s="335"/>
      <c r="AV149" s="335"/>
      <c r="AW149" s="335"/>
      <c r="AX149" s="335"/>
      <c r="AY149" s="335"/>
    </row>
    <row r="150" spans="1:51" s="336" customFormat="1" ht="13.5">
      <c r="A150" s="335"/>
      <c r="B150" s="335"/>
      <c r="C150" s="335"/>
      <c r="D150" s="335"/>
      <c r="E150" s="335"/>
      <c r="F150" s="335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335"/>
      <c r="AC150" s="335"/>
      <c r="AD150" s="335"/>
      <c r="AE150" s="335"/>
      <c r="AF150" s="335"/>
      <c r="AG150" s="335"/>
      <c r="AH150" s="335"/>
      <c r="AI150" s="335"/>
      <c r="AJ150" s="335"/>
      <c r="AK150" s="335"/>
      <c r="AL150" s="335"/>
      <c r="AM150" s="335"/>
      <c r="AN150" s="335"/>
      <c r="AO150" s="335"/>
      <c r="AP150" s="335"/>
      <c r="AQ150" s="335"/>
      <c r="AR150" s="335"/>
      <c r="AS150" s="335"/>
      <c r="AT150" s="335"/>
      <c r="AU150" s="335"/>
      <c r="AV150" s="335"/>
      <c r="AW150" s="335"/>
      <c r="AX150" s="335"/>
      <c r="AY150" s="335"/>
    </row>
    <row r="151" spans="1:51" s="336" customFormat="1" ht="13.5">
      <c r="A151" s="335"/>
      <c r="B151" s="335"/>
      <c r="C151" s="335"/>
      <c r="D151" s="335"/>
      <c r="E151" s="335"/>
      <c r="F151" s="335"/>
      <c r="G151" s="335"/>
      <c r="H151" s="335"/>
      <c r="I151" s="335"/>
      <c r="J151" s="335"/>
      <c r="K151" s="335"/>
      <c r="L151" s="335"/>
      <c r="M151" s="335"/>
      <c r="N151" s="335"/>
      <c r="O151" s="335"/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  <c r="AA151" s="335"/>
      <c r="AB151" s="335"/>
      <c r="AC151" s="335"/>
      <c r="AD151" s="335"/>
      <c r="AE151" s="335"/>
      <c r="AF151" s="335"/>
      <c r="AG151" s="335"/>
      <c r="AH151" s="335"/>
      <c r="AI151" s="335"/>
      <c r="AJ151" s="335"/>
      <c r="AK151" s="335"/>
      <c r="AL151" s="335"/>
      <c r="AM151" s="335"/>
      <c r="AN151" s="335"/>
      <c r="AO151" s="335"/>
      <c r="AP151" s="335"/>
      <c r="AQ151" s="335"/>
      <c r="AR151" s="335"/>
      <c r="AS151" s="335"/>
      <c r="AT151" s="335"/>
      <c r="AU151" s="335"/>
      <c r="AV151" s="335"/>
      <c r="AW151" s="335"/>
      <c r="AX151" s="335"/>
      <c r="AY151" s="335"/>
    </row>
    <row r="152" spans="1:51" s="336" customFormat="1" ht="13.5">
      <c r="A152" s="335"/>
      <c r="B152" s="335"/>
      <c r="C152" s="335"/>
      <c r="D152" s="335"/>
      <c r="E152" s="335"/>
      <c r="F152" s="335"/>
      <c r="G152" s="335"/>
      <c r="H152" s="335"/>
      <c r="I152" s="335"/>
      <c r="J152" s="335"/>
      <c r="K152" s="335"/>
      <c r="L152" s="335"/>
      <c r="M152" s="335"/>
      <c r="N152" s="335"/>
      <c r="O152" s="335"/>
      <c r="P152" s="335"/>
      <c r="Q152" s="335"/>
      <c r="R152" s="335"/>
      <c r="S152" s="335"/>
      <c r="T152" s="335"/>
      <c r="U152" s="335"/>
      <c r="V152" s="335"/>
      <c r="W152" s="335"/>
      <c r="X152" s="335"/>
      <c r="Y152" s="335"/>
      <c r="Z152" s="335"/>
      <c r="AA152" s="335"/>
      <c r="AB152" s="335"/>
      <c r="AC152" s="335"/>
      <c r="AD152" s="335"/>
      <c r="AE152" s="335"/>
      <c r="AF152" s="335"/>
      <c r="AG152" s="335"/>
      <c r="AH152" s="335"/>
      <c r="AI152" s="335"/>
      <c r="AJ152" s="335"/>
      <c r="AK152" s="335"/>
      <c r="AL152" s="335"/>
      <c r="AM152" s="335"/>
      <c r="AN152" s="335"/>
      <c r="AO152" s="335"/>
      <c r="AP152" s="335"/>
      <c r="AQ152" s="335"/>
      <c r="AR152" s="335"/>
      <c r="AS152" s="335"/>
      <c r="AT152" s="335"/>
      <c r="AU152" s="335"/>
      <c r="AV152" s="335"/>
      <c r="AW152" s="335"/>
      <c r="AX152" s="335"/>
      <c r="AY152" s="335"/>
    </row>
    <row r="153" spans="1:51" s="336" customFormat="1" ht="13.5">
      <c r="A153" s="335"/>
      <c r="B153" s="335"/>
      <c r="C153" s="335"/>
      <c r="D153" s="335"/>
      <c r="E153" s="335"/>
      <c r="F153" s="335"/>
      <c r="G153" s="335"/>
      <c r="H153" s="335"/>
      <c r="I153" s="335"/>
      <c r="J153" s="335"/>
      <c r="K153" s="335"/>
      <c r="L153" s="335"/>
      <c r="M153" s="335"/>
      <c r="N153" s="335"/>
      <c r="O153" s="335"/>
      <c r="P153" s="335"/>
      <c r="Q153" s="335"/>
      <c r="R153" s="335"/>
      <c r="S153" s="335"/>
      <c r="T153" s="335"/>
      <c r="U153" s="335"/>
      <c r="V153" s="335"/>
      <c r="W153" s="335"/>
      <c r="X153" s="335"/>
      <c r="Y153" s="335"/>
      <c r="Z153" s="335"/>
      <c r="AA153" s="335"/>
      <c r="AB153" s="335"/>
      <c r="AC153" s="335"/>
      <c r="AD153" s="335"/>
      <c r="AE153" s="335"/>
      <c r="AF153" s="335"/>
      <c r="AG153" s="335"/>
      <c r="AH153" s="335"/>
      <c r="AI153" s="335"/>
      <c r="AJ153" s="335"/>
      <c r="AK153" s="335"/>
      <c r="AL153" s="335"/>
      <c r="AM153" s="335"/>
      <c r="AN153" s="335"/>
      <c r="AO153" s="335"/>
      <c r="AP153" s="335"/>
      <c r="AQ153" s="335"/>
      <c r="AR153" s="335"/>
      <c r="AS153" s="335"/>
      <c r="AT153" s="335"/>
      <c r="AU153" s="335"/>
      <c r="AV153" s="335"/>
      <c r="AW153" s="335"/>
      <c r="AX153" s="335"/>
      <c r="AY153" s="335"/>
    </row>
    <row r="154" spans="1:51" s="336" customFormat="1" ht="13.5">
      <c r="A154" s="335"/>
      <c r="B154" s="335"/>
      <c r="C154" s="335"/>
      <c r="D154" s="335"/>
      <c r="E154" s="335"/>
      <c r="F154" s="335"/>
      <c r="G154" s="335"/>
      <c r="H154" s="335"/>
      <c r="I154" s="335"/>
      <c r="J154" s="335"/>
      <c r="K154" s="335"/>
      <c r="L154" s="335"/>
      <c r="M154" s="335"/>
      <c r="N154" s="335"/>
      <c r="O154" s="335"/>
      <c r="P154" s="335"/>
      <c r="Q154" s="335"/>
      <c r="R154" s="335"/>
      <c r="S154" s="335"/>
      <c r="T154" s="335"/>
      <c r="U154" s="335"/>
      <c r="V154" s="335"/>
      <c r="W154" s="335"/>
      <c r="X154" s="335"/>
      <c r="Y154" s="335"/>
      <c r="Z154" s="335"/>
      <c r="AA154" s="335"/>
      <c r="AB154" s="335"/>
      <c r="AC154" s="335"/>
      <c r="AD154" s="335"/>
      <c r="AE154" s="335"/>
      <c r="AF154" s="335"/>
      <c r="AG154" s="335"/>
      <c r="AH154" s="335"/>
      <c r="AI154" s="335"/>
      <c r="AJ154" s="335"/>
      <c r="AK154" s="335"/>
      <c r="AL154" s="335"/>
      <c r="AM154" s="335"/>
      <c r="AN154" s="335"/>
      <c r="AO154" s="335"/>
      <c r="AP154" s="335"/>
      <c r="AQ154" s="335"/>
      <c r="AR154" s="335"/>
      <c r="AS154" s="335"/>
      <c r="AT154" s="335"/>
      <c r="AU154" s="335"/>
      <c r="AV154" s="335"/>
      <c r="AW154" s="335"/>
      <c r="AX154" s="335"/>
      <c r="AY154" s="335"/>
    </row>
    <row r="155" spans="1:51" s="336" customFormat="1" ht="13.5">
      <c r="A155" s="335"/>
      <c r="B155" s="335"/>
      <c r="C155" s="335"/>
      <c r="D155" s="335"/>
      <c r="E155" s="335"/>
      <c r="F155" s="335"/>
      <c r="G155" s="335"/>
      <c r="H155" s="335"/>
      <c r="I155" s="335"/>
      <c r="J155" s="335"/>
      <c r="K155" s="335"/>
      <c r="L155" s="335"/>
      <c r="M155" s="335"/>
      <c r="N155" s="335"/>
      <c r="O155" s="335"/>
      <c r="P155" s="335"/>
      <c r="Q155" s="335"/>
      <c r="R155" s="335"/>
      <c r="S155" s="335"/>
      <c r="T155" s="335"/>
      <c r="U155" s="335"/>
      <c r="V155" s="335"/>
      <c r="W155" s="335"/>
      <c r="X155" s="335"/>
      <c r="Y155" s="335"/>
      <c r="Z155" s="335"/>
      <c r="AA155" s="335"/>
      <c r="AB155" s="335"/>
      <c r="AC155" s="335"/>
      <c r="AD155" s="335"/>
      <c r="AE155" s="335"/>
      <c r="AF155" s="335"/>
      <c r="AG155" s="335"/>
      <c r="AH155" s="335"/>
      <c r="AI155" s="335"/>
      <c r="AJ155" s="335"/>
      <c r="AK155" s="335"/>
      <c r="AL155" s="335"/>
      <c r="AM155" s="335"/>
      <c r="AN155" s="335"/>
      <c r="AO155" s="335"/>
      <c r="AP155" s="335"/>
      <c r="AQ155" s="335"/>
      <c r="AR155" s="335"/>
      <c r="AS155" s="335"/>
      <c r="AT155" s="335"/>
      <c r="AU155" s="335"/>
      <c r="AV155" s="335"/>
      <c r="AW155" s="335"/>
      <c r="AX155" s="335"/>
      <c r="AY155" s="335"/>
    </row>
    <row r="156" spans="1:51" s="336" customFormat="1" ht="13.5">
      <c r="A156" s="335"/>
      <c r="B156" s="335"/>
      <c r="C156" s="335"/>
      <c r="D156" s="335"/>
      <c r="E156" s="335"/>
      <c r="F156" s="335"/>
      <c r="G156" s="335"/>
      <c r="H156" s="335"/>
      <c r="I156" s="335"/>
      <c r="J156" s="335"/>
      <c r="K156" s="335"/>
      <c r="L156" s="335"/>
      <c r="M156" s="335"/>
      <c r="N156" s="335"/>
      <c r="O156" s="335"/>
      <c r="P156" s="335"/>
      <c r="Q156" s="335"/>
      <c r="R156" s="335"/>
      <c r="S156" s="335"/>
      <c r="T156" s="335"/>
      <c r="U156" s="335"/>
      <c r="V156" s="335"/>
      <c r="W156" s="335"/>
      <c r="X156" s="335"/>
      <c r="Y156" s="335"/>
      <c r="Z156" s="335"/>
      <c r="AA156" s="335"/>
      <c r="AB156" s="335"/>
      <c r="AC156" s="335"/>
      <c r="AD156" s="335"/>
      <c r="AE156" s="335"/>
      <c r="AF156" s="335"/>
      <c r="AG156" s="335"/>
      <c r="AH156" s="335"/>
      <c r="AI156" s="335"/>
      <c r="AJ156" s="335"/>
      <c r="AK156" s="335"/>
      <c r="AL156" s="335"/>
      <c r="AM156" s="335"/>
      <c r="AN156" s="335"/>
      <c r="AO156" s="335"/>
      <c r="AP156" s="335"/>
      <c r="AQ156" s="335"/>
      <c r="AR156" s="335"/>
      <c r="AS156" s="335"/>
      <c r="AT156" s="335"/>
      <c r="AU156" s="335"/>
      <c r="AV156" s="335"/>
      <c r="AW156" s="335"/>
      <c r="AX156" s="335"/>
      <c r="AY156" s="335"/>
    </row>
    <row r="157" spans="1:51" s="336" customFormat="1" ht="13.5">
      <c r="A157" s="335"/>
      <c r="B157" s="335"/>
      <c r="C157" s="335"/>
      <c r="D157" s="335"/>
      <c r="E157" s="335"/>
      <c r="F157" s="335"/>
      <c r="G157" s="335"/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  <c r="R157" s="335"/>
      <c r="S157" s="335"/>
      <c r="T157" s="335"/>
      <c r="U157" s="335"/>
      <c r="V157" s="335"/>
      <c r="W157" s="335"/>
      <c r="X157" s="335"/>
      <c r="Y157" s="335"/>
      <c r="Z157" s="335"/>
      <c r="AA157" s="335"/>
      <c r="AB157" s="335"/>
      <c r="AC157" s="335"/>
      <c r="AD157" s="335"/>
      <c r="AE157" s="335"/>
      <c r="AF157" s="335"/>
      <c r="AG157" s="335"/>
      <c r="AH157" s="335"/>
      <c r="AI157" s="335"/>
      <c r="AJ157" s="335"/>
      <c r="AK157" s="335"/>
      <c r="AL157" s="335"/>
      <c r="AM157" s="335"/>
      <c r="AN157" s="335"/>
      <c r="AO157" s="335"/>
      <c r="AP157" s="335"/>
      <c r="AQ157" s="335"/>
      <c r="AR157" s="335"/>
      <c r="AS157" s="335"/>
      <c r="AT157" s="335"/>
      <c r="AU157" s="335"/>
      <c r="AV157" s="335"/>
      <c r="AW157" s="335"/>
      <c r="AX157" s="335"/>
      <c r="AY157" s="335"/>
    </row>
    <row r="158" spans="1:51" s="336" customFormat="1" ht="13.5">
      <c r="A158" s="335"/>
      <c r="B158" s="335"/>
      <c r="C158" s="335"/>
      <c r="D158" s="335"/>
      <c r="E158" s="335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5"/>
      <c r="S158" s="335"/>
      <c r="T158" s="335"/>
      <c r="U158" s="335"/>
      <c r="V158" s="335"/>
      <c r="W158" s="335"/>
      <c r="X158" s="335"/>
      <c r="Y158" s="335"/>
      <c r="Z158" s="335"/>
      <c r="AA158" s="335"/>
      <c r="AB158" s="335"/>
      <c r="AC158" s="335"/>
      <c r="AD158" s="335"/>
      <c r="AE158" s="335"/>
      <c r="AF158" s="335"/>
      <c r="AG158" s="335"/>
      <c r="AH158" s="335"/>
      <c r="AI158" s="335"/>
      <c r="AJ158" s="335"/>
      <c r="AK158" s="335"/>
      <c r="AL158" s="335"/>
      <c r="AM158" s="335"/>
      <c r="AN158" s="335"/>
      <c r="AO158" s="335"/>
      <c r="AP158" s="335"/>
      <c r="AQ158" s="335"/>
      <c r="AR158" s="335"/>
      <c r="AS158" s="335"/>
      <c r="AT158" s="335"/>
      <c r="AU158" s="335"/>
      <c r="AV158" s="335"/>
      <c r="AW158" s="335"/>
      <c r="AX158" s="335"/>
      <c r="AY158" s="335"/>
    </row>
    <row r="159" spans="1:51" s="336" customFormat="1" ht="13.5">
      <c r="A159" s="335"/>
      <c r="B159" s="335"/>
      <c r="C159" s="335"/>
      <c r="D159" s="335"/>
      <c r="E159" s="335"/>
      <c r="F159" s="335"/>
      <c r="G159" s="335"/>
      <c r="H159" s="335"/>
      <c r="I159" s="335"/>
      <c r="J159" s="335"/>
      <c r="K159" s="335"/>
      <c r="L159" s="335"/>
      <c r="M159" s="335"/>
      <c r="N159" s="335"/>
      <c r="O159" s="335"/>
      <c r="P159" s="335"/>
      <c r="Q159" s="335"/>
      <c r="R159" s="335"/>
      <c r="S159" s="335"/>
      <c r="T159" s="335"/>
      <c r="U159" s="335"/>
      <c r="V159" s="335"/>
      <c r="W159" s="335"/>
      <c r="X159" s="335"/>
      <c r="Y159" s="335"/>
      <c r="Z159" s="335"/>
      <c r="AA159" s="335"/>
      <c r="AB159" s="335"/>
      <c r="AC159" s="335"/>
      <c r="AD159" s="335"/>
      <c r="AE159" s="335"/>
      <c r="AF159" s="335"/>
      <c r="AG159" s="335"/>
      <c r="AH159" s="335"/>
      <c r="AI159" s="335"/>
      <c r="AJ159" s="335"/>
      <c r="AK159" s="335"/>
      <c r="AL159" s="335"/>
      <c r="AM159" s="335"/>
      <c r="AN159" s="335"/>
      <c r="AO159" s="335"/>
      <c r="AP159" s="335"/>
      <c r="AQ159" s="335"/>
      <c r="AR159" s="335"/>
      <c r="AS159" s="335"/>
      <c r="AT159" s="335"/>
      <c r="AU159" s="335"/>
      <c r="AV159" s="335"/>
      <c r="AW159" s="335"/>
      <c r="AX159" s="335"/>
      <c r="AY159" s="335"/>
    </row>
    <row r="160" spans="1:51" s="336" customFormat="1" ht="13.5">
      <c r="A160" s="335"/>
      <c r="B160" s="335"/>
      <c r="C160" s="335"/>
      <c r="D160" s="335"/>
      <c r="E160" s="335"/>
      <c r="F160" s="335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  <c r="R160" s="335"/>
      <c r="S160" s="335"/>
      <c r="T160" s="335"/>
      <c r="U160" s="335"/>
      <c r="V160" s="335"/>
      <c r="W160" s="335"/>
      <c r="X160" s="335"/>
      <c r="Y160" s="335"/>
      <c r="Z160" s="335"/>
      <c r="AA160" s="335"/>
      <c r="AB160" s="335"/>
      <c r="AC160" s="335"/>
      <c r="AD160" s="335"/>
      <c r="AE160" s="335"/>
      <c r="AF160" s="335"/>
      <c r="AG160" s="335"/>
      <c r="AH160" s="335"/>
      <c r="AI160" s="335"/>
      <c r="AJ160" s="335"/>
      <c r="AK160" s="335"/>
      <c r="AL160" s="335"/>
      <c r="AM160" s="335"/>
      <c r="AN160" s="335"/>
      <c r="AO160" s="335"/>
      <c r="AP160" s="335"/>
      <c r="AQ160" s="335"/>
      <c r="AR160" s="335"/>
      <c r="AS160" s="335"/>
      <c r="AT160" s="335"/>
      <c r="AU160" s="335"/>
      <c r="AV160" s="335"/>
      <c r="AW160" s="335"/>
      <c r="AX160" s="335"/>
      <c r="AY160" s="335"/>
    </row>
    <row r="161" spans="1:51" s="336" customFormat="1" ht="13.5">
      <c r="A161" s="335"/>
      <c r="B161" s="335"/>
      <c r="C161" s="335"/>
      <c r="D161" s="335"/>
      <c r="E161" s="335"/>
      <c r="F161" s="335"/>
      <c r="G161" s="335"/>
      <c r="H161" s="335"/>
      <c r="I161" s="335"/>
      <c r="J161" s="335"/>
      <c r="K161" s="335"/>
      <c r="L161" s="335"/>
      <c r="M161" s="335"/>
      <c r="N161" s="335"/>
      <c r="O161" s="335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5"/>
      <c r="AA161" s="335"/>
      <c r="AB161" s="335"/>
      <c r="AC161" s="335"/>
      <c r="AD161" s="335"/>
      <c r="AE161" s="335"/>
      <c r="AF161" s="335"/>
      <c r="AG161" s="335"/>
      <c r="AH161" s="335"/>
      <c r="AI161" s="335"/>
      <c r="AJ161" s="335"/>
      <c r="AK161" s="335"/>
      <c r="AL161" s="335"/>
      <c r="AM161" s="335"/>
      <c r="AN161" s="335"/>
      <c r="AO161" s="335"/>
      <c r="AP161" s="335"/>
      <c r="AQ161" s="335"/>
      <c r="AR161" s="335"/>
      <c r="AS161" s="335"/>
      <c r="AT161" s="335"/>
      <c r="AU161" s="335"/>
      <c r="AV161" s="335"/>
      <c r="AW161" s="335"/>
      <c r="AX161" s="335"/>
      <c r="AY161" s="335"/>
    </row>
    <row r="162" spans="1:51" s="336" customFormat="1" ht="13.5">
      <c r="A162" s="335"/>
      <c r="B162" s="335"/>
      <c r="C162" s="335"/>
      <c r="D162" s="335"/>
      <c r="E162" s="335"/>
      <c r="F162" s="335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  <c r="AK162" s="335"/>
      <c r="AL162" s="335"/>
      <c r="AM162" s="335"/>
      <c r="AN162" s="335"/>
      <c r="AO162" s="335"/>
      <c r="AP162" s="335"/>
      <c r="AQ162" s="335"/>
      <c r="AR162" s="335"/>
      <c r="AS162" s="335"/>
      <c r="AT162" s="335"/>
      <c r="AU162" s="335"/>
      <c r="AV162" s="335"/>
      <c r="AW162" s="335"/>
      <c r="AX162" s="335"/>
      <c r="AY162" s="335"/>
    </row>
    <row r="163" spans="1:51" s="336" customFormat="1" ht="13.5">
      <c r="A163" s="335"/>
      <c r="B163" s="335"/>
      <c r="C163" s="335"/>
      <c r="D163" s="335"/>
      <c r="E163" s="335"/>
      <c r="F163" s="335"/>
      <c r="G163" s="335"/>
      <c r="H163" s="335"/>
      <c r="I163" s="335"/>
      <c r="J163" s="335"/>
      <c r="K163" s="335"/>
      <c r="L163" s="335"/>
      <c r="M163" s="335"/>
      <c r="N163" s="335"/>
      <c r="O163" s="335"/>
      <c r="P163" s="335"/>
      <c r="Q163" s="335"/>
      <c r="R163" s="335"/>
      <c r="S163" s="335"/>
      <c r="T163" s="335"/>
      <c r="U163" s="335"/>
      <c r="V163" s="335"/>
      <c r="W163" s="335"/>
      <c r="X163" s="335"/>
      <c r="Y163" s="335"/>
      <c r="Z163" s="335"/>
      <c r="AA163" s="335"/>
      <c r="AB163" s="335"/>
      <c r="AC163" s="335"/>
      <c r="AD163" s="335"/>
      <c r="AE163" s="335"/>
      <c r="AF163" s="335"/>
      <c r="AG163" s="335"/>
      <c r="AH163" s="335"/>
      <c r="AI163" s="335"/>
      <c r="AJ163" s="335"/>
      <c r="AK163" s="335"/>
      <c r="AL163" s="335"/>
      <c r="AM163" s="335"/>
      <c r="AN163" s="335"/>
      <c r="AO163" s="335"/>
      <c r="AP163" s="335"/>
      <c r="AQ163" s="335"/>
      <c r="AR163" s="335"/>
      <c r="AS163" s="335"/>
      <c r="AT163" s="335"/>
      <c r="AU163" s="335"/>
      <c r="AV163" s="335"/>
      <c r="AW163" s="335"/>
      <c r="AX163" s="335"/>
      <c r="AY163" s="335"/>
    </row>
    <row r="164" spans="1:51" s="336" customFormat="1" ht="13.5">
      <c r="A164" s="335"/>
      <c r="B164" s="335"/>
      <c r="C164" s="335"/>
      <c r="D164" s="335"/>
      <c r="E164" s="335"/>
      <c r="F164" s="335"/>
      <c r="G164" s="335"/>
      <c r="H164" s="335"/>
      <c r="I164" s="335"/>
      <c r="J164" s="335"/>
      <c r="K164" s="335"/>
      <c r="L164" s="335"/>
      <c r="M164" s="335"/>
      <c r="N164" s="335"/>
      <c r="O164" s="335"/>
      <c r="P164" s="335"/>
      <c r="Q164" s="335"/>
      <c r="R164" s="335"/>
      <c r="S164" s="335"/>
      <c r="T164" s="335"/>
      <c r="U164" s="335"/>
      <c r="V164" s="335"/>
      <c r="W164" s="335"/>
      <c r="X164" s="335"/>
      <c r="Y164" s="335"/>
      <c r="Z164" s="335"/>
      <c r="AA164" s="335"/>
      <c r="AB164" s="335"/>
      <c r="AC164" s="335"/>
      <c r="AD164" s="335"/>
      <c r="AE164" s="335"/>
      <c r="AF164" s="335"/>
      <c r="AG164" s="335"/>
      <c r="AH164" s="335"/>
      <c r="AI164" s="335"/>
      <c r="AJ164" s="335"/>
      <c r="AK164" s="335"/>
      <c r="AL164" s="335"/>
      <c r="AM164" s="335"/>
      <c r="AN164" s="335"/>
      <c r="AO164" s="335"/>
      <c r="AP164" s="335"/>
      <c r="AQ164" s="335"/>
      <c r="AR164" s="335"/>
      <c r="AS164" s="335"/>
      <c r="AT164" s="335"/>
      <c r="AU164" s="335"/>
      <c r="AV164" s="335"/>
      <c r="AW164" s="335"/>
      <c r="AX164" s="335"/>
      <c r="AY164" s="335"/>
    </row>
    <row r="165" spans="1:51" s="336" customFormat="1" ht="13.5">
      <c r="A165" s="335"/>
      <c r="B165" s="335"/>
      <c r="C165" s="335"/>
      <c r="D165" s="335"/>
      <c r="E165" s="335"/>
      <c r="F165" s="335"/>
      <c r="G165" s="335"/>
      <c r="H165" s="335"/>
      <c r="I165" s="335"/>
      <c r="J165" s="335"/>
      <c r="K165" s="335"/>
      <c r="L165" s="335"/>
      <c r="M165" s="335"/>
      <c r="N165" s="335"/>
      <c r="O165" s="335"/>
      <c r="P165" s="335"/>
      <c r="Q165" s="335"/>
      <c r="R165" s="335"/>
      <c r="S165" s="335"/>
      <c r="T165" s="335"/>
      <c r="U165" s="335"/>
      <c r="V165" s="335"/>
      <c r="W165" s="335"/>
      <c r="X165" s="335"/>
      <c r="Y165" s="335"/>
      <c r="Z165" s="335"/>
      <c r="AA165" s="335"/>
      <c r="AB165" s="335"/>
      <c r="AC165" s="335"/>
      <c r="AD165" s="335"/>
      <c r="AE165" s="335"/>
      <c r="AF165" s="335"/>
      <c r="AG165" s="335"/>
      <c r="AH165" s="335"/>
      <c r="AI165" s="335"/>
      <c r="AJ165" s="335"/>
      <c r="AK165" s="335"/>
      <c r="AL165" s="335"/>
      <c r="AM165" s="335"/>
      <c r="AN165" s="335"/>
      <c r="AO165" s="335"/>
      <c r="AP165" s="335"/>
      <c r="AQ165" s="335"/>
      <c r="AR165" s="335"/>
      <c r="AS165" s="335"/>
      <c r="AT165" s="335"/>
      <c r="AU165" s="335"/>
      <c r="AV165" s="335"/>
      <c r="AW165" s="335"/>
      <c r="AX165" s="335"/>
      <c r="AY165" s="335"/>
    </row>
    <row r="166" spans="1:51" s="336" customFormat="1" ht="13.5">
      <c r="A166" s="335"/>
      <c r="B166" s="335"/>
      <c r="C166" s="335"/>
      <c r="D166" s="335"/>
      <c r="E166" s="335"/>
      <c r="F166" s="335"/>
      <c r="G166" s="335"/>
      <c r="H166" s="335"/>
      <c r="I166" s="335"/>
      <c r="J166" s="335"/>
      <c r="K166" s="335"/>
      <c r="L166" s="335"/>
      <c r="M166" s="335"/>
      <c r="N166" s="335"/>
      <c r="O166" s="335"/>
      <c r="P166" s="335"/>
      <c r="Q166" s="335"/>
      <c r="R166" s="335"/>
      <c r="S166" s="335"/>
      <c r="T166" s="335"/>
      <c r="U166" s="335"/>
      <c r="V166" s="335"/>
      <c r="W166" s="335"/>
      <c r="X166" s="335"/>
      <c r="Y166" s="335"/>
      <c r="Z166" s="335"/>
      <c r="AA166" s="335"/>
      <c r="AB166" s="335"/>
      <c r="AC166" s="335"/>
      <c r="AD166" s="335"/>
      <c r="AE166" s="335"/>
      <c r="AF166" s="335"/>
      <c r="AG166" s="335"/>
      <c r="AH166" s="335"/>
      <c r="AI166" s="335"/>
      <c r="AJ166" s="335"/>
      <c r="AK166" s="335"/>
      <c r="AL166" s="335"/>
      <c r="AM166" s="335"/>
      <c r="AN166" s="335"/>
      <c r="AO166" s="335"/>
      <c r="AP166" s="335"/>
      <c r="AQ166" s="335"/>
      <c r="AR166" s="335"/>
      <c r="AS166" s="335"/>
      <c r="AT166" s="335"/>
      <c r="AU166" s="335"/>
      <c r="AV166" s="335"/>
      <c r="AW166" s="335"/>
      <c r="AX166" s="335"/>
      <c r="AY166" s="335"/>
    </row>
    <row r="167" spans="1:51" s="336" customFormat="1" ht="13.5">
      <c r="A167" s="335"/>
      <c r="B167" s="335"/>
      <c r="C167" s="335"/>
      <c r="D167" s="335"/>
      <c r="E167" s="335"/>
      <c r="F167" s="335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  <c r="R167" s="335"/>
      <c r="S167" s="335"/>
      <c r="T167" s="335"/>
      <c r="U167" s="335"/>
      <c r="V167" s="335"/>
      <c r="W167" s="335"/>
      <c r="X167" s="335"/>
      <c r="Y167" s="335"/>
      <c r="Z167" s="335"/>
      <c r="AA167" s="335"/>
      <c r="AB167" s="335"/>
      <c r="AC167" s="335"/>
      <c r="AD167" s="335"/>
      <c r="AE167" s="335"/>
      <c r="AF167" s="335"/>
      <c r="AG167" s="335"/>
      <c r="AH167" s="335"/>
      <c r="AI167" s="335"/>
      <c r="AJ167" s="335"/>
      <c r="AK167" s="335"/>
      <c r="AL167" s="335"/>
      <c r="AM167" s="335"/>
      <c r="AN167" s="335"/>
      <c r="AO167" s="335"/>
      <c r="AP167" s="335"/>
      <c r="AQ167" s="335"/>
      <c r="AR167" s="335"/>
      <c r="AS167" s="335"/>
      <c r="AT167" s="335"/>
      <c r="AU167" s="335"/>
      <c r="AV167" s="335"/>
      <c r="AW167" s="335"/>
      <c r="AX167" s="335"/>
      <c r="AY167" s="335"/>
    </row>
    <row r="168" spans="1:51" s="336" customFormat="1" ht="13.5">
      <c r="A168" s="335"/>
      <c r="B168" s="335"/>
      <c r="C168" s="335"/>
      <c r="D168" s="335"/>
      <c r="E168" s="335"/>
      <c r="F168" s="335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5"/>
      <c r="R168" s="335"/>
      <c r="S168" s="335"/>
      <c r="T168" s="335"/>
      <c r="U168" s="335"/>
      <c r="V168" s="335"/>
      <c r="W168" s="335"/>
      <c r="X168" s="335"/>
      <c r="Y168" s="335"/>
      <c r="Z168" s="335"/>
      <c r="AA168" s="335"/>
      <c r="AB168" s="335"/>
      <c r="AC168" s="335"/>
      <c r="AD168" s="335"/>
      <c r="AE168" s="335"/>
      <c r="AF168" s="335"/>
      <c r="AG168" s="335"/>
      <c r="AH168" s="335"/>
      <c r="AI168" s="335"/>
      <c r="AJ168" s="335"/>
      <c r="AK168" s="335"/>
      <c r="AL168" s="335"/>
      <c r="AM168" s="335"/>
      <c r="AN168" s="335"/>
      <c r="AO168" s="335"/>
      <c r="AP168" s="335"/>
      <c r="AQ168" s="335"/>
      <c r="AR168" s="335"/>
      <c r="AS168" s="335"/>
      <c r="AT168" s="335"/>
      <c r="AU168" s="335"/>
      <c r="AV168" s="335"/>
      <c r="AW168" s="335"/>
      <c r="AX168" s="335"/>
      <c r="AY168" s="335"/>
    </row>
    <row r="169" spans="1:51" s="336" customFormat="1" ht="13.5">
      <c r="A169" s="335"/>
      <c r="B169" s="335"/>
      <c r="C169" s="335"/>
      <c r="D169" s="335"/>
      <c r="E169" s="335"/>
      <c r="F169" s="335"/>
      <c r="G169" s="335"/>
      <c r="H169" s="335"/>
      <c r="I169" s="335"/>
      <c r="J169" s="335"/>
      <c r="K169" s="335"/>
      <c r="L169" s="335"/>
      <c r="M169" s="335"/>
      <c r="N169" s="335"/>
      <c r="O169" s="335"/>
      <c r="P169" s="335"/>
      <c r="Q169" s="335"/>
      <c r="R169" s="335"/>
      <c r="S169" s="335"/>
      <c r="T169" s="335"/>
      <c r="U169" s="335"/>
      <c r="V169" s="335"/>
      <c r="W169" s="335"/>
      <c r="X169" s="335"/>
      <c r="Y169" s="335"/>
      <c r="Z169" s="335"/>
      <c r="AA169" s="335"/>
      <c r="AB169" s="335"/>
      <c r="AC169" s="335"/>
      <c r="AD169" s="335"/>
      <c r="AE169" s="335"/>
      <c r="AF169" s="335"/>
      <c r="AG169" s="335"/>
      <c r="AH169" s="335"/>
      <c r="AI169" s="335"/>
      <c r="AJ169" s="335"/>
      <c r="AK169" s="335"/>
      <c r="AL169" s="335"/>
      <c r="AM169" s="335"/>
      <c r="AN169" s="335"/>
      <c r="AO169" s="335"/>
      <c r="AP169" s="335"/>
      <c r="AQ169" s="335"/>
      <c r="AR169" s="335"/>
      <c r="AS169" s="335"/>
      <c r="AT169" s="335"/>
      <c r="AU169" s="335"/>
      <c r="AV169" s="335"/>
      <c r="AW169" s="335"/>
      <c r="AX169" s="335"/>
      <c r="AY169" s="335"/>
    </row>
    <row r="170" spans="1:51" s="336" customFormat="1" ht="13.5">
      <c r="A170" s="335"/>
      <c r="B170" s="335"/>
      <c r="C170" s="335"/>
      <c r="D170" s="335"/>
      <c r="E170" s="335"/>
      <c r="F170" s="335"/>
      <c r="G170" s="335"/>
      <c r="H170" s="335"/>
      <c r="I170" s="335"/>
      <c r="J170" s="335"/>
      <c r="K170" s="335"/>
      <c r="L170" s="335"/>
      <c r="M170" s="335"/>
      <c r="N170" s="335"/>
      <c r="O170" s="335"/>
      <c r="P170" s="335"/>
      <c r="Q170" s="335"/>
      <c r="R170" s="335"/>
      <c r="S170" s="335"/>
      <c r="T170" s="335"/>
      <c r="U170" s="335"/>
      <c r="V170" s="335"/>
      <c r="W170" s="335"/>
      <c r="X170" s="335"/>
      <c r="Y170" s="335"/>
      <c r="Z170" s="335"/>
      <c r="AA170" s="335"/>
      <c r="AB170" s="335"/>
      <c r="AC170" s="335"/>
      <c r="AD170" s="335"/>
      <c r="AE170" s="335"/>
      <c r="AF170" s="335"/>
      <c r="AG170" s="335"/>
      <c r="AH170" s="335"/>
      <c r="AI170" s="335"/>
      <c r="AJ170" s="335"/>
      <c r="AK170" s="335"/>
      <c r="AL170" s="335"/>
      <c r="AM170" s="335"/>
      <c r="AN170" s="335"/>
      <c r="AO170" s="335"/>
      <c r="AP170" s="335"/>
      <c r="AQ170" s="335"/>
      <c r="AR170" s="335"/>
      <c r="AS170" s="335"/>
      <c r="AT170" s="335"/>
      <c r="AU170" s="335"/>
      <c r="AV170" s="335"/>
      <c r="AW170" s="335"/>
      <c r="AX170" s="335"/>
      <c r="AY170" s="335"/>
    </row>
    <row r="171" spans="1:51" s="336" customFormat="1" ht="13.5">
      <c r="A171" s="335"/>
      <c r="B171" s="335"/>
      <c r="C171" s="335"/>
      <c r="D171" s="335"/>
      <c r="E171" s="335"/>
      <c r="F171" s="335"/>
      <c r="G171" s="335"/>
      <c r="H171" s="335"/>
      <c r="I171" s="335"/>
      <c r="J171" s="335"/>
      <c r="K171" s="335"/>
      <c r="L171" s="335"/>
      <c r="M171" s="335"/>
      <c r="N171" s="335"/>
      <c r="O171" s="335"/>
      <c r="P171" s="335"/>
      <c r="Q171" s="335"/>
      <c r="R171" s="335"/>
      <c r="S171" s="335"/>
      <c r="T171" s="335"/>
      <c r="U171" s="335"/>
      <c r="V171" s="335"/>
      <c r="W171" s="335"/>
      <c r="X171" s="335"/>
      <c r="Y171" s="335"/>
      <c r="Z171" s="335"/>
      <c r="AA171" s="335"/>
      <c r="AB171" s="335"/>
      <c r="AC171" s="335"/>
      <c r="AD171" s="335"/>
      <c r="AE171" s="335"/>
      <c r="AF171" s="335"/>
      <c r="AG171" s="335"/>
      <c r="AH171" s="335"/>
      <c r="AI171" s="335"/>
      <c r="AJ171" s="335"/>
      <c r="AK171" s="335"/>
      <c r="AL171" s="335"/>
      <c r="AM171" s="335"/>
      <c r="AN171" s="335"/>
      <c r="AO171" s="335"/>
      <c r="AP171" s="335"/>
      <c r="AQ171" s="335"/>
      <c r="AR171" s="335"/>
      <c r="AS171" s="335"/>
      <c r="AT171" s="335"/>
      <c r="AU171" s="335"/>
      <c r="AV171" s="335"/>
      <c r="AW171" s="335"/>
      <c r="AX171" s="335"/>
      <c r="AY171" s="335"/>
    </row>
    <row r="172" spans="1:51" s="336" customFormat="1" ht="13.5">
      <c r="A172" s="335"/>
      <c r="B172" s="335"/>
      <c r="C172" s="335"/>
      <c r="D172" s="335"/>
      <c r="E172" s="335"/>
      <c r="F172" s="335"/>
      <c r="G172" s="335"/>
      <c r="H172" s="335"/>
      <c r="I172" s="335"/>
      <c r="J172" s="335"/>
      <c r="K172" s="335"/>
      <c r="L172" s="335"/>
      <c r="M172" s="335"/>
      <c r="N172" s="335"/>
      <c r="O172" s="335"/>
      <c r="P172" s="335"/>
      <c r="Q172" s="335"/>
      <c r="R172" s="335"/>
      <c r="S172" s="335"/>
      <c r="T172" s="335"/>
      <c r="U172" s="335"/>
      <c r="V172" s="335"/>
      <c r="W172" s="335"/>
      <c r="X172" s="335"/>
      <c r="Y172" s="335"/>
      <c r="Z172" s="335"/>
      <c r="AA172" s="335"/>
      <c r="AB172" s="335"/>
      <c r="AC172" s="335"/>
      <c r="AD172" s="335"/>
      <c r="AE172" s="335"/>
      <c r="AF172" s="335"/>
      <c r="AG172" s="335"/>
      <c r="AH172" s="335"/>
      <c r="AI172" s="335"/>
      <c r="AJ172" s="335"/>
      <c r="AK172" s="335"/>
      <c r="AL172" s="335"/>
      <c r="AM172" s="335"/>
      <c r="AN172" s="335"/>
      <c r="AO172" s="335"/>
      <c r="AP172" s="335"/>
      <c r="AQ172" s="335"/>
      <c r="AR172" s="335"/>
      <c r="AS172" s="335"/>
      <c r="AT172" s="335"/>
      <c r="AU172" s="335"/>
      <c r="AV172" s="335"/>
      <c r="AW172" s="335"/>
      <c r="AX172" s="335"/>
      <c r="AY172" s="335"/>
    </row>
    <row r="173" spans="1:51" s="336" customFormat="1" ht="13.5">
      <c r="A173" s="335"/>
      <c r="B173" s="335"/>
      <c r="C173" s="335"/>
      <c r="D173" s="335"/>
      <c r="E173" s="335"/>
      <c r="F173" s="335"/>
      <c r="G173" s="335"/>
      <c r="H173" s="335"/>
      <c r="I173" s="335"/>
      <c r="J173" s="335"/>
      <c r="K173" s="335"/>
      <c r="L173" s="335"/>
      <c r="M173" s="335"/>
      <c r="N173" s="335"/>
      <c r="O173" s="335"/>
      <c r="P173" s="335"/>
      <c r="Q173" s="335"/>
      <c r="R173" s="335"/>
      <c r="S173" s="335"/>
      <c r="T173" s="335"/>
      <c r="U173" s="335"/>
      <c r="V173" s="335"/>
      <c r="W173" s="335"/>
      <c r="X173" s="335"/>
      <c r="Y173" s="335"/>
      <c r="Z173" s="335"/>
      <c r="AA173" s="335"/>
      <c r="AB173" s="335"/>
      <c r="AC173" s="335"/>
      <c r="AD173" s="335"/>
      <c r="AE173" s="335"/>
      <c r="AF173" s="335"/>
      <c r="AG173" s="335"/>
      <c r="AH173" s="335"/>
      <c r="AI173" s="335"/>
      <c r="AJ173" s="335"/>
      <c r="AK173" s="335"/>
      <c r="AL173" s="335"/>
      <c r="AM173" s="335"/>
      <c r="AN173" s="335"/>
      <c r="AO173" s="335"/>
      <c r="AP173" s="335"/>
      <c r="AQ173" s="335"/>
      <c r="AR173" s="335"/>
      <c r="AS173" s="335"/>
      <c r="AT173" s="335"/>
      <c r="AU173" s="335"/>
      <c r="AV173" s="335"/>
      <c r="AW173" s="335"/>
      <c r="AX173" s="335"/>
      <c r="AY173" s="335"/>
    </row>
    <row r="174" spans="1:51" s="336" customFormat="1" ht="13.5">
      <c r="A174" s="335"/>
      <c r="B174" s="335"/>
      <c r="C174" s="335"/>
      <c r="D174" s="335"/>
      <c r="E174" s="335"/>
      <c r="F174" s="335"/>
      <c r="G174" s="335"/>
      <c r="H174" s="335"/>
      <c r="I174" s="335"/>
      <c r="J174" s="335"/>
      <c r="K174" s="335"/>
      <c r="L174" s="335"/>
      <c r="M174" s="335"/>
      <c r="N174" s="335"/>
      <c r="O174" s="335"/>
      <c r="P174" s="335"/>
      <c r="Q174" s="335"/>
      <c r="R174" s="335"/>
      <c r="S174" s="335"/>
      <c r="T174" s="335"/>
      <c r="U174" s="335"/>
      <c r="V174" s="335"/>
      <c r="W174" s="335"/>
      <c r="X174" s="335"/>
      <c r="Y174" s="335"/>
      <c r="Z174" s="335"/>
      <c r="AA174" s="335"/>
      <c r="AB174" s="335"/>
      <c r="AC174" s="335"/>
      <c r="AD174" s="335"/>
      <c r="AE174" s="335"/>
      <c r="AF174" s="335"/>
      <c r="AG174" s="335"/>
      <c r="AH174" s="335"/>
      <c r="AI174" s="335"/>
      <c r="AJ174" s="335"/>
      <c r="AK174" s="335"/>
      <c r="AL174" s="335"/>
      <c r="AM174" s="335"/>
      <c r="AN174" s="335"/>
      <c r="AO174" s="335"/>
      <c r="AP174" s="335"/>
      <c r="AQ174" s="335"/>
      <c r="AR174" s="335"/>
      <c r="AS174" s="335"/>
      <c r="AT174" s="335"/>
      <c r="AU174" s="335"/>
      <c r="AV174" s="335"/>
      <c r="AW174" s="335"/>
      <c r="AX174" s="335"/>
      <c r="AY174" s="335"/>
    </row>
    <row r="175" spans="1:51" s="336" customFormat="1" ht="13.5">
      <c r="A175" s="335"/>
      <c r="B175" s="335"/>
      <c r="C175" s="335"/>
      <c r="D175" s="335"/>
      <c r="E175" s="335"/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  <c r="R175" s="335"/>
      <c r="S175" s="335"/>
      <c r="T175" s="335"/>
      <c r="U175" s="335"/>
      <c r="V175" s="335"/>
      <c r="W175" s="335"/>
      <c r="X175" s="335"/>
      <c r="Y175" s="335"/>
      <c r="Z175" s="335"/>
      <c r="AA175" s="335"/>
      <c r="AB175" s="335"/>
      <c r="AC175" s="335"/>
      <c r="AD175" s="335"/>
      <c r="AE175" s="335"/>
      <c r="AF175" s="335"/>
      <c r="AG175" s="335"/>
      <c r="AH175" s="335"/>
      <c r="AI175" s="335"/>
      <c r="AJ175" s="335"/>
      <c r="AK175" s="335"/>
      <c r="AL175" s="335"/>
      <c r="AM175" s="335"/>
      <c r="AN175" s="335"/>
      <c r="AO175" s="335"/>
      <c r="AP175" s="335"/>
      <c r="AQ175" s="335"/>
      <c r="AR175" s="335"/>
      <c r="AS175" s="335"/>
      <c r="AT175" s="335"/>
      <c r="AU175" s="335"/>
      <c r="AV175" s="335"/>
      <c r="AW175" s="335"/>
      <c r="AX175" s="335"/>
      <c r="AY175" s="335"/>
    </row>
    <row r="176" spans="1:51" s="336" customFormat="1" ht="13.5">
      <c r="A176" s="335"/>
      <c r="B176" s="335"/>
      <c r="C176" s="335"/>
      <c r="D176" s="335"/>
      <c r="E176" s="335"/>
      <c r="F176" s="335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  <c r="Q176" s="335"/>
      <c r="R176" s="335"/>
      <c r="S176" s="335"/>
      <c r="T176" s="335"/>
      <c r="U176" s="335"/>
      <c r="V176" s="335"/>
      <c r="W176" s="335"/>
      <c r="X176" s="335"/>
      <c r="Y176" s="335"/>
      <c r="Z176" s="335"/>
      <c r="AA176" s="335"/>
      <c r="AB176" s="335"/>
      <c r="AC176" s="335"/>
      <c r="AD176" s="335"/>
      <c r="AE176" s="335"/>
      <c r="AF176" s="335"/>
      <c r="AG176" s="335"/>
      <c r="AH176" s="335"/>
      <c r="AI176" s="335"/>
      <c r="AJ176" s="335"/>
      <c r="AK176" s="335"/>
      <c r="AL176" s="335"/>
      <c r="AM176" s="335"/>
      <c r="AN176" s="335"/>
      <c r="AO176" s="335"/>
      <c r="AP176" s="335"/>
      <c r="AQ176" s="335"/>
      <c r="AR176" s="335"/>
      <c r="AS176" s="335"/>
      <c r="AT176" s="335"/>
      <c r="AU176" s="335"/>
      <c r="AV176" s="335"/>
      <c r="AW176" s="335"/>
      <c r="AX176" s="335"/>
      <c r="AY176" s="335"/>
    </row>
    <row r="177" spans="1:51" s="336" customFormat="1" ht="13.5">
      <c r="A177" s="335"/>
      <c r="B177" s="335"/>
      <c r="C177" s="335"/>
      <c r="D177" s="335"/>
      <c r="E177" s="335"/>
      <c r="F177" s="335"/>
      <c r="G177" s="335"/>
      <c r="H177" s="335"/>
      <c r="I177" s="335"/>
      <c r="J177" s="335"/>
      <c r="K177" s="335"/>
      <c r="L177" s="335"/>
      <c r="M177" s="335"/>
      <c r="N177" s="335"/>
      <c r="O177" s="335"/>
      <c r="P177" s="335"/>
      <c r="Q177" s="335"/>
      <c r="R177" s="335"/>
      <c r="S177" s="335"/>
      <c r="T177" s="335"/>
      <c r="U177" s="335"/>
      <c r="V177" s="335"/>
      <c r="W177" s="335"/>
      <c r="X177" s="335"/>
      <c r="Y177" s="335"/>
      <c r="Z177" s="335"/>
      <c r="AA177" s="335"/>
      <c r="AB177" s="335"/>
      <c r="AC177" s="335"/>
      <c r="AD177" s="335"/>
      <c r="AE177" s="335"/>
      <c r="AF177" s="335"/>
      <c r="AG177" s="335"/>
      <c r="AH177" s="335"/>
      <c r="AI177" s="335"/>
      <c r="AJ177" s="335"/>
      <c r="AK177" s="335"/>
      <c r="AL177" s="335"/>
      <c r="AM177" s="335"/>
      <c r="AN177" s="335"/>
      <c r="AO177" s="335"/>
      <c r="AP177" s="335"/>
      <c r="AQ177" s="335"/>
      <c r="AR177" s="335"/>
      <c r="AS177" s="335"/>
      <c r="AT177" s="335"/>
      <c r="AU177" s="335"/>
      <c r="AV177" s="335"/>
      <c r="AW177" s="335"/>
      <c r="AX177" s="335"/>
      <c r="AY177" s="335"/>
    </row>
    <row r="178" spans="1:51" s="336" customFormat="1" ht="13.5">
      <c r="A178" s="335"/>
      <c r="B178" s="335"/>
      <c r="C178" s="335"/>
      <c r="D178" s="335"/>
      <c r="E178" s="335"/>
      <c r="F178" s="335"/>
      <c r="G178" s="335"/>
      <c r="H178" s="335"/>
      <c r="I178" s="335"/>
      <c r="J178" s="335"/>
      <c r="K178" s="335"/>
      <c r="L178" s="335"/>
      <c r="M178" s="335"/>
      <c r="N178" s="335"/>
      <c r="O178" s="335"/>
      <c r="P178" s="335"/>
      <c r="Q178" s="335"/>
      <c r="R178" s="335"/>
      <c r="S178" s="335"/>
      <c r="T178" s="335"/>
      <c r="U178" s="335"/>
      <c r="V178" s="335"/>
      <c r="W178" s="335"/>
      <c r="X178" s="335"/>
      <c r="Y178" s="335"/>
      <c r="Z178" s="335"/>
      <c r="AA178" s="335"/>
      <c r="AB178" s="335"/>
      <c r="AC178" s="335"/>
      <c r="AD178" s="335"/>
      <c r="AE178" s="335"/>
      <c r="AF178" s="335"/>
      <c r="AG178" s="335"/>
      <c r="AH178" s="335"/>
      <c r="AI178" s="335"/>
      <c r="AJ178" s="335"/>
      <c r="AK178" s="335"/>
      <c r="AL178" s="335"/>
      <c r="AM178" s="335"/>
      <c r="AN178" s="335"/>
      <c r="AO178" s="335"/>
      <c r="AP178" s="335"/>
      <c r="AQ178" s="335"/>
      <c r="AR178" s="335"/>
      <c r="AS178" s="335"/>
      <c r="AT178" s="335"/>
      <c r="AU178" s="335"/>
      <c r="AV178" s="335"/>
      <c r="AW178" s="335"/>
      <c r="AX178" s="335"/>
      <c r="AY178" s="335"/>
    </row>
    <row r="179" spans="1:51" s="336" customFormat="1" ht="13.5">
      <c r="A179" s="335"/>
      <c r="B179" s="335"/>
      <c r="C179" s="335"/>
      <c r="D179" s="335"/>
      <c r="E179" s="335"/>
      <c r="F179" s="335"/>
      <c r="G179" s="335"/>
      <c r="H179" s="335"/>
      <c r="I179" s="335"/>
      <c r="J179" s="335"/>
      <c r="K179" s="335"/>
      <c r="L179" s="335"/>
      <c r="M179" s="335"/>
      <c r="N179" s="335"/>
      <c r="O179" s="335"/>
      <c r="P179" s="335"/>
      <c r="Q179" s="335"/>
      <c r="R179" s="335"/>
      <c r="S179" s="335"/>
      <c r="T179" s="335"/>
      <c r="U179" s="335"/>
      <c r="V179" s="335"/>
      <c r="W179" s="335"/>
      <c r="X179" s="335"/>
      <c r="Y179" s="335"/>
      <c r="Z179" s="335"/>
      <c r="AA179" s="335"/>
      <c r="AB179" s="335"/>
      <c r="AC179" s="335"/>
      <c r="AD179" s="335"/>
      <c r="AE179" s="335"/>
      <c r="AF179" s="335"/>
      <c r="AG179" s="335"/>
      <c r="AH179" s="335"/>
      <c r="AI179" s="335"/>
      <c r="AJ179" s="335"/>
      <c r="AK179" s="335"/>
      <c r="AL179" s="335"/>
      <c r="AM179" s="335"/>
      <c r="AN179" s="335"/>
      <c r="AO179" s="335"/>
      <c r="AP179" s="335"/>
      <c r="AQ179" s="335"/>
      <c r="AR179" s="335"/>
      <c r="AS179" s="335"/>
      <c r="AT179" s="335"/>
      <c r="AU179" s="335"/>
      <c r="AV179" s="335"/>
      <c r="AW179" s="335"/>
      <c r="AX179" s="335"/>
      <c r="AY179" s="335"/>
    </row>
    <row r="180" spans="1:51" s="336" customFormat="1" ht="13.5">
      <c r="A180" s="335"/>
      <c r="B180" s="335"/>
      <c r="C180" s="335"/>
      <c r="D180" s="335"/>
      <c r="E180" s="335"/>
      <c r="F180" s="335"/>
      <c r="G180" s="335"/>
      <c r="H180" s="335"/>
      <c r="I180" s="335"/>
      <c r="J180" s="335"/>
      <c r="K180" s="335"/>
      <c r="L180" s="335"/>
      <c r="M180" s="335"/>
      <c r="N180" s="335"/>
      <c r="O180" s="335"/>
      <c r="P180" s="335"/>
      <c r="Q180" s="335"/>
      <c r="R180" s="335"/>
      <c r="S180" s="335"/>
      <c r="T180" s="335"/>
      <c r="U180" s="335"/>
      <c r="V180" s="335"/>
      <c r="W180" s="335"/>
      <c r="X180" s="335"/>
      <c r="Y180" s="335"/>
      <c r="Z180" s="335"/>
      <c r="AA180" s="335"/>
      <c r="AB180" s="335"/>
      <c r="AC180" s="335"/>
      <c r="AD180" s="335"/>
      <c r="AE180" s="335"/>
      <c r="AF180" s="335"/>
      <c r="AG180" s="335"/>
      <c r="AH180" s="335"/>
      <c r="AI180" s="335"/>
      <c r="AJ180" s="335"/>
      <c r="AK180" s="335"/>
      <c r="AL180" s="335"/>
      <c r="AM180" s="335"/>
      <c r="AN180" s="335"/>
      <c r="AO180" s="335"/>
      <c r="AP180" s="335"/>
      <c r="AQ180" s="335"/>
      <c r="AR180" s="335"/>
      <c r="AS180" s="335"/>
      <c r="AT180" s="335"/>
      <c r="AU180" s="335"/>
      <c r="AV180" s="335"/>
      <c r="AW180" s="335"/>
      <c r="AX180" s="335"/>
      <c r="AY180" s="335"/>
    </row>
    <row r="181" spans="1:51" s="336" customFormat="1" ht="13.5">
      <c r="A181" s="335"/>
      <c r="B181" s="335"/>
      <c r="C181" s="335"/>
      <c r="D181" s="335"/>
      <c r="E181" s="335"/>
      <c r="F181" s="335"/>
      <c r="G181" s="335"/>
      <c r="H181" s="335"/>
      <c r="I181" s="335"/>
      <c r="J181" s="335"/>
      <c r="K181" s="335"/>
      <c r="L181" s="335"/>
      <c r="M181" s="335"/>
      <c r="N181" s="335"/>
      <c r="O181" s="335"/>
      <c r="P181" s="335"/>
      <c r="Q181" s="335"/>
      <c r="R181" s="335"/>
      <c r="S181" s="335"/>
      <c r="T181" s="335"/>
      <c r="U181" s="335"/>
      <c r="V181" s="335"/>
      <c r="W181" s="335"/>
      <c r="X181" s="335"/>
      <c r="Y181" s="335"/>
      <c r="Z181" s="335"/>
      <c r="AA181" s="335"/>
      <c r="AB181" s="335"/>
      <c r="AC181" s="335"/>
      <c r="AD181" s="335"/>
      <c r="AE181" s="335"/>
      <c r="AF181" s="335"/>
      <c r="AG181" s="335"/>
      <c r="AH181" s="335"/>
      <c r="AI181" s="335"/>
      <c r="AJ181" s="335"/>
      <c r="AK181" s="335"/>
      <c r="AL181" s="335"/>
      <c r="AM181" s="335"/>
      <c r="AN181" s="335"/>
      <c r="AO181" s="335"/>
      <c r="AP181" s="335"/>
      <c r="AQ181" s="335"/>
      <c r="AR181" s="335"/>
      <c r="AS181" s="335"/>
      <c r="AT181" s="335"/>
      <c r="AU181" s="335"/>
      <c r="AV181" s="335"/>
      <c r="AW181" s="335"/>
      <c r="AX181" s="335"/>
      <c r="AY181" s="335"/>
    </row>
    <row r="182" spans="1:51" s="336" customFormat="1" ht="13.5">
      <c r="A182" s="335"/>
      <c r="B182" s="335"/>
      <c r="C182" s="335"/>
      <c r="D182" s="335"/>
      <c r="E182" s="335"/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  <c r="P182" s="335"/>
      <c r="Q182" s="335"/>
      <c r="R182" s="335"/>
      <c r="S182" s="335"/>
      <c r="T182" s="335"/>
      <c r="U182" s="335"/>
      <c r="V182" s="335"/>
      <c r="W182" s="335"/>
      <c r="X182" s="335"/>
      <c r="Y182" s="335"/>
      <c r="Z182" s="335"/>
      <c r="AA182" s="335"/>
      <c r="AB182" s="335"/>
      <c r="AC182" s="335"/>
      <c r="AD182" s="335"/>
      <c r="AE182" s="335"/>
      <c r="AF182" s="335"/>
      <c r="AG182" s="335"/>
      <c r="AH182" s="335"/>
      <c r="AI182" s="335"/>
      <c r="AJ182" s="335"/>
      <c r="AK182" s="335"/>
      <c r="AL182" s="335"/>
      <c r="AM182" s="335"/>
      <c r="AN182" s="335"/>
      <c r="AO182" s="335"/>
      <c r="AP182" s="335"/>
      <c r="AQ182" s="335"/>
      <c r="AR182" s="335"/>
      <c r="AS182" s="335"/>
      <c r="AT182" s="335"/>
      <c r="AU182" s="335"/>
      <c r="AV182" s="335"/>
      <c r="AW182" s="335"/>
      <c r="AX182" s="335"/>
      <c r="AY182" s="335"/>
    </row>
    <row r="183" spans="1:51" s="336" customFormat="1" ht="13.5">
      <c r="A183" s="335"/>
      <c r="B183" s="335"/>
      <c r="C183" s="335"/>
      <c r="D183" s="335"/>
      <c r="E183" s="335"/>
      <c r="F183" s="335"/>
      <c r="G183" s="335"/>
      <c r="H183" s="335"/>
      <c r="I183" s="335"/>
      <c r="J183" s="335"/>
      <c r="K183" s="335"/>
      <c r="L183" s="335"/>
      <c r="M183" s="335"/>
      <c r="N183" s="335"/>
      <c r="O183" s="335"/>
      <c r="P183" s="335"/>
      <c r="Q183" s="335"/>
      <c r="R183" s="335"/>
      <c r="S183" s="335"/>
      <c r="T183" s="335"/>
      <c r="U183" s="335"/>
      <c r="V183" s="335"/>
      <c r="W183" s="335"/>
      <c r="X183" s="335"/>
      <c r="Y183" s="335"/>
      <c r="Z183" s="335"/>
      <c r="AA183" s="335"/>
      <c r="AB183" s="335"/>
      <c r="AC183" s="335"/>
      <c r="AD183" s="335"/>
      <c r="AE183" s="335"/>
      <c r="AF183" s="335"/>
      <c r="AG183" s="335"/>
      <c r="AH183" s="335"/>
      <c r="AI183" s="335"/>
      <c r="AJ183" s="335"/>
      <c r="AK183" s="335"/>
      <c r="AL183" s="335"/>
      <c r="AM183" s="335"/>
      <c r="AN183" s="335"/>
      <c r="AO183" s="335"/>
      <c r="AP183" s="335"/>
      <c r="AQ183" s="335"/>
      <c r="AR183" s="335"/>
      <c r="AS183" s="335"/>
      <c r="AT183" s="335"/>
      <c r="AU183" s="335"/>
      <c r="AV183" s="335"/>
      <c r="AW183" s="335"/>
      <c r="AX183" s="335"/>
      <c r="AY183" s="335"/>
    </row>
    <row r="184" spans="1:51" s="336" customFormat="1" ht="13.5">
      <c r="A184" s="335"/>
      <c r="B184" s="335"/>
      <c r="C184" s="335"/>
      <c r="D184" s="335"/>
      <c r="E184" s="335"/>
      <c r="F184" s="335"/>
      <c r="G184" s="335"/>
      <c r="H184" s="335"/>
      <c r="I184" s="335"/>
      <c r="J184" s="335"/>
      <c r="K184" s="335"/>
      <c r="L184" s="335"/>
      <c r="M184" s="335"/>
      <c r="N184" s="335"/>
      <c r="O184" s="335"/>
      <c r="P184" s="335"/>
      <c r="Q184" s="335"/>
      <c r="R184" s="335"/>
      <c r="S184" s="335"/>
      <c r="T184" s="335"/>
      <c r="U184" s="335"/>
      <c r="V184" s="335"/>
      <c r="W184" s="335"/>
      <c r="X184" s="335"/>
      <c r="Y184" s="335"/>
      <c r="Z184" s="335"/>
      <c r="AA184" s="335"/>
      <c r="AB184" s="335"/>
      <c r="AC184" s="335"/>
      <c r="AD184" s="335"/>
      <c r="AE184" s="335"/>
      <c r="AF184" s="335"/>
      <c r="AG184" s="335"/>
      <c r="AH184" s="335"/>
      <c r="AI184" s="335"/>
      <c r="AJ184" s="335"/>
      <c r="AK184" s="335"/>
      <c r="AL184" s="335"/>
      <c r="AM184" s="335"/>
      <c r="AN184" s="335"/>
      <c r="AO184" s="335"/>
      <c r="AP184" s="335"/>
      <c r="AQ184" s="335"/>
      <c r="AR184" s="335"/>
      <c r="AS184" s="335"/>
      <c r="AT184" s="335"/>
      <c r="AU184" s="335"/>
      <c r="AV184" s="335"/>
      <c r="AW184" s="335"/>
      <c r="AX184" s="335"/>
      <c r="AY184" s="335"/>
    </row>
    <row r="185" spans="1:51" s="336" customFormat="1" ht="13.5">
      <c r="A185" s="335"/>
      <c r="B185" s="335"/>
      <c r="C185" s="335"/>
      <c r="D185" s="335"/>
      <c r="E185" s="335"/>
      <c r="F185" s="335"/>
      <c r="G185" s="335"/>
      <c r="H185" s="335"/>
      <c r="I185" s="335"/>
      <c r="J185" s="335"/>
      <c r="K185" s="335"/>
      <c r="L185" s="335"/>
      <c r="M185" s="335"/>
      <c r="N185" s="335"/>
      <c r="O185" s="335"/>
      <c r="P185" s="335"/>
      <c r="Q185" s="335"/>
      <c r="R185" s="335"/>
      <c r="S185" s="335"/>
      <c r="T185" s="335"/>
      <c r="U185" s="335"/>
      <c r="V185" s="335"/>
      <c r="W185" s="335"/>
      <c r="X185" s="335"/>
      <c r="Y185" s="335"/>
      <c r="Z185" s="335"/>
      <c r="AA185" s="335"/>
      <c r="AB185" s="335"/>
      <c r="AC185" s="335"/>
      <c r="AD185" s="335"/>
      <c r="AE185" s="335"/>
      <c r="AF185" s="335"/>
      <c r="AG185" s="335"/>
      <c r="AH185" s="335"/>
      <c r="AI185" s="335"/>
      <c r="AJ185" s="335"/>
      <c r="AK185" s="335"/>
      <c r="AL185" s="335"/>
      <c r="AM185" s="335"/>
      <c r="AN185" s="335"/>
      <c r="AO185" s="335"/>
      <c r="AP185" s="335"/>
      <c r="AQ185" s="335"/>
      <c r="AR185" s="335"/>
      <c r="AS185" s="335"/>
      <c r="AT185" s="335"/>
      <c r="AU185" s="335"/>
      <c r="AV185" s="335"/>
      <c r="AW185" s="335"/>
      <c r="AX185" s="335"/>
      <c r="AY185" s="335"/>
    </row>
    <row r="186" spans="1:51" s="336" customFormat="1" ht="13.5">
      <c r="A186" s="335"/>
      <c r="B186" s="335"/>
      <c r="C186" s="335"/>
      <c r="D186" s="335"/>
      <c r="E186" s="335"/>
      <c r="F186" s="335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  <c r="R186" s="335"/>
      <c r="S186" s="335"/>
      <c r="T186" s="335"/>
      <c r="U186" s="335"/>
      <c r="V186" s="335"/>
      <c r="W186" s="335"/>
      <c r="X186" s="335"/>
      <c r="Y186" s="335"/>
      <c r="Z186" s="335"/>
      <c r="AA186" s="335"/>
      <c r="AB186" s="335"/>
      <c r="AC186" s="335"/>
      <c r="AD186" s="335"/>
      <c r="AE186" s="335"/>
      <c r="AF186" s="335"/>
      <c r="AG186" s="335"/>
      <c r="AH186" s="335"/>
      <c r="AI186" s="335"/>
      <c r="AJ186" s="335"/>
      <c r="AK186" s="335"/>
      <c r="AL186" s="335"/>
      <c r="AM186" s="335"/>
      <c r="AN186" s="335"/>
      <c r="AO186" s="335"/>
      <c r="AP186" s="335"/>
      <c r="AQ186" s="335"/>
      <c r="AR186" s="335"/>
      <c r="AS186" s="335"/>
      <c r="AT186" s="335"/>
      <c r="AU186" s="335"/>
      <c r="AV186" s="335"/>
      <c r="AW186" s="335"/>
      <c r="AX186" s="335"/>
      <c r="AY186" s="335"/>
    </row>
    <row r="187" spans="1:51" s="336" customFormat="1" ht="13.5">
      <c r="A187" s="335"/>
      <c r="B187" s="335"/>
      <c r="C187" s="335"/>
      <c r="D187" s="335"/>
      <c r="E187" s="335"/>
      <c r="F187" s="335"/>
      <c r="G187" s="335"/>
      <c r="H187" s="335"/>
      <c r="I187" s="335"/>
      <c r="J187" s="335"/>
      <c r="K187" s="335"/>
      <c r="L187" s="335"/>
      <c r="M187" s="335"/>
      <c r="N187" s="335"/>
      <c r="O187" s="335"/>
      <c r="P187" s="335"/>
      <c r="Q187" s="335"/>
      <c r="R187" s="335"/>
      <c r="S187" s="335"/>
      <c r="T187" s="335"/>
      <c r="U187" s="335"/>
      <c r="V187" s="335"/>
      <c r="W187" s="335"/>
      <c r="X187" s="335"/>
      <c r="Y187" s="335"/>
      <c r="Z187" s="335"/>
      <c r="AA187" s="335"/>
      <c r="AB187" s="335"/>
      <c r="AC187" s="335"/>
      <c r="AD187" s="335"/>
      <c r="AE187" s="335"/>
      <c r="AF187" s="335"/>
      <c r="AG187" s="335"/>
      <c r="AH187" s="335"/>
      <c r="AI187" s="335"/>
      <c r="AJ187" s="335"/>
      <c r="AK187" s="335"/>
      <c r="AL187" s="335"/>
      <c r="AM187" s="335"/>
      <c r="AN187" s="335"/>
      <c r="AO187" s="335"/>
      <c r="AP187" s="335"/>
      <c r="AQ187" s="335"/>
      <c r="AR187" s="335"/>
      <c r="AS187" s="335"/>
      <c r="AT187" s="335"/>
      <c r="AU187" s="335"/>
      <c r="AV187" s="335"/>
      <c r="AW187" s="335"/>
      <c r="AX187" s="335"/>
      <c r="AY187" s="335"/>
    </row>
    <row r="188" spans="1:51" s="336" customFormat="1" ht="13.5">
      <c r="A188" s="335"/>
      <c r="B188" s="335"/>
      <c r="C188" s="335"/>
      <c r="D188" s="335"/>
      <c r="E188" s="335"/>
      <c r="F188" s="335"/>
      <c r="G188" s="335"/>
      <c r="H188" s="335"/>
      <c r="I188" s="335"/>
      <c r="J188" s="335"/>
      <c r="K188" s="335"/>
      <c r="L188" s="335"/>
      <c r="M188" s="335"/>
      <c r="N188" s="335"/>
      <c r="O188" s="335"/>
      <c r="P188" s="335"/>
      <c r="Q188" s="335"/>
      <c r="R188" s="335"/>
      <c r="S188" s="335"/>
      <c r="T188" s="335"/>
      <c r="U188" s="335"/>
      <c r="V188" s="335"/>
      <c r="W188" s="335"/>
      <c r="X188" s="335"/>
      <c r="Y188" s="335"/>
      <c r="Z188" s="335"/>
      <c r="AA188" s="335"/>
      <c r="AB188" s="335"/>
      <c r="AC188" s="335"/>
      <c r="AD188" s="335"/>
      <c r="AE188" s="335"/>
      <c r="AF188" s="335"/>
      <c r="AG188" s="335"/>
      <c r="AH188" s="335"/>
      <c r="AI188" s="335"/>
      <c r="AJ188" s="335"/>
      <c r="AK188" s="335"/>
      <c r="AL188" s="335"/>
      <c r="AM188" s="335"/>
      <c r="AN188" s="335"/>
      <c r="AO188" s="335"/>
      <c r="AP188" s="335"/>
      <c r="AQ188" s="335"/>
      <c r="AR188" s="335"/>
      <c r="AS188" s="335"/>
      <c r="AT188" s="335"/>
      <c r="AU188" s="335"/>
      <c r="AV188" s="335"/>
      <c r="AW188" s="335"/>
      <c r="AX188" s="335"/>
      <c r="AY188" s="335"/>
    </row>
    <row r="189" spans="1:51" s="336" customFormat="1" ht="13.5">
      <c r="A189" s="335"/>
      <c r="B189" s="335"/>
      <c r="C189" s="335"/>
      <c r="D189" s="335"/>
      <c r="E189" s="335"/>
      <c r="F189" s="335"/>
      <c r="G189" s="335"/>
      <c r="H189" s="335"/>
      <c r="I189" s="335"/>
      <c r="J189" s="335"/>
      <c r="K189" s="335"/>
      <c r="L189" s="335"/>
      <c r="M189" s="335"/>
      <c r="N189" s="335"/>
      <c r="O189" s="335"/>
      <c r="P189" s="335"/>
      <c r="Q189" s="335"/>
      <c r="R189" s="335"/>
      <c r="S189" s="335"/>
      <c r="T189" s="335"/>
      <c r="U189" s="335"/>
      <c r="V189" s="335"/>
      <c r="W189" s="335"/>
      <c r="X189" s="335"/>
      <c r="Y189" s="335"/>
      <c r="Z189" s="335"/>
      <c r="AA189" s="335"/>
      <c r="AB189" s="335"/>
      <c r="AC189" s="335"/>
      <c r="AD189" s="335"/>
      <c r="AE189" s="335"/>
      <c r="AF189" s="335"/>
      <c r="AG189" s="335"/>
      <c r="AH189" s="335"/>
      <c r="AI189" s="335"/>
      <c r="AJ189" s="335"/>
      <c r="AK189" s="335"/>
      <c r="AL189" s="335"/>
      <c r="AM189" s="335"/>
      <c r="AN189" s="335"/>
      <c r="AO189" s="335"/>
      <c r="AP189" s="335"/>
      <c r="AQ189" s="335"/>
      <c r="AR189" s="335"/>
      <c r="AS189" s="335"/>
      <c r="AT189" s="335"/>
      <c r="AU189" s="335"/>
      <c r="AV189" s="335"/>
      <c r="AW189" s="335"/>
      <c r="AX189" s="335"/>
      <c r="AY189" s="335"/>
    </row>
    <row r="190" spans="1:51" s="336" customFormat="1" ht="13.5">
      <c r="A190" s="335"/>
      <c r="B190" s="335"/>
      <c r="C190" s="335"/>
      <c r="D190" s="335"/>
      <c r="E190" s="335"/>
      <c r="F190" s="335"/>
      <c r="G190" s="335"/>
      <c r="H190" s="335"/>
      <c r="I190" s="335"/>
      <c r="J190" s="335"/>
      <c r="K190" s="335"/>
      <c r="L190" s="335"/>
      <c r="M190" s="335"/>
      <c r="N190" s="335"/>
      <c r="O190" s="335"/>
      <c r="P190" s="335"/>
      <c r="Q190" s="335"/>
      <c r="R190" s="335"/>
      <c r="S190" s="335"/>
      <c r="T190" s="335"/>
      <c r="U190" s="335"/>
      <c r="V190" s="335"/>
      <c r="W190" s="335"/>
      <c r="X190" s="335"/>
      <c r="Y190" s="335"/>
      <c r="Z190" s="335"/>
      <c r="AA190" s="335"/>
      <c r="AB190" s="335"/>
      <c r="AC190" s="335"/>
      <c r="AD190" s="335"/>
      <c r="AE190" s="335"/>
      <c r="AF190" s="335"/>
      <c r="AG190" s="335"/>
      <c r="AH190" s="335"/>
      <c r="AI190" s="335"/>
      <c r="AJ190" s="335"/>
      <c r="AK190" s="335"/>
      <c r="AL190" s="335"/>
      <c r="AM190" s="335"/>
      <c r="AN190" s="335"/>
      <c r="AO190" s="335"/>
      <c r="AP190" s="335"/>
      <c r="AQ190" s="335"/>
      <c r="AR190" s="335"/>
      <c r="AS190" s="335"/>
      <c r="AT190" s="335"/>
      <c r="AU190" s="335"/>
      <c r="AV190" s="335"/>
      <c r="AW190" s="335"/>
      <c r="AX190" s="335"/>
      <c r="AY190" s="335"/>
    </row>
    <row r="191" spans="1:51" s="336" customFormat="1" ht="13.5">
      <c r="A191" s="335"/>
      <c r="B191" s="335"/>
      <c r="C191" s="335"/>
      <c r="D191" s="335"/>
      <c r="E191" s="335"/>
      <c r="F191" s="335"/>
      <c r="G191" s="335"/>
      <c r="H191" s="335"/>
      <c r="I191" s="335"/>
      <c r="J191" s="335"/>
      <c r="K191" s="335"/>
      <c r="L191" s="335"/>
      <c r="M191" s="335"/>
      <c r="N191" s="335"/>
      <c r="O191" s="335"/>
      <c r="P191" s="335"/>
      <c r="Q191" s="335"/>
      <c r="R191" s="335"/>
      <c r="S191" s="335"/>
      <c r="T191" s="335"/>
      <c r="U191" s="335"/>
      <c r="V191" s="335"/>
      <c r="W191" s="335"/>
      <c r="X191" s="335"/>
      <c r="Y191" s="335"/>
      <c r="Z191" s="335"/>
      <c r="AA191" s="335"/>
      <c r="AB191" s="335"/>
      <c r="AC191" s="335"/>
      <c r="AD191" s="335"/>
      <c r="AE191" s="335"/>
      <c r="AF191" s="335"/>
      <c r="AG191" s="335"/>
      <c r="AH191" s="335"/>
      <c r="AI191" s="335"/>
      <c r="AJ191" s="335"/>
      <c r="AK191" s="335"/>
      <c r="AL191" s="335"/>
      <c r="AM191" s="335"/>
      <c r="AN191" s="335"/>
      <c r="AO191" s="335"/>
      <c r="AP191" s="335"/>
      <c r="AQ191" s="335"/>
      <c r="AR191" s="335"/>
      <c r="AS191" s="335"/>
      <c r="AT191" s="335"/>
      <c r="AU191" s="335"/>
      <c r="AV191" s="335"/>
      <c r="AW191" s="335"/>
      <c r="AX191" s="335"/>
      <c r="AY191" s="335"/>
    </row>
    <row r="192" spans="1:51" s="336" customFormat="1" ht="13.5">
      <c r="A192" s="335"/>
      <c r="B192" s="335"/>
      <c r="C192" s="335"/>
      <c r="D192" s="335"/>
      <c r="E192" s="335"/>
      <c r="F192" s="335"/>
      <c r="G192" s="335"/>
      <c r="H192" s="335"/>
      <c r="I192" s="335"/>
      <c r="J192" s="335"/>
      <c r="K192" s="335"/>
      <c r="L192" s="335"/>
      <c r="M192" s="335"/>
      <c r="N192" s="335"/>
      <c r="O192" s="335"/>
      <c r="P192" s="335"/>
      <c r="Q192" s="335"/>
      <c r="R192" s="335"/>
      <c r="S192" s="335"/>
      <c r="T192" s="335"/>
      <c r="U192" s="335"/>
      <c r="V192" s="335"/>
      <c r="W192" s="335"/>
      <c r="X192" s="335"/>
      <c r="Y192" s="335"/>
      <c r="Z192" s="335"/>
      <c r="AA192" s="335"/>
      <c r="AB192" s="335"/>
      <c r="AC192" s="335"/>
      <c r="AD192" s="335"/>
      <c r="AE192" s="335"/>
      <c r="AF192" s="335"/>
      <c r="AG192" s="335"/>
      <c r="AH192" s="335"/>
      <c r="AI192" s="335"/>
      <c r="AJ192" s="335"/>
      <c r="AK192" s="335"/>
      <c r="AL192" s="335"/>
      <c r="AM192" s="335"/>
      <c r="AN192" s="335"/>
      <c r="AO192" s="335"/>
      <c r="AP192" s="335"/>
      <c r="AQ192" s="335"/>
      <c r="AR192" s="335"/>
      <c r="AS192" s="335"/>
      <c r="AT192" s="335"/>
      <c r="AU192" s="335"/>
      <c r="AV192" s="335"/>
      <c r="AW192" s="335"/>
      <c r="AX192" s="335"/>
      <c r="AY192" s="335"/>
    </row>
    <row r="193" spans="1:51" s="336" customFormat="1" ht="13.5">
      <c r="A193" s="335"/>
      <c r="B193" s="335"/>
      <c r="C193" s="335"/>
      <c r="D193" s="335"/>
      <c r="E193" s="335"/>
      <c r="F193" s="335"/>
      <c r="G193" s="335"/>
      <c r="H193" s="335"/>
      <c r="I193" s="335"/>
      <c r="J193" s="335"/>
      <c r="K193" s="335"/>
      <c r="L193" s="335"/>
      <c r="M193" s="335"/>
      <c r="N193" s="335"/>
      <c r="O193" s="335"/>
      <c r="P193" s="335"/>
      <c r="Q193" s="335"/>
      <c r="R193" s="335"/>
      <c r="S193" s="335"/>
      <c r="T193" s="335"/>
      <c r="U193" s="335"/>
      <c r="V193" s="335"/>
      <c r="W193" s="335"/>
      <c r="X193" s="335"/>
      <c r="Y193" s="335"/>
      <c r="Z193" s="335"/>
      <c r="AA193" s="335"/>
      <c r="AB193" s="335"/>
      <c r="AC193" s="335"/>
      <c r="AD193" s="335"/>
      <c r="AE193" s="335"/>
      <c r="AF193" s="335"/>
      <c r="AG193" s="335"/>
      <c r="AH193" s="335"/>
      <c r="AI193" s="335"/>
      <c r="AJ193" s="335"/>
      <c r="AK193" s="335"/>
      <c r="AL193" s="335"/>
      <c r="AM193" s="335"/>
      <c r="AN193" s="335"/>
      <c r="AO193" s="335"/>
      <c r="AP193" s="335"/>
      <c r="AQ193" s="335"/>
      <c r="AR193" s="335"/>
      <c r="AS193" s="335"/>
      <c r="AT193" s="335"/>
      <c r="AU193" s="335"/>
      <c r="AV193" s="335"/>
      <c r="AW193" s="335"/>
      <c r="AX193" s="335"/>
      <c r="AY193" s="335"/>
    </row>
    <row r="194" spans="1:51" s="336" customFormat="1" ht="13.5">
      <c r="A194" s="335"/>
      <c r="B194" s="335"/>
      <c r="C194" s="335"/>
      <c r="D194" s="335"/>
      <c r="E194" s="335"/>
      <c r="F194" s="335"/>
      <c r="G194" s="335"/>
      <c r="H194" s="335"/>
      <c r="I194" s="335"/>
      <c r="J194" s="335"/>
      <c r="K194" s="335"/>
      <c r="L194" s="335"/>
      <c r="M194" s="335"/>
      <c r="N194" s="335"/>
      <c r="O194" s="335"/>
      <c r="P194" s="335"/>
      <c r="Q194" s="335"/>
      <c r="R194" s="335"/>
      <c r="S194" s="335"/>
      <c r="T194" s="335"/>
      <c r="U194" s="335"/>
      <c r="V194" s="335"/>
      <c r="W194" s="335"/>
      <c r="X194" s="335"/>
      <c r="Y194" s="335"/>
      <c r="Z194" s="335"/>
      <c r="AA194" s="335"/>
      <c r="AB194" s="335"/>
      <c r="AC194" s="335"/>
      <c r="AD194" s="335"/>
      <c r="AE194" s="335"/>
      <c r="AF194" s="335"/>
      <c r="AG194" s="335"/>
      <c r="AH194" s="335"/>
      <c r="AI194" s="335"/>
      <c r="AJ194" s="335"/>
      <c r="AK194" s="335"/>
      <c r="AL194" s="335"/>
      <c r="AM194" s="335"/>
      <c r="AN194" s="335"/>
      <c r="AO194" s="335"/>
      <c r="AP194" s="335"/>
      <c r="AQ194" s="335"/>
      <c r="AR194" s="335"/>
      <c r="AS194" s="335"/>
      <c r="AT194" s="335"/>
      <c r="AU194" s="335"/>
      <c r="AV194" s="335"/>
      <c r="AW194" s="335"/>
      <c r="AX194" s="335"/>
      <c r="AY194" s="335"/>
    </row>
    <row r="195" spans="1:51" s="336" customFormat="1" ht="13.5">
      <c r="A195" s="335"/>
      <c r="B195" s="335"/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  <c r="M195" s="335"/>
      <c r="N195" s="335"/>
      <c r="O195" s="335"/>
      <c r="P195" s="335"/>
      <c r="Q195" s="335"/>
      <c r="R195" s="335"/>
      <c r="S195" s="335"/>
      <c r="T195" s="335"/>
      <c r="U195" s="335"/>
      <c r="V195" s="335"/>
      <c r="W195" s="335"/>
      <c r="X195" s="335"/>
      <c r="Y195" s="335"/>
      <c r="Z195" s="335"/>
      <c r="AA195" s="335"/>
      <c r="AB195" s="335"/>
      <c r="AC195" s="335"/>
      <c r="AD195" s="335"/>
      <c r="AE195" s="335"/>
      <c r="AF195" s="335"/>
      <c r="AG195" s="335"/>
      <c r="AH195" s="335"/>
      <c r="AI195" s="335"/>
      <c r="AJ195" s="335"/>
      <c r="AK195" s="335"/>
      <c r="AL195" s="335"/>
      <c r="AM195" s="335"/>
      <c r="AN195" s="335"/>
      <c r="AO195" s="335"/>
      <c r="AP195" s="335"/>
      <c r="AQ195" s="335"/>
      <c r="AR195" s="335"/>
      <c r="AS195" s="335"/>
      <c r="AT195" s="335"/>
      <c r="AU195" s="335"/>
      <c r="AV195" s="335"/>
      <c r="AW195" s="335"/>
      <c r="AX195" s="335"/>
      <c r="AY195" s="335"/>
    </row>
    <row r="196" spans="1:51" s="336" customFormat="1" ht="13.5">
      <c r="A196" s="335"/>
      <c r="B196" s="335"/>
      <c r="C196" s="335"/>
      <c r="D196" s="335"/>
      <c r="E196" s="335"/>
      <c r="F196" s="335"/>
      <c r="G196" s="335"/>
      <c r="H196" s="335"/>
      <c r="I196" s="335"/>
      <c r="J196" s="335"/>
      <c r="K196" s="335"/>
      <c r="L196" s="335"/>
      <c r="M196" s="335"/>
      <c r="N196" s="335"/>
      <c r="O196" s="335"/>
      <c r="P196" s="335"/>
      <c r="Q196" s="335"/>
      <c r="R196" s="335"/>
      <c r="S196" s="335"/>
      <c r="T196" s="335"/>
      <c r="U196" s="335"/>
      <c r="V196" s="335"/>
      <c r="W196" s="335"/>
      <c r="X196" s="335"/>
      <c r="Y196" s="335"/>
      <c r="Z196" s="335"/>
      <c r="AA196" s="335"/>
      <c r="AB196" s="335"/>
      <c r="AC196" s="335"/>
      <c r="AD196" s="335"/>
      <c r="AE196" s="335"/>
      <c r="AF196" s="335"/>
      <c r="AG196" s="335"/>
      <c r="AH196" s="335"/>
      <c r="AI196" s="335"/>
      <c r="AJ196" s="335"/>
      <c r="AK196" s="335"/>
      <c r="AL196" s="335"/>
      <c r="AM196" s="335"/>
      <c r="AN196" s="335"/>
      <c r="AO196" s="335"/>
      <c r="AP196" s="335"/>
      <c r="AQ196" s="335"/>
      <c r="AR196" s="335"/>
      <c r="AS196" s="335"/>
      <c r="AT196" s="335"/>
      <c r="AU196" s="335"/>
      <c r="AV196" s="335"/>
      <c r="AW196" s="335"/>
      <c r="AX196" s="335"/>
      <c r="AY196" s="335"/>
    </row>
    <row r="197" spans="1:51" s="336" customFormat="1" ht="13.5">
      <c r="A197" s="335"/>
      <c r="B197" s="335"/>
      <c r="C197" s="335"/>
      <c r="D197" s="335"/>
      <c r="E197" s="335"/>
      <c r="F197" s="335"/>
      <c r="G197" s="335"/>
      <c r="H197" s="335"/>
      <c r="I197" s="335"/>
      <c r="J197" s="335"/>
      <c r="K197" s="335"/>
      <c r="L197" s="335"/>
      <c r="M197" s="335"/>
      <c r="N197" s="335"/>
      <c r="O197" s="335"/>
      <c r="P197" s="335"/>
      <c r="Q197" s="335"/>
      <c r="R197" s="335"/>
      <c r="S197" s="335"/>
      <c r="T197" s="335"/>
      <c r="U197" s="335"/>
      <c r="V197" s="335"/>
      <c r="W197" s="335"/>
      <c r="X197" s="335"/>
      <c r="Y197" s="335"/>
      <c r="Z197" s="335"/>
      <c r="AA197" s="335"/>
      <c r="AB197" s="335"/>
      <c r="AC197" s="335"/>
      <c r="AD197" s="335"/>
      <c r="AE197" s="335"/>
      <c r="AF197" s="335"/>
      <c r="AG197" s="335"/>
      <c r="AH197" s="335"/>
      <c r="AI197" s="335"/>
      <c r="AJ197" s="335"/>
      <c r="AK197" s="335"/>
      <c r="AL197" s="335"/>
      <c r="AM197" s="335"/>
      <c r="AN197" s="335"/>
      <c r="AO197" s="335"/>
      <c r="AP197" s="335"/>
      <c r="AQ197" s="335"/>
      <c r="AR197" s="335"/>
      <c r="AS197" s="335"/>
      <c r="AT197" s="335"/>
      <c r="AU197" s="335"/>
      <c r="AV197" s="335"/>
      <c r="AW197" s="335"/>
      <c r="AX197" s="335"/>
      <c r="AY197" s="335"/>
    </row>
    <row r="198" spans="1:51" s="336" customFormat="1" ht="13.5">
      <c r="A198" s="335"/>
      <c r="B198" s="335"/>
      <c r="C198" s="335"/>
      <c r="D198" s="335"/>
      <c r="E198" s="335"/>
      <c r="F198" s="335"/>
      <c r="G198" s="335"/>
      <c r="H198" s="335"/>
      <c r="I198" s="335"/>
      <c r="J198" s="335"/>
      <c r="K198" s="335"/>
      <c r="L198" s="335"/>
      <c r="M198" s="335"/>
      <c r="N198" s="335"/>
      <c r="O198" s="335"/>
      <c r="P198" s="335"/>
      <c r="Q198" s="335"/>
      <c r="R198" s="335"/>
      <c r="S198" s="335"/>
      <c r="T198" s="335"/>
      <c r="U198" s="335"/>
      <c r="V198" s="335"/>
      <c r="W198" s="335"/>
      <c r="X198" s="335"/>
      <c r="Y198" s="335"/>
      <c r="Z198" s="335"/>
      <c r="AA198" s="335"/>
      <c r="AB198" s="335"/>
      <c r="AC198" s="335"/>
      <c r="AD198" s="335"/>
      <c r="AE198" s="335"/>
      <c r="AF198" s="335"/>
      <c r="AG198" s="335"/>
      <c r="AH198" s="335"/>
      <c r="AI198" s="335"/>
      <c r="AJ198" s="335"/>
      <c r="AK198" s="335"/>
      <c r="AL198" s="335"/>
      <c r="AM198" s="335"/>
      <c r="AN198" s="335"/>
      <c r="AO198" s="335"/>
      <c r="AP198" s="335"/>
      <c r="AQ198" s="335"/>
      <c r="AR198" s="335"/>
      <c r="AS198" s="335"/>
      <c r="AT198" s="335"/>
      <c r="AU198" s="335"/>
      <c r="AV198" s="335"/>
      <c r="AW198" s="335"/>
      <c r="AX198" s="335"/>
      <c r="AY198" s="335"/>
    </row>
    <row r="199" spans="1:51" s="336" customFormat="1" ht="13.5">
      <c r="A199" s="335"/>
      <c r="B199" s="335"/>
      <c r="C199" s="335"/>
      <c r="D199" s="335"/>
      <c r="E199" s="335"/>
      <c r="F199" s="335"/>
      <c r="G199" s="335"/>
      <c r="H199" s="335"/>
      <c r="I199" s="335"/>
      <c r="J199" s="335"/>
      <c r="K199" s="335"/>
      <c r="L199" s="335"/>
      <c r="M199" s="335"/>
      <c r="N199" s="335"/>
      <c r="O199" s="335"/>
      <c r="P199" s="335"/>
      <c r="Q199" s="335"/>
      <c r="R199" s="335"/>
      <c r="S199" s="335"/>
      <c r="T199" s="335"/>
      <c r="U199" s="335"/>
      <c r="V199" s="335"/>
      <c r="W199" s="335"/>
      <c r="X199" s="335"/>
      <c r="Y199" s="335"/>
      <c r="Z199" s="335"/>
      <c r="AA199" s="335"/>
      <c r="AB199" s="335"/>
      <c r="AC199" s="335"/>
      <c r="AD199" s="335"/>
      <c r="AE199" s="335"/>
      <c r="AF199" s="335"/>
      <c r="AG199" s="335"/>
      <c r="AH199" s="335"/>
      <c r="AI199" s="335"/>
      <c r="AJ199" s="335"/>
      <c r="AK199" s="335"/>
      <c r="AL199" s="335"/>
      <c r="AM199" s="335"/>
      <c r="AN199" s="335"/>
      <c r="AO199" s="335"/>
      <c r="AP199" s="335"/>
      <c r="AQ199" s="335"/>
      <c r="AR199" s="335"/>
      <c r="AS199" s="335"/>
      <c r="AT199" s="335"/>
      <c r="AU199" s="335"/>
      <c r="AV199" s="335"/>
      <c r="AW199" s="335"/>
      <c r="AX199" s="335"/>
      <c r="AY199" s="335"/>
    </row>
    <row r="200" spans="1:51" s="336" customFormat="1" ht="13.5">
      <c r="A200" s="335"/>
      <c r="B200" s="335"/>
      <c r="C200" s="335"/>
      <c r="D200" s="335"/>
      <c r="E200" s="335"/>
      <c r="F200" s="335"/>
      <c r="G200" s="335"/>
      <c r="H200" s="335"/>
      <c r="I200" s="335"/>
      <c r="J200" s="335"/>
      <c r="K200" s="335"/>
      <c r="L200" s="335"/>
      <c r="M200" s="335"/>
      <c r="N200" s="335"/>
      <c r="O200" s="335"/>
      <c r="P200" s="335"/>
      <c r="Q200" s="335"/>
      <c r="R200" s="335"/>
      <c r="S200" s="335"/>
      <c r="T200" s="335"/>
      <c r="U200" s="335"/>
      <c r="V200" s="335"/>
      <c r="W200" s="335"/>
      <c r="X200" s="335"/>
      <c r="Y200" s="335"/>
      <c r="Z200" s="335"/>
      <c r="AA200" s="335"/>
      <c r="AB200" s="335"/>
      <c r="AC200" s="335"/>
      <c r="AD200" s="335"/>
      <c r="AE200" s="335"/>
      <c r="AF200" s="335"/>
      <c r="AG200" s="335"/>
      <c r="AH200" s="335"/>
      <c r="AI200" s="335"/>
      <c r="AJ200" s="335"/>
      <c r="AK200" s="335"/>
      <c r="AL200" s="335"/>
      <c r="AM200" s="335"/>
      <c r="AN200" s="335"/>
      <c r="AO200" s="335"/>
      <c r="AP200" s="335"/>
      <c r="AQ200" s="335"/>
      <c r="AR200" s="335"/>
      <c r="AS200" s="335"/>
      <c r="AT200" s="335"/>
      <c r="AU200" s="335"/>
      <c r="AV200" s="335"/>
      <c r="AW200" s="335"/>
      <c r="AX200" s="335"/>
      <c r="AY200" s="335"/>
    </row>
    <row r="201" spans="1:51" s="336" customFormat="1" ht="13.5">
      <c r="A201" s="335"/>
      <c r="B201" s="335"/>
      <c r="C201" s="335"/>
      <c r="D201" s="335"/>
      <c r="E201" s="335"/>
      <c r="F201" s="335"/>
      <c r="G201" s="335"/>
      <c r="H201" s="335"/>
      <c r="I201" s="335"/>
      <c r="J201" s="335"/>
      <c r="K201" s="335"/>
      <c r="L201" s="335"/>
      <c r="M201" s="335"/>
      <c r="N201" s="335"/>
      <c r="O201" s="335"/>
      <c r="P201" s="335"/>
      <c r="Q201" s="335"/>
      <c r="R201" s="335"/>
      <c r="S201" s="335"/>
      <c r="T201" s="335"/>
      <c r="U201" s="335"/>
      <c r="V201" s="335"/>
      <c r="W201" s="335"/>
      <c r="X201" s="335"/>
      <c r="Y201" s="335"/>
      <c r="Z201" s="335"/>
      <c r="AA201" s="335"/>
      <c r="AB201" s="335"/>
      <c r="AC201" s="335"/>
      <c r="AD201" s="335"/>
      <c r="AE201" s="335"/>
      <c r="AF201" s="335"/>
      <c r="AG201" s="335"/>
      <c r="AH201" s="335"/>
      <c r="AI201" s="335"/>
      <c r="AJ201" s="335"/>
      <c r="AK201" s="335"/>
      <c r="AL201" s="335"/>
      <c r="AM201" s="335"/>
      <c r="AN201" s="335"/>
      <c r="AO201" s="335"/>
      <c r="AP201" s="335"/>
      <c r="AQ201" s="335"/>
      <c r="AR201" s="335"/>
      <c r="AS201" s="335"/>
      <c r="AT201" s="335"/>
      <c r="AU201" s="335"/>
      <c r="AV201" s="335"/>
      <c r="AW201" s="335"/>
      <c r="AX201" s="335"/>
      <c r="AY201" s="335"/>
    </row>
    <row r="202" spans="1:51" s="336" customFormat="1" ht="13.5">
      <c r="A202" s="335"/>
      <c r="B202" s="335"/>
      <c r="C202" s="335"/>
      <c r="D202" s="335"/>
      <c r="E202" s="335"/>
      <c r="F202" s="335"/>
      <c r="G202" s="335"/>
      <c r="H202" s="335"/>
      <c r="I202" s="335"/>
      <c r="J202" s="335"/>
      <c r="K202" s="335"/>
      <c r="L202" s="335"/>
      <c r="M202" s="335"/>
      <c r="N202" s="335"/>
      <c r="O202" s="335"/>
      <c r="P202" s="335"/>
      <c r="Q202" s="335"/>
      <c r="R202" s="335"/>
      <c r="S202" s="335"/>
      <c r="T202" s="335"/>
      <c r="U202" s="335"/>
      <c r="V202" s="335"/>
      <c r="W202" s="335"/>
      <c r="X202" s="335"/>
      <c r="Y202" s="335"/>
      <c r="Z202" s="335"/>
      <c r="AA202" s="335"/>
      <c r="AB202" s="335"/>
      <c r="AC202" s="335"/>
      <c r="AD202" s="335"/>
      <c r="AE202" s="335"/>
      <c r="AF202" s="335"/>
      <c r="AG202" s="335"/>
      <c r="AH202" s="335"/>
      <c r="AI202" s="335"/>
      <c r="AJ202" s="335"/>
      <c r="AK202" s="335"/>
      <c r="AL202" s="335"/>
      <c r="AM202" s="335"/>
      <c r="AN202" s="335"/>
      <c r="AO202" s="335"/>
      <c r="AP202" s="335"/>
      <c r="AQ202" s="335"/>
      <c r="AR202" s="335"/>
      <c r="AS202" s="335"/>
      <c r="AT202" s="335"/>
      <c r="AU202" s="335"/>
      <c r="AV202" s="335"/>
      <c r="AW202" s="335"/>
      <c r="AX202" s="335"/>
      <c r="AY202" s="335"/>
    </row>
    <row r="203" spans="1:51" s="336" customFormat="1" ht="13.5">
      <c r="A203" s="335"/>
      <c r="B203" s="335"/>
      <c r="C203" s="335"/>
      <c r="D203" s="335"/>
      <c r="E203" s="335"/>
      <c r="F203" s="335"/>
      <c r="G203" s="335"/>
      <c r="H203" s="335"/>
      <c r="I203" s="335"/>
      <c r="J203" s="335"/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335"/>
      <c r="Y203" s="335"/>
      <c r="Z203" s="335"/>
      <c r="AA203" s="335"/>
      <c r="AB203" s="335"/>
      <c r="AC203" s="335"/>
      <c r="AD203" s="335"/>
      <c r="AE203" s="335"/>
      <c r="AF203" s="335"/>
      <c r="AG203" s="335"/>
      <c r="AH203" s="335"/>
      <c r="AI203" s="335"/>
      <c r="AJ203" s="335"/>
      <c r="AK203" s="335"/>
      <c r="AL203" s="335"/>
      <c r="AM203" s="335"/>
      <c r="AN203" s="335"/>
      <c r="AO203" s="335"/>
      <c r="AP203" s="335"/>
      <c r="AQ203" s="335"/>
      <c r="AR203" s="335"/>
      <c r="AS203" s="335"/>
      <c r="AT203" s="335"/>
      <c r="AU203" s="335"/>
      <c r="AV203" s="335"/>
      <c r="AW203" s="335"/>
      <c r="AX203" s="335"/>
      <c r="AY203" s="335"/>
    </row>
    <row r="204" spans="1:51" s="336" customFormat="1" ht="13.5">
      <c r="A204" s="335"/>
      <c r="B204" s="335"/>
      <c r="C204" s="335"/>
      <c r="D204" s="335"/>
      <c r="E204" s="335"/>
      <c r="F204" s="335"/>
      <c r="G204" s="335"/>
      <c r="H204" s="335"/>
      <c r="I204" s="335"/>
      <c r="J204" s="335"/>
      <c r="K204" s="335"/>
      <c r="L204" s="335"/>
      <c r="M204" s="335"/>
      <c r="N204" s="335"/>
      <c r="O204" s="335"/>
      <c r="P204" s="335"/>
      <c r="Q204" s="335"/>
      <c r="R204" s="335"/>
      <c r="S204" s="335"/>
      <c r="T204" s="335"/>
      <c r="U204" s="335"/>
      <c r="V204" s="335"/>
      <c r="W204" s="335"/>
      <c r="X204" s="335"/>
      <c r="Y204" s="335"/>
      <c r="Z204" s="335"/>
      <c r="AA204" s="335"/>
      <c r="AB204" s="335"/>
      <c r="AC204" s="335"/>
      <c r="AD204" s="335"/>
      <c r="AE204" s="335"/>
      <c r="AF204" s="335"/>
      <c r="AG204" s="335"/>
      <c r="AH204" s="335"/>
      <c r="AI204" s="335"/>
      <c r="AJ204" s="335"/>
      <c r="AK204" s="335"/>
      <c r="AL204" s="335"/>
      <c r="AM204" s="335"/>
      <c r="AN204" s="335"/>
      <c r="AO204" s="335"/>
      <c r="AP204" s="335"/>
      <c r="AQ204" s="335"/>
      <c r="AR204" s="335"/>
      <c r="AS204" s="335"/>
      <c r="AT204" s="335"/>
      <c r="AU204" s="335"/>
      <c r="AV204" s="335"/>
      <c r="AW204" s="335"/>
      <c r="AX204" s="335"/>
      <c r="AY204" s="335"/>
    </row>
    <row r="205" spans="1:51" s="336" customFormat="1" ht="13.5">
      <c r="A205" s="335"/>
      <c r="B205" s="335"/>
      <c r="C205" s="335"/>
      <c r="D205" s="335"/>
      <c r="E205" s="335"/>
      <c r="F205" s="335"/>
      <c r="G205" s="335"/>
      <c r="H205" s="335"/>
      <c r="I205" s="335"/>
      <c r="J205" s="335"/>
      <c r="K205" s="335"/>
      <c r="L205" s="335"/>
      <c r="M205" s="335"/>
      <c r="N205" s="335"/>
      <c r="O205" s="335"/>
      <c r="P205" s="335"/>
      <c r="Q205" s="335"/>
      <c r="R205" s="335"/>
      <c r="S205" s="335"/>
      <c r="T205" s="335"/>
      <c r="U205" s="335"/>
      <c r="V205" s="335"/>
      <c r="W205" s="335"/>
      <c r="X205" s="335"/>
      <c r="Y205" s="335"/>
      <c r="Z205" s="335"/>
      <c r="AA205" s="335"/>
      <c r="AB205" s="335"/>
      <c r="AC205" s="335"/>
      <c r="AD205" s="335"/>
      <c r="AE205" s="335"/>
      <c r="AF205" s="335"/>
      <c r="AG205" s="335"/>
      <c r="AH205" s="335"/>
      <c r="AI205" s="335"/>
      <c r="AJ205" s="335"/>
      <c r="AK205" s="335"/>
      <c r="AL205" s="335"/>
      <c r="AM205" s="335"/>
      <c r="AN205" s="335"/>
      <c r="AO205" s="335"/>
      <c r="AP205" s="335"/>
      <c r="AQ205" s="335"/>
      <c r="AR205" s="335"/>
      <c r="AS205" s="335"/>
      <c r="AT205" s="335"/>
      <c r="AU205" s="335"/>
      <c r="AV205" s="335"/>
      <c r="AW205" s="335"/>
      <c r="AX205" s="335"/>
      <c r="AY205" s="335"/>
    </row>
    <row r="206" spans="1:51" s="336" customFormat="1" ht="13.5">
      <c r="A206" s="335"/>
      <c r="B206" s="335"/>
      <c r="C206" s="335"/>
      <c r="D206" s="335"/>
      <c r="E206" s="335"/>
      <c r="F206" s="335"/>
      <c r="G206" s="335"/>
      <c r="H206" s="335"/>
      <c r="I206" s="335"/>
      <c r="J206" s="335"/>
      <c r="K206" s="335"/>
      <c r="L206" s="335"/>
      <c r="M206" s="335"/>
      <c r="N206" s="335"/>
      <c r="O206" s="335"/>
      <c r="P206" s="335"/>
      <c r="Q206" s="335"/>
      <c r="R206" s="335"/>
      <c r="S206" s="335"/>
      <c r="T206" s="335"/>
      <c r="U206" s="335"/>
      <c r="V206" s="335"/>
      <c r="W206" s="335"/>
      <c r="X206" s="335"/>
      <c r="Y206" s="335"/>
      <c r="Z206" s="335"/>
      <c r="AA206" s="335"/>
      <c r="AB206" s="335"/>
      <c r="AC206" s="335"/>
      <c r="AD206" s="335"/>
      <c r="AE206" s="335"/>
      <c r="AF206" s="335"/>
      <c r="AG206" s="335"/>
      <c r="AH206" s="335"/>
      <c r="AI206" s="335"/>
      <c r="AJ206" s="335"/>
      <c r="AK206" s="335"/>
      <c r="AL206" s="335"/>
      <c r="AM206" s="335"/>
      <c r="AN206" s="335"/>
      <c r="AO206" s="335"/>
      <c r="AP206" s="335"/>
      <c r="AQ206" s="335"/>
      <c r="AR206" s="335"/>
      <c r="AS206" s="335"/>
      <c r="AT206" s="335"/>
      <c r="AU206" s="335"/>
      <c r="AV206" s="335"/>
      <c r="AW206" s="335"/>
      <c r="AX206" s="335"/>
      <c r="AY206" s="335"/>
    </row>
    <row r="207" spans="1:51" s="336" customFormat="1" ht="13.5">
      <c r="A207" s="335"/>
      <c r="B207" s="335"/>
      <c r="C207" s="335"/>
      <c r="D207" s="335"/>
      <c r="E207" s="335"/>
      <c r="F207" s="335"/>
      <c r="G207" s="335"/>
      <c r="H207" s="335"/>
      <c r="I207" s="335"/>
      <c r="J207" s="335"/>
      <c r="K207" s="335"/>
      <c r="L207" s="335"/>
      <c r="M207" s="335"/>
      <c r="N207" s="335"/>
      <c r="O207" s="335"/>
      <c r="P207" s="335"/>
      <c r="Q207" s="335"/>
      <c r="R207" s="335"/>
      <c r="S207" s="335"/>
      <c r="T207" s="335"/>
      <c r="U207" s="335"/>
      <c r="V207" s="335"/>
      <c r="W207" s="335"/>
      <c r="X207" s="335"/>
      <c r="Y207" s="335"/>
      <c r="Z207" s="335"/>
      <c r="AA207" s="335"/>
      <c r="AB207" s="335"/>
      <c r="AC207" s="335"/>
      <c r="AD207" s="335"/>
      <c r="AE207" s="335"/>
      <c r="AF207" s="335"/>
      <c r="AG207" s="335"/>
      <c r="AH207" s="335"/>
      <c r="AI207" s="335"/>
      <c r="AJ207" s="335"/>
      <c r="AK207" s="335"/>
      <c r="AL207" s="335"/>
      <c r="AM207" s="335"/>
      <c r="AN207" s="335"/>
      <c r="AO207" s="335"/>
      <c r="AP207" s="335"/>
      <c r="AQ207" s="335"/>
      <c r="AR207" s="335"/>
      <c r="AS207" s="335"/>
      <c r="AT207" s="335"/>
      <c r="AU207" s="335"/>
      <c r="AV207" s="335"/>
      <c r="AW207" s="335"/>
      <c r="AX207" s="335"/>
      <c r="AY207" s="335"/>
    </row>
    <row r="208" spans="1:51" s="336" customFormat="1" ht="13.5">
      <c r="A208" s="335"/>
      <c r="B208" s="335"/>
      <c r="C208" s="335"/>
      <c r="D208" s="335"/>
      <c r="E208" s="335"/>
      <c r="F208" s="335"/>
      <c r="G208" s="335"/>
      <c r="H208" s="335"/>
      <c r="I208" s="335"/>
      <c r="J208" s="335"/>
      <c r="K208" s="335"/>
      <c r="L208" s="335"/>
      <c r="M208" s="335"/>
      <c r="N208" s="335"/>
      <c r="O208" s="335"/>
      <c r="P208" s="335"/>
      <c r="Q208" s="335"/>
      <c r="R208" s="335"/>
      <c r="S208" s="335"/>
      <c r="T208" s="335"/>
      <c r="U208" s="335"/>
      <c r="V208" s="335"/>
      <c r="W208" s="335"/>
      <c r="X208" s="335"/>
      <c r="Y208" s="335"/>
      <c r="Z208" s="335"/>
      <c r="AA208" s="335"/>
      <c r="AB208" s="335"/>
      <c r="AC208" s="335"/>
      <c r="AD208" s="335"/>
      <c r="AE208" s="335"/>
      <c r="AF208" s="335"/>
      <c r="AG208" s="335"/>
      <c r="AH208" s="335"/>
      <c r="AI208" s="335"/>
      <c r="AJ208" s="335"/>
      <c r="AK208" s="335"/>
      <c r="AL208" s="335"/>
      <c r="AM208" s="335"/>
      <c r="AN208" s="335"/>
      <c r="AO208" s="335"/>
      <c r="AP208" s="335"/>
      <c r="AQ208" s="335"/>
      <c r="AR208" s="335"/>
      <c r="AS208" s="335"/>
      <c r="AT208" s="335"/>
      <c r="AU208" s="335"/>
      <c r="AV208" s="335"/>
      <c r="AW208" s="335"/>
      <c r="AX208" s="335"/>
      <c r="AY208" s="335"/>
    </row>
    <row r="209" spans="1:51" s="336" customFormat="1" ht="13.5">
      <c r="A209" s="335"/>
      <c r="B209" s="335"/>
      <c r="C209" s="335"/>
      <c r="D209" s="335"/>
      <c r="E209" s="335"/>
      <c r="F209" s="335"/>
      <c r="G209" s="335"/>
      <c r="H209" s="335"/>
      <c r="I209" s="335"/>
      <c r="J209" s="335"/>
      <c r="K209" s="335"/>
      <c r="L209" s="335"/>
      <c r="M209" s="335"/>
      <c r="N209" s="335"/>
      <c r="O209" s="335"/>
      <c r="P209" s="335"/>
      <c r="Q209" s="335"/>
      <c r="R209" s="335"/>
      <c r="S209" s="335"/>
      <c r="T209" s="335"/>
      <c r="U209" s="335"/>
      <c r="V209" s="335"/>
      <c r="W209" s="335"/>
      <c r="X209" s="335"/>
      <c r="Y209" s="335"/>
      <c r="Z209" s="335"/>
      <c r="AA209" s="335"/>
      <c r="AB209" s="335"/>
      <c r="AC209" s="335"/>
      <c r="AD209" s="335"/>
      <c r="AE209" s="335"/>
      <c r="AF209" s="335"/>
      <c r="AG209" s="335"/>
      <c r="AH209" s="335"/>
      <c r="AI209" s="335"/>
      <c r="AJ209" s="335"/>
      <c r="AK209" s="335"/>
      <c r="AL209" s="335"/>
      <c r="AM209" s="335"/>
      <c r="AN209" s="335"/>
      <c r="AO209" s="335"/>
      <c r="AP209" s="335"/>
      <c r="AQ209" s="335"/>
      <c r="AR209" s="335"/>
      <c r="AS209" s="335"/>
      <c r="AT209" s="335"/>
      <c r="AU209" s="335"/>
      <c r="AV209" s="335"/>
      <c r="AW209" s="335"/>
      <c r="AX209" s="335"/>
      <c r="AY209" s="335"/>
    </row>
    <row r="210" spans="1:51" s="336" customFormat="1" ht="13.5">
      <c r="A210" s="335"/>
      <c r="B210" s="335"/>
      <c r="C210" s="335"/>
      <c r="D210" s="335"/>
      <c r="E210" s="335"/>
      <c r="F210" s="335"/>
      <c r="G210" s="335"/>
      <c r="H210" s="335"/>
      <c r="I210" s="335"/>
      <c r="J210" s="335"/>
      <c r="K210" s="335"/>
      <c r="L210" s="335"/>
      <c r="M210" s="335"/>
      <c r="N210" s="335"/>
      <c r="O210" s="335"/>
      <c r="P210" s="335"/>
      <c r="Q210" s="335"/>
      <c r="R210" s="335"/>
      <c r="S210" s="335"/>
      <c r="T210" s="335"/>
      <c r="U210" s="335"/>
      <c r="V210" s="335"/>
      <c r="W210" s="335"/>
      <c r="X210" s="335"/>
      <c r="Y210" s="335"/>
      <c r="Z210" s="335"/>
      <c r="AA210" s="335"/>
      <c r="AB210" s="335"/>
      <c r="AC210" s="335"/>
      <c r="AD210" s="335"/>
      <c r="AE210" s="335"/>
      <c r="AF210" s="335"/>
      <c r="AG210" s="335"/>
      <c r="AH210" s="335"/>
      <c r="AI210" s="335"/>
      <c r="AJ210" s="335"/>
      <c r="AK210" s="335"/>
      <c r="AL210" s="335"/>
      <c r="AM210" s="335"/>
      <c r="AN210" s="335"/>
      <c r="AO210" s="335"/>
      <c r="AP210" s="335"/>
      <c r="AQ210" s="335"/>
      <c r="AR210" s="335"/>
      <c r="AS210" s="335"/>
      <c r="AT210" s="335"/>
      <c r="AU210" s="335"/>
      <c r="AV210" s="335"/>
      <c r="AW210" s="335"/>
      <c r="AX210" s="335"/>
      <c r="AY210" s="335"/>
    </row>
    <row r="211" spans="1:51" s="336" customFormat="1" ht="13.5">
      <c r="A211" s="335"/>
      <c r="B211" s="335"/>
      <c r="C211" s="335"/>
      <c r="D211" s="335"/>
      <c r="E211" s="335"/>
      <c r="F211" s="335"/>
      <c r="G211" s="335"/>
      <c r="H211" s="335"/>
      <c r="I211" s="335"/>
      <c r="J211" s="335"/>
      <c r="K211" s="335"/>
      <c r="L211" s="335"/>
      <c r="M211" s="335"/>
      <c r="N211" s="335"/>
      <c r="O211" s="335"/>
      <c r="P211" s="335"/>
      <c r="Q211" s="335"/>
      <c r="R211" s="335"/>
      <c r="S211" s="335"/>
      <c r="T211" s="335"/>
      <c r="U211" s="335"/>
      <c r="V211" s="335"/>
      <c r="W211" s="335"/>
      <c r="X211" s="335"/>
      <c r="Y211" s="335"/>
      <c r="Z211" s="335"/>
      <c r="AA211" s="335"/>
      <c r="AB211" s="335"/>
      <c r="AC211" s="335"/>
      <c r="AD211" s="335"/>
      <c r="AE211" s="335"/>
      <c r="AF211" s="335"/>
      <c r="AG211" s="335"/>
      <c r="AH211" s="335"/>
      <c r="AI211" s="335"/>
      <c r="AJ211" s="335"/>
      <c r="AK211" s="335"/>
      <c r="AL211" s="335"/>
      <c r="AM211" s="335"/>
      <c r="AN211" s="335"/>
      <c r="AO211" s="335"/>
      <c r="AP211" s="335"/>
      <c r="AQ211" s="335"/>
      <c r="AR211" s="335"/>
      <c r="AS211" s="335"/>
      <c r="AT211" s="335"/>
      <c r="AU211" s="335"/>
      <c r="AV211" s="335"/>
      <c r="AW211" s="335"/>
      <c r="AX211" s="335"/>
      <c r="AY211" s="335"/>
    </row>
    <row r="212" spans="1:51" s="336" customFormat="1" ht="13.5">
      <c r="A212" s="335"/>
      <c r="B212" s="335"/>
      <c r="C212" s="335"/>
      <c r="D212" s="335"/>
      <c r="E212" s="335"/>
      <c r="F212" s="335"/>
      <c r="G212" s="335"/>
      <c r="H212" s="335"/>
      <c r="I212" s="335"/>
      <c r="J212" s="335"/>
      <c r="K212" s="335"/>
      <c r="L212" s="335"/>
      <c r="M212" s="335"/>
      <c r="N212" s="335"/>
      <c r="O212" s="335"/>
      <c r="P212" s="335"/>
      <c r="Q212" s="335"/>
      <c r="R212" s="335"/>
      <c r="S212" s="335"/>
      <c r="T212" s="335"/>
      <c r="U212" s="335"/>
      <c r="V212" s="335"/>
      <c r="W212" s="335"/>
      <c r="X212" s="335"/>
      <c r="Y212" s="335"/>
      <c r="Z212" s="335"/>
      <c r="AA212" s="335"/>
      <c r="AB212" s="335"/>
      <c r="AC212" s="335"/>
      <c r="AD212" s="335"/>
      <c r="AE212" s="335"/>
      <c r="AF212" s="335"/>
      <c r="AG212" s="335"/>
      <c r="AH212" s="335"/>
      <c r="AI212" s="335"/>
      <c r="AJ212" s="335"/>
      <c r="AK212" s="335"/>
      <c r="AL212" s="335"/>
      <c r="AM212" s="335"/>
      <c r="AN212" s="335"/>
      <c r="AO212" s="335"/>
      <c r="AP212" s="335"/>
      <c r="AQ212" s="335"/>
      <c r="AR212" s="335"/>
      <c r="AS212" s="335"/>
      <c r="AT212" s="335"/>
      <c r="AU212" s="335"/>
      <c r="AV212" s="335"/>
      <c r="AW212" s="335"/>
      <c r="AX212" s="335"/>
      <c r="AY212" s="335"/>
    </row>
    <row r="213" spans="1:51" s="336" customFormat="1" ht="13.5">
      <c r="A213" s="335"/>
      <c r="B213" s="335"/>
      <c r="C213" s="335"/>
      <c r="D213" s="335"/>
      <c r="E213" s="335"/>
      <c r="F213" s="335"/>
      <c r="G213" s="335"/>
      <c r="H213" s="335"/>
      <c r="I213" s="335"/>
      <c r="J213" s="335"/>
      <c r="K213" s="335"/>
      <c r="L213" s="335"/>
      <c r="M213" s="335"/>
      <c r="N213" s="335"/>
      <c r="O213" s="335"/>
      <c r="P213" s="335"/>
      <c r="Q213" s="335"/>
      <c r="R213" s="335"/>
      <c r="S213" s="335"/>
      <c r="T213" s="335"/>
      <c r="U213" s="335"/>
      <c r="V213" s="335"/>
      <c r="W213" s="335"/>
      <c r="X213" s="335"/>
      <c r="Y213" s="335"/>
      <c r="Z213" s="335"/>
      <c r="AA213" s="335"/>
      <c r="AB213" s="335"/>
      <c r="AC213" s="335"/>
      <c r="AD213" s="335"/>
      <c r="AE213" s="335"/>
      <c r="AF213" s="335"/>
      <c r="AG213" s="335"/>
      <c r="AH213" s="335"/>
      <c r="AI213" s="335"/>
      <c r="AJ213" s="335"/>
      <c r="AK213" s="335"/>
      <c r="AL213" s="335"/>
      <c r="AM213" s="335"/>
      <c r="AN213" s="335"/>
      <c r="AO213" s="335"/>
      <c r="AP213" s="335"/>
      <c r="AQ213" s="335"/>
      <c r="AR213" s="335"/>
      <c r="AS213" s="335"/>
      <c r="AT213" s="335"/>
      <c r="AU213" s="335"/>
      <c r="AV213" s="335"/>
      <c r="AW213" s="335"/>
      <c r="AX213" s="335"/>
      <c r="AY213" s="335"/>
    </row>
    <row r="214" spans="1:51" s="336" customFormat="1" ht="13.5">
      <c r="A214" s="335"/>
      <c r="B214" s="335"/>
      <c r="C214" s="335"/>
      <c r="D214" s="335"/>
      <c r="E214" s="335"/>
      <c r="F214" s="335"/>
      <c r="G214" s="335"/>
      <c r="H214" s="335"/>
      <c r="I214" s="335"/>
      <c r="J214" s="335"/>
      <c r="K214" s="335"/>
      <c r="L214" s="335"/>
      <c r="M214" s="335"/>
      <c r="N214" s="335"/>
      <c r="O214" s="335"/>
      <c r="P214" s="335"/>
      <c r="Q214" s="335"/>
      <c r="R214" s="335"/>
      <c r="S214" s="335"/>
      <c r="T214" s="335"/>
      <c r="U214" s="335"/>
      <c r="V214" s="335"/>
      <c r="W214" s="335"/>
      <c r="X214" s="335"/>
      <c r="Y214" s="335"/>
      <c r="Z214" s="335"/>
      <c r="AA214" s="335"/>
      <c r="AB214" s="335"/>
      <c r="AC214" s="335"/>
      <c r="AD214" s="335"/>
      <c r="AE214" s="335"/>
      <c r="AF214" s="335"/>
      <c r="AG214" s="335"/>
      <c r="AH214" s="335"/>
      <c r="AI214" s="335"/>
      <c r="AJ214" s="335"/>
      <c r="AK214" s="335"/>
      <c r="AL214" s="335"/>
      <c r="AM214" s="335"/>
      <c r="AN214" s="335"/>
      <c r="AO214" s="335"/>
      <c r="AP214" s="335"/>
      <c r="AQ214" s="335"/>
      <c r="AR214" s="335"/>
      <c r="AS214" s="335"/>
      <c r="AT214" s="335"/>
      <c r="AU214" s="335"/>
      <c r="AV214" s="335"/>
      <c r="AW214" s="335"/>
      <c r="AX214" s="335"/>
      <c r="AY214" s="335"/>
    </row>
    <row r="215" spans="1:51" s="336" customFormat="1" ht="13.5">
      <c r="A215" s="335"/>
      <c r="B215" s="335"/>
      <c r="C215" s="335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  <c r="T215" s="335"/>
      <c r="U215" s="335"/>
      <c r="V215" s="335"/>
      <c r="W215" s="335"/>
      <c r="X215" s="335"/>
      <c r="Y215" s="335"/>
      <c r="Z215" s="335"/>
      <c r="AA215" s="335"/>
      <c r="AB215" s="335"/>
      <c r="AC215" s="335"/>
      <c r="AD215" s="335"/>
      <c r="AE215" s="335"/>
      <c r="AF215" s="335"/>
      <c r="AG215" s="335"/>
      <c r="AH215" s="335"/>
      <c r="AI215" s="335"/>
      <c r="AJ215" s="335"/>
      <c r="AK215" s="335"/>
      <c r="AL215" s="335"/>
      <c r="AM215" s="335"/>
      <c r="AN215" s="335"/>
      <c r="AO215" s="335"/>
      <c r="AP215" s="335"/>
      <c r="AQ215" s="335"/>
      <c r="AR215" s="335"/>
      <c r="AS215" s="335"/>
      <c r="AT215" s="335"/>
      <c r="AU215" s="335"/>
      <c r="AV215" s="335"/>
      <c r="AW215" s="335"/>
      <c r="AX215" s="335"/>
      <c r="AY215" s="335"/>
    </row>
    <row r="216" spans="1:51" s="336" customFormat="1" ht="13.5">
      <c r="A216" s="335"/>
      <c r="B216" s="335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335"/>
      <c r="N216" s="335"/>
      <c r="O216" s="335"/>
      <c r="P216" s="335"/>
      <c r="Q216" s="335"/>
      <c r="R216" s="335"/>
      <c r="S216" s="335"/>
      <c r="T216" s="335"/>
      <c r="U216" s="335"/>
      <c r="V216" s="335"/>
      <c r="W216" s="335"/>
      <c r="X216" s="335"/>
      <c r="Y216" s="335"/>
      <c r="Z216" s="335"/>
      <c r="AA216" s="335"/>
      <c r="AB216" s="335"/>
      <c r="AC216" s="335"/>
      <c r="AD216" s="335"/>
      <c r="AE216" s="335"/>
      <c r="AF216" s="335"/>
      <c r="AG216" s="335"/>
      <c r="AH216" s="335"/>
      <c r="AI216" s="335"/>
      <c r="AJ216" s="335"/>
      <c r="AK216" s="335"/>
      <c r="AL216" s="335"/>
      <c r="AM216" s="335"/>
      <c r="AN216" s="335"/>
      <c r="AO216" s="335"/>
      <c r="AP216" s="335"/>
      <c r="AQ216" s="335"/>
      <c r="AR216" s="335"/>
      <c r="AS216" s="335"/>
      <c r="AT216" s="335"/>
      <c r="AU216" s="335"/>
      <c r="AV216" s="335"/>
      <c r="AW216" s="335"/>
      <c r="AX216" s="335"/>
      <c r="AY216" s="335"/>
    </row>
    <row r="217" spans="1:51" s="336" customFormat="1" ht="13.5">
      <c r="A217" s="335"/>
      <c r="B217" s="335"/>
      <c r="C217" s="335"/>
      <c r="D217" s="335"/>
      <c r="E217" s="335"/>
      <c r="F217" s="335"/>
      <c r="G217" s="335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  <c r="T217" s="335"/>
      <c r="U217" s="335"/>
      <c r="V217" s="335"/>
      <c r="W217" s="335"/>
      <c r="X217" s="335"/>
      <c r="Y217" s="335"/>
      <c r="Z217" s="335"/>
      <c r="AA217" s="335"/>
      <c r="AB217" s="335"/>
      <c r="AC217" s="335"/>
      <c r="AD217" s="335"/>
      <c r="AE217" s="335"/>
      <c r="AF217" s="335"/>
      <c r="AG217" s="335"/>
      <c r="AH217" s="335"/>
      <c r="AI217" s="335"/>
      <c r="AJ217" s="335"/>
      <c r="AK217" s="335"/>
      <c r="AL217" s="335"/>
      <c r="AM217" s="335"/>
      <c r="AN217" s="335"/>
      <c r="AO217" s="335"/>
      <c r="AP217" s="335"/>
      <c r="AQ217" s="335"/>
      <c r="AR217" s="335"/>
      <c r="AS217" s="335"/>
      <c r="AT217" s="335"/>
      <c r="AU217" s="335"/>
      <c r="AV217" s="335"/>
      <c r="AW217" s="335"/>
      <c r="AX217" s="335"/>
      <c r="AY217" s="335"/>
    </row>
    <row r="218" spans="1:51" s="336" customFormat="1" ht="13.5">
      <c r="A218" s="335"/>
      <c r="B218" s="335"/>
      <c r="C218" s="335"/>
      <c r="D218" s="335"/>
      <c r="E218" s="335"/>
      <c r="F218" s="335"/>
      <c r="G218" s="335"/>
      <c r="H218" s="335"/>
      <c r="I218" s="335"/>
      <c r="J218" s="335"/>
      <c r="K218" s="335"/>
      <c r="L218" s="335"/>
      <c r="M218" s="335"/>
      <c r="N218" s="335"/>
      <c r="O218" s="335"/>
      <c r="P218" s="335"/>
      <c r="Q218" s="335"/>
      <c r="R218" s="335"/>
      <c r="S218" s="335"/>
      <c r="T218" s="335"/>
      <c r="U218" s="335"/>
      <c r="V218" s="335"/>
      <c r="W218" s="335"/>
      <c r="X218" s="335"/>
      <c r="Y218" s="335"/>
      <c r="Z218" s="335"/>
      <c r="AA218" s="335"/>
      <c r="AB218" s="335"/>
      <c r="AC218" s="335"/>
      <c r="AD218" s="335"/>
      <c r="AE218" s="335"/>
      <c r="AF218" s="335"/>
      <c r="AG218" s="335"/>
      <c r="AH218" s="335"/>
      <c r="AI218" s="335"/>
      <c r="AJ218" s="335"/>
      <c r="AK218" s="335"/>
      <c r="AL218" s="335"/>
      <c r="AM218" s="335"/>
      <c r="AN218" s="335"/>
      <c r="AO218" s="335"/>
      <c r="AP218" s="335"/>
      <c r="AQ218" s="335"/>
      <c r="AR218" s="335"/>
      <c r="AS218" s="335"/>
      <c r="AT218" s="335"/>
      <c r="AU218" s="335"/>
      <c r="AV218" s="335"/>
      <c r="AW218" s="335"/>
      <c r="AX218" s="335"/>
      <c r="AY218" s="335"/>
    </row>
    <row r="219" spans="1:51" s="336" customFormat="1" ht="13.5">
      <c r="A219" s="335"/>
      <c r="B219" s="335"/>
      <c r="C219" s="335"/>
      <c r="D219" s="335"/>
      <c r="E219" s="335"/>
      <c r="F219" s="335"/>
      <c r="G219" s="335"/>
      <c r="H219" s="335"/>
      <c r="I219" s="335"/>
      <c r="J219" s="335"/>
      <c r="K219" s="335"/>
      <c r="L219" s="335"/>
      <c r="M219" s="335"/>
      <c r="N219" s="335"/>
      <c r="O219" s="335"/>
      <c r="P219" s="335"/>
      <c r="Q219" s="335"/>
      <c r="R219" s="335"/>
      <c r="S219" s="335"/>
      <c r="T219" s="335"/>
      <c r="U219" s="335"/>
      <c r="V219" s="335"/>
      <c r="W219" s="335"/>
      <c r="X219" s="335"/>
      <c r="Y219" s="335"/>
      <c r="Z219" s="335"/>
      <c r="AA219" s="335"/>
      <c r="AB219" s="335"/>
      <c r="AC219" s="335"/>
      <c r="AD219" s="335"/>
      <c r="AE219" s="335"/>
      <c r="AF219" s="335"/>
      <c r="AG219" s="335"/>
      <c r="AH219" s="335"/>
      <c r="AI219" s="335"/>
      <c r="AJ219" s="335"/>
      <c r="AK219" s="335"/>
      <c r="AL219" s="335"/>
      <c r="AM219" s="335"/>
      <c r="AN219" s="335"/>
      <c r="AO219" s="335"/>
      <c r="AP219" s="335"/>
      <c r="AQ219" s="335"/>
      <c r="AR219" s="335"/>
      <c r="AS219" s="335"/>
      <c r="AT219" s="335"/>
      <c r="AU219" s="335"/>
      <c r="AV219" s="335"/>
      <c r="AW219" s="335"/>
      <c r="AX219" s="335"/>
      <c r="AY219" s="335"/>
    </row>
    <row r="220" spans="1:51" s="336" customFormat="1" ht="13.5">
      <c r="A220" s="335"/>
      <c r="B220" s="335"/>
      <c r="C220" s="335"/>
      <c r="D220" s="335"/>
      <c r="E220" s="335"/>
      <c r="F220" s="335"/>
      <c r="G220" s="335"/>
      <c r="H220" s="335"/>
      <c r="I220" s="335"/>
      <c r="J220" s="335"/>
      <c r="K220" s="335"/>
      <c r="L220" s="335"/>
      <c r="M220" s="335"/>
      <c r="N220" s="335"/>
      <c r="O220" s="335"/>
      <c r="P220" s="335"/>
      <c r="Q220" s="335"/>
      <c r="R220" s="335"/>
      <c r="S220" s="335"/>
      <c r="T220" s="335"/>
      <c r="U220" s="335"/>
      <c r="V220" s="335"/>
      <c r="W220" s="335"/>
      <c r="X220" s="335"/>
      <c r="Y220" s="335"/>
      <c r="Z220" s="335"/>
      <c r="AA220" s="335"/>
      <c r="AB220" s="335"/>
      <c r="AC220" s="335"/>
      <c r="AD220" s="335"/>
      <c r="AE220" s="335"/>
      <c r="AF220" s="335"/>
      <c r="AG220" s="335"/>
      <c r="AH220" s="335"/>
      <c r="AI220" s="335"/>
      <c r="AJ220" s="335"/>
      <c r="AK220" s="335"/>
      <c r="AL220" s="335"/>
      <c r="AM220" s="335"/>
      <c r="AN220" s="335"/>
      <c r="AO220" s="335"/>
      <c r="AP220" s="335"/>
      <c r="AQ220" s="335"/>
      <c r="AR220" s="335"/>
      <c r="AS220" s="335"/>
      <c r="AT220" s="335"/>
      <c r="AU220" s="335"/>
      <c r="AV220" s="335"/>
      <c r="AW220" s="335"/>
      <c r="AX220" s="335"/>
      <c r="AY220" s="335"/>
    </row>
    <row r="221" spans="1:51" s="336" customFormat="1" ht="13.5">
      <c r="A221" s="335"/>
      <c r="B221" s="335"/>
      <c r="C221" s="335"/>
      <c r="D221" s="335"/>
      <c r="E221" s="335"/>
      <c r="F221" s="335"/>
      <c r="G221" s="335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  <c r="T221" s="335"/>
      <c r="U221" s="335"/>
      <c r="V221" s="335"/>
      <c r="W221" s="335"/>
      <c r="X221" s="335"/>
      <c r="Y221" s="335"/>
      <c r="Z221" s="335"/>
      <c r="AA221" s="335"/>
      <c r="AB221" s="335"/>
      <c r="AC221" s="335"/>
      <c r="AD221" s="335"/>
      <c r="AE221" s="335"/>
      <c r="AF221" s="335"/>
      <c r="AG221" s="335"/>
      <c r="AH221" s="335"/>
      <c r="AI221" s="335"/>
      <c r="AJ221" s="335"/>
      <c r="AK221" s="335"/>
      <c r="AL221" s="335"/>
      <c r="AM221" s="335"/>
      <c r="AN221" s="335"/>
      <c r="AO221" s="335"/>
      <c r="AP221" s="335"/>
      <c r="AQ221" s="335"/>
      <c r="AR221" s="335"/>
      <c r="AS221" s="335"/>
      <c r="AT221" s="335"/>
      <c r="AU221" s="335"/>
      <c r="AV221" s="335"/>
      <c r="AW221" s="335"/>
      <c r="AX221" s="335"/>
      <c r="AY221" s="335"/>
    </row>
    <row r="222" spans="1:51" s="336" customFormat="1" ht="13.5">
      <c r="A222" s="335"/>
      <c r="B222" s="335"/>
      <c r="C222" s="335"/>
      <c r="D222" s="335"/>
      <c r="E222" s="335"/>
      <c r="F222" s="335"/>
      <c r="G222" s="335"/>
      <c r="H222" s="335"/>
      <c r="I222" s="335"/>
      <c r="J222" s="335"/>
      <c r="K222" s="335"/>
      <c r="L222" s="335"/>
      <c r="M222" s="335"/>
      <c r="N222" s="335"/>
      <c r="O222" s="335"/>
      <c r="P222" s="335"/>
      <c r="Q222" s="335"/>
      <c r="R222" s="335"/>
      <c r="S222" s="335"/>
      <c r="T222" s="335"/>
      <c r="U222" s="335"/>
      <c r="V222" s="335"/>
      <c r="W222" s="335"/>
      <c r="X222" s="335"/>
      <c r="Y222" s="335"/>
      <c r="Z222" s="335"/>
      <c r="AA222" s="335"/>
      <c r="AB222" s="335"/>
      <c r="AC222" s="335"/>
      <c r="AD222" s="335"/>
      <c r="AE222" s="335"/>
      <c r="AF222" s="335"/>
      <c r="AG222" s="335"/>
      <c r="AH222" s="335"/>
      <c r="AI222" s="335"/>
      <c r="AJ222" s="335"/>
      <c r="AK222" s="335"/>
      <c r="AL222" s="335"/>
      <c r="AM222" s="335"/>
      <c r="AN222" s="335"/>
      <c r="AO222" s="335"/>
      <c r="AP222" s="335"/>
      <c r="AQ222" s="335"/>
      <c r="AR222" s="335"/>
      <c r="AS222" s="335"/>
      <c r="AT222" s="335"/>
      <c r="AU222" s="335"/>
      <c r="AV222" s="335"/>
      <c r="AW222" s="335"/>
      <c r="AX222" s="335"/>
      <c r="AY222" s="335"/>
    </row>
    <row r="223" spans="1:51" s="336" customFormat="1" ht="13.5">
      <c r="A223" s="335"/>
      <c r="B223" s="335"/>
      <c r="C223" s="335"/>
      <c r="D223" s="335"/>
      <c r="E223" s="335"/>
      <c r="F223" s="335"/>
      <c r="G223" s="335"/>
      <c r="H223" s="335"/>
      <c r="I223" s="335"/>
      <c r="J223" s="335"/>
      <c r="K223" s="335"/>
      <c r="L223" s="335"/>
      <c r="M223" s="335"/>
      <c r="N223" s="335"/>
      <c r="O223" s="335"/>
      <c r="P223" s="335"/>
      <c r="Q223" s="335"/>
      <c r="R223" s="335"/>
      <c r="S223" s="335"/>
      <c r="T223" s="335"/>
      <c r="U223" s="335"/>
      <c r="V223" s="335"/>
      <c r="W223" s="335"/>
      <c r="X223" s="335"/>
      <c r="Y223" s="335"/>
      <c r="Z223" s="335"/>
      <c r="AA223" s="335"/>
      <c r="AB223" s="335"/>
      <c r="AC223" s="335"/>
      <c r="AD223" s="335"/>
      <c r="AE223" s="335"/>
      <c r="AF223" s="335"/>
      <c r="AG223" s="335"/>
      <c r="AH223" s="335"/>
      <c r="AI223" s="335"/>
      <c r="AJ223" s="335"/>
      <c r="AK223" s="335"/>
      <c r="AL223" s="335"/>
      <c r="AM223" s="335"/>
      <c r="AN223" s="335"/>
      <c r="AO223" s="335"/>
      <c r="AP223" s="335"/>
      <c r="AQ223" s="335"/>
      <c r="AR223" s="335"/>
      <c r="AS223" s="335"/>
      <c r="AT223" s="335"/>
      <c r="AU223" s="335"/>
      <c r="AV223" s="335"/>
      <c r="AW223" s="335"/>
      <c r="AX223" s="335"/>
      <c r="AY223" s="335"/>
    </row>
    <row r="224" spans="1:51" s="336" customFormat="1" ht="13.5">
      <c r="A224" s="335"/>
      <c r="B224" s="335"/>
      <c r="C224" s="335"/>
      <c r="D224" s="335"/>
      <c r="E224" s="335"/>
      <c r="F224" s="335"/>
      <c r="G224" s="335"/>
      <c r="H224" s="335"/>
      <c r="I224" s="335"/>
      <c r="J224" s="335"/>
      <c r="K224" s="335"/>
      <c r="L224" s="335"/>
      <c r="M224" s="335"/>
      <c r="N224" s="335"/>
      <c r="O224" s="335"/>
      <c r="P224" s="335"/>
      <c r="Q224" s="335"/>
      <c r="R224" s="335"/>
      <c r="S224" s="335"/>
      <c r="T224" s="335"/>
      <c r="U224" s="335"/>
      <c r="V224" s="335"/>
      <c r="W224" s="335"/>
      <c r="X224" s="335"/>
      <c r="Y224" s="335"/>
      <c r="Z224" s="335"/>
      <c r="AA224" s="335"/>
      <c r="AB224" s="335"/>
      <c r="AC224" s="335"/>
      <c r="AD224" s="335"/>
      <c r="AE224" s="335"/>
      <c r="AF224" s="335"/>
      <c r="AG224" s="335"/>
      <c r="AH224" s="335"/>
      <c r="AI224" s="335"/>
      <c r="AJ224" s="335"/>
      <c r="AK224" s="335"/>
      <c r="AL224" s="335"/>
      <c r="AM224" s="335"/>
      <c r="AN224" s="335"/>
      <c r="AO224" s="335"/>
      <c r="AP224" s="335"/>
      <c r="AQ224" s="335"/>
      <c r="AR224" s="335"/>
      <c r="AS224" s="335"/>
      <c r="AT224" s="335"/>
      <c r="AU224" s="335"/>
      <c r="AV224" s="335"/>
      <c r="AW224" s="335"/>
      <c r="AX224" s="335"/>
      <c r="AY224" s="335"/>
    </row>
    <row r="225" spans="1:51" s="336" customFormat="1" ht="13.5">
      <c r="A225" s="335"/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  <c r="N225" s="335"/>
      <c r="O225" s="335"/>
      <c r="P225" s="335"/>
      <c r="Q225" s="335"/>
      <c r="R225" s="335"/>
      <c r="S225" s="335"/>
      <c r="T225" s="335"/>
      <c r="U225" s="335"/>
      <c r="V225" s="335"/>
      <c r="W225" s="335"/>
      <c r="X225" s="335"/>
      <c r="Y225" s="335"/>
      <c r="Z225" s="335"/>
      <c r="AA225" s="335"/>
      <c r="AB225" s="335"/>
      <c r="AC225" s="335"/>
      <c r="AD225" s="335"/>
      <c r="AE225" s="335"/>
      <c r="AF225" s="335"/>
      <c r="AG225" s="335"/>
      <c r="AH225" s="335"/>
      <c r="AI225" s="335"/>
      <c r="AJ225" s="335"/>
      <c r="AK225" s="335"/>
      <c r="AL225" s="335"/>
      <c r="AM225" s="335"/>
      <c r="AN225" s="335"/>
      <c r="AO225" s="335"/>
      <c r="AP225" s="335"/>
      <c r="AQ225" s="335"/>
      <c r="AR225" s="335"/>
      <c r="AS225" s="335"/>
      <c r="AT225" s="335"/>
      <c r="AU225" s="335"/>
      <c r="AV225" s="335"/>
      <c r="AW225" s="335"/>
      <c r="AX225" s="335"/>
      <c r="AY225" s="335"/>
    </row>
    <row r="226" spans="1:51" s="336" customFormat="1" ht="13.5">
      <c r="A226" s="335"/>
      <c r="B226" s="335"/>
      <c r="C226" s="335"/>
      <c r="D226" s="335"/>
      <c r="E226" s="335"/>
      <c r="F226" s="335"/>
      <c r="G226" s="335"/>
      <c r="H226" s="335"/>
      <c r="I226" s="335"/>
      <c r="J226" s="335"/>
      <c r="K226" s="335"/>
      <c r="L226" s="335"/>
      <c r="M226" s="335"/>
      <c r="N226" s="335"/>
      <c r="O226" s="335"/>
      <c r="P226" s="335"/>
      <c r="Q226" s="335"/>
      <c r="R226" s="335"/>
      <c r="S226" s="335"/>
      <c r="T226" s="335"/>
      <c r="U226" s="335"/>
      <c r="V226" s="335"/>
      <c r="W226" s="335"/>
      <c r="X226" s="335"/>
      <c r="Y226" s="335"/>
      <c r="Z226" s="335"/>
      <c r="AA226" s="335"/>
      <c r="AB226" s="335"/>
      <c r="AC226" s="335"/>
      <c r="AD226" s="335"/>
      <c r="AE226" s="335"/>
      <c r="AF226" s="335"/>
      <c r="AG226" s="335"/>
      <c r="AH226" s="335"/>
      <c r="AI226" s="335"/>
      <c r="AJ226" s="335"/>
      <c r="AK226" s="335"/>
      <c r="AL226" s="335"/>
      <c r="AM226" s="335"/>
      <c r="AN226" s="335"/>
      <c r="AO226" s="335"/>
      <c r="AP226" s="335"/>
      <c r="AQ226" s="335"/>
      <c r="AR226" s="335"/>
      <c r="AS226" s="335"/>
      <c r="AT226" s="335"/>
      <c r="AU226" s="335"/>
      <c r="AV226" s="335"/>
      <c r="AW226" s="335"/>
      <c r="AX226" s="335"/>
      <c r="AY226" s="335"/>
    </row>
    <row r="227" spans="1:51" s="336" customFormat="1" ht="13.5">
      <c r="A227" s="335"/>
      <c r="B227" s="335"/>
      <c r="C227" s="335"/>
      <c r="D227" s="335"/>
      <c r="E227" s="335"/>
      <c r="F227" s="335"/>
      <c r="G227" s="335"/>
      <c r="H227" s="335"/>
      <c r="I227" s="335"/>
      <c r="J227" s="335"/>
      <c r="K227" s="335"/>
      <c r="L227" s="335"/>
      <c r="M227" s="335"/>
      <c r="N227" s="335"/>
      <c r="O227" s="335"/>
      <c r="P227" s="335"/>
      <c r="Q227" s="335"/>
      <c r="R227" s="335"/>
      <c r="S227" s="335"/>
      <c r="T227" s="335"/>
      <c r="U227" s="335"/>
      <c r="V227" s="335"/>
      <c r="W227" s="335"/>
      <c r="X227" s="335"/>
      <c r="Y227" s="335"/>
      <c r="Z227" s="335"/>
      <c r="AA227" s="335"/>
      <c r="AB227" s="335"/>
      <c r="AC227" s="335"/>
      <c r="AD227" s="335"/>
      <c r="AE227" s="335"/>
      <c r="AF227" s="335"/>
      <c r="AG227" s="335"/>
      <c r="AH227" s="335"/>
      <c r="AI227" s="335"/>
      <c r="AJ227" s="335"/>
      <c r="AK227" s="335"/>
      <c r="AL227" s="335"/>
      <c r="AM227" s="335"/>
      <c r="AN227" s="335"/>
      <c r="AO227" s="335"/>
      <c r="AP227" s="335"/>
      <c r="AQ227" s="335"/>
      <c r="AR227" s="335"/>
      <c r="AS227" s="335"/>
      <c r="AT227" s="335"/>
      <c r="AU227" s="335"/>
      <c r="AV227" s="335"/>
      <c r="AW227" s="335"/>
      <c r="AX227" s="335"/>
      <c r="AY227" s="335"/>
    </row>
    <row r="228" spans="1:51" s="336" customFormat="1" ht="13.5">
      <c r="A228" s="335"/>
      <c r="B228" s="335"/>
      <c r="C228" s="335"/>
      <c r="D228" s="335"/>
      <c r="E228" s="335"/>
      <c r="F228" s="335"/>
      <c r="G228" s="335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  <c r="R228" s="335"/>
      <c r="S228" s="335"/>
      <c r="T228" s="335"/>
      <c r="U228" s="335"/>
      <c r="V228" s="335"/>
      <c r="W228" s="335"/>
      <c r="X228" s="335"/>
      <c r="Y228" s="335"/>
      <c r="Z228" s="335"/>
      <c r="AA228" s="335"/>
      <c r="AB228" s="335"/>
      <c r="AC228" s="335"/>
      <c r="AD228" s="335"/>
      <c r="AE228" s="335"/>
      <c r="AF228" s="335"/>
      <c r="AG228" s="335"/>
      <c r="AH228" s="335"/>
      <c r="AI228" s="335"/>
      <c r="AJ228" s="335"/>
      <c r="AK228" s="335"/>
      <c r="AL228" s="335"/>
      <c r="AM228" s="335"/>
      <c r="AN228" s="335"/>
      <c r="AO228" s="335"/>
      <c r="AP228" s="335"/>
      <c r="AQ228" s="335"/>
      <c r="AR228" s="335"/>
      <c r="AS228" s="335"/>
      <c r="AT228" s="335"/>
      <c r="AU228" s="335"/>
      <c r="AV228" s="335"/>
      <c r="AW228" s="335"/>
      <c r="AX228" s="335"/>
      <c r="AY228" s="335"/>
    </row>
    <row r="229" spans="1:51" s="336" customFormat="1" ht="13.5">
      <c r="A229" s="335"/>
      <c r="B229" s="335"/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  <c r="N229" s="335"/>
      <c r="O229" s="335"/>
      <c r="P229" s="335"/>
      <c r="Q229" s="335"/>
      <c r="R229" s="335"/>
      <c r="S229" s="335"/>
      <c r="T229" s="335"/>
      <c r="U229" s="335"/>
      <c r="V229" s="335"/>
      <c r="W229" s="335"/>
      <c r="X229" s="335"/>
      <c r="Y229" s="335"/>
      <c r="Z229" s="335"/>
      <c r="AA229" s="335"/>
      <c r="AB229" s="335"/>
      <c r="AC229" s="335"/>
      <c r="AD229" s="335"/>
      <c r="AE229" s="335"/>
      <c r="AF229" s="335"/>
      <c r="AG229" s="335"/>
      <c r="AH229" s="335"/>
      <c r="AI229" s="335"/>
      <c r="AJ229" s="335"/>
      <c r="AK229" s="335"/>
      <c r="AL229" s="335"/>
      <c r="AM229" s="335"/>
      <c r="AN229" s="335"/>
      <c r="AO229" s="335"/>
      <c r="AP229" s="335"/>
      <c r="AQ229" s="335"/>
      <c r="AR229" s="335"/>
      <c r="AS229" s="335"/>
      <c r="AT229" s="335"/>
      <c r="AU229" s="335"/>
      <c r="AV229" s="335"/>
      <c r="AW229" s="335"/>
      <c r="AX229" s="335"/>
      <c r="AY229" s="335"/>
    </row>
    <row r="230" spans="1:51" s="336" customFormat="1" ht="13.5">
      <c r="A230" s="335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335"/>
      <c r="N230" s="335"/>
      <c r="O230" s="335"/>
      <c r="P230" s="335"/>
      <c r="Q230" s="335"/>
      <c r="R230" s="335"/>
      <c r="S230" s="335"/>
      <c r="T230" s="335"/>
      <c r="U230" s="335"/>
      <c r="V230" s="335"/>
      <c r="W230" s="335"/>
      <c r="X230" s="335"/>
      <c r="Y230" s="335"/>
      <c r="Z230" s="335"/>
      <c r="AA230" s="335"/>
      <c r="AB230" s="335"/>
      <c r="AC230" s="335"/>
      <c r="AD230" s="335"/>
      <c r="AE230" s="335"/>
      <c r="AF230" s="335"/>
      <c r="AG230" s="335"/>
      <c r="AH230" s="335"/>
      <c r="AI230" s="335"/>
      <c r="AJ230" s="335"/>
      <c r="AK230" s="335"/>
      <c r="AL230" s="335"/>
      <c r="AM230" s="335"/>
      <c r="AN230" s="335"/>
      <c r="AO230" s="335"/>
      <c r="AP230" s="335"/>
      <c r="AQ230" s="335"/>
      <c r="AR230" s="335"/>
      <c r="AS230" s="335"/>
      <c r="AT230" s="335"/>
      <c r="AU230" s="335"/>
      <c r="AV230" s="335"/>
      <c r="AW230" s="335"/>
      <c r="AX230" s="335"/>
      <c r="AY230" s="335"/>
    </row>
    <row r="231" spans="1:51" s="336" customFormat="1" ht="13.5">
      <c r="A231" s="335"/>
      <c r="B231" s="335"/>
      <c r="C231" s="335"/>
      <c r="D231" s="335"/>
      <c r="E231" s="335"/>
      <c r="F231" s="335"/>
      <c r="G231" s="335"/>
      <c r="H231" s="335"/>
      <c r="I231" s="335"/>
      <c r="J231" s="335"/>
      <c r="K231" s="335"/>
      <c r="L231" s="335"/>
      <c r="M231" s="335"/>
      <c r="N231" s="335"/>
      <c r="O231" s="335"/>
      <c r="P231" s="335"/>
      <c r="Q231" s="335"/>
      <c r="R231" s="335"/>
      <c r="S231" s="335"/>
      <c r="T231" s="335"/>
      <c r="U231" s="335"/>
      <c r="V231" s="335"/>
      <c r="W231" s="335"/>
      <c r="X231" s="335"/>
      <c r="Y231" s="335"/>
      <c r="Z231" s="335"/>
      <c r="AA231" s="335"/>
      <c r="AB231" s="335"/>
      <c r="AC231" s="335"/>
      <c r="AD231" s="335"/>
      <c r="AE231" s="335"/>
      <c r="AF231" s="335"/>
      <c r="AG231" s="335"/>
      <c r="AH231" s="335"/>
      <c r="AI231" s="335"/>
      <c r="AJ231" s="335"/>
      <c r="AK231" s="335"/>
      <c r="AL231" s="335"/>
      <c r="AM231" s="335"/>
      <c r="AN231" s="335"/>
      <c r="AO231" s="335"/>
      <c r="AP231" s="335"/>
      <c r="AQ231" s="335"/>
      <c r="AR231" s="335"/>
      <c r="AS231" s="335"/>
      <c r="AT231" s="335"/>
      <c r="AU231" s="335"/>
      <c r="AV231" s="335"/>
      <c r="AW231" s="335"/>
      <c r="AX231" s="335"/>
      <c r="AY231" s="335"/>
    </row>
    <row r="232" spans="1:51" s="336" customFormat="1" ht="13.5">
      <c r="A232" s="335"/>
      <c r="B232" s="335"/>
      <c r="C232" s="335"/>
      <c r="D232" s="335"/>
      <c r="E232" s="335"/>
      <c r="F232" s="335"/>
      <c r="G232" s="335"/>
      <c r="H232" s="335"/>
      <c r="I232" s="335"/>
      <c r="J232" s="335"/>
      <c r="K232" s="335"/>
      <c r="L232" s="335"/>
      <c r="M232" s="335"/>
      <c r="N232" s="335"/>
      <c r="O232" s="335"/>
      <c r="P232" s="335"/>
      <c r="Q232" s="335"/>
      <c r="R232" s="335"/>
      <c r="S232" s="335"/>
      <c r="T232" s="335"/>
      <c r="U232" s="335"/>
      <c r="V232" s="335"/>
      <c r="W232" s="335"/>
      <c r="X232" s="335"/>
      <c r="Y232" s="335"/>
      <c r="Z232" s="335"/>
      <c r="AA232" s="335"/>
      <c r="AB232" s="335"/>
      <c r="AC232" s="335"/>
      <c r="AD232" s="335"/>
      <c r="AE232" s="335"/>
      <c r="AF232" s="335"/>
      <c r="AG232" s="335"/>
      <c r="AH232" s="335"/>
      <c r="AI232" s="335"/>
      <c r="AJ232" s="335"/>
      <c r="AK232" s="335"/>
      <c r="AL232" s="335"/>
      <c r="AM232" s="335"/>
      <c r="AN232" s="335"/>
      <c r="AO232" s="335"/>
      <c r="AP232" s="335"/>
      <c r="AQ232" s="335"/>
      <c r="AR232" s="335"/>
      <c r="AS232" s="335"/>
      <c r="AT232" s="335"/>
      <c r="AU232" s="335"/>
      <c r="AV232" s="335"/>
      <c r="AW232" s="335"/>
      <c r="AX232" s="335"/>
      <c r="AY232" s="335"/>
    </row>
    <row r="233" spans="1:51" s="336" customFormat="1" ht="13.5">
      <c r="A233" s="335"/>
      <c r="B233" s="335"/>
      <c r="C233" s="335"/>
      <c r="D233" s="335"/>
      <c r="E233" s="335"/>
      <c r="F233" s="335"/>
      <c r="G233" s="335"/>
      <c r="H233" s="335"/>
      <c r="I233" s="335"/>
      <c r="J233" s="335"/>
      <c r="K233" s="335"/>
      <c r="L233" s="335"/>
      <c r="M233" s="335"/>
      <c r="N233" s="335"/>
      <c r="O233" s="335"/>
      <c r="P233" s="335"/>
      <c r="Q233" s="335"/>
      <c r="R233" s="335"/>
      <c r="S233" s="335"/>
      <c r="T233" s="335"/>
      <c r="U233" s="335"/>
      <c r="V233" s="335"/>
      <c r="W233" s="335"/>
      <c r="X233" s="335"/>
      <c r="Y233" s="335"/>
      <c r="Z233" s="335"/>
      <c r="AA233" s="335"/>
      <c r="AB233" s="335"/>
      <c r="AC233" s="335"/>
      <c r="AD233" s="335"/>
      <c r="AE233" s="335"/>
      <c r="AF233" s="335"/>
      <c r="AG233" s="335"/>
      <c r="AH233" s="335"/>
      <c r="AI233" s="335"/>
      <c r="AJ233" s="335"/>
      <c r="AK233" s="335"/>
      <c r="AL233" s="335"/>
      <c r="AM233" s="335"/>
      <c r="AN233" s="335"/>
      <c r="AO233" s="335"/>
      <c r="AP233" s="335"/>
      <c r="AQ233" s="335"/>
      <c r="AR233" s="335"/>
      <c r="AS233" s="335"/>
      <c r="AT233" s="335"/>
      <c r="AU233" s="335"/>
      <c r="AV233" s="335"/>
      <c r="AW233" s="335"/>
      <c r="AX233" s="335"/>
      <c r="AY233" s="335"/>
    </row>
    <row r="234" spans="1:51" s="336" customFormat="1" ht="13.5">
      <c r="A234" s="335"/>
      <c r="B234" s="335"/>
      <c r="C234" s="335"/>
      <c r="D234" s="335"/>
      <c r="E234" s="335"/>
      <c r="F234" s="335"/>
      <c r="G234" s="335"/>
      <c r="H234" s="335"/>
      <c r="I234" s="335"/>
      <c r="J234" s="335"/>
      <c r="K234" s="335"/>
      <c r="L234" s="335"/>
      <c r="M234" s="335"/>
      <c r="N234" s="335"/>
      <c r="O234" s="335"/>
      <c r="P234" s="335"/>
      <c r="Q234" s="335"/>
      <c r="R234" s="335"/>
      <c r="S234" s="335"/>
      <c r="T234" s="335"/>
      <c r="U234" s="335"/>
      <c r="V234" s="335"/>
      <c r="W234" s="335"/>
      <c r="X234" s="335"/>
      <c r="Y234" s="335"/>
      <c r="Z234" s="335"/>
      <c r="AA234" s="335"/>
      <c r="AB234" s="335"/>
      <c r="AC234" s="335"/>
      <c r="AD234" s="335"/>
      <c r="AE234" s="335"/>
      <c r="AF234" s="335"/>
      <c r="AG234" s="335"/>
      <c r="AH234" s="335"/>
      <c r="AI234" s="335"/>
      <c r="AJ234" s="335"/>
      <c r="AK234" s="335"/>
      <c r="AL234" s="335"/>
      <c r="AM234" s="335"/>
      <c r="AN234" s="335"/>
      <c r="AO234" s="335"/>
      <c r="AP234" s="335"/>
      <c r="AQ234" s="335"/>
      <c r="AR234" s="335"/>
      <c r="AS234" s="335"/>
      <c r="AT234" s="335"/>
      <c r="AU234" s="335"/>
      <c r="AV234" s="335"/>
      <c r="AW234" s="335"/>
      <c r="AX234" s="335"/>
      <c r="AY234" s="335"/>
    </row>
    <row r="235" spans="1:51" s="336" customFormat="1" ht="13.5">
      <c r="A235" s="335"/>
      <c r="B235" s="335"/>
      <c r="C235" s="335"/>
      <c r="D235" s="335"/>
      <c r="E235" s="335"/>
      <c r="F235" s="335"/>
      <c r="G235" s="335"/>
      <c r="H235" s="335"/>
      <c r="I235" s="335"/>
      <c r="J235" s="335"/>
      <c r="K235" s="335"/>
      <c r="L235" s="335"/>
      <c r="M235" s="335"/>
      <c r="N235" s="335"/>
      <c r="O235" s="335"/>
      <c r="P235" s="335"/>
      <c r="Q235" s="335"/>
      <c r="R235" s="335"/>
      <c r="S235" s="335"/>
      <c r="T235" s="335"/>
      <c r="U235" s="335"/>
      <c r="V235" s="335"/>
      <c r="W235" s="335"/>
      <c r="X235" s="335"/>
      <c r="Y235" s="335"/>
      <c r="Z235" s="335"/>
      <c r="AA235" s="335"/>
      <c r="AB235" s="335"/>
      <c r="AC235" s="335"/>
      <c r="AD235" s="335"/>
      <c r="AE235" s="335"/>
      <c r="AF235" s="335"/>
      <c r="AG235" s="335"/>
      <c r="AH235" s="335"/>
      <c r="AI235" s="335"/>
      <c r="AJ235" s="335"/>
      <c r="AK235" s="335"/>
      <c r="AL235" s="335"/>
      <c r="AM235" s="335"/>
      <c r="AN235" s="335"/>
      <c r="AO235" s="335"/>
      <c r="AP235" s="335"/>
      <c r="AQ235" s="335"/>
      <c r="AR235" s="335"/>
      <c r="AS235" s="335"/>
      <c r="AT235" s="335"/>
      <c r="AU235" s="335"/>
      <c r="AV235" s="335"/>
      <c r="AW235" s="335"/>
      <c r="AX235" s="335"/>
      <c r="AY235" s="335"/>
    </row>
    <row r="236" spans="1:51" s="336" customFormat="1" ht="13.5">
      <c r="A236" s="335"/>
      <c r="B236" s="335"/>
      <c r="C236" s="335"/>
      <c r="D236" s="335"/>
      <c r="E236" s="335"/>
      <c r="F236" s="335"/>
      <c r="G236" s="335"/>
      <c r="H236" s="335"/>
      <c r="I236" s="335"/>
      <c r="J236" s="335"/>
      <c r="K236" s="335"/>
      <c r="L236" s="335"/>
      <c r="M236" s="335"/>
      <c r="N236" s="335"/>
      <c r="O236" s="335"/>
      <c r="P236" s="335"/>
      <c r="Q236" s="335"/>
      <c r="R236" s="335"/>
      <c r="S236" s="335"/>
      <c r="T236" s="335"/>
      <c r="U236" s="335"/>
      <c r="V236" s="335"/>
      <c r="W236" s="335"/>
      <c r="X236" s="335"/>
      <c r="Y236" s="335"/>
      <c r="Z236" s="335"/>
      <c r="AA236" s="335"/>
      <c r="AB236" s="335"/>
      <c r="AC236" s="335"/>
      <c r="AD236" s="335"/>
      <c r="AE236" s="335"/>
      <c r="AF236" s="335"/>
      <c r="AG236" s="335"/>
      <c r="AH236" s="335"/>
      <c r="AI236" s="335"/>
      <c r="AJ236" s="335"/>
      <c r="AK236" s="335"/>
      <c r="AL236" s="335"/>
      <c r="AM236" s="335"/>
      <c r="AN236" s="335"/>
      <c r="AO236" s="335"/>
      <c r="AP236" s="335"/>
      <c r="AQ236" s="335"/>
      <c r="AR236" s="335"/>
      <c r="AS236" s="335"/>
      <c r="AT236" s="335"/>
      <c r="AU236" s="335"/>
      <c r="AV236" s="335"/>
      <c r="AW236" s="335"/>
      <c r="AX236" s="335"/>
      <c r="AY236" s="335"/>
    </row>
    <row r="237" spans="1:51" s="336" customFormat="1" ht="13.5">
      <c r="A237" s="335"/>
      <c r="B237" s="335"/>
      <c r="C237" s="335"/>
      <c r="D237" s="335"/>
      <c r="E237" s="335"/>
      <c r="F237" s="335"/>
      <c r="G237" s="335"/>
      <c r="H237" s="335"/>
      <c r="I237" s="335"/>
      <c r="J237" s="335"/>
      <c r="K237" s="335"/>
      <c r="L237" s="335"/>
      <c r="M237" s="335"/>
      <c r="N237" s="335"/>
      <c r="O237" s="335"/>
      <c r="P237" s="335"/>
      <c r="Q237" s="335"/>
      <c r="R237" s="335"/>
      <c r="S237" s="335"/>
      <c r="T237" s="335"/>
      <c r="U237" s="335"/>
      <c r="V237" s="335"/>
      <c r="W237" s="335"/>
      <c r="X237" s="335"/>
      <c r="Y237" s="335"/>
      <c r="Z237" s="335"/>
      <c r="AA237" s="335"/>
      <c r="AB237" s="335"/>
      <c r="AC237" s="335"/>
      <c r="AD237" s="335"/>
      <c r="AE237" s="335"/>
      <c r="AF237" s="335"/>
      <c r="AG237" s="335"/>
      <c r="AH237" s="335"/>
      <c r="AI237" s="335"/>
      <c r="AJ237" s="335"/>
      <c r="AK237" s="335"/>
      <c r="AL237" s="335"/>
      <c r="AM237" s="335"/>
      <c r="AN237" s="335"/>
      <c r="AO237" s="335"/>
      <c r="AP237" s="335"/>
      <c r="AQ237" s="335"/>
      <c r="AR237" s="335"/>
      <c r="AS237" s="335"/>
      <c r="AT237" s="335"/>
      <c r="AU237" s="335"/>
      <c r="AV237" s="335"/>
      <c r="AW237" s="335"/>
      <c r="AX237" s="335"/>
      <c r="AY237" s="335"/>
    </row>
    <row r="238" spans="1:51" s="336" customFormat="1" ht="13.5">
      <c r="A238" s="335"/>
      <c r="B238" s="335"/>
      <c r="C238" s="335"/>
      <c r="D238" s="335"/>
      <c r="E238" s="335"/>
      <c r="F238" s="335"/>
      <c r="G238" s="335"/>
      <c r="H238" s="335"/>
      <c r="I238" s="335"/>
      <c r="J238" s="335"/>
      <c r="K238" s="335"/>
      <c r="L238" s="335"/>
      <c r="M238" s="335"/>
      <c r="N238" s="335"/>
      <c r="O238" s="335"/>
      <c r="P238" s="335"/>
      <c r="Q238" s="335"/>
      <c r="R238" s="335"/>
      <c r="S238" s="335"/>
      <c r="T238" s="335"/>
      <c r="U238" s="335"/>
      <c r="V238" s="335"/>
      <c r="W238" s="335"/>
      <c r="X238" s="335"/>
      <c r="Y238" s="335"/>
      <c r="Z238" s="335"/>
      <c r="AA238" s="335"/>
      <c r="AB238" s="335"/>
      <c r="AC238" s="335"/>
      <c r="AD238" s="335"/>
      <c r="AE238" s="335"/>
      <c r="AF238" s="335"/>
      <c r="AG238" s="335"/>
      <c r="AH238" s="335"/>
      <c r="AI238" s="335"/>
      <c r="AJ238" s="335"/>
      <c r="AK238" s="335"/>
      <c r="AL238" s="335"/>
      <c r="AM238" s="335"/>
      <c r="AN238" s="335"/>
      <c r="AO238" s="335"/>
      <c r="AP238" s="335"/>
      <c r="AQ238" s="335"/>
      <c r="AR238" s="335"/>
      <c r="AS238" s="335"/>
      <c r="AT238" s="335"/>
      <c r="AU238" s="335"/>
      <c r="AV238" s="335"/>
      <c r="AW238" s="335"/>
      <c r="AX238" s="335"/>
      <c r="AY238" s="335"/>
    </row>
    <row r="239" spans="1:51" s="336" customFormat="1" ht="13.5">
      <c r="A239" s="335"/>
      <c r="B239" s="335"/>
      <c r="C239" s="335"/>
      <c r="D239" s="335"/>
      <c r="E239" s="335"/>
      <c r="F239" s="335"/>
      <c r="G239" s="335"/>
      <c r="H239" s="335"/>
      <c r="I239" s="335"/>
      <c r="J239" s="335"/>
      <c r="K239" s="335"/>
      <c r="L239" s="335"/>
      <c r="M239" s="335"/>
      <c r="N239" s="335"/>
      <c r="O239" s="335"/>
      <c r="P239" s="335"/>
      <c r="Q239" s="335"/>
      <c r="R239" s="335"/>
      <c r="S239" s="335"/>
      <c r="T239" s="335"/>
      <c r="U239" s="335"/>
      <c r="V239" s="335"/>
      <c r="W239" s="335"/>
      <c r="X239" s="335"/>
      <c r="Y239" s="335"/>
      <c r="Z239" s="335"/>
      <c r="AA239" s="335"/>
      <c r="AB239" s="335"/>
      <c r="AC239" s="335"/>
      <c r="AD239" s="335"/>
      <c r="AE239" s="335"/>
      <c r="AF239" s="335"/>
      <c r="AG239" s="335"/>
      <c r="AH239" s="335"/>
      <c r="AI239" s="335"/>
      <c r="AJ239" s="335"/>
      <c r="AK239" s="335"/>
      <c r="AL239" s="335"/>
      <c r="AM239" s="335"/>
      <c r="AN239" s="335"/>
      <c r="AO239" s="335"/>
      <c r="AP239" s="335"/>
      <c r="AQ239" s="335"/>
      <c r="AR239" s="335"/>
      <c r="AS239" s="335"/>
      <c r="AT239" s="335"/>
      <c r="AU239" s="335"/>
      <c r="AV239" s="335"/>
      <c r="AW239" s="335"/>
      <c r="AX239" s="335"/>
      <c r="AY239" s="335"/>
    </row>
    <row r="240" spans="1:51" s="336" customFormat="1" ht="13.5">
      <c r="A240" s="335"/>
      <c r="B240" s="335"/>
      <c r="C240" s="335"/>
      <c r="D240" s="335"/>
      <c r="E240" s="335"/>
      <c r="F240" s="335"/>
      <c r="G240" s="335"/>
      <c r="H240" s="335"/>
      <c r="I240" s="335"/>
      <c r="J240" s="335"/>
      <c r="K240" s="335"/>
      <c r="L240" s="335"/>
      <c r="M240" s="335"/>
      <c r="N240" s="335"/>
      <c r="O240" s="335"/>
      <c r="P240" s="335"/>
      <c r="Q240" s="335"/>
      <c r="R240" s="335"/>
      <c r="S240" s="335"/>
      <c r="T240" s="335"/>
      <c r="U240" s="335"/>
      <c r="V240" s="335"/>
      <c r="W240" s="335"/>
      <c r="X240" s="335"/>
      <c r="Y240" s="335"/>
      <c r="Z240" s="335"/>
      <c r="AA240" s="335"/>
      <c r="AB240" s="335"/>
      <c r="AC240" s="335"/>
      <c r="AD240" s="335"/>
      <c r="AE240" s="335"/>
      <c r="AF240" s="335"/>
      <c r="AG240" s="335"/>
      <c r="AH240" s="335"/>
      <c r="AI240" s="335"/>
      <c r="AJ240" s="335"/>
      <c r="AK240" s="335"/>
      <c r="AL240" s="335"/>
      <c r="AM240" s="335"/>
      <c r="AN240" s="335"/>
      <c r="AO240" s="335"/>
      <c r="AP240" s="335"/>
      <c r="AQ240" s="335"/>
      <c r="AR240" s="335"/>
      <c r="AS240" s="335"/>
      <c r="AT240" s="335"/>
      <c r="AU240" s="335"/>
      <c r="AV240" s="335"/>
      <c r="AW240" s="335"/>
      <c r="AX240" s="335"/>
      <c r="AY240" s="335"/>
    </row>
    <row r="241" spans="1:51" s="336" customFormat="1" ht="13.5">
      <c r="A241" s="335"/>
      <c r="B241" s="335"/>
      <c r="C241" s="335"/>
      <c r="D241" s="335"/>
      <c r="E241" s="335"/>
      <c r="F241" s="335"/>
      <c r="G241" s="335"/>
      <c r="H241" s="335"/>
      <c r="I241" s="335"/>
      <c r="J241" s="335"/>
      <c r="K241" s="335"/>
      <c r="L241" s="335"/>
      <c r="M241" s="335"/>
      <c r="N241" s="335"/>
      <c r="O241" s="335"/>
      <c r="P241" s="335"/>
      <c r="Q241" s="335"/>
      <c r="R241" s="335"/>
      <c r="S241" s="335"/>
      <c r="T241" s="335"/>
      <c r="U241" s="335"/>
      <c r="V241" s="335"/>
      <c r="W241" s="335"/>
      <c r="X241" s="335"/>
      <c r="Y241" s="335"/>
      <c r="Z241" s="335"/>
      <c r="AA241" s="335"/>
      <c r="AB241" s="335"/>
      <c r="AC241" s="335"/>
      <c r="AD241" s="335"/>
      <c r="AE241" s="335"/>
      <c r="AF241" s="335"/>
      <c r="AG241" s="335"/>
      <c r="AH241" s="335"/>
      <c r="AI241" s="335"/>
      <c r="AJ241" s="335"/>
      <c r="AK241" s="335"/>
      <c r="AL241" s="335"/>
      <c r="AM241" s="335"/>
      <c r="AN241" s="335"/>
      <c r="AO241" s="335"/>
      <c r="AP241" s="335"/>
      <c r="AQ241" s="335"/>
      <c r="AR241" s="335"/>
      <c r="AS241" s="335"/>
      <c r="AT241" s="335"/>
      <c r="AU241" s="335"/>
      <c r="AV241" s="335"/>
      <c r="AW241" s="335"/>
      <c r="AX241" s="335"/>
      <c r="AY241" s="335"/>
    </row>
    <row r="242" spans="1:51" s="336" customFormat="1" ht="13.5">
      <c r="A242" s="335"/>
      <c r="B242" s="335"/>
      <c r="C242" s="335"/>
      <c r="D242" s="335"/>
      <c r="E242" s="335"/>
      <c r="F242" s="335"/>
      <c r="G242" s="335"/>
      <c r="H242" s="335"/>
      <c r="I242" s="335"/>
      <c r="J242" s="335"/>
      <c r="K242" s="335"/>
      <c r="L242" s="335"/>
      <c r="M242" s="335"/>
      <c r="N242" s="335"/>
      <c r="O242" s="335"/>
      <c r="P242" s="335"/>
      <c r="Q242" s="335"/>
      <c r="R242" s="335"/>
      <c r="S242" s="335"/>
      <c r="T242" s="335"/>
      <c r="U242" s="335"/>
      <c r="V242" s="335"/>
      <c r="W242" s="335"/>
      <c r="X242" s="335"/>
      <c r="Y242" s="335"/>
      <c r="Z242" s="335"/>
      <c r="AA242" s="335"/>
      <c r="AB242" s="335"/>
      <c r="AC242" s="335"/>
      <c r="AD242" s="335"/>
      <c r="AE242" s="335"/>
      <c r="AF242" s="335"/>
      <c r="AG242" s="335"/>
      <c r="AH242" s="335"/>
      <c r="AI242" s="335"/>
      <c r="AJ242" s="335"/>
      <c r="AK242" s="335"/>
      <c r="AL242" s="335"/>
      <c r="AM242" s="335"/>
      <c r="AN242" s="335"/>
      <c r="AO242" s="335"/>
      <c r="AP242" s="335"/>
      <c r="AQ242" s="335"/>
      <c r="AR242" s="335"/>
      <c r="AS242" s="335"/>
      <c r="AT242" s="335"/>
      <c r="AU242" s="335"/>
      <c r="AV242" s="335"/>
      <c r="AW242" s="335"/>
      <c r="AX242" s="335"/>
      <c r="AY242" s="335"/>
    </row>
    <row r="243" spans="1:51" s="336" customFormat="1" ht="13.5">
      <c r="A243" s="335"/>
      <c r="B243" s="335"/>
      <c r="C243" s="335"/>
      <c r="D243" s="335"/>
      <c r="E243" s="335"/>
      <c r="F243" s="335"/>
      <c r="G243" s="335"/>
      <c r="H243" s="335"/>
      <c r="I243" s="335"/>
      <c r="J243" s="335"/>
      <c r="K243" s="335"/>
      <c r="L243" s="335"/>
      <c r="M243" s="335"/>
      <c r="N243" s="335"/>
      <c r="O243" s="335"/>
      <c r="P243" s="335"/>
      <c r="Q243" s="335"/>
      <c r="R243" s="335"/>
      <c r="S243" s="335"/>
      <c r="T243" s="335"/>
      <c r="U243" s="335"/>
      <c r="V243" s="335"/>
      <c r="W243" s="335"/>
      <c r="X243" s="335"/>
      <c r="Y243" s="335"/>
      <c r="Z243" s="335"/>
      <c r="AA243" s="335"/>
      <c r="AB243" s="335"/>
      <c r="AC243" s="335"/>
      <c r="AD243" s="335"/>
      <c r="AE243" s="335"/>
      <c r="AF243" s="335"/>
      <c r="AG243" s="335"/>
      <c r="AH243" s="335"/>
      <c r="AI243" s="335"/>
      <c r="AJ243" s="335"/>
      <c r="AK243" s="335"/>
      <c r="AL243" s="335"/>
      <c r="AM243" s="335"/>
      <c r="AN243" s="335"/>
      <c r="AO243" s="335"/>
      <c r="AP243" s="335"/>
      <c r="AQ243" s="335"/>
      <c r="AR243" s="335"/>
      <c r="AS243" s="335"/>
      <c r="AT243" s="335"/>
      <c r="AU243" s="335"/>
      <c r="AV243" s="335"/>
      <c r="AW243" s="335"/>
      <c r="AX243" s="335"/>
      <c r="AY243" s="335"/>
    </row>
    <row r="244" spans="1:51" s="336" customFormat="1" ht="13.5">
      <c r="A244" s="335"/>
      <c r="B244" s="335"/>
      <c r="C244" s="335"/>
      <c r="D244" s="335"/>
      <c r="E244" s="335"/>
      <c r="F244" s="335"/>
      <c r="G244" s="335"/>
      <c r="H244" s="335"/>
      <c r="I244" s="335"/>
      <c r="J244" s="335"/>
      <c r="K244" s="335"/>
      <c r="L244" s="335"/>
      <c r="M244" s="335"/>
      <c r="N244" s="335"/>
      <c r="O244" s="335"/>
      <c r="P244" s="335"/>
      <c r="Q244" s="335"/>
      <c r="R244" s="335"/>
      <c r="S244" s="335"/>
      <c r="T244" s="335"/>
      <c r="U244" s="335"/>
      <c r="V244" s="335"/>
      <c r="W244" s="335"/>
      <c r="X244" s="335"/>
      <c r="Y244" s="335"/>
      <c r="Z244" s="335"/>
      <c r="AA244" s="335"/>
      <c r="AB244" s="335"/>
      <c r="AC244" s="335"/>
      <c r="AD244" s="335"/>
      <c r="AE244" s="335"/>
      <c r="AF244" s="335"/>
      <c r="AG244" s="335"/>
      <c r="AH244" s="335"/>
      <c r="AI244" s="335"/>
      <c r="AJ244" s="335"/>
      <c r="AK244" s="335"/>
      <c r="AL244" s="335"/>
      <c r="AM244" s="335"/>
      <c r="AN244" s="335"/>
      <c r="AO244" s="335"/>
      <c r="AP244" s="335"/>
      <c r="AQ244" s="335"/>
      <c r="AR244" s="335"/>
      <c r="AS244" s="335"/>
      <c r="AT244" s="335"/>
      <c r="AU244" s="335"/>
      <c r="AV244" s="335"/>
      <c r="AW244" s="335"/>
      <c r="AX244" s="335"/>
      <c r="AY244" s="335"/>
    </row>
    <row r="245" spans="1:51" s="336" customFormat="1" ht="13.5">
      <c r="A245" s="335"/>
      <c r="B245" s="335"/>
      <c r="C245" s="335"/>
      <c r="D245" s="335"/>
      <c r="E245" s="335"/>
      <c r="F245" s="335"/>
      <c r="G245" s="335"/>
      <c r="H245" s="335"/>
      <c r="I245" s="335"/>
      <c r="J245" s="335"/>
      <c r="K245" s="335"/>
      <c r="L245" s="335"/>
      <c r="M245" s="335"/>
      <c r="N245" s="335"/>
      <c r="O245" s="335"/>
      <c r="P245" s="335"/>
      <c r="Q245" s="335"/>
      <c r="R245" s="335"/>
      <c r="S245" s="335"/>
      <c r="T245" s="335"/>
      <c r="U245" s="335"/>
      <c r="V245" s="335"/>
      <c r="W245" s="335"/>
      <c r="X245" s="335"/>
      <c r="Y245" s="335"/>
      <c r="Z245" s="335"/>
      <c r="AA245" s="335"/>
      <c r="AB245" s="335"/>
      <c r="AC245" s="335"/>
      <c r="AD245" s="335"/>
      <c r="AE245" s="335"/>
      <c r="AF245" s="335"/>
      <c r="AG245" s="335"/>
      <c r="AH245" s="335"/>
      <c r="AI245" s="335"/>
      <c r="AJ245" s="335"/>
      <c r="AK245" s="335"/>
      <c r="AL245" s="335"/>
      <c r="AM245" s="335"/>
      <c r="AN245" s="335"/>
      <c r="AO245" s="335"/>
      <c r="AP245" s="335"/>
      <c r="AQ245" s="335"/>
      <c r="AR245" s="335"/>
      <c r="AS245" s="335"/>
      <c r="AT245" s="335"/>
      <c r="AU245" s="335"/>
      <c r="AV245" s="335"/>
      <c r="AW245" s="335"/>
      <c r="AX245" s="335"/>
      <c r="AY245" s="335"/>
    </row>
    <row r="246" spans="1:51" s="336" customFormat="1" ht="13.5">
      <c r="A246" s="335"/>
      <c r="B246" s="335"/>
      <c r="C246" s="335"/>
      <c r="D246" s="335"/>
      <c r="E246" s="335"/>
      <c r="F246" s="335"/>
      <c r="G246" s="335"/>
      <c r="H246" s="335"/>
      <c r="I246" s="335"/>
      <c r="J246" s="335"/>
      <c r="K246" s="335"/>
      <c r="L246" s="335"/>
      <c r="M246" s="335"/>
      <c r="N246" s="335"/>
      <c r="O246" s="335"/>
      <c r="P246" s="335"/>
      <c r="Q246" s="335"/>
      <c r="R246" s="335"/>
      <c r="S246" s="335"/>
      <c r="T246" s="335"/>
      <c r="U246" s="335"/>
      <c r="V246" s="335"/>
      <c r="W246" s="335"/>
      <c r="X246" s="335"/>
      <c r="Y246" s="335"/>
      <c r="Z246" s="335"/>
      <c r="AA246" s="335"/>
      <c r="AB246" s="335"/>
      <c r="AC246" s="335"/>
      <c r="AD246" s="335"/>
      <c r="AE246" s="335"/>
      <c r="AF246" s="335"/>
      <c r="AG246" s="335"/>
      <c r="AH246" s="335"/>
      <c r="AI246" s="335"/>
      <c r="AJ246" s="335"/>
      <c r="AK246" s="335"/>
      <c r="AL246" s="335"/>
      <c r="AM246" s="335"/>
      <c r="AN246" s="335"/>
      <c r="AO246" s="335"/>
      <c r="AP246" s="335"/>
      <c r="AQ246" s="335"/>
      <c r="AR246" s="335"/>
      <c r="AS246" s="335"/>
      <c r="AT246" s="335"/>
      <c r="AU246" s="335"/>
      <c r="AV246" s="335"/>
      <c r="AW246" s="335"/>
      <c r="AX246" s="335"/>
      <c r="AY246" s="335"/>
    </row>
    <row r="247" spans="1:51" s="336" customFormat="1" ht="13.5">
      <c r="A247" s="335"/>
      <c r="B247" s="335"/>
      <c r="C247" s="335"/>
      <c r="D247" s="335"/>
      <c r="E247" s="335"/>
      <c r="F247" s="335"/>
      <c r="G247" s="335"/>
      <c r="H247" s="335"/>
      <c r="I247" s="335"/>
      <c r="J247" s="335"/>
      <c r="K247" s="335"/>
      <c r="L247" s="335"/>
      <c r="M247" s="335"/>
      <c r="N247" s="335"/>
      <c r="O247" s="335"/>
      <c r="P247" s="335"/>
      <c r="Q247" s="335"/>
      <c r="R247" s="335"/>
      <c r="S247" s="335"/>
      <c r="T247" s="335"/>
      <c r="U247" s="335"/>
      <c r="V247" s="335"/>
      <c r="W247" s="335"/>
      <c r="X247" s="335"/>
      <c r="Y247" s="335"/>
      <c r="Z247" s="335"/>
      <c r="AA247" s="335"/>
      <c r="AB247" s="335"/>
      <c r="AC247" s="335"/>
      <c r="AD247" s="335"/>
      <c r="AE247" s="335"/>
      <c r="AF247" s="335"/>
      <c r="AG247" s="335"/>
      <c r="AH247" s="335"/>
      <c r="AI247" s="335"/>
      <c r="AJ247" s="335"/>
      <c r="AK247" s="335"/>
      <c r="AL247" s="335"/>
      <c r="AM247" s="335"/>
      <c r="AN247" s="335"/>
      <c r="AO247" s="335"/>
      <c r="AP247" s="335"/>
      <c r="AQ247" s="335"/>
      <c r="AR247" s="335"/>
      <c r="AS247" s="335"/>
      <c r="AT247" s="335"/>
      <c r="AU247" s="335"/>
      <c r="AV247" s="335"/>
      <c r="AW247" s="335"/>
      <c r="AX247" s="335"/>
      <c r="AY247" s="335"/>
    </row>
    <row r="248" spans="1:51" s="336" customFormat="1" ht="13.5">
      <c r="A248" s="335"/>
      <c r="B248" s="335"/>
      <c r="C248" s="335"/>
      <c r="D248" s="335"/>
      <c r="E248" s="335"/>
      <c r="F248" s="335"/>
      <c r="G248" s="335"/>
      <c r="H248" s="335"/>
      <c r="I248" s="335"/>
      <c r="J248" s="335"/>
      <c r="K248" s="335"/>
      <c r="L248" s="335"/>
      <c r="M248" s="335"/>
      <c r="N248" s="335"/>
      <c r="O248" s="335"/>
      <c r="P248" s="335"/>
      <c r="Q248" s="335"/>
      <c r="R248" s="335"/>
      <c r="S248" s="335"/>
      <c r="T248" s="335"/>
      <c r="U248" s="335"/>
      <c r="V248" s="335"/>
      <c r="W248" s="335"/>
      <c r="X248" s="335"/>
      <c r="Y248" s="335"/>
      <c r="Z248" s="335"/>
      <c r="AA248" s="335"/>
      <c r="AB248" s="335"/>
      <c r="AC248" s="335"/>
      <c r="AD248" s="335"/>
      <c r="AE248" s="335"/>
      <c r="AF248" s="335"/>
      <c r="AG248" s="335"/>
      <c r="AH248" s="335"/>
      <c r="AI248" s="335"/>
      <c r="AJ248" s="335"/>
      <c r="AK248" s="335"/>
      <c r="AL248" s="335"/>
      <c r="AM248" s="335"/>
      <c r="AN248" s="335"/>
      <c r="AO248" s="335"/>
      <c r="AP248" s="335"/>
      <c r="AQ248" s="335"/>
      <c r="AR248" s="335"/>
      <c r="AS248" s="335"/>
      <c r="AT248" s="335"/>
      <c r="AU248" s="335"/>
      <c r="AV248" s="335"/>
      <c r="AW248" s="335"/>
      <c r="AX248" s="335"/>
      <c r="AY248" s="335"/>
    </row>
    <row r="249" spans="1:51" s="336" customFormat="1" ht="13.5">
      <c r="A249" s="335"/>
      <c r="B249" s="335"/>
      <c r="C249" s="335"/>
      <c r="D249" s="335"/>
      <c r="E249" s="335"/>
      <c r="F249" s="335"/>
      <c r="G249" s="335"/>
      <c r="H249" s="335"/>
      <c r="I249" s="335"/>
      <c r="J249" s="335"/>
      <c r="K249" s="335"/>
      <c r="L249" s="335"/>
      <c r="M249" s="335"/>
      <c r="N249" s="335"/>
      <c r="O249" s="335"/>
      <c r="P249" s="335"/>
      <c r="Q249" s="335"/>
      <c r="R249" s="335"/>
      <c r="S249" s="335"/>
      <c r="T249" s="335"/>
      <c r="U249" s="335"/>
      <c r="V249" s="335"/>
      <c r="W249" s="335"/>
      <c r="X249" s="335"/>
      <c r="Y249" s="335"/>
      <c r="Z249" s="335"/>
      <c r="AA249" s="335"/>
      <c r="AB249" s="335"/>
      <c r="AC249" s="335"/>
      <c r="AD249" s="335"/>
      <c r="AE249" s="335"/>
      <c r="AF249" s="335"/>
      <c r="AG249" s="335"/>
      <c r="AH249" s="335"/>
      <c r="AI249" s="335"/>
      <c r="AJ249" s="335"/>
      <c r="AK249" s="335"/>
      <c r="AL249" s="335"/>
      <c r="AM249" s="335"/>
      <c r="AN249" s="335"/>
      <c r="AO249" s="335"/>
      <c r="AP249" s="335"/>
      <c r="AQ249" s="335"/>
      <c r="AR249" s="335"/>
      <c r="AS249" s="335"/>
      <c r="AT249" s="335"/>
      <c r="AU249" s="335"/>
      <c r="AV249" s="335"/>
      <c r="AW249" s="335"/>
      <c r="AX249" s="335"/>
      <c r="AY249" s="335"/>
    </row>
    <row r="250" spans="1:51" s="336" customFormat="1" ht="13.5">
      <c r="A250" s="335"/>
      <c r="B250" s="335"/>
      <c r="C250" s="335"/>
      <c r="D250" s="335"/>
      <c r="E250" s="335"/>
      <c r="F250" s="335"/>
      <c r="G250" s="335"/>
      <c r="H250" s="335"/>
      <c r="I250" s="335"/>
      <c r="J250" s="335"/>
      <c r="K250" s="335"/>
      <c r="L250" s="335"/>
      <c r="M250" s="335"/>
      <c r="N250" s="335"/>
      <c r="O250" s="335"/>
      <c r="P250" s="335"/>
      <c r="Q250" s="335"/>
      <c r="R250" s="335"/>
      <c r="S250" s="335"/>
      <c r="T250" s="335"/>
      <c r="U250" s="335"/>
      <c r="V250" s="335"/>
      <c r="W250" s="335"/>
      <c r="X250" s="335"/>
      <c r="Y250" s="335"/>
      <c r="Z250" s="335"/>
      <c r="AA250" s="335"/>
      <c r="AB250" s="335"/>
      <c r="AC250" s="335"/>
      <c r="AD250" s="335"/>
      <c r="AE250" s="335"/>
      <c r="AF250" s="335"/>
      <c r="AG250" s="335"/>
      <c r="AH250" s="335"/>
      <c r="AI250" s="335"/>
      <c r="AJ250" s="335"/>
      <c r="AK250" s="335"/>
      <c r="AL250" s="335"/>
      <c r="AM250" s="335"/>
      <c r="AN250" s="335"/>
      <c r="AO250" s="335"/>
      <c r="AP250" s="335"/>
      <c r="AQ250" s="335"/>
      <c r="AR250" s="335"/>
      <c r="AS250" s="335"/>
      <c r="AT250" s="335"/>
      <c r="AU250" s="335"/>
      <c r="AV250" s="335"/>
      <c r="AW250" s="335"/>
      <c r="AX250" s="335"/>
      <c r="AY250" s="335"/>
    </row>
    <row r="251" spans="1:51" s="336" customFormat="1" ht="13.5">
      <c r="A251" s="335"/>
      <c r="B251" s="335"/>
      <c r="C251" s="335"/>
      <c r="D251" s="335"/>
      <c r="E251" s="335"/>
      <c r="F251" s="335"/>
      <c r="G251" s="335"/>
      <c r="H251" s="335"/>
      <c r="I251" s="335"/>
      <c r="J251" s="335"/>
      <c r="K251" s="335"/>
      <c r="L251" s="335"/>
      <c r="M251" s="335"/>
      <c r="N251" s="335"/>
      <c r="O251" s="335"/>
      <c r="P251" s="335"/>
      <c r="Q251" s="335"/>
      <c r="R251" s="335"/>
      <c r="S251" s="335"/>
      <c r="T251" s="335"/>
      <c r="U251" s="335"/>
      <c r="V251" s="335"/>
      <c r="W251" s="335"/>
      <c r="X251" s="335"/>
      <c r="Y251" s="335"/>
      <c r="Z251" s="335"/>
      <c r="AA251" s="335"/>
      <c r="AB251" s="335"/>
      <c r="AC251" s="335"/>
      <c r="AD251" s="335"/>
      <c r="AE251" s="335"/>
      <c r="AF251" s="335"/>
      <c r="AG251" s="335"/>
      <c r="AH251" s="335"/>
      <c r="AI251" s="335"/>
      <c r="AJ251" s="335"/>
      <c r="AK251" s="335"/>
      <c r="AL251" s="335"/>
      <c r="AM251" s="335"/>
      <c r="AN251" s="335"/>
      <c r="AO251" s="335"/>
      <c r="AP251" s="335"/>
      <c r="AQ251" s="335"/>
      <c r="AR251" s="335"/>
      <c r="AS251" s="335"/>
      <c r="AT251" s="335"/>
      <c r="AU251" s="335"/>
      <c r="AV251" s="335"/>
      <c r="AW251" s="335"/>
      <c r="AX251" s="335"/>
      <c r="AY251" s="335"/>
    </row>
    <row r="252" spans="1:51" s="336" customFormat="1" ht="13.5">
      <c r="A252" s="335"/>
      <c r="B252" s="335"/>
      <c r="C252" s="335"/>
      <c r="D252" s="335"/>
      <c r="E252" s="335"/>
      <c r="F252" s="335"/>
      <c r="G252" s="335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35"/>
      <c r="U252" s="335"/>
      <c r="V252" s="335"/>
      <c r="W252" s="335"/>
      <c r="X252" s="335"/>
      <c r="Y252" s="335"/>
      <c r="Z252" s="335"/>
      <c r="AA252" s="335"/>
      <c r="AB252" s="335"/>
      <c r="AC252" s="335"/>
      <c r="AD252" s="335"/>
      <c r="AE252" s="335"/>
      <c r="AF252" s="335"/>
      <c r="AG252" s="335"/>
      <c r="AH252" s="335"/>
      <c r="AI252" s="335"/>
      <c r="AJ252" s="335"/>
      <c r="AK252" s="335"/>
      <c r="AL252" s="335"/>
      <c r="AM252" s="335"/>
      <c r="AN252" s="335"/>
      <c r="AO252" s="335"/>
      <c r="AP252" s="335"/>
      <c r="AQ252" s="335"/>
      <c r="AR252" s="335"/>
      <c r="AS252" s="335"/>
      <c r="AT252" s="335"/>
      <c r="AU252" s="335"/>
      <c r="AV252" s="335"/>
      <c r="AW252" s="335"/>
      <c r="AX252" s="335"/>
      <c r="AY252" s="335"/>
    </row>
    <row r="253" spans="1:51" s="336" customFormat="1" ht="13.5">
      <c r="A253" s="335"/>
      <c r="B253" s="335"/>
      <c r="C253" s="335"/>
      <c r="D253" s="335"/>
      <c r="E253" s="335"/>
      <c r="F253" s="335"/>
      <c r="G253" s="335"/>
      <c r="H253" s="335"/>
      <c r="I253" s="335"/>
      <c r="J253" s="335"/>
      <c r="K253" s="335"/>
      <c r="L253" s="335"/>
      <c r="M253" s="335"/>
      <c r="N253" s="335"/>
      <c r="O253" s="335"/>
      <c r="P253" s="335"/>
      <c r="Q253" s="335"/>
      <c r="R253" s="335"/>
      <c r="S253" s="335"/>
      <c r="T253" s="335"/>
      <c r="U253" s="335"/>
      <c r="V253" s="335"/>
      <c r="W253" s="335"/>
      <c r="X253" s="335"/>
      <c r="Y253" s="335"/>
      <c r="Z253" s="335"/>
      <c r="AA253" s="335"/>
      <c r="AB253" s="335"/>
      <c r="AC253" s="335"/>
      <c r="AD253" s="335"/>
      <c r="AE253" s="335"/>
      <c r="AF253" s="335"/>
      <c r="AG253" s="335"/>
      <c r="AH253" s="335"/>
      <c r="AI253" s="335"/>
      <c r="AJ253" s="335"/>
      <c r="AK253" s="335"/>
      <c r="AL253" s="335"/>
      <c r="AM253" s="335"/>
      <c r="AN253" s="335"/>
      <c r="AO253" s="335"/>
      <c r="AP253" s="335"/>
      <c r="AQ253" s="335"/>
      <c r="AR253" s="335"/>
      <c r="AS253" s="335"/>
      <c r="AT253" s="335"/>
      <c r="AU253" s="335"/>
      <c r="AV253" s="335"/>
      <c r="AW253" s="335"/>
      <c r="AX253" s="335"/>
      <c r="AY253" s="335"/>
    </row>
    <row r="254" spans="1:51" s="336" customFormat="1" ht="13.5">
      <c r="A254" s="335"/>
      <c r="B254" s="335"/>
      <c r="C254" s="335"/>
      <c r="D254" s="335"/>
      <c r="E254" s="335"/>
      <c r="F254" s="335"/>
      <c r="G254" s="335"/>
      <c r="H254" s="335"/>
      <c r="I254" s="335"/>
      <c r="J254" s="335"/>
      <c r="K254" s="335"/>
      <c r="L254" s="335"/>
      <c r="M254" s="335"/>
      <c r="N254" s="335"/>
      <c r="O254" s="335"/>
      <c r="P254" s="335"/>
      <c r="Q254" s="335"/>
      <c r="R254" s="335"/>
      <c r="S254" s="335"/>
      <c r="T254" s="335"/>
      <c r="U254" s="335"/>
      <c r="V254" s="335"/>
      <c r="W254" s="335"/>
      <c r="X254" s="335"/>
      <c r="Y254" s="335"/>
      <c r="Z254" s="335"/>
      <c r="AA254" s="335"/>
      <c r="AB254" s="335"/>
      <c r="AC254" s="335"/>
      <c r="AD254" s="335"/>
      <c r="AE254" s="335"/>
      <c r="AF254" s="335"/>
      <c r="AG254" s="335"/>
      <c r="AH254" s="335"/>
      <c r="AI254" s="335"/>
      <c r="AJ254" s="335"/>
      <c r="AK254" s="335"/>
      <c r="AL254" s="335"/>
      <c r="AM254" s="335"/>
      <c r="AN254" s="335"/>
      <c r="AO254" s="335"/>
      <c r="AP254" s="335"/>
      <c r="AQ254" s="335"/>
      <c r="AR254" s="335"/>
      <c r="AS254" s="335"/>
      <c r="AT254" s="335"/>
      <c r="AU254" s="335"/>
      <c r="AV254" s="335"/>
      <c r="AW254" s="335"/>
      <c r="AX254" s="335"/>
      <c r="AY254" s="335"/>
    </row>
    <row r="255" spans="1:51" s="336" customFormat="1" ht="13.5">
      <c r="A255" s="335"/>
      <c r="B255" s="335"/>
      <c r="C255" s="335"/>
      <c r="D255" s="335"/>
      <c r="E255" s="335"/>
      <c r="F255" s="335"/>
      <c r="G255" s="335"/>
      <c r="H255" s="335"/>
      <c r="I255" s="335"/>
      <c r="J255" s="335"/>
      <c r="K255" s="335"/>
      <c r="L255" s="335"/>
      <c r="M255" s="335"/>
      <c r="N255" s="335"/>
      <c r="O255" s="335"/>
      <c r="P255" s="335"/>
      <c r="Q255" s="335"/>
      <c r="R255" s="335"/>
      <c r="S255" s="335"/>
      <c r="T255" s="335"/>
      <c r="U255" s="335"/>
      <c r="V255" s="335"/>
      <c r="W255" s="335"/>
      <c r="X255" s="335"/>
      <c r="Y255" s="335"/>
      <c r="Z255" s="335"/>
      <c r="AA255" s="335"/>
      <c r="AB255" s="335"/>
      <c r="AC255" s="335"/>
      <c r="AD255" s="335"/>
      <c r="AE255" s="335"/>
      <c r="AF255" s="335"/>
      <c r="AG255" s="335"/>
      <c r="AH255" s="335"/>
      <c r="AI255" s="335"/>
      <c r="AJ255" s="335"/>
      <c r="AK255" s="335"/>
      <c r="AL255" s="335"/>
      <c r="AM255" s="335"/>
      <c r="AN255" s="335"/>
      <c r="AO255" s="335"/>
      <c r="AP255" s="335"/>
      <c r="AQ255" s="335"/>
      <c r="AR255" s="335"/>
      <c r="AS255" s="335"/>
      <c r="AT255" s="335"/>
      <c r="AU255" s="335"/>
      <c r="AV255" s="335"/>
      <c r="AW255" s="335"/>
      <c r="AX255" s="335"/>
      <c r="AY255" s="335"/>
    </row>
    <row r="256" spans="1:51" s="336" customFormat="1" ht="13.5">
      <c r="A256" s="335"/>
      <c r="B256" s="335"/>
      <c r="C256" s="335"/>
      <c r="D256" s="335"/>
      <c r="E256" s="335"/>
      <c r="F256" s="335"/>
      <c r="G256" s="335"/>
      <c r="H256" s="335"/>
      <c r="I256" s="335"/>
      <c r="J256" s="335"/>
      <c r="K256" s="335"/>
      <c r="L256" s="335"/>
      <c r="M256" s="335"/>
      <c r="N256" s="335"/>
      <c r="O256" s="335"/>
      <c r="P256" s="335"/>
      <c r="Q256" s="335"/>
      <c r="R256" s="335"/>
      <c r="S256" s="335"/>
      <c r="T256" s="335"/>
      <c r="U256" s="335"/>
      <c r="V256" s="335"/>
      <c r="W256" s="335"/>
      <c r="X256" s="335"/>
      <c r="Y256" s="335"/>
      <c r="Z256" s="335"/>
      <c r="AA256" s="335"/>
      <c r="AB256" s="335"/>
      <c r="AC256" s="335"/>
      <c r="AD256" s="335"/>
      <c r="AE256" s="335"/>
      <c r="AF256" s="335"/>
      <c r="AG256" s="335"/>
      <c r="AH256" s="335"/>
      <c r="AI256" s="335"/>
      <c r="AJ256" s="335"/>
      <c r="AK256" s="335"/>
      <c r="AL256" s="335"/>
      <c r="AM256" s="335"/>
      <c r="AN256" s="335"/>
      <c r="AO256" s="335"/>
      <c r="AP256" s="335"/>
      <c r="AQ256" s="335"/>
      <c r="AR256" s="335"/>
      <c r="AS256" s="335"/>
      <c r="AT256" s="335"/>
      <c r="AU256" s="335"/>
      <c r="AV256" s="335"/>
      <c r="AW256" s="335"/>
      <c r="AX256" s="335"/>
      <c r="AY256" s="335"/>
    </row>
    <row r="257" spans="1:51" s="336" customFormat="1" ht="13.5">
      <c r="A257" s="335"/>
      <c r="B257" s="335"/>
      <c r="C257" s="335"/>
      <c r="D257" s="335"/>
      <c r="E257" s="335"/>
      <c r="F257" s="335"/>
      <c r="G257" s="335"/>
      <c r="H257" s="335"/>
      <c r="I257" s="335"/>
      <c r="J257" s="335"/>
      <c r="K257" s="335"/>
      <c r="L257" s="335"/>
      <c r="M257" s="335"/>
      <c r="N257" s="335"/>
      <c r="O257" s="335"/>
      <c r="P257" s="335"/>
      <c r="Q257" s="335"/>
      <c r="R257" s="335"/>
      <c r="S257" s="335"/>
      <c r="T257" s="335"/>
      <c r="U257" s="335"/>
      <c r="V257" s="335"/>
      <c r="W257" s="335"/>
      <c r="X257" s="335"/>
      <c r="Y257" s="335"/>
      <c r="Z257" s="335"/>
      <c r="AA257" s="335"/>
      <c r="AB257" s="335"/>
      <c r="AC257" s="335"/>
      <c r="AD257" s="335"/>
      <c r="AE257" s="335"/>
      <c r="AF257" s="335"/>
      <c r="AG257" s="335"/>
      <c r="AH257" s="335"/>
      <c r="AI257" s="335"/>
      <c r="AJ257" s="335"/>
      <c r="AK257" s="335"/>
      <c r="AL257" s="335"/>
      <c r="AM257" s="335"/>
      <c r="AN257" s="335"/>
      <c r="AO257" s="335"/>
      <c r="AP257" s="335"/>
      <c r="AQ257" s="335"/>
      <c r="AR257" s="335"/>
      <c r="AS257" s="335"/>
      <c r="AT257" s="335"/>
      <c r="AU257" s="335"/>
      <c r="AV257" s="335"/>
      <c r="AW257" s="335"/>
      <c r="AX257" s="335"/>
      <c r="AY257" s="335"/>
    </row>
    <row r="258" spans="1:51" s="336" customFormat="1" ht="13.5">
      <c r="A258" s="335"/>
      <c r="B258" s="335"/>
      <c r="C258" s="335"/>
      <c r="D258" s="335"/>
      <c r="E258" s="335"/>
      <c r="F258" s="335"/>
      <c r="G258" s="335"/>
      <c r="H258" s="335"/>
      <c r="I258" s="335"/>
      <c r="J258" s="335"/>
      <c r="K258" s="335"/>
      <c r="L258" s="335"/>
      <c r="M258" s="335"/>
      <c r="N258" s="335"/>
      <c r="O258" s="335"/>
      <c r="P258" s="335"/>
      <c r="Q258" s="335"/>
      <c r="R258" s="335"/>
      <c r="S258" s="335"/>
      <c r="T258" s="335"/>
      <c r="U258" s="335"/>
      <c r="V258" s="335"/>
      <c r="W258" s="335"/>
      <c r="X258" s="335"/>
      <c r="Y258" s="335"/>
      <c r="Z258" s="335"/>
      <c r="AA258" s="335"/>
      <c r="AB258" s="335"/>
      <c r="AC258" s="335"/>
      <c r="AD258" s="335"/>
      <c r="AE258" s="335"/>
      <c r="AF258" s="335"/>
      <c r="AG258" s="335"/>
      <c r="AH258" s="335"/>
      <c r="AI258" s="335"/>
      <c r="AJ258" s="335"/>
      <c r="AK258" s="335"/>
      <c r="AL258" s="335"/>
      <c r="AM258" s="335"/>
      <c r="AN258" s="335"/>
      <c r="AO258" s="335"/>
      <c r="AP258" s="335"/>
      <c r="AQ258" s="335"/>
      <c r="AR258" s="335"/>
      <c r="AS258" s="335"/>
      <c r="AT258" s="335"/>
      <c r="AU258" s="335"/>
      <c r="AV258" s="335"/>
      <c r="AW258" s="335"/>
      <c r="AX258" s="335"/>
      <c r="AY258" s="335"/>
    </row>
    <row r="259" spans="1:51" s="336" customFormat="1" ht="13.5">
      <c r="A259" s="335"/>
      <c r="B259" s="335"/>
      <c r="C259" s="335"/>
      <c r="D259" s="335"/>
      <c r="E259" s="335"/>
      <c r="F259" s="335"/>
      <c r="G259" s="335"/>
      <c r="H259" s="335"/>
      <c r="I259" s="335"/>
      <c r="J259" s="335"/>
      <c r="K259" s="335"/>
      <c r="L259" s="335"/>
      <c r="M259" s="335"/>
      <c r="N259" s="335"/>
      <c r="O259" s="335"/>
      <c r="P259" s="335"/>
      <c r="Q259" s="335"/>
      <c r="R259" s="335"/>
      <c r="S259" s="335"/>
      <c r="T259" s="335"/>
      <c r="U259" s="335"/>
      <c r="V259" s="335"/>
      <c r="W259" s="335"/>
      <c r="X259" s="335"/>
      <c r="Y259" s="335"/>
      <c r="Z259" s="335"/>
      <c r="AA259" s="335"/>
      <c r="AB259" s="335"/>
      <c r="AC259" s="335"/>
      <c r="AD259" s="335"/>
      <c r="AE259" s="335"/>
      <c r="AF259" s="335"/>
      <c r="AG259" s="335"/>
      <c r="AH259" s="335"/>
      <c r="AI259" s="335"/>
      <c r="AJ259" s="335"/>
      <c r="AK259" s="335"/>
      <c r="AL259" s="335"/>
      <c r="AM259" s="335"/>
      <c r="AN259" s="335"/>
      <c r="AO259" s="335"/>
      <c r="AP259" s="335"/>
      <c r="AQ259" s="335"/>
      <c r="AR259" s="335"/>
      <c r="AS259" s="335"/>
      <c r="AT259" s="335"/>
      <c r="AU259" s="335"/>
      <c r="AV259" s="335"/>
      <c r="AW259" s="335"/>
      <c r="AX259" s="335"/>
      <c r="AY259" s="335"/>
    </row>
    <row r="260" spans="1:51" s="336" customFormat="1" ht="13.5">
      <c r="A260" s="335"/>
      <c r="B260" s="335"/>
      <c r="C260" s="335"/>
      <c r="D260" s="335"/>
      <c r="E260" s="335"/>
      <c r="F260" s="335"/>
      <c r="G260" s="335"/>
      <c r="H260" s="335"/>
      <c r="I260" s="335"/>
      <c r="J260" s="335"/>
      <c r="K260" s="335"/>
      <c r="L260" s="335"/>
      <c r="M260" s="335"/>
      <c r="N260" s="335"/>
      <c r="O260" s="335"/>
      <c r="P260" s="335"/>
      <c r="Q260" s="335"/>
      <c r="R260" s="335"/>
      <c r="S260" s="335"/>
      <c r="T260" s="335"/>
      <c r="U260" s="335"/>
      <c r="V260" s="335"/>
      <c r="W260" s="335"/>
      <c r="X260" s="335"/>
      <c r="Y260" s="335"/>
      <c r="Z260" s="335"/>
      <c r="AA260" s="335"/>
      <c r="AB260" s="335"/>
      <c r="AC260" s="335"/>
      <c r="AD260" s="335"/>
      <c r="AE260" s="335"/>
      <c r="AF260" s="335"/>
      <c r="AG260" s="335"/>
      <c r="AH260" s="335"/>
      <c r="AI260" s="335"/>
      <c r="AJ260" s="335"/>
      <c r="AK260" s="335"/>
      <c r="AL260" s="335"/>
      <c r="AM260" s="335"/>
      <c r="AN260" s="335"/>
      <c r="AO260" s="335"/>
      <c r="AP260" s="335"/>
      <c r="AQ260" s="335"/>
      <c r="AR260" s="335"/>
      <c r="AS260" s="335"/>
      <c r="AT260" s="335"/>
      <c r="AU260" s="335"/>
      <c r="AV260" s="335"/>
      <c r="AW260" s="335"/>
      <c r="AX260" s="335"/>
      <c r="AY260" s="335"/>
    </row>
    <row r="261" spans="1:51" s="336" customFormat="1" ht="13.5">
      <c r="A261" s="335"/>
      <c r="B261" s="335"/>
      <c r="C261" s="335"/>
      <c r="D261" s="335"/>
      <c r="E261" s="335"/>
      <c r="F261" s="335"/>
      <c r="G261" s="335"/>
      <c r="H261" s="335"/>
      <c r="I261" s="335"/>
      <c r="J261" s="335"/>
      <c r="K261" s="335"/>
      <c r="L261" s="335"/>
      <c r="M261" s="335"/>
      <c r="N261" s="335"/>
      <c r="O261" s="335"/>
      <c r="P261" s="335"/>
      <c r="Q261" s="335"/>
      <c r="R261" s="335"/>
      <c r="S261" s="335"/>
      <c r="T261" s="335"/>
      <c r="U261" s="335"/>
      <c r="V261" s="335"/>
      <c r="W261" s="335"/>
      <c r="X261" s="335"/>
      <c r="Y261" s="335"/>
      <c r="Z261" s="335"/>
      <c r="AA261" s="335"/>
      <c r="AB261" s="335"/>
      <c r="AC261" s="335"/>
      <c r="AD261" s="335"/>
      <c r="AE261" s="335"/>
      <c r="AF261" s="335"/>
      <c r="AG261" s="335"/>
      <c r="AH261" s="335"/>
      <c r="AI261" s="335"/>
      <c r="AJ261" s="335"/>
      <c r="AK261" s="335"/>
      <c r="AL261" s="335"/>
      <c r="AM261" s="335"/>
      <c r="AN261" s="335"/>
      <c r="AO261" s="335"/>
      <c r="AP261" s="335"/>
      <c r="AQ261" s="335"/>
      <c r="AR261" s="335"/>
      <c r="AS261" s="335"/>
      <c r="AT261" s="335"/>
      <c r="AU261" s="335"/>
      <c r="AV261" s="335"/>
      <c r="AW261" s="335"/>
      <c r="AX261" s="335"/>
      <c r="AY261" s="335"/>
    </row>
    <row r="262" spans="1:51" s="336" customFormat="1" ht="13.5">
      <c r="A262" s="335"/>
      <c r="B262" s="335"/>
      <c r="C262" s="335"/>
      <c r="D262" s="335"/>
      <c r="E262" s="335"/>
      <c r="F262" s="335"/>
      <c r="G262" s="335"/>
      <c r="H262" s="335"/>
      <c r="I262" s="335"/>
      <c r="J262" s="335"/>
      <c r="K262" s="335"/>
      <c r="L262" s="335"/>
      <c r="M262" s="335"/>
      <c r="N262" s="335"/>
      <c r="O262" s="335"/>
      <c r="P262" s="335"/>
      <c r="Q262" s="335"/>
      <c r="R262" s="335"/>
      <c r="S262" s="335"/>
      <c r="T262" s="335"/>
      <c r="U262" s="335"/>
      <c r="V262" s="335"/>
      <c r="W262" s="335"/>
      <c r="X262" s="335"/>
      <c r="Y262" s="335"/>
      <c r="Z262" s="335"/>
      <c r="AA262" s="335"/>
      <c r="AB262" s="335"/>
      <c r="AC262" s="335"/>
      <c r="AD262" s="335"/>
      <c r="AE262" s="335"/>
      <c r="AF262" s="335"/>
      <c r="AG262" s="335"/>
      <c r="AH262" s="335"/>
      <c r="AI262" s="335"/>
      <c r="AJ262" s="335"/>
      <c r="AK262" s="335"/>
      <c r="AL262" s="335"/>
      <c r="AM262" s="335"/>
      <c r="AN262" s="335"/>
      <c r="AO262" s="335"/>
      <c r="AP262" s="335"/>
      <c r="AQ262" s="335"/>
      <c r="AR262" s="335"/>
      <c r="AS262" s="335"/>
      <c r="AT262" s="335"/>
      <c r="AU262" s="335"/>
      <c r="AV262" s="335"/>
      <c r="AW262" s="335"/>
      <c r="AX262" s="335"/>
      <c r="AY262" s="335"/>
    </row>
    <row r="263" spans="1:51" s="336" customFormat="1" ht="13.5">
      <c r="A263" s="335"/>
      <c r="B263" s="335"/>
      <c r="C263" s="335"/>
      <c r="D263" s="335"/>
      <c r="E263" s="335"/>
      <c r="F263" s="335"/>
      <c r="G263" s="335"/>
      <c r="H263" s="335"/>
      <c r="I263" s="335"/>
      <c r="J263" s="335"/>
      <c r="K263" s="335"/>
      <c r="L263" s="335"/>
      <c r="M263" s="335"/>
      <c r="N263" s="335"/>
      <c r="O263" s="335"/>
      <c r="P263" s="335"/>
      <c r="Q263" s="335"/>
      <c r="R263" s="335"/>
      <c r="S263" s="335"/>
      <c r="T263" s="335"/>
      <c r="U263" s="335"/>
      <c r="V263" s="335"/>
      <c r="W263" s="335"/>
      <c r="X263" s="335"/>
      <c r="Y263" s="335"/>
      <c r="Z263" s="335"/>
      <c r="AA263" s="335"/>
      <c r="AB263" s="335"/>
      <c r="AC263" s="335"/>
      <c r="AD263" s="335"/>
      <c r="AE263" s="335"/>
      <c r="AF263" s="335"/>
      <c r="AG263" s="335"/>
      <c r="AH263" s="335"/>
      <c r="AI263" s="335"/>
      <c r="AJ263" s="335"/>
      <c r="AK263" s="335"/>
      <c r="AL263" s="335"/>
      <c r="AM263" s="335"/>
      <c r="AN263" s="335"/>
      <c r="AO263" s="335"/>
      <c r="AP263" s="335"/>
      <c r="AQ263" s="335"/>
      <c r="AR263" s="335"/>
      <c r="AS263" s="335"/>
      <c r="AT263" s="335"/>
      <c r="AU263" s="335"/>
      <c r="AV263" s="335"/>
      <c r="AW263" s="335"/>
      <c r="AX263" s="335"/>
      <c r="AY263" s="335"/>
    </row>
    <row r="264" spans="1:51" s="336" customFormat="1" ht="13.5">
      <c r="A264" s="335"/>
      <c r="B264" s="335"/>
      <c r="C264" s="335"/>
      <c r="D264" s="335"/>
      <c r="E264" s="335"/>
      <c r="F264" s="335"/>
      <c r="G264" s="335"/>
      <c r="H264" s="335"/>
      <c r="I264" s="335"/>
      <c r="J264" s="335"/>
      <c r="K264" s="335"/>
      <c r="L264" s="335"/>
      <c r="M264" s="335"/>
      <c r="N264" s="335"/>
      <c r="O264" s="335"/>
      <c r="P264" s="335"/>
      <c r="Q264" s="335"/>
      <c r="R264" s="335"/>
      <c r="S264" s="335"/>
      <c r="T264" s="335"/>
      <c r="U264" s="335"/>
      <c r="V264" s="335"/>
      <c r="W264" s="335"/>
      <c r="X264" s="335"/>
      <c r="Y264" s="335"/>
      <c r="Z264" s="335"/>
      <c r="AA264" s="335"/>
      <c r="AB264" s="335"/>
      <c r="AC264" s="335"/>
      <c r="AD264" s="335"/>
      <c r="AE264" s="335"/>
      <c r="AF264" s="335"/>
      <c r="AG264" s="335"/>
      <c r="AH264" s="335"/>
      <c r="AI264" s="335"/>
      <c r="AJ264" s="335"/>
      <c r="AK264" s="335"/>
      <c r="AL264" s="335"/>
      <c r="AM264" s="335"/>
      <c r="AN264" s="335"/>
      <c r="AO264" s="335"/>
      <c r="AP264" s="335"/>
      <c r="AQ264" s="335"/>
      <c r="AR264" s="335"/>
      <c r="AS264" s="335"/>
      <c r="AT264" s="335"/>
      <c r="AU264" s="335"/>
      <c r="AV264" s="335"/>
      <c r="AW264" s="335"/>
      <c r="AX264" s="335"/>
      <c r="AY264" s="335"/>
    </row>
    <row r="265" spans="1:51" s="336" customFormat="1" ht="13.5">
      <c r="A265" s="335"/>
      <c r="B265" s="335"/>
      <c r="C265" s="335"/>
      <c r="D265" s="335"/>
      <c r="E265" s="335"/>
      <c r="F265" s="335"/>
      <c r="G265" s="335"/>
      <c r="H265" s="335"/>
      <c r="I265" s="335"/>
      <c r="J265" s="335"/>
      <c r="K265" s="335"/>
      <c r="L265" s="335"/>
      <c r="M265" s="335"/>
      <c r="N265" s="335"/>
      <c r="O265" s="335"/>
      <c r="P265" s="335"/>
      <c r="Q265" s="335"/>
      <c r="R265" s="335"/>
      <c r="S265" s="335"/>
      <c r="T265" s="335"/>
      <c r="U265" s="335"/>
      <c r="V265" s="335"/>
      <c r="W265" s="335"/>
      <c r="X265" s="335"/>
      <c r="Y265" s="335"/>
      <c r="Z265" s="335"/>
      <c r="AA265" s="335"/>
      <c r="AB265" s="335"/>
      <c r="AC265" s="335"/>
      <c r="AD265" s="335"/>
      <c r="AE265" s="335"/>
      <c r="AF265" s="335"/>
      <c r="AG265" s="335"/>
      <c r="AH265" s="335"/>
      <c r="AI265" s="335"/>
      <c r="AJ265" s="335"/>
      <c r="AK265" s="335"/>
      <c r="AL265" s="335"/>
      <c r="AM265" s="335"/>
      <c r="AN265" s="335"/>
      <c r="AO265" s="335"/>
      <c r="AP265" s="335"/>
      <c r="AQ265" s="335"/>
      <c r="AR265" s="335"/>
      <c r="AS265" s="335"/>
      <c r="AT265" s="335"/>
      <c r="AU265" s="335"/>
      <c r="AV265" s="335"/>
      <c r="AW265" s="335"/>
      <c r="AX265" s="335"/>
      <c r="AY265" s="335"/>
    </row>
    <row r="266" spans="1:51" s="336" customFormat="1" ht="13.5">
      <c r="A266" s="335"/>
      <c r="B266" s="335"/>
      <c r="C266" s="335"/>
      <c r="D266" s="335"/>
      <c r="E266" s="335"/>
      <c r="F266" s="335"/>
      <c r="G266" s="335"/>
      <c r="H266" s="335"/>
      <c r="I266" s="335"/>
      <c r="J266" s="335"/>
      <c r="K266" s="335"/>
      <c r="L266" s="335"/>
      <c r="M266" s="335"/>
      <c r="N266" s="335"/>
      <c r="O266" s="335"/>
      <c r="P266" s="335"/>
      <c r="Q266" s="335"/>
      <c r="R266" s="335"/>
      <c r="S266" s="335"/>
      <c r="T266" s="335"/>
      <c r="U266" s="335"/>
      <c r="V266" s="335"/>
      <c r="W266" s="335"/>
      <c r="X266" s="335"/>
      <c r="Y266" s="335"/>
      <c r="Z266" s="335"/>
      <c r="AA266" s="335"/>
      <c r="AB266" s="335"/>
      <c r="AC266" s="335"/>
      <c r="AD266" s="335"/>
      <c r="AE266" s="335"/>
      <c r="AF266" s="335"/>
      <c r="AG266" s="335"/>
      <c r="AH266" s="335"/>
      <c r="AI266" s="335"/>
      <c r="AJ266" s="335"/>
      <c r="AK266" s="335"/>
      <c r="AL266" s="335"/>
      <c r="AM266" s="335"/>
      <c r="AN266" s="335"/>
      <c r="AO266" s="335"/>
      <c r="AP266" s="335"/>
      <c r="AQ266" s="335"/>
      <c r="AR266" s="335"/>
      <c r="AS266" s="335"/>
      <c r="AT266" s="335"/>
      <c r="AU266" s="335"/>
      <c r="AV266" s="335"/>
      <c r="AW266" s="335"/>
      <c r="AX266" s="335"/>
      <c r="AY266" s="335"/>
    </row>
    <row r="267" spans="1:51" s="336" customFormat="1" ht="13.5">
      <c r="A267" s="335"/>
      <c r="B267" s="335"/>
      <c r="C267" s="335"/>
      <c r="D267" s="335"/>
      <c r="E267" s="335"/>
      <c r="F267" s="335"/>
      <c r="G267" s="335"/>
      <c r="H267" s="335"/>
      <c r="I267" s="335"/>
      <c r="J267" s="335"/>
      <c r="K267" s="335"/>
      <c r="L267" s="335"/>
      <c r="M267" s="335"/>
      <c r="N267" s="335"/>
      <c r="O267" s="335"/>
      <c r="P267" s="335"/>
      <c r="Q267" s="335"/>
      <c r="R267" s="335"/>
      <c r="S267" s="335"/>
      <c r="T267" s="335"/>
      <c r="U267" s="335"/>
      <c r="V267" s="335"/>
      <c r="W267" s="335"/>
      <c r="X267" s="335"/>
      <c r="Y267" s="335"/>
      <c r="Z267" s="335"/>
      <c r="AA267" s="335"/>
      <c r="AB267" s="335"/>
      <c r="AC267" s="335"/>
      <c r="AD267" s="335"/>
      <c r="AE267" s="335"/>
      <c r="AF267" s="335"/>
      <c r="AG267" s="335"/>
      <c r="AH267" s="335"/>
      <c r="AI267" s="335"/>
      <c r="AJ267" s="335"/>
      <c r="AK267" s="335"/>
      <c r="AL267" s="335"/>
      <c r="AM267" s="335"/>
      <c r="AN267" s="335"/>
      <c r="AO267" s="335"/>
      <c r="AP267" s="335"/>
      <c r="AQ267" s="335"/>
      <c r="AR267" s="335"/>
      <c r="AS267" s="335"/>
      <c r="AT267" s="335"/>
      <c r="AU267" s="335"/>
      <c r="AV267" s="335"/>
      <c r="AW267" s="335"/>
      <c r="AX267" s="335"/>
      <c r="AY267" s="335"/>
    </row>
    <row r="268" spans="1:51" s="336" customFormat="1" ht="13.5">
      <c r="A268" s="335"/>
      <c r="B268" s="335"/>
      <c r="C268" s="335"/>
      <c r="D268" s="335"/>
      <c r="E268" s="335"/>
      <c r="F268" s="335"/>
      <c r="G268" s="335"/>
      <c r="H268" s="335"/>
      <c r="I268" s="335"/>
      <c r="J268" s="335"/>
      <c r="K268" s="335"/>
      <c r="L268" s="335"/>
      <c r="M268" s="335"/>
      <c r="N268" s="335"/>
      <c r="O268" s="335"/>
      <c r="P268" s="335"/>
      <c r="Q268" s="335"/>
      <c r="R268" s="335"/>
      <c r="S268" s="335"/>
      <c r="T268" s="335"/>
      <c r="U268" s="335"/>
      <c r="V268" s="335"/>
      <c r="W268" s="335"/>
      <c r="X268" s="335"/>
      <c r="Y268" s="335"/>
      <c r="Z268" s="335"/>
      <c r="AA268" s="335"/>
      <c r="AB268" s="335"/>
      <c r="AC268" s="335"/>
      <c r="AD268" s="335"/>
      <c r="AE268" s="335"/>
      <c r="AF268" s="335"/>
      <c r="AG268" s="335"/>
      <c r="AH268" s="335"/>
      <c r="AI268" s="335"/>
      <c r="AJ268" s="335"/>
      <c r="AK268" s="335"/>
      <c r="AL268" s="335"/>
      <c r="AM268" s="335"/>
      <c r="AN268" s="335"/>
      <c r="AO268" s="335"/>
      <c r="AP268" s="335"/>
      <c r="AQ268" s="335"/>
      <c r="AR268" s="335"/>
      <c r="AS268" s="335"/>
      <c r="AT268" s="335"/>
      <c r="AU268" s="335"/>
      <c r="AV268" s="335"/>
      <c r="AW268" s="335"/>
      <c r="AX268" s="335"/>
      <c r="AY268" s="335"/>
    </row>
    <row r="269" spans="1:51" s="336" customFormat="1" ht="13.5">
      <c r="A269" s="335"/>
      <c r="B269" s="335"/>
      <c r="C269" s="335"/>
      <c r="D269" s="335"/>
      <c r="E269" s="335"/>
      <c r="F269" s="335"/>
      <c r="G269" s="335"/>
      <c r="H269" s="335"/>
      <c r="I269" s="335"/>
      <c r="J269" s="335"/>
      <c r="K269" s="335"/>
      <c r="L269" s="335"/>
      <c r="M269" s="335"/>
      <c r="N269" s="335"/>
      <c r="O269" s="335"/>
      <c r="P269" s="335"/>
      <c r="Q269" s="335"/>
      <c r="R269" s="335"/>
      <c r="S269" s="335"/>
      <c r="T269" s="335"/>
      <c r="U269" s="335"/>
      <c r="V269" s="335"/>
      <c r="W269" s="335"/>
      <c r="X269" s="335"/>
      <c r="Y269" s="335"/>
      <c r="Z269" s="335"/>
      <c r="AA269" s="335"/>
      <c r="AB269" s="335"/>
      <c r="AC269" s="335"/>
      <c r="AD269" s="335"/>
      <c r="AE269" s="335"/>
      <c r="AF269" s="335"/>
      <c r="AG269" s="335"/>
      <c r="AH269" s="335"/>
      <c r="AI269" s="335"/>
      <c r="AJ269" s="335"/>
      <c r="AK269" s="335"/>
      <c r="AL269" s="335"/>
      <c r="AM269" s="335"/>
      <c r="AN269" s="335"/>
      <c r="AO269" s="335"/>
      <c r="AP269" s="335"/>
      <c r="AQ269" s="335"/>
      <c r="AR269" s="335"/>
      <c r="AS269" s="335"/>
      <c r="AT269" s="335"/>
      <c r="AU269" s="335"/>
      <c r="AV269" s="335"/>
      <c r="AW269" s="335"/>
      <c r="AX269" s="335"/>
      <c r="AY269" s="335"/>
    </row>
    <row r="270" spans="1:51" s="336" customFormat="1" ht="13.5">
      <c r="A270" s="335"/>
      <c r="B270" s="335"/>
      <c r="C270" s="335"/>
      <c r="D270" s="335"/>
      <c r="E270" s="335"/>
      <c r="F270" s="335"/>
      <c r="G270" s="335"/>
      <c r="H270" s="335"/>
      <c r="I270" s="335"/>
      <c r="J270" s="335"/>
      <c r="K270" s="335"/>
      <c r="L270" s="335"/>
      <c r="M270" s="335"/>
      <c r="N270" s="335"/>
      <c r="O270" s="335"/>
      <c r="P270" s="335"/>
      <c r="Q270" s="335"/>
      <c r="R270" s="335"/>
      <c r="S270" s="335"/>
      <c r="T270" s="335"/>
      <c r="U270" s="335"/>
      <c r="V270" s="335"/>
      <c r="W270" s="335"/>
      <c r="X270" s="335"/>
      <c r="Y270" s="335"/>
      <c r="Z270" s="335"/>
      <c r="AA270" s="335"/>
      <c r="AB270" s="335"/>
      <c r="AC270" s="335"/>
      <c r="AD270" s="335"/>
      <c r="AE270" s="335"/>
      <c r="AF270" s="335"/>
      <c r="AG270" s="335"/>
      <c r="AH270" s="335"/>
      <c r="AI270" s="335"/>
      <c r="AJ270" s="335"/>
      <c r="AK270" s="335"/>
      <c r="AL270" s="335"/>
      <c r="AM270" s="335"/>
      <c r="AN270" s="335"/>
      <c r="AO270" s="335"/>
      <c r="AP270" s="335"/>
      <c r="AQ270" s="335"/>
      <c r="AR270" s="335"/>
      <c r="AS270" s="335"/>
      <c r="AT270" s="335"/>
      <c r="AU270" s="335"/>
      <c r="AV270" s="335"/>
      <c r="AW270" s="335"/>
      <c r="AX270" s="335"/>
      <c r="AY270" s="335"/>
    </row>
    <row r="271" spans="1:51" s="336" customFormat="1" ht="13.5">
      <c r="A271" s="335"/>
      <c r="B271" s="335"/>
      <c r="C271" s="335"/>
      <c r="D271" s="335"/>
      <c r="E271" s="335"/>
      <c r="F271" s="335"/>
      <c r="G271" s="335"/>
      <c r="H271" s="335"/>
      <c r="I271" s="335"/>
      <c r="J271" s="335"/>
      <c r="K271" s="335"/>
      <c r="L271" s="335"/>
      <c r="M271" s="335"/>
      <c r="N271" s="335"/>
      <c r="O271" s="335"/>
      <c r="P271" s="335"/>
      <c r="Q271" s="335"/>
      <c r="R271" s="335"/>
      <c r="S271" s="335"/>
      <c r="T271" s="335"/>
      <c r="U271" s="335"/>
      <c r="V271" s="335"/>
      <c r="W271" s="335"/>
      <c r="X271" s="335"/>
      <c r="Y271" s="335"/>
      <c r="Z271" s="335"/>
      <c r="AA271" s="335"/>
      <c r="AB271" s="335"/>
      <c r="AC271" s="335"/>
      <c r="AD271" s="335"/>
      <c r="AE271" s="335"/>
      <c r="AF271" s="335"/>
      <c r="AG271" s="335"/>
      <c r="AH271" s="335"/>
      <c r="AI271" s="335"/>
      <c r="AJ271" s="335"/>
      <c r="AK271" s="335"/>
      <c r="AL271" s="335"/>
      <c r="AM271" s="335"/>
      <c r="AN271" s="335"/>
      <c r="AO271" s="335"/>
      <c r="AP271" s="335"/>
      <c r="AQ271" s="335"/>
      <c r="AR271" s="335"/>
      <c r="AS271" s="335"/>
      <c r="AT271" s="335"/>
      <c r="AU271" s="335"/>
      <c r="AV271" s="335"/>
      <c r="AW271" s="335"/>
      <c r="AX271" s="335"/>
      <c r="AY271" s="335"/>
    </row>
    <row r="272" spans="1:51" s="336" customFormat="1" ht="13.5">
      <c r="A272" s="335"/>
      <c r="B272" s="335"/>
      <c r="C272" s="335"/>
      <c r="D272" s="335"/>
      <c r="E272" s="335"/>
      <c r="F272" s="335"/>
      <c r="G272" s="335"/>
      <c r="H272" s="335"/>
      <c r="I272" s="335"/>
      <c r="J272" s="335"/>
      <c r="K272" s="335"/>
      <c r="L272" s="335"/>
      <c r="M272" s="335"/>
      <c r="N272" s="335"/>
      <c r="O272" s="335"/>
      <c r="P272" s="335"/>
      <c r="Q272" s="335"/>
      <c r="R272" s="335"/>
      <c r="S272" s="335"/>
      <c r="T272" s="335"/>
      <c r="U272" s="335"/>
      <c r="V272" s="335"/>
      <c r="W272" s="335"/>
      <c r="X272" s="335"/>
      <c r="Y272" s="335"/>
      <c r="Z272" s="335"/>
      <c r="AA272" s="335"/>
      <c r="AB272" s="335"/>
      <c r="AC272" s="335"/>
      <c r="AD272" s="335"/>
      <c r="AE272" s="335"/>
      <c r="AF272" s="335"/>
      <c r="AG272" s="335"/>
      <c r="AH272" s="335"/>
      <c r="AI272" s="335"/>
      <c r="AJ272" s="335"/>
      <c r="AK272" s="335"/>
      <c r="AL272" s="335"/>
      <c r="AM272" s="335"/>
      <c r="AN272" s="335"/>
      <c r="AO272" s="335"/>
      <c r="AP272" s="335"/>
      <c r="AQ272" s="335"/>
      <c r="AR272" s="335"/>
      <c r="AS272" s="335"/>
      <c r="AT272" s="335"/>
      <c r="AU272" s="335"/>
      <c r="AV272" s="335"/>
      <c r="AW272" s="335"/>
      <c r="AX272" s="335"/>
      <c r="AY272" s="335"/>
    </row>
    <row r="273" spans="1:51" s="336" customFormat="1" ht="13.5">
      <c r="A273" s="335"/>
      <c r="B273" s="335"/>
      <c r="C273" s="335"/>
      <c r="D273" s="335"/>
      <c r="E273" s="335"/>
      <c r="F273" s="335"/>
      <c r="G273" s="335"/>
      <c r="H273" s="335"/>
      <c r="I273" s="335"/>
      <c r="J273" s="335"/>
      <c r="K273" s="335"/>
      <c r="L273" s="335"/>
      <c r="M273" s="335"/>
      <c r="N273" s="335"/>
      <c r="O273" s="335"/>
      <c r="P273" s="335"/>
      <c r="Q273" s="335"/>
      <c r="R273" s="335"/>
      <c r="S273" s="335"/>
      <c r="T273" s="335"/>
      <c r="U273" s="335"/>
      <c r="V273" s="335"/>
      <c r="W273" s="335"/>
      <c r="X273" s="335"/>
      <c r="Y273" s="335"/>
      <c r="Z273" s="335"/>
      <c r="AA273" s="335"/>
      <c r="AB273" s="335"/>
      <c r="AC273" s="335"/>
      <c r="AD273" s="335"/>
      <c r="AE273" s="335"/>
      <c r="AF273" s="335"/>
      <c r="AG273" s="335"/>
      <c r="AH273" s="335"/>
      <c r="AI273" s="335"/>
      <c r="AJ273" s="335"/>
      <c r="AK273" s="335"/>
      <c r="AL273" s="335"/>
      <c r="AM273" s="335"/>
      <c r="AN273" s="335"/>
      <c r="AO273" s="335"/>
      <c r="AP273" s="335"/>
      <c r="AQ273" s="335"/>
      <c r="AR273" s="335"/>
      <c r="AS273" s="335"/>
      <c r="AT273" s="335"/>
      <c r="AU273" s="335"/>
      <c r="AV273" s="335"/>
      <c r="AW273" s="335"/>
      <c r="AX273" s="335"/>
      <c r="AY273" s="335"/>
    </row>
    <row r="274" spans="1:51" s="336" customFormat="1" ht="13.5">
      <c r="A274" s="335"/>
      <c r="B274" s="335"/>
      <c r="C274" s="335"/>
      <c r="D274" s="335"/>
      <c r="E274" s="335"/>
      <c r="F274" s="335"/>
      <c r="G274" s="335"/>
      <c r="H274" s="335"/>
      <c r="I274" s="335"/>
      <c r="J274" s="335"/>
      <c r="K274" s="335"/>
      <c r="L274" s="335"/>
      <c r="M274" s="335"/>
      <c r="N274" s="335"/>
      <c r="O274" s="335"/>
      <c r="P274" s="335"/>
      <c r="Q274" s="335"/>
      <c r="R274" s="335"/>
      <c r="S274" s="335"/>
      <c r="T274" s="335"/>
      <c r="U274" s="335"/>
      <c r="V274" s="335"/>
      <c r="W274" s="335"/>
      <c r="X274" s="335"/>
      <c r="Y274" s="335"/>
      <c r="Z274" s="335"/>
      <c r="AA274" s="335"/>
      <c r="AB274" s="335"/>
      <c r="AC274" s="335"/>
      <c r="AD274" s="335"/>
      <c r="AE274" s="335"/>
      <c r="AF274" s="335"/>
      <c r="AG274" s="335"/>
      <c r="AH274" s="335"/>
      <c r="AI274" s="335"/>
      <c r="AJ274" s="335"/>
      <c r="AK274" s="335"/>
      <c r="AL274" s="335"/>
      <c r="AM274" s="335"/>
      <c r="AN274" s="335"/>
      <c r="AO274" s="335"/>
      <c r="AP274" s="335"/>
      <c r="AQ274" s="335"/>
      <c r="AR274" s="335"/>
      <c r="AS274" s="335"/>
      <c r="AT274" s="335"/>
      <c r="AU274" s="335"/>
      <c r="AV274" s="335"/>
      <c r="AW274" s="335"/>
      <c r="AX274" s="335"/>
      <c r="AY274" s="335"/>
    </row>
    <row r="275" spans="1:51" s="336" customFormat="1" ht="13.5">
      <c r="A275" s="335"/>
      <c r="B275" s="335"/>
      <c r="C275" s="335"/>
      <c r="D275" s="335"/>
      <c r="E275" s="335"/>
      <c r="F275" s="335"/>
      <c r="G275" s="335"/>
      <c r="H275" s="335"/>
      <c r="I275" s="335"/>
      <c r="J275" s="335"/>
      <c r="K275" s="335"/>
      <c r="L275" s="335"/>
      <c r="M275" s="335"/>
      <c r="N275" s="335"/>
      <c r="O275" s="335"/>
      <c r="P275" s="335"/>
      <c r="Q275" s="335"/>
      <c r="R275" s="335"/>
      <c r="S275" s="335"/>
      <c r="T275" s="335"/>
      <c r="U275" s="335"/>
      <c r="V275" s="335"/>
      <c r="W275" s="335"/>
      <c r="X275" s="335"/>
      <c r="Y275" s="335"/>
      <c r="Z275" s="335"/>
      <c r="AA275" s="335"/>
      <c r="AB275" s="335"/>
      <c r="AC275" s="335"/>
      <c r="AD275" s="335"/>
      <c r="AE275" s="335"/>
      <c r="AF275" s="335"/>
      <c r="AG275" s="335"/>
      <c r="AH275" s="335"/>
      <c r="AI275" s="335"/>
      <c r="AJ275" s="335"/>
      <c r="AK275" s="335"/>
      <c r="AL275" s="335"/>
      <c r="AM275" s="335"/>
      <c r="AN275" s="335"/>
      <c r="AO275" s="335"/>
      <c r="AP275" s="335"/>
      <c r="AQ275" s="335"/>
      <c r="AR275" s="335"/>
      <c r="AS275" s="335"/>
      <c r="AT275" s="335"/>
      <c r="AU275" s="335"/>
      <c r="AV275" s="335"/>
      <c r="AW275" s="335"/>
      <c r="AX275" s="335"/>
      <c r="AY275" s="335"/>
    </row>
    <row r="276" spans="1:51" s="336" customFormat="1" ht="13.5">
      <c r="A276" s="335"/>
      <c r="B276" s="335"/>
      <c r="C276" s="335"/>
      <c r="D276" s="335"/>
      <c r="E276" s="335"/>
      <c r="F276" s="335"/>
      <c r="G276" s="335"/>
      <c r="H276" s="335"/>
      <c r="I276" s="335"/>
      <c r="J276" s="335"/>
      <c r="K276" s="335"/>
      <c r="L276" s="335"/>
      <c r="M276" s="335"/>
      <c r="N276" s="335"/>
      <c r="O276" s="335"/>
      <c r="P276" s="335"/>
      <c r="Q276" s="335"/>
      <c r="R276" s="335"/>
      <c r="S276" s="335"/>
      <c r="T276" s="335"/>
      <c r="U276" s="335"/>
      <c r="V276" s="335"/>
      <c r="W276" s="335"/>
      <c r="X276" s="335"/>
      <c r="Y276" s="335"/>
      <c r="Z276" s="335"/>
      <c r="AA276" s="335"/>
      <c r="AB276" s="335"/>
      <c r="AC276" s="335"/>
      <c r="AD276" s="335"/>
      <c r="AE276" s="335"/>
      <c r="AF276" s="335"/>
      <c r="AG276" s="335"/>
      <c r="AH276" s="335"/>
      <c r="AI276" s="335"/>
      <c r="AJ276" s="335"/>
      <c r="AK276" s="335"/>
      <c r="AL276" s="335"/>
      <c r="AM276" s="335"/>
      <c r="AN276" s="335"/>
      <c r="AO276" s="335"/>
      <c r="AP276" s="335"/>
      <c r="AQ276" s="335"/>
      <c r="AR276" s="335"/>
      <c r="AS276" s="335"/>
      <c r="AT276" s="335"/>
      <c r="AU276" s="335"/>
      <c r="AV276" s="335"/>
      <c r="AW276" s="335"/>
      <c r="AX276" s="335"/>
      <c r="AY276" s="335"/>
    </row>
    <row r="277" spans="1:51" s="336" customFormat="1" ht="13.5">
      <c r="A277" s="335"/>
      <c r="B277" s="335"/>
      <c r="C277" s="335"/>
      <c r="D277" s="335"/>
      <c r="E277" s="335"/>
      <c r="F277" s="335"/>
      <c r="G277" s="335"/>
      <c r="H277" s="335"/>
      <c r="I277" s="335"/>
      <c r="J277" s="335"/>
      <c r="K277" s="335"/>
      <c r="L277" s="335"/>
      <c r="M277" s="335"/>
      <c r="N277" s="335"/>
      <c r="O277" s="335"/>
      <c r="P277" s="335"/>
      <c r="Q277" s="335"/>
      <c r="R277" s="335"/>
      <c r="S277" s="335"/>
      <c r="T277" s="335"/>
      <c r="U277" s="335"/>
      <c r="V277" s="335"/>
      <c r="W277" s="335"/>
      <c r="X277" s="335"/>
      <c r="Y277" s="335"/>
      <c r="Z277" s="335"/>
      <c r="AA277" s="335"/>
      <c r="AB277" s="335"/>
      <c r="AC277" s="335"/>
      <c r="AD277" s="335"/>
      <c r="AE277" s="335"/>
      <c r="AF277" s="335"/>
      <c r="AG277" s="335"/>
      <c r="AH277" s="335"/>
      <c r="AI277" s="335"/>
      <c r="AJ277" s="335"/>
      <c r="AK277" s="335"/>
      <c r="AL277" s="335"/>
      <c r="AM277" s="335"/>
      <c r="AN277" s="335"/>
      <c r="AO277" s="335"/>
      <c r="AP277" s="335"/>
      <c r="AQ277" s="335"/>
      <c r="AR277" s="335"/>
      <c r="AS277" s="335"/>
      <c r="AT277" s="335"/>
      <c r="AU277" s="335"/>
      <c r="AV277" s="335"/>
      <c r="AW277" s="335"/>
      <c r="AX277" s="335"/>
      <c r="AY277" s="335"/>
    </row>
    <row r="278" spans="1:51" s="336" customFormat="1" ht="13.5">
      <c r="A278" s="335"/>
      <c r="B278" s="335"/>
      <c r="C278" s="335"/>
      <c r="D278" s="335"/>
      <c r="E278" s="335"/>
      <c r="F278" s="335"/>
      <c r="G278" s="335"/>
      <c r="H278" s="335"/>
      <c r="I278" s="335"/>
      <c r="J278" s="335"/>
      <c r="K278" s="335"/>
      <c r="L278" s="335"/>
      <c r="M278" s="335"/>
      <c r="N278" s="335"/>
      <c r="O278" s="335"/>
      <c r="P278" s="335"/>
      <c r="Q278" s="335"/>
      <c r="R278" s="335"/>
      <c r="S278" s="335"/>
      <c r="T278" s="335"/>
      <c r="U278" s="335"/>
      <c r="V278" s="335"/>
      <c r="W278" s="335"/>
      <c r="X278" s="335"/>
      <c r="Y278" s="335"/>
      <c r="Z278" s="335"/>
      <c r="AA278" s="335"/>
      <c r="AB278" s="335"/>
      <c r="AC278" s="335"/>
      <c r="AD278" s="335"/>
      <c r="AE278" s="335"/>
      <c r="AF278" s="335"/>
      <c r="AG278" s="335"/>
      <c r="AH278" s="335"/>
      <c r="AI278" s="335"/>
      <c r="AJ278" s="335"/>
      <c r="AK278" s="335"/>
      <c r="AL278" s="335"/>
      <c r="AM278" s="335"/>
      <c r="AN278" s="335"/>
      <c r="AO278" s="335"/>
      <c r="AP278" s="335"/>
      <c r="AQ278" s="335"/>
      <c r="AR278" s="335"/>
      <c r="AS278" s="335"/>
      <c r="AT278" s="335"/>
      <c r="AU278" s="335"/>
      <c r="AV278" s="335"/>
      <c r="AW278" s="335"/>
      <c r="AX278" s="335"/>
      <c r="AY278" s="335"/>
    </row>
    <row r="279" spans="1:51" s="336" customFormat="1" ht="13.5">
      <c r="A279" s="335"/>
      <c r="B279" s="335"/>
      <c r="C279" s="335"/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5"/>
      <c r="AA279" s="335"/>
      <c r="AB279" s="335"/>
      <c r="AC279" s="335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  <c r="AR279" s="335"/>
      <c r="AS279" s="335"/>
      <c r="AT279" s="335"/>
      <c r="AU279" s="335"/>
      <c r="AV279" s="335"/>
      <c r="AW279" s="335"/>
      <c r="AX279" s="335"/>
      <c r="AY279" s="335"/>
    </row>
    <row r="280" spans="1:51" s="336" customFormat="1" ht="13.5">
      <c r="A280" s="335"/>
      <c r="B280" s="335"/>
      <c r="C280" s="335"/>
      <c r="D280" s="335"/>
      <c r="E280" s="335"/>
      <c r="F280" s="335"/>
      <c r="G280" s="335"/>
      <c r="H280" s="335"/>
      <c r="I280" s="335"/>
      <c r="J280" s="335"/>
      <c r="K280" s="335"/>
      <c r="L280" s="335"/>
      <c r="M280" s="335"/>
      <c r="N280" s="335"/>
      <c r="O280" s="335"/>
      <c r="P280" s="335"/>
      <c r="Q280" s="335"/>
      <c r="R280" s="335"/>
      <c r="S280" s="335"/>
      <c r="T280" s="335"/>
      <c r="U280" s="335"/>
      <c r="V280" s="335"/>
      <c r="W280" s="335"/>
      <c r="X280" s="335"/>
      <c r="Y280" s="335"/>
      <c r="Z280" s="335"/>
      <c r="AA280" s="335"/>
      <c r="AB280" s="335"/>
      <c r="AC280" s="335"/>
      <c r="AD280" s="335"/>
      <c r="AE280" s="335"/>
      <c r="AF280" s="335"/>
      <c r="AG280" s="335"/>
      <c r="AH280" s="335"/>
      <c r="AI280" s="335"/>
      <c r="AJ280" s="335"/>
      <c r="AK280" s="335"/>
      <c r="AL280" s="335"/>
      <c r="AM280" s="335"/>
      <c r="AN280" s="335"/>
      <c r="AO280" s="335"/>
      <c r="AP280" s="335"/>
      <c r="AQ280" s="335"/>
      <c r="AR280" s="335"/>
      <c r="AS280" s="335"/>
      <c r="AT280" s="335"/>
      <c r="AU280" s="335"/>
      <c r="AV280" s="335"/>
      <c r="AW280" s="335"/>
      <c r="AX280" s="335"/>
      <c r="AY280" s="335"/>
    </row>
    <row r="281" spans="1:51" s="336" customFormat="1" ht="13.5">
      <c r="A281" s="335"/>
      <c r="B281" s="335"/>
      <c r="C281" s="335"/>
      <c r="D281" s="335"/>
      <c r="E281" s="335"/>
      <c r="F281" s="335"/>
      <c r="G281" s="335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  <c r="R281" s="335"/>
      <c r="S281" s="335"/>
      <c r="T281" s="335"/>
      <c r="U281" s="335"/>
      <c r="V281" s="335"/>
      <c r="W281" s="335"/>
      <c r="X281" s="335"/>
      <c r="Y281" s="335"/>
      <c r="Z281" s="335"/>
      <c r="AA281" s="335"/>
      <c r="AB281" s="335"/>
      <c r="AC281" s="335"/>
      <c r="AD281" s="335"/>
      <c r="AE281" s="335"/>
      <c r="AF281" s="335"/>
      <c r="AG281" s="335"/>
      <c r="AH281" s="335"/>
      <c r="AI281" s="335"/>
      <c r="AJ281" s="335"/>
      <c r="AK281" s="335"/>
      <c r="AL281" s="335"/>
      <c r="AM281" s="335"/>
      <c r="AN281" s="335"/>
      <c r="AO281" s="335"/>
      <c r="AP281" s="335"/>
      <c r="AQ281" s="335"/>
      <c r="AR281" s="335"/>
      <c r="AS281" s="335"/>
      <c r="AT281" s="335"/>
      <c r="AU281" s="335"/>
      <c r="AV281" s="335"/>
      <c r="AW281" s="335"/>
      <c r="AX281" s="335"/>
      <c r="AY281" s="335"/>
    </row>
    <row r="282" spans="1:51" s="336" customFormat="1" ht="13.5">
      <c r="A282" s="335"/>
      <c r="B282" s="335"/>
      <c r="C282" s="335"/>
      <c r="D282" s="335"/>
      <c r="E282" s="335"/>
      <c r="F282" s="335"/>
      <c r="G282" s="335"/>
      <c r="H282" s="335"/>
      <c r="I282" s="335"/>
      <c r="J282" s="335"/>
      <c r="K282" s="335"/>
      <c r="L282" s="335"/>
      <c r="M282" s="335"/>
      <c r="N282" s="335"/>
      <c r="O282" s="335"/>
      <c r="P282" s="335"/>
      <c r="Q282" s="335"/>
      <c r="R282" s="335"/>
      <c r="S282" s="335"/>
      <c r="T282" s="335"/>
      <c r="U282" s="335"/>
      <c r="V282" s="335"/>
      <c r="W282" s="335"/>
      <c r="X282" s="335"/>
      <c r="Y282" s="335"/>
      <c r="Z282" s="335"/>
      <c r="AA282" s="335"/>
      <c r="AB282" s="335"/>
      <c r="AC282" s="335"/>
      <c r="AD282" s="335"/>
      <c r="AE282" s="335"/>
      <c r="AF282" s="335"/>
      <c r="AG282" s="335"/>
      <c r="AH282" s="335"/>
      <c r="AI282" s="335"/>
      <c r="AJ282" s="335"/>
      <c r="AK282" s="335"/>
      <c r="AL282" s="335"/>
      <c r="AM282" s="335"/>
      <c r="AN282" s="335"/>
      <c r="AO282" s="335"/>
      <c r="AP282" s="335"/>
      <c r="AQ282" s="335"/>
      <c r="AR282" s="335"/>
      <c r="AS282" s="335"/>
      <c r="AT282" s="335"/>
      <c r="AU282" s="335"/>
      <c r="AV282" s="335"/>
      <c r="AW282" s="335"/>
      <c r="AX282" s="335"/>
      <c r="AY282" s="335"/>
    </row>
    <row r="283" spans="1:51" s="336" customFormat="1" ht="13.5">
      <c r="A283" s="335"/>
      <c r="B283" s="335"/>
      <c r="C283" s="335"/>
      <c r="D283" s="335"/>
      <c r="E283" s="335"/>
      <c r="F283" s="335"/>
      <c r="G283" s="335"/>
      <c r="H283" s="335"/>
      <c r="I283" s="335"/>
      <c r="J283" s="335"/>
      <c r="K283" s="335"/>
      <c r="L283" s="335"/>
      <c r="M283" s="335"/>
      <c r="N283" s="335"/>
      <c r="O283" s="335"/>
      <c r="P283" s="335"/>
      <c r="Q283" s="335"/>
      <c r="R283" s="335"/>
      <c r="S283" s="335"/>
      <c r="T283" s="335"/>
      <c r="U283" s="335"/>
      <c r="V283" s="335"/>
      <c r="W283" s="335"/>
      <c r="X283" s="335"/>
      <c r="Y283" s="335"/>
      <c r="Z283" s="335"/>
      <c r="AA283" s="335"/>
      <c r="AB283" s="335"/>
      <c r="AC283" s="335"/>
      <c r="AD283" s="335"/>
      <c r="AE283" s="335"/>
      <c r="AF283" s="335"/>
      <c r="AG283" s="335"/>
      <c r="AH283" s="335"/>
      <c r="AI283" s="335"/>
      <c r="AJ283" s="335"/>
      <c r="AK283" s="335"/>
      <c r="AL283" s="335"/>
      <c r="AM283" s="335"/>
      <c r="AN283" s="335"/>
      <c r="AO283" s="335"/>
      <c r="AP283" s="335"/>
      <c r="AQ283" s="335"/>
      <c r="AR283" s="335"/>
      <c r="AS283" s="335"/>
      <c r="AT283" s="335"/>
      <c r="AU283" s="335"/>
      <c r="AV283" s="335"/>
      <c r="AW283" s="335"/>
      <c r="AX283" s="335"/>
      <c r="AY283" s="335"/>
    </row>
    <row r="284" spans="1:51" s="336" customFormat="1" ht="13.5">
      <c r="A284" s="335"/>
      <c r="B284" s="335"/>
      <c r="C284" s="335"/>
      <c r="D284" s="335"/>
      <c r="E284" s="335"/>
      <c r="F284" s="335"/>
      <c r="G284" s="335"/>
      <c r="H284" s="335"/>
      <c r="I284" s="335"/>
      <c r="J284" s="335"/>
      <c r="K284" s="335"/>
      <c r="L284" s="335"/>
      <c r="M284" s="335"/>
      <c r="N284" s="335"/>
      <c r="O284" s="335"/>
      <c r="P284" s="335"/>
      <c r="Q284" s="335"/>
      <c r="R284" s="335"/>
      <c r="S284" s="335"/>
      <c r="T284" s="335"/>
      <c r="U284" s="335"/>
      <c r="V284" s="335"/>
      <c r="W284" s="335"/>
      <c r="X284" s="335"/>
      <c r="Y284" s="335"/>
      <c r="Z284" s="335"/>
      <c r="AA284" s="335"/>
      <c r="AB284" s="335"/>
      <c r="AC284" s="335"/>
      <c r="AD284" s="335"/>
      <c r="AE284" s="335"/>
      <c r="AF284" s="335"/>
      <c r="AG284" s="335"/>
      <c r="AH284" s="335"/>
      <c r="AI284" s="335"/>
      <c r="AJ284" s="335"/>
      <c r="AK284" s="335"/>
      <c r="AL284" s="335"/>
      <c r="AM284" s="335"/>
      <c r="AN284" s="335"/>
      <c r="AO284" s="335"/>
      <c r="AP284" s="335"/>
      <c r="AQ284" s="335"/>
      <c r="AR284" s="335"/>
      <c r="AS284" s="335"/>
      <c r="AT284" s="335"/>
      <c r="AU284" s="335"/>
      <c r="AV284" s="335"/>
      <c r="AW284" s="335"/>
      <c r="AX284" s="335"/>
      <c r="AY284" s="335"/>
    </row>
    <row r="285" spans="1:51" s="336" customFormat="1" ht="13.5">
      <c r="A285" s="335"/>
      <c r="B285" s="335"/>
      <c r="C285" s="335"/>
      <c r="D285" s="335"/>
      <c r="E285" s="335"/>
      <c r="F285" s="335"/>
      <c r="G285" s="335"/>
      <c r="H285" s="335"/>
      <c r="I285" s="335"/>
      <c r="J285" s="335"/>
      <c r="K285" s="335"/>
      <c r="L285" s="335"/>
      <c r="M285" s="335"/>
      <c r="N285" s="335"/>
      <c r="O285" s="335"/>
      <c r="P285" s="335"/>
      <c r="Q285" s="335"/>
      <c r="R285" s="335"/>
      <c r="S285" s="335"/>
      <c r="T285" s="335"/>
      <c r="U285" s="335"/>
      <c r="V285" s="335"/>
      <c r="W285" s="335"/>
      <c r="X285" s="335"/>
      <c r="Y285" s="335"/>
      <c r="Z285" s="335"/>
      <c r="AA285" s="335"/>
      <c r="AB285" s="335"/>
      <c r="AC285" s="335"/>
      <c r="AD285" s="335"/>
      <c r="AE285" s="335"/>
      <c r="AF285" s="335"/>
      <c r="AG285" s="335"/>
      <c r="AH285" s="335"/>
      <c r="AI285" s="335"/>
      <c r="AJ285" s="335"/>
      <c r="AK285" s="335"/>
      <c r="AL285" s="335"/>
      <c r="AM285" s="335"/>
      <c r="AN285" s="335"/>
      <c r="AO285" s="335"/>
      <c r="AP285" s="335"/>
      <c r="AQ285" s="335"/>
      <c r="AR285" s="335"/>
      <c r="AS285" s="335"/>
      <c r="AT285" s="335"/>
      <c r="AU285" s="335"/>
      <c r="AV285" s="335"/>
      <c r="AW285" s="335"/>
      <c r="AX285" s="335"/>
      <c r="AY285" s="335"/>
    </row>
    <row r="286" spans="1:51" s="336" customFormat="1" ht="13.5">
      <c r="A286" s="335"/>
      <c r="B286" s="335"/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/>
      <c r="U286" s="335"/>
      <c r="V286" s="335"/>
      <c r="W286" s="335"/>
      <c r="X286" s="335"/>
      <c r="Y286" s="335"/>
      <c r="Z286" s="335"/>
      <c r="AA286" s="335"/>
      <c r="AB286" s="335"/>
      <c r="AC286" s="335"/>
      <c r="AD286" s="335"/>
      <c r="AE286" s="335"/>
      <c r="AF286" s="335"/>
      <c r="AG286" s="335"/>
      <c r="AH286" s="335"/>
      <c r="AI286" s="335"/>
      <c r="AJ286" s="335"/>
      <c r="AK286" s="335"/>
      <c r="AL286" s="335"/>
      <c r="AM286" s="335"/>
      <c r="AN286" s="335"/>
      <c r="AO286" s="335"/>
      <c r="AP286" s="335"/>
      <c r="AQ286" s="335"/>
      <c r="AR286" s="335"/>
      <c r="AS286" s="335"/>
      <c r="AT286" s="335"/>
      <c r="AU286" s="335"/>
      <c r="AV286" s="335"/>
      <c r="AW286" s="335"/>
      <c r="AX286" s="335"/>
      <c r="AY286" s="335"/>
    </row>
    <row r="287" spans="1:51" s="336" customFormat="1" ht="13.5">
      <c r="A287" s="335"/>
      <c r="B287" s="335"/>
      <c r="C287" s="335"/>
      <c r="D287" s="335"/>
      <c r="E287" s="335"/>
      <c r="F287" s="335"/>
      <c r="G287" s="335"/>
      <c r="H287" s="335"/>
      <c r="I287" s="335"/>
      <c r="J287" s="335"/>
      <c r="K287" s="335"/>
      <c r="L287" s="335"/>
      <c r="M287" s="335"/>
      <c r="N287" s="335"/>
      <c r="O287" s="335"/>
      <c r="P287" s="335"/>
      <c r="Q287" s="335"/>
      <c r="R287" s="335"/>
      <c r="S287" s="335"/>
      <c r="T287" s="335"/>
      <c r="U287" s="335"/>
      <c r="V287" s="335"/>
      <c r="W287" s="335"/>
      <c r="X287" s="335"/>
      <c r="Y287" s="335"/>
      <c r="Z287" s="335"/>
      <c r="AA287" s="335"/>
      <c r="AB287" s="335"/>
      <c r="AC287" s="335"/>
      <c r="AD287" s="335"/>
      <c r="AE287" s="335"/>
      <c r="AF287" s="335"/>
      <c r="AG287" s="335"/>
      <c r="AH287" s="335"/>
      <c r="AI287" s="335"/>
      <c r="AJ287" s="335"/>
      <c r="AK287" s="335"/>
      <c r="AL287" s="335"/>
      <c r="AM287" s="335"/>
      <c r="AN287" s="335"/>
      <c r="AO287" s="335"/>
      <c r="AP287" s="335"/>
      <c r="AQ287" s="335"/>
      <c r="AR287" s="335"/>
      <c r="AS287" s="335"/>
      <c r="AT287" s="335"/>
      <c r="AU287" s="335"/>
      <c r="AV287" s="335"/>
      <c r="AW287" s="335"/>
      <c r="AX287" s="335"/>
      <c r="AY287" s="335"/>
    </row>
    <row r="288" spans="1:51" s="336" customFormat="1" ht="13.5">
      <c r="A288" s="335"/>
      <c r="B288" s="335"/>
      <c r="C288" s="335"/>
      <c r="D288" s="335"/>
      <c r="E288" s="335"/>
      <c r="F288" s="335"/>
      <c r="G288" s="335"/>
      <c r="H288" s="335"/>
      <c r="I288" s="335"/>
      <c r="J288" s="335"/>
      <c r="K288" s="335"/>
      <c r="L288" s="335"/>
      <c r="M288" s="335"/>
      <c r="N288" s="335"/>
      <c r="O288" s="335"/>
      <c r="P288" s="335"/>
      <c r="Q288" s="335"/>
      <c r="R288" s="335"/>
      <c r="S288" s="335"/>
      <c r="T288" s="335"/>
      <c r="U288" s="335"/>
      <c r="V288" s="335"/>
      <c r="W288" s="335"/>
      <c r="X288" s="335"/>
      <c r="Y288" s="335"/>
      <c r="Z288" s="335"/>
      <c r="AA288" s="335"/>
      <c r="AB288" s="335"/>
      <c r="AC288" s="335"/>
      <c r="AD288" s="335"/>
      <c r="AE288" s="335"/>
      <c r="AF288" s="335"/>
      <c r="AG288" s="335"/>
      <c r="AH288" s="335"/>
      <c r="AI288" s="335"/>
      <c r="AJ288" s="335"/>
      <c r="AK288" s="335"/>
      <c r="AL288" s="335"/>
      <c r="AM288" s="335"/>
      <c r="AN288" s="335"/>
      <c r="AO288" s="335"/>
      <c r="AP288" s="335"/>
      <c r="AQ288" s="335"/>
      <c r="AR288" s="335"/>
      <c r="AS288" s="335"/>
      <c r="AT288" s="335"/>
      <c r="AU288" s="335"/>
      <c r="AV288" s="335"/>
      <c r="AW288" s="335"/>
      <c r="AX288" s="335"/>
      <c r="AY288" s="335"/>
    </row>
    <row r="289" spans="1:51" s="336" customFormat="1" ht="13.5">
      <c r="A289" s="335"/>
      <c r="B289" s="335"/>
      <c r="C289" s="335"/>
      <c r="D289" s="335"/>
      <c r="E289" s="335"/>
      <c r="F289" s="335"/>
      <c r="G289" s="335"/>
      <c r="H289" s="335"/>
      <c r="I289" s="335"/>
      <c r="J289" s="335"/>
      <c r="K289" s="335"/>
      <c r="L289" s="335"/>
      <c r="M289" s="335"/>
      <c r="N289" s="335"/>
      <c r="O289" s="335"/>
      <c r="P289" s="335"/>
      <c r="Q289" s="335"/>
      <c r="R289" s="335"/>
      <c r="S289" s="335"/>
      <c r="T289" s="335"/>
      <c r="U289" s="335"/>
      <c r="V289" s="335"/>
      <c r="W289" s="335"/>
      <c r="X289" s="335"/>
      <c r="Y289" s="335"/>
      <c r="Z289" s="335"/>
      <c r="AA289" s="335"/>
      <c r="AB289" s="335"/>
      <c r="AC289" s="335"/>
      <c r="AD289" s="335"/>
      <c r="AE289" s="335"/>
      <c r="AF289" s="335"/>
      <c r="AG289" s="335"/>
      <c r="AH289" s="335"/>
      <c r="AI289" s="335"/>
      <c r="AJ289" s="335"/>
      <c r="AK289" s="335"/>
      <c r="AL289" s="335"/>
      <c r="AM289" s="335"/>
      <c r="AN289" s="335"/>
      <c r="AO289" s="335"/>
      <c r="AP289" s="335"/>
      <c r="AQ289" s="335"/>
      <c r="AR289" s="335"/>
      <c r="AS289" s="335"/>
      <c r="AT289" s="335"/>
      <c r="AU289" s="335"/>
      <c r="AV289" s="335"/>
      <c r="AW289" s="335"/>
      <c r="AX289" s="335"/>
      <c r="AY289" s="335"/>
    </row>
    <row r="290" spans="1:51" s="336" customFormat="1" ht="13.5">
      <c r="A290" s="335"/>
      <c r="B290" s="335"/>
      <c r="C290" s="335"/>
      <c r="D290" s="335"/>
      <c r="E290" s="335"/>
      <c r="F290" s="335"/>
      <c r="G290" s="335"/>
      <c r="H290" s="335"/>
      <c r="I290" s="335"/>
      <c r="J290" s="335"/>
      <c r="K290" s="335"/>
      <c r="L290" s="335"/>
      <c r="M290" s="335"/>
      <c r="N290" s="335"/>
      <c r="O290" s="335"/>
      <c r="P290" s="335"/>
      <c r="Q290" s="335"/>
      <c r="R290" s="335"/>
      <c r="S290" s="335"/>
      <c r="T290" s="335"/>
      <c r="U290" s="335"/>
      <c r="V290" s="335"/>
      <c r="W290" s="335"/>
      <c r="X290" s="335"/>
      <c r="Y290" s="335"/>
      <c r="Z290" s="335"/>
      <c r="AA290" s="335"/>
      <c r="AB290" s="335"/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</row>
    <row r="291" spans="1:51" s="336" customFormat="1" ht="13.5">
      <c r="A291" s="335"/>
      <c r="B291" s="335"/>
      <c r="C291" s="335"/>
      <c r="D291" s="335"/>
      <c r="E291" s="335"/>
      <c r="F291" s="335"/>
      <c r="G291" s="335"/>
      <c r="H291" s="335"/>
      <c r="I291" s="335"/>
      <c r="J291" s="335"/>
      <c r="K291" s="335"/>
      <c r="L291" s="335"/>
      <c r="M291" s="335"/>
      <c r="N291" s="335"/>
      <c r="O291" s="335"/>
      <c r="P291" s="335"/>
      <c r="Q291" s="335"/>
      <c r="R291" s="335"/>
      <c r="S291" s="335"/>
      <c r="T291" s="335"/>
      <c r="U291" s="335"/>
      <c r="V291" s="335"/>
      <c r="W291" s="335"/>
      <c r="X291" s="335"/>
      <c r="Y291" s="335"/>
      <c r="Z291" s="335"/>
      <c r="AA291" s="335"/>
      <c r="AB291" s="335"/>
      <c r="AC291" s="335"/>
      <c r="AD291" s="335"/>
      <c r="AE291" s="335"/>
      <c r="AF291" s="335"/>
      <c r="AG291" s="335"/>
      <c r="AH291" s="335"/>
      <c r="AI291" s="335"/>
      <c r="AJ291" s="335"/>
      <c r="AK291" s="335"/>
      <c r="AL291" s="335"/>
      <c r="AM291" s="335"/>
      <c r="AN291" s="335"/>
      <c r="AO291" s="335"/>
      <c r="AP291" s="335"/>
      <c r="AQ291" s="335"/>
      <c r="AR291" s="335"/>
      <c r="AS291" s="335"/>
      <c r="AT291" s="335"/>
      <c r="AU291" s="335"/>
      <c r="AV291" s="335"/>
      <c r="AW291" s="335"/>
      <c r="AX291" s="335"/>
      <c r="AY291" s="335"/>
    </row>
    <row r="292" spans="1:51" s="336" customFormat="1" ht="13.5">
      <c r="A292" s="335"/>
      <c r="B292" s="335"/>
      <c r="C292" s="335"/>
      <c r="D292" s="335"/>
      <c r="E292" s="335"/>
      <c r="F292" s="335"/>
      <c r="G292" s="335"/>
      <c r="H292" s="335"/>
      <c r="I292" s="335"/>
      <c r="J292" s="335"/>
      <c r="K292" s="335"/>
      <c r="L292" s="335"/>
      <c r="M292" s="335"/>
      <c r="N292" s="335"/>
      <c r="O292" s="335"/>
      <c r="P292" s="335"/>
      <c r="Q292" s="335"/>
      <c r="R292" s="335"/>
      <c r="S292" s="335"/>
      <c r="T292" s="335"/>
      <c r="U292" s="335"/>
      <c r="V292" s="335"/>
      <c r="W292" s="335"/>
      <c r="X292" s="335"/>
      <c r="Y292" s="335"/>
      <c r="Z292" s="335"/>
      <c r="AA292" s="335"/>
      <c r="AB292" s="335"/>
      <c r="AC292" s="335"/>
      <c r="AD292" s="335"/>
      <c r="AE292" s="335"/>
      <c r="AF292" s="335"/>
      <c r="AG292" s="335"/>
      <c r="AH292" s="335"/>
      <c r="AI292" s="335"/>
      <c r="AJ292" s="335"/>
      <c r="AK292" s="335"/>
      <c r="AL292" s="335"/>
      <c r="AM292" s="335"/>
      <c r="AN292" s="335"/>
      <c r="AO292" s="335"/>
      <c r="AP292" s="335"/>
      <c r="AQ292" s="335"/>
      <c r="AR292" s="335"/>
      <c r="AS292" s="335"/>
      <c r="AT292" s="335"/>
      <c r="AU292" s="335"/>
      <c r="AV292" s="335"/>
      <c r="AW292" s="335"/>
      <c r="AX292" s="335"/>
      <c r="AY292" s="335"/>
    </row>
    <row r="293" spans="1:51" s="336" customFormat="1" ht="13.5">
      <c r="A293" s="335"/>
      <c r="B293" s="335"/>
      <c r="C293" s="335"/>
      <c r="D293" s="335"/>
      <c r="E293" s="335"/>
      <c r="F293" s="335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/>
      <c r="U293" s="335"/>
      <c r="V293" s="335"/>
      <c r="W293" s="335"/>
      <c r="X293" s="335"/>
      <c r="Y293" s="335"/>
      <c r="Z293" s="335"/>
      <c r="AA293" s="335"/>
      <c r="AB293" s="335"/>
      <c r="AC293" s="335"/>
      <c r="AD293" s="335"/>
      <c r="AE293" s="335"/>
      <c r="AF293" s="335"/>
      <c r="AG293" s="335"/>
      <c r="AH293" s="335"/>
      <c r="AI293" s="335"/>
      <c r="AJ293" s="335"/>
      <c r="AK293" s="335"/>
      <c r="AL293" s="335"/>
      <c r="AM293" s="335"/>
      <c r="AN293" s="335"/>
      <c r="AO293" s="335"/>
      <c r="AP293" s="335"/>
      <c r="AQ293" s="335"/>
      <c r="AR293" s="335"/>
      <c r="AS293" s="335"/>
      <c r="AT293" s="335"/>
      <c r="AU293" s="335"/>
      <c r="AV293" s="335"/>
      <c r="AW293" s="335"/>
      <c r="AX293" s="335"/>
      <c r="AY293" s="335"/>
    </row>
    <row r="294" spans="1:51" s="336" customFormat="1" ht="13.5">
      <c r="A294" s="335"/>
      <c r="B294" s="335"/>
      <c r="C294" s="335"/>
      <c r="D294" s="335"/>
      <c r="E294" s="335"/>
      <c r="F294" s="335"/>
      <c r="G294" s="335"/>
      <c r="H294" s="335"/>
      <c r="I294" s="335"/>
      <c r="J294" s="335"/>
      <c r="K294" s="335"/>
      <c r="L294" s="335"/>
      <c r="M294" s="335"/>
      <c r="N294" s="335"/>
      <c r="O294" s="335"/>
      <c r="P294" s="335"/>
      <c r="Q294" s="335"/>
      <c r="R294" s="335"/>
      <c r="S294" s="335"/>
      <c r="T294" s="335"/>
      <c r="U294" s="335"/>
      <c r="V294" s="335"/>
      <c r="W294" s="335"/>
      <c r="X294" s="335"/>
      <c r="Y294" s="335"/>
      <c r="Z294" s="335"/>
      <c r="AA294" s="335"/>
      <c r="AB294" s="335"/>
      <c r="AC294" s="335"/>
      <c r="AD294" s="335"/>
      <c r="AE294" s="335"/>
      <c r="AF294" s="335"/>
      <c r="AG294" s="335"/>
      <c r="AH294" s="335"/>
      <c r="AI294" s="335"/>
      <c r="AJ294" s="335"/>
      <c r="AK294" s="335"/>
      <c r="AL294" s="335"/>
      <c r="AM294" s="335"/>
      <c r="AN294" s="335"/>
      <c r="AO294" s="335"/>
      <c r="AP294" s="335"/>
      <c r="AQ294" s="335"/>
      <c r="AR294" s="335"/>
      <c r="AS294" s="335"/>
      <c r="AT294" s="335"/>
      <c r="AU294" s="335"/>
      <c r="AV294" s="335"/>
      <c r="AW294" s="335"/>
      <c r="AX294" s="335"/>
      <c r="AY294" s="335"/>
    </row>
    <row r="295" spans="1:51" s="336" customFormat="1" ht="13.5">
      <c r="A295" s="335"/>
      <c r="B295" s="335"/>
      <c r="C295" s="335"/>
      <c r="D295" s="335"/>
      <c r="E295" s="335"/>
      <c r="F295" s="335"/>
      <c r="G295" s="335"/>
      <c r="H295" s="335"/>
      <c r="I295" s="335"/>
      <c r="J295" s="335"/>
      <c r="K295" s="335"/>
      <c r="L295" s="335"/>
      <c r="M295" s="335"/>
      <c r="N295" s="335"/>
      <c r="O295" s="335"/>
      <c r="P295" s="335"/>
      <c r="Q295" s="335"/>
      <c r="R295" s="335"/>
      <c r="S295" s="335"/>
      <c r="T295" s="335"/>
      <c r="U295" s="335"/>
      <c r="V295" s="335"/>
      <c r="W295" s="335"/>
      <c r="X295" s="335"/>
      <c r="Y295" s="335"/>
      <c r="Z295" s="335"/>
      <c r="AA295" s="335"/>
      <c r="AB295" s="335"/>
      <c r="AC295" s="335"/>
      <c r="AD295" s="335"/>
      <c r="AE295" s="335"/>
      <c r="AF295" s="335"/>
      <c r="AG295" s="335"/>
      <c r="AH295" s="335"/>
      <c r="AI295" s="335"/>
      <c r="AJ295" s="335"/>
      <c r="AK295" s="335"/>
      <c r="AL295" s="335"/>
      <c r="AM295" s="335"/>
      <c r="AN295" s="335"/>
      <c r="AO295" s="335"/>
      <c r="AP295" s="335"/>
      <c r="AQ295" s="335"/>
      <c r="AR295" s="335"/>
      <c r="AS295" s="335"/>
      <c r="AT295" s="335"/>
      <c r="AU295" s="335"/>
      <c r="AV295" s="335"/>
      <c r="AW295" s="335"/>
      <c r="AX295" s="335"/>
      <c r="AY295" s="335"/>
    </row>
    <row r="296" spans="1:51" s="336" customFormat="1" ht="13.5">
      <c r="A296" s="335"/>
      <c r="B296" s="335"/>
      <c r="C296" s="335"/>
      <c r="D296" s="335"/>
      <c r="E296" s="335"/>
      <c r="F296" s="335"/>
      <c r="G296" s="335"/>
      <c r="H296" s="335"/>
      <c r="I296" s="335"/>
      <c r="J296" s="335"/>
      <c r="K296" s="335"/>
      <c r="L296" s="335"/>
      <c r="M296" s="335"/>
      <c r="N296" s="335"/>
      <c r="O296" s="335"/>
      <c r="P296" s="335"/>
      <c r="Q296" s="335"/>
      <c r="R296" s="335"/>
      <c r="S296" s="335"/>
      <c r="T296" s="335"/>
      <c r="U296" s="335"/>
      <c r="V296" s="335"/>
      <c r="W296" s="335"/>
      <c r="X296" s="335"/>
      <c r="Y296" s="335"/>
      <c r="Z296" s="335"/>
      <c r="AA296" s="335"/>
      <c r="AB296" s="335"/>
      <c r="AC296" s="335"/>
      <c r="AD296" s="335"/>
      <c r="AE296" s="335"/>
      <c r="AF296" s="335"/>
      <c r="AG296" s="335"/>
      <c r="AH296" s="335"/>
      <c r="AI296" s="335"/>
      <c r="AJ296" s="335"/>
      <c r="AK296" s="335"/>
      <c r="AL296" s="335"/>
      <c r="AM296" s="335"/>
      <c r="AN296" s="335"/>
      <c r="AO296" s="335"/>
      <c r="AP296" s="335"/>
      <c r="AQ296" s="335"/>
      <c r="AR296" s="335"/>
      <c r="AS296" s="335"/>
      <c r="AT296" s="335"/>
      <c r="AU296" s="335"/>
      <c r="AV296" s="335"/>
      <c r="AW296" s="335"/>
      <c r="AX296" s="335"/>
      <c r="AY296" s="335"/>
    </row>
    <row r="297" spans="1:51" s="336" customFormat="1" ht="13.5">
      <c r="A297" s="335"/>
      <c r="B297" s="335"/>
      <c r="C297" s="335"/>
      <c r="D297" s="335"/>
      <c r="E297" s="335"/>
      <c r="F297" s="335"/>
      <c r="G297" s="335"/>
      <c r="H297" s="335"/>
      <c r="I297" s="335"/>
      <c r="J297" s="335"/>
      <c r="K297" s="335"/>
      <c r="L297" s="335"/>
      <c r="M297" s="335"/>
      <c r="N297" s="335"/>
      <c r="O297" s="335"/>
      <c r="P297" s="335"/>
      <c r="Q297" s="335"/>
      <c r="R297" s="335"/>
      <c r="S297" s="335"/>
      <c r="T297" s="335"/>
      <c r="U297" s="335"/>
      <c r="V297" s="335"/>
      <c r="W297" s="335"/>
      <c r="X297" s="335"/>
      <c r="Y297" s="335"/>
      <c r="Z297" s="335"/>
      <c r="AA297" s="335"/>
      <c r="AB297" s="335"/>
      <c r="AC297" s="335"/>
      <c r="AD297" s="335"/>
      <c r="AE297" s="335"/>
      <c r="AF297" s="335"/>
      <c r="AG297" s="335"/>
      <c r="AH297" s="335"/>
      <c r="AI297" s="335"/>
      <c r="AJ297" s="335"/>
      <c r="AK297" s="335"/>
      <c r="AL297" s="335"/>
      <c r="AM297" s="335"/>
      <c r="AN297" s="335"/>
      <c r="AO297" s="335"/>
      <c r="AP297" s="335"/>
      <c r="AQ297" s="335"/>
      <c r="AR297" s="335"/>
      <c r="AS297" s="335"/>
      <c r="AT297" s="335"/>
      <c r="AU297" s="335"/>
      <c r="AV297" s="335"/>
      <c r="AW297" s="335"/>
      <c r="AX297" s="335"/>
      <c r="AY297" s="335"/>
    </row>
    <row r="298" spans="1:51" s="336" customFormat="1" ht="13.5">
      <c r="A298" s="335"/>
      <c r="B298" s="335"/>
      <c r="C298" s="335"/>
      <c r="D298" s="335"/>
      <c r="E298" s="335"/>
      <c r="F298" s="335"/>
      <c r="G298" s="335"/>
      <c r="H298" s="335"/>
      <c r="I298" s="335"/>
      <c r="J298" s="335"/>
      <c r="K298" s="335"/>
      <c r="L298" s="335"/>
      <c r="M298" s="335"/>
      <c r="N298" s="335"/>
      <c r="O298" s="335"/>
      <c r="P298" s="335"/>
      <c r="Q298" s="335"/>
      <c r="R298" s="335"/>
      <c r="S298" s="335"/>
      <c r="T298" s="335"/>
      <c r="U298" s="335"/>
      <c r="V298" s="335"/>
      <c r="W298" s="335"/>
      <c r="X298" s="335"/>
      <c r="Y298" s="335"/>
      <c r="Z298" s="335"/>
      <c r="AA298" s="335"/>
      <c r="AB298" s="335"/>
      <c r="AC298" s="335"/>
      <c r="AD298" s="335"/>
      <c r="AE298" s="335"/>
      <c r="AF298" s="335"/>
      <c r="AG298" s="335"/>
      <c r="AH298" s="335"/>
      <c r="AI298" s="335"/>
      <c r="AJ298" s="335"/>
      <c r="AK298" s="335"/>
      <c r="AL298" s="335"/>
      <c r="AM298" s="335"/>
      <c r="AN298" s="335"/>
      <c r="AO298" s="335"/>
      <c r="AP298" s="335"/>
      <c r="AQ298" s="335"/>
      <c r="AR298" s="335"/>
      <c r="AS298" s="335"/>
      <c r="AT298" s="335"/>
      <c r="AU298" s="335"/>
      <c r="AV298" s="335"/>
      <c r="AW298" s="335"/>
      <c r="AX298" s="335"/>
      <c r="AY298" s="335"/>
    </row>
    <row r="299" spans="1:51" s="336" customFormat="1" ht="13.5">
      <c r="A299" s="335"/>
      <c r="B299" s="335"/>
      <c r="C299" s="335"/>
      <c r="D299" s="335"/>
      <c r="E299" s="335"/>
      <c r="F299" s="335"/>
      <c r="G299" s="335"/>
      <c r="H299" s="335"/>
      <c r="I299" s="335"/>
      <c r="J299" s="335"/>
      <c r="K299" s="335"/>
      <c r="L299" s="335"/>
      <c r="M299" s="335"/>
      <c r="N299" s="335"/>
      <c r="O299" s="335"/>
      <c r="P299" s="335"/>
      <c r="Q299" s="335"/>
      <c r="R299" s="335"/>
      <c r="S299" s="335"/>
      <c r="T299" s="335"/>
      <c r="U299" s="335"/>
      <c r="V299" s="335"/>
      <c r="W299" s="335"/>
      <c r="X299" s="335"/>
      <c r="Y299" s="335"/>
      <c r="Z299" s="335"/>
      <c r="AA299" s="335"/>
      <c r="AB299" s="335"/>
      <c r="AC299" s="335"/>
      <c r="AD299" s="335"/>
      <c r="AE299" s="335"/>
      <c r="AF299" s="335"/>
      <c r="AG299" s="335"/>
      <c r="AH299" s="335"/>
      <c r="AI299" s="335"/>
      <c r="AJ299" s="335"/>
      <c r="AK299" s="335"/>
      <c r="AL299" s="335"/>
      <c r="AM299" s="335"/>
      <c r="AN299" s="335"/>
      <c r="AO299" s="335"/>
      <c r="AP299" s="335"/>
      <c r="AQ299" s="335"/>
      <c r="AR299" s="335"/>
      <c r="AS299" s="335"/>
      <c r="AT299" s="335"/>
      <c r="AU299" s="335"/>
      <c r="AV299" s="335"/>
      <c r="AW299" s="335"/>
      <c r="AX299" s="335"/>
      <c r="AY299" s="335"/>
    </row>
    <row r="300" spans="1:51" s="336" customFormat="1" ht="13.5">
      <c r="A300" s="335"/>
      <c r="B300" s="335"/>
      <c r="C300" s="335"/>
      <c r="D300" s="335"/>
      <c r="E300" s="335"/>
      <c r="F300" s="335"/>
      <c r="G300" s="335"/>
      <c r="H300" s="335"/>
      <c r="I300" s="335"/>
      <c r="J300" s="335"/>
      <c r="K300" s="335"/>
      <c r="L300" s="335"/>
      <c r="M300" s="335"/>
      <c r="N300" s="335"/>
      <c r="O300" s="335"/>
      <c r="P300" s="335"/>
      <c r="Q300" s="335"/>
      <c r="R300" s="335"/>
      <c r="S300" s="335"/>
      <c r="T300" s="335"/>
      <c r="U300" s="335"/>
      <c r="V300" s="335"/>
      <c r="W300" s="335"/>
      <c r="X300" s="335"/>
      <c r="Y300" s="335"/>
      <c r="Z300" s="335"/>
      <c r="AA300" s="335"/>
      <c r="AB300" s="335"/>
      <c r="AC300" s="335"/>
      <c r="AD300" s="335"/>
      <c r="AE300" s="335"/>
      <c r="AF300" s="335"/>
      <c r="AG300" s="335"/>
      <c r="AH300" s="335"/>
      <c r="AI300" s="335"/>
      <c r="AJ300" s="335"/>
      <c r="AK300" s="335"/>
      <c r="AL300" s="335"/>
      <c r="AM300" s="335"/>
      <c r="AN300" s="335"/>
      <c r="AO300" s="335"/>
      <c r="AP300" s="335"/>
      <c r="AQ300" s="335"/>
      <c r="AR300" s="335"/>
      <c r="AS300" s="335"/>
      <c r="AT300" s="335"/>
      <c r="AU300" s="335"/>
      <c r="AV300" s="335"/>
      <c r="AW300" s="335"/>
      <c r="AX300" s="335"/>
      <c r="AY300" s="335"/>
    </row>
    <row r="301" spans="1:51" s="336" customFormat="1" ht="13.5">
      <c r="A301" s="335"/>
      <c r="B301" s="335"/>
      <c r="C301" s="335"/>
      <c r="D301" s="335"/>
      <c r="E301" s="335"/>
      <c r="F301" s="335"/>
      <c r="G301" s="335"/>
      <c r="H301" s="335"/>
      <c r="I301" s="335"/>
      <c r="J301" s="335"/>
      <c r="K301" s="335"/>
      <c r="L301" s="335"/>
      <c r="M301" s="335"/>
      <c r="N301" s="335"/>
      <c r="O301" s="335"/>
      <c r="P301" s="335"/>
      <c r="Q301" s="335"/>
      <c r="R301" s="335"/>
      <c r="S301" s="335"/>
      <c r="T301" s="335"/>
      <c r="U301" s="335"/>
      <c r="V301" s="335"/>
      <c r="W301" s="335"/>
      <c r="X301" s="335"/>
      <c r="Y301" s="335"/>
      <c r="Z301" s="335"/>
      <c r="AA301" s="335"/>
      <c r="AB301" s="335"/>
      <c r="AC301" s="335"/>
      <c r="AD301" s="335"/>
      <c r="AE301" s="335"/>
      <c r="AF301" s="335"/>
      <c r="AG301" s="335"/>
      <c r="AH301" s="335"/>
      <c r="AI301" s="335"/>
      <c r="AJ301" s="335"/>
      <c r="AK301" s="335"/>
      <c r="AL301" s="335"/>
      <c r="AM301" s="335"/>
      <c r="AN301" s="335"/>
      <c r="AO301" s="335"/>
      <c r="AP301" s="335"/>
      <c r="AQ301" s="335"/>
      <c r="AR301" s="335"/>
      <c r="AS301" s="335"/>
      <c r="AT301" s="335"/>
      <c r="AU301" s="335"/>
      <c r="AV301" s="335"/>
      <c r="AW301" s="335"/>
      <c r="AX301" s="335"/>
      <c r="AY301" s="335"/>
    </row>
    <row r="302" spans="1:51" s="336" customFormat="1" ht="13.5">
      <c r="A302" s="335"/>
      <c r="B302" s="335"/>
      <c r="C302" s="335"/>
      <c r="D302" s="335"/>
      <c r="E302" s="335"/>
      <c r="F302" s="335"/>
      <c r="G302" s="335"/>
      <c r="H302" s="335"/>
      <c r="I302" s="335"/>
      <c r="J302" s="335"/>
      <c r="K302" s="335"/>
      <c r="L302" s="335"/>
      <c r="M302" s="335"/>
      <c r="N302" s="335"/>
      <c r="O302" s="335"/>
      <c r="P302" s="335"/>
      <c r="Q302" s="335"/>
      <c r="R302" s="335"/>
      <c r="S302" s="335"/>
      <c r="T302" s="335"/>
      <c r="U302" s="335"/>
      <c r="V302" s="335"/>
      <c r="W302" s="335"/>
      <c r="X302" s="335"/>
      <c r="Y302" s="335"/>
      <c r="Z302" s="335"/>
      <c r="AA302" s="335"/>
      <c r="AB302" s="335"/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  <c r="AR302" s="335"/>
      <c r="AS302" s="335"/>
      <c r="AT302" s="335"/>
      <c r="AU302" s="335"/>
      <c r="AV302" s="335"/>
      <c r="AW302" s="335"/>
      <c r="AX302" s="335"/>
      <c r="AY302" s="335"/>
    </row>
    <row r="303" spans="1:51" s="336" customFormat="1" ht="13.5">
      <c r="A303" s="335"/>
      <c r="B303" s="335"/>
      <c r="C303" s="335"/>
      <c r="D303" s="335"/>
      <c r="E303" s="335"/>
      <c r="F303" s="335"/>
      <c r="G303" s="335"/>
      <c r="H303" s="335"/>
      <c r="I303" s="335"/>
      <c r="J303" s="335"/>
      <c r="K303" s="335"/>
      <c r="L303" s="335"/>
      <c r="M303" s="335"/>
      <c r="N303" s="335"/>
      <c r="O303" s="335"/>
      <c r="P303" s="335"/>
      <c r="Q303" s="335"/>
      <c r="R303" s="335"/>
      <c r="S303" s="335"/>
      <c r="T303" s="335"/>
      <c r="U303" s="335"/>
      <c r="V303" s="335"/>
      <c r="W303" s="335"/>
      <c r="X303" s="335"/>
      <c r="Y303" s="335"/>
      <c r="Z303" s="335"/>
      <c r="AA303" s="335"/>
      <c r="AB303" s="335"/>
      <c r="AC303" s="335"/>
      <c r="AD303" s="335"/>
      <c r="AE303" s="335"/>
      <c r="AF303" s="335"/>
      <c r="AG303" s="335"/>
      <c r="AH303" s="335"/>
      <c r="AI303" s="335"/>
      <c r="AJ303" s="335"/>
      <c r="AK303" s="335"/>
      <c r="AL303" s="335"/>
      <c r="AM303" s="335"/>
      <c r="AN303" s="335"/>
      <c r="AO303" s="335"/>
      <c r="AP303" s="335"/>
      <c r="AQ303" s="335"/>
      <c r="AR303" s="335"/>
      <c r="AS303" s="335"/>
      <c r="AT303" s="335"/>
      <c r="AU303" s="335"/>
      <c r="AV303" s="335"/>
      <c r="AW303" s="335"/>
      <c r="AX303" s="335"/>
      <c r="AY303" s="335"/>
    </row>
    <row r="304" spans="1:51" s="336" customFormat="1" ht="13.5">
      <c r="A304" s="335"/>
      <c r="B304" s="335"/>
      <c r="C304" s="335"/>
      <c r="D304" s="335"/>
      <c r="E304" s="335"/>
      <c r="F304" s="335"/>
      <c r="G304" s="335"/>
      <c r="H304" s="335"/>
      <c r="I304" s="335"/>
      <c r="J304" s="335"/>
      <c r="K304" s="335"/>
      <c r="L304" s="335"/>
      <c r="M304" s="335"/>
      <c r="N304" s="335"/>
      <c r="O304" s="335"/>
      <c r="P304" s="335"/>
      <c r="Q304" s="335"/>
      <c r="R304" s="335"/>
      <c r="S304" s="335"/>
      <c r="T304" s="335"/>
      <c r="U304" s="335"/>
      <c r="V304" s="335"/>
      <c r="W304" s="335"/>
      <c r="X304" s="335"/>
      <c r="Y304" s="335"/>
      <c r="Z304" s="335"/>
      <c r="AA304" s="335"/>
      <c r="AB304" s="335"/>
      <c r="AC304" s="335"/>
      <c r="AD304" s="335"/>
      <c r="AE304" s="335"/>
      <c r="AF304" s="335"/>
      <c r="AG304" s="335"/>
      <c r="AH304" s="335"/>
      <c r="AI304" s="335"/>
      <c r="AJ304" s="335"/>
      <c r="AK304" s="335"/>
      <c r="AL304" s="335"/>
      <c r="AM304" s="335"/>
      <c r="AN304" s="335"/>
      <c r="AO304" s="335"/>
      <c r="AP304" s="335"/>
      <c r="AQ304" s="335"/>
      <c r="AR304" s="335"/>
      <c r="AS304" s="335"/>
      <c r="AT304" s="335"/>
      <c r="AU304" s="335"/>
      <c r="AV304" s="335"/>
      <c r="AW304" s="335"/>
      <c r="AX304" s="335"/>
      <c r="AY304" s="335"/>
    </row>
    <row r="305" spans="1:51" s="336" customFormat="1" ht="13.5">
      <c r="A305" s="335"/>
      <c r="B305" s="335"/>
      <c r="C305" s="335"/>
      <c r="D305" s="335"/>
      <c r="E305" s="335"/>
      <c r="F305" s="335"/>
      <c r="G305" s="335"/>
      <c r="H305" s="335"/>
      <c r="I305" s="335"/>
      <c r="J305" s="335"/>
      <c r="K305" s="335"/>
      <c r="L305" s="335"/>
      <c r="M305" s="335"/>
      <c r="N305" s="335"/>
      <c r="O305" s="335"/>
      <c r="P305" s="335"/>
      <c r="Q305" s="335"/>
      <c r="R305" s="335"/>
      <c r="S305" s="335"/>
      <c r="T305" s="335"/>
      <c r="U305" s="335"/>
      <c r="V305" s="335"/>
      <c r="W305" s="335"/>
      <c r="X305" s="335"/>
      <c r="Y305" s="335"/>
      <c r="Z305" s="335"/>
      <c r="AA305" s="335"/>
      <c r="AB305" s="335"/>
      <c r="AC305" s="335"/>
      <c r="AD305" s="335"/>
      <c r="AE305" s="335"/>
      <c r="AF305" s="335"/>
      <c r="AG305" s="335"/>
      <c r="AH305" s="335"/>
      <c r="AI305" s="335"/>
      <c r="AJ305" s="335"/>
      <c r="AK305" s="335"/>
      <c r="AL305" s="335"/>
      <c r="AM305" s="335"/>
      <c r="AN305" s="335"/>
      <c r="AO305" s="335"/>
      <c r="AP305" s="335"/>
      <c r="AQ305" s="335"/>
      <c r="AR305" s="335"/>
      <c r="AS305" s="335"/>
      <c r="AT305" s="335"/>
      <c r="AU305" s="335"/>
      <c r="AV305" s="335"/>
      <c r="AW305" s="335"/>
      <c r="AX305" s="335"/>
      <c r="AY305" s="335"/>
    </row>
    <row r="306" spans="1:51" s="336" customFormat="1" ht="13.5">
      <c r="A306" s="335"/>
      <c r="B306" s="335"/>
      <c r="C306" s="335"/>
      <c r="D306" s="335"/>
      <c r="E306" s="335"/>
      <c r="F306" s="335"/>
      <c r="G306" s="335"/>
      <c r="H306" s="335"/>
      <c r="I306" s="335"/>
      <c r="J306" s="335"/>
      <c r="K306" s="335"/>
      <c r="L306" s="335"/>
      <c r="M306" s="335"/>
      <c r="N306" s="335"/>
      <c r="O306" s="335"/>
      <c r="P306" s="335"/>
      <c r="Q306" s="335"/>
      <c r="R306" s="335"/>
      <c r="S306" s="335"/>
      <c r="T306" s="335"/>
      <c r="U306" s="335"/>
      <c r="V306" s="335"/>
      <c r="W306" s="335"/>
      <c r="X306" s="335"/>
      <c r="Y306" s="335"/>
      <c r="Z306" s="335"/>
      <c r="AA306" s="335"/>
      <c r="AB306" s="335"/>
      <c r="AC306" s="335"/>
      <c r="AD306" s="335"/>
      <c r="AE306" s="335"/>
      <c r="AF306" s="335"/>
      <c r="AG306" s="335"/>
      <c r="AH306" s="335"/>
      <c r="AI306" s="335"/>
      <c r="AJ306" s="335"/>
      <c r="AK306" s="335"/>
      <c r="AL306" s="335"/>
      <c r="AM306" s="335"/>
      <c r="AN306" s="335"/>
      <c r="AO306" s="335"/>
      <c r="AP306" s="335"/>
      <c r="AQ306" s="335"/>
      <c r="AR306" s="335"/>
      <c r="AS306" s="335"/>
      <c r="AT306" s="335"/>
      <c r="AU306" s="335"/>
      <c r="AV306" s="335"/>
      <c r="AW306" s="335"/>
      <c r="AX306" s="335"/>
      <c r="AY306" s="335"/>
    </row>
    <row r="307" spans="1:51" s="336" customFormat="1" ht="13.5">
      <c r="A307" s="335"/>
      <c r="B307" s="335"/>
      <c r="C307" s="335"/>
      <c r="D307" s="335"/>
      <c r="E307" s="335"/>
      <c r="F307" s="335"/>
      <c r="G307" s="335"/>
      <c r="H307" s="335"/>
      <c r="I307" s="335"/>
      <c r="J307" s="335"/>
      <c r="K307" s="335"/>
      <c r="L307" s="335"/>
      <c r="M307" s="335"/>
      <c r="N307" s="335"/>
      <c r="O307" s="335"/>
      <c r="P307" s="335"/>
      <c r="Q307" s="335"/>
      <c r="R307" s="335"/>
      <c r="S307" s="335"/>
      <c r="T307" s="335"/>
      <c r="U307" s="335"/>
      <c r="V307" s="335"/>
      <c r="W307" s="335"/>
      <c r="X307" s="335"/>
      <c r="Y307" s="335"/>
      <c r="Z307" s="335"/>
      <c r="AA307" s="335"/>
      <c r="AB307" s="335"/>
      <c r="AC307" s="335"/>
      <c r="AD307" s="335"/>
      <c r="AE307" s="335"/>
      <c r="AF307" s="335"/>
      <c r="AG307" s="335"/>
      <c r="AH307" s="335"/>
      <c r="AI307" s="335"/>
      <c r="AJ307" s="335"/>
      <c r="AK307" s="335"/>
      <c r="AL307" s="335"/>
      <c r="AM307" s="335"/>
      <c r="AN307" s="335"/>
      <c r="AO307" s="335"/>
      <c r="AP307" s="335"/>
      <c r="AQ307" s="335"/>
      <c r="AR307" s="335"/>
      <c r="AS307" s="335"/>
      <c r="AT307" s="335"/>
      <c r="AU307" s="335"/>
      <c r="AV307" s="335"/>
      <c r="AW307" s="335"/>
      <c r="AX307" s="335"/>
      <c r="AY307" s="335"/>
    </row>
    <row r="308" spans="1:51" s="336" customFormat="1" ht="13.5">
      <c r="A308" s="335"/>
      <c r="B308" s="335"/>
      <c r="C308" s="335"/>
      <c r="D308" s="335"/>
      <c r="E308" s="335"/>
      <c r="F308" s="335"/>
      <c r="G308" s="335"/>
      <c r="H308" s="335"/>
      <c r="I308" s="335"/>
      <c r="J308" s="335"/>
      <c r="K308" s="335"/>
      <c r="L308" s="335"/>
      <c r="M308" s="335"/>
      <c r="N308" s="335"/>
      <c r="O308" s="335"/>
      <c r="P308" s="335"/>
      <c r="Q308" s="335"/>
      <c r="R308" s="335"/>
      <c r="S308" s="335"/>
      <c r="T308" s="335"/>
      <c r="U308" s="335"/>
      <c r="V308" s="335"/>
      <c r="W308" s="335"/>
      <c r="X308" s="335"/>
      <c r="Y308" s="335"/>
      <c r="Z308" s="335"/>
      <c r="AA308" s="335"/>
      <c r="AB308" s="335"/>
      <c r="AC308" s="335"/>
      <c r="AD308" s="335"/>
      <c r="AE308" s="335"/>
      <c r="AF308" s="335"/>
      <c r="AG308" s="335"/>
      <c r="AH308" s="335"/>
      <c r="AI308" s="335"/>
      <c r="AJ308" s="335"/>
      <c r="AK308" s="335"/>
      <c r="AL308" s="335"/>
      <c r="AM308" s="335"/>
      <c r="AN308" s="335"/>
      <c r="AO308" s="335"/>
      <c r="AP308" s="335"/>
      <c r="AQ308" s="335"/>
      <c r="AR308" s="335"/>
      <c r="AS308" s="335"/>
      <c r="AT308" s="335"/>
      <c r="AU308" s="335"/>
      <c r="AV308" s="335"/>
      <c r="AW308" s="335"/>
      <c r="AX308" s="335"/>
      <c r="AY308" s="335"/>
    </row>
    <row r="309" spans="1:51" s="336" customFormat="1" ht="13.5">
      <c r="A309" s="335"/>
      <c r="B309" s="335"/>
      <c r="C309" s="335"/>
      <c r="D309" s="335"/>
      <c r="E309" s="335"/>
      <c r="F309" s="335"/>
      <c r="G309" s="335"/>
      <c r="H309" s="335"/>
      <c r="I309" s="335"/>
      <c r="J309" s="335"/>
      <c r="K309" s="335"/>
      <c r="L309" s="335"/>
      <c r="M309" s="335"/>
      <c r="N309" s="335"/>
      <c r="O309" s="335"/>
      <c r="P309" s="335"/>
      <c r="Q309" s="335"/>
      <c r="R309" s="335"/>
      <c r="S309" s="335"/>
      <c r="T309" s="335"/>
      <c r="U309" s="335"/>
      <c r="V309" s="335"/>
      <c r="W309" s="335"/>
      <c r="X309" s="335"/>
      <c r="Y309" s="335"/>
      <c r="Z309" s="335"/>
      <c r="AA309" s="335"/>
      <c r="AB309" s="335"/>
      <c r="AC309" s="335"/>
      <c r="AD309" s="335"/>
      <c r="AE309" s="335"/>
      <c r="AF309" s="335"/>
      <c r="AG309" s="335"/>
      <c r="AH309" s="335"/>
      <c r="AI309" s="335"/>
      <c r="AJ309" s="335"/>
      <c r="AK309" s="335"/>
      <c r="AL309" s="335"/>
      <c r="AM309" s="335"/>
      <c r="AN309" s="335"/>
      <c r="AO309" s="335"/>
      <c r="AP309" s="335"/>
      <c r="AQ309" s="335"/>
      <c r="AR309" s="335"/>
      <c r="AS309" s="335"/>
      <c r="AT309" s="335"/>
      <c r="AU309" s="335"/>
      <c r="AV309" s="335"/>
      <c r="AW309" s="335"/>
      <c r="AX309" s="335"/>
      <c r="AY309" s="335"/>
    </row>
    <row r="310" spans="1:51" s="336" customFormat="1" ht="13.5">
      <c r="A310" s="335"/>
      <c r="B310" s="335"/>
      <c r="C310" s="335"/>
      <c r="D310" s="335"/>
      <c r="E310" s="335"/>
      <c r="F310" s="335"/>
      <c r="G310" s="335"/>
      <c r="H310" s="335"/>
      <c r="I310" s="335"/>
      <c r="J310" s="335"/>
      <c r="K310" s="335"/>
      <c r="L310" s="335"/>
      <c r="M310" s="335"/>
      <c r="N310" s="335"/>
      <c r="O310" s="335"/>
      <c r="P310" s="335"/>
      <c r="Q310" s="335"/>
      <c r="R310" s="335"/>
      <c r="S310" s="335"/>
      <c r="T310" s="335"/>
      <c r="U310" s="335"/>
      <c r="V310" s="335"/>
      <c r="W310" s="335"/>
      <c r="X310" s="335"/>
      <c r="Y310" s="335"/>
      <c r="Z310" s="335"/>
      <c r="AA310" s="335"/>
      <c r="AB310" s="335"/>
      <c r="AC310" s="335"/>
      <c r="AD310" s="335"/>
      <c r="AE310" s="335"/>
      <c r="AF310" s="335"/>
      <c r="AG310" s="335"/>
      <c r="AH310" s="335"/>
      <c r="AI310" s="335"/>
      <c r="AJ310" s="335"/>
      <c r="AK310" s="335"/>
      <c r="AL310" s="335"/>
      <c r="AM310" s="335"/>
      <c r="AN310" s="335"/>
      <c r="AO310" s="335"/>
      <c r="AP310" s="335"/>
      <c r="AQ310" s="335"/>
      <c r="AR310" s="335"/>
      <c r="AS310" s="335"/>
      <c r="AT310" s="335"/>
      <c r="AU310" s="335"/>
      <c r="AV310" s="335"/>
      <c r="AW310" s="335"/>
      <c r="AX310" s="335"/>
      <c r="AY310" s="335"/>
    </row>
    <row r="311" spans="1:51" s="336" customFormat="1" ht="13.5">
      <c r="A311" s="335"/>
      <c r="B311" s="335"/>
      <c r="C311" s="335"/>
      <c r="D311" s="335"/>
      <c r="E311" s="335"/>
      <c r="F311" s="335"/>
      <c r="G311" s="335"/>
      <c r="H311" s="335"/>
      <c r="I311" s="335"/>
      <c r="J311" s="335"/>
      <c r="K311" s="335"/>
      <c r="L311" s="335"/>
      <c r="M311" s="335"/>
      <c r="N311" s="335"/>
      <c r="O311" s="335"/>
      <c r="P311" s="335"/>
      <c r="Q311" s="335"/>
      <c r="R311" s="335"/>
      <c r="S311" s="335"/>
      <c r="T311" s="335"/>
      <c r="U311" s="335"/>
      <c r="V311" s="335"/>
      <c r="W311" s="335"/>
      <c r="X311" s="335"/>
      <c r="Y311" s="335"/>
      <c r="Z311" s="335"/>
      <c r="AA311" s="335"/>
      <c r="AB311" s="335"/>
      <c r="AC311" s="335"/>
      <c r="AD311" s="335"/>
      <c r="AE311" s="335"/>
      <c r="AF311" s="335"/>
      <c r="AG311" s="335"/>
      <c r="AH311" s="335"/>
      <c r="AI311" s="335"/>
      <c r="AJ311" s="335"/>
      <c r="AK311" s="335"/>
      <c r="AL311" s="335"/>
      <c r="AM311" s="335"/>
      <c r="AN311" s="335"/>
      <c r="AO311" s="335"/>
      <c r="AP311" s="335"/>
      <c r="AQ311" s="335"/>
      <c r="AR311" s="335"/>
      <c r="AS311" s="335"/>
      <c r="AT311" s="335"/>
      <c r="AU311" s="335"/>
      <c r="AV311" s="335"/>
      <c r="AW311" s="335"/>
      <c r="AX311" s="335"/>
      <c r="AY311" s="335"/>
    </row>
    <row r="312" spans="1:51" s="336" customFormat="1" ht="13.5">
      <c r="A312" s="335"/>
      <c r="B312" s="335"/>
      <c r="C312" s="335"/>
      <c r="D312" s="335"/>
      <c r="E312" s="335"/>
      <c r="F312" s="335"/>
      <c r="G312" s="335"/>
      <c r="H312" s="335"/>
      <c r="I312" s="335"/>
      <c r="J312" s="335"/>
      <c r="K312" s="335"/>
      <c r="L312" s="335"/>
      <c r="M312" s="335"/>
      <c r="N312" s="335"/>
      <c r="O312" s="335"/>
      <c r="P312" s="335"/>
      <c r="Q312" s="335"/>
      <c r="R312" s="335"/>
      <c r="S312" s="335"/>
      <c r="T312" s="335"/>
      <c r="U312" s="335"/>
      <c r="V312" s="335"/>
      <c r="W312" s="335"/>
      <c r="X312" s="335"/>
      <c r="Y312" s="335"/>
      <c r="Z312" s="335"/>
      <c r="AA312" s="335"/>
      <c r="AB312" s="335"/>
      <c r="AC312" s="335"/>
      <c r="AD312" s="335"/>
      <c r="AE312" s="335"/>
      <c r="AF312" s="335"/>
      <c r="AG312" s="335"/>
      <c r="AH312" s="335"/>
      <c r="AI312" s="335"/>
      <c r="AJ312" s="335"/>
      <c r="AK312" s="335"/>
      <c r="AL312" s="335"/>
      <c r="AM312" s="335"/>
      <c r="AN312" s="335"/>
      <c r="AO312" s="335"/>
      <c r="AP312" s="335"/>
      <c r="AQ312" s="335"/>
      <c r="AR312" s="335"/>
      <c r="AS312" s="335"/>
      <c r="AT312" s="335"/>
      <c r="AU312" s="335"/>
      <c r="AV312" s="335"/>
      <c r="AW312" s="335"/>
      <c r="AX312" s="335"/>
      <c r="AY312" s="335"/>
    </row>
    <row r="313" spans="1:51" s="336" customFormat="1" ht="13.5">
      <c r="A313" s="335"/>
      <c r="B313" s="335"/>
      <c r="C313" s="335"/>
      <c r="D313" s="335"/>
      <c r="E313" s="335"/>
      <c r="F313" s="335"/>
      <c r="G313" s="335"/>
      <c r="H313" s="335"/>
      <c r="I313" s="335"/>
      <c r="J313" s="335"/>
      <c r="K313" s="335"/>
      <c r="L313" s="335"/>
      <c r="M313" s="335"/>
      <c r="N313" s="335"/>
      <c r="O313" s="335"/>
      <c r="P313" s="335"/>
      <c r="Q313" s="335"/>
      <c r="R313" s="335"/>
      <c r="S313" s="335"/>
      <c r="T313" s="335"/>
      <c r="U313" s="335"/>
      <c r="V313" s="335"/>
      <c r="W313" s="335"/>
      <c r="X313" s="335"/>
      <c r="Y313" s="335"/>
      <c r="Z313" s="335"/>
      <c r="AA313" s="335"/>
      <c r="AB313" s="335"/>
      <c r="AC313" s="335"/>
      <c r="AD313" s="335"/>
      <c r="AE313" s="335"/>
      <c r="AF313" s="335"/>
      <c r="AG313" s="335"/>
      <c r="AH313" s="335"/>
      <c r="AI313" s="335"/>
      <c r="AJ313" s="335"/>
      <c r="AK313" s="335"/>
      <c r="AL313" s="335"/>
      <c r="AM313" s="335"/>
      <c r="AN313" s="335"/>
      <c r="AO313" s="335"/>
      <c r="AP313" s="335"/>
      <c r="AQ313" s="335"/>
      <c r="AR313" s="335"/>
      <c r="AS313" s="335"/>
      <c r="AT313" s="335"/>
      <c r="AU313" s="335"/>
      <c r="AV313" s="335"/>
      <c r="AW313" s="335"/>
      <c r="AX313" s="335"/>
      <c r="AY313" s="335"/>
    </row>
    <row r="314" spans="1:51" s="336" customFormat="1" ht="13.5">
      <c r="A314" s="335"/>
      <c r="B314" s="335"/>
      <c r="C314" s="335"/>
      <c r="D314" s="335"/>
      <c r="E314" s="335"/>
      <c r="F314" s="335"/>
      <c r="G314" s="335"/>
      <c r="H314" s="335"/>
      <c r="I314" s="335"/>
      <c r="J314" s="335"/>
      <c r="K314" s="335"/>
      <c r="L314" s="335"/>
      <c r="M314" s="335"/>
      <c r="N314" s="335"/>
      <c r="O314" s="335"/>
      <c r="P314" s="335"/>
      <c r="Q314" s="335"/>
      <c r="R314" s="335"/>
      <c r="S314" s="335"/>
      <c r="T314" s="335"/>
      <c r="U314" s="335"/>
      <c r="V314" s="335"/>
      <c r="W314" s="335"/>
      <c r="X314" s="335"/>
      <c r="Y314" s="335"/>
      <c r="Z314" s="335"/>
      <c r="AA314" s="335"/>
      <c r="AB314" s="335"/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  <c r="AR314" s="335"/>
      <c r="AS314" s="335"/>
      <c r="AT314" s="335"/>
      <c r="AU314" s="335"/>
      <c r="AV314" s="335"/>
      <c r="AW314" s="335"/>
      <c r="AX314" s="335"/>
      <c r="AY314" s="335"/>
    </row>
    <row r="315" spans="1:51" s="336" customFormat="1" ht="13.5">
      <c r="A315" s="335"/>
      <c r="B315" s="335"/>
      <c r="C315" s="335"/>
      <c r="D315" s="335"/>
      <c r="E315" s="335"/>
      <c r="F315" s="335"/>
      <c r="G315" s="335"/>
      <c r="H315" s="335"/>
      <c r="I315" s="335"/>
      <c r="J315" s="335"/>
      <c r="K315" s="335"/>
      <c r="L315" s="335"/>
      <c r="M315" s="335"/>
      <c r="N315" s="335"/>
      <c r="O315" s="335"/>
      <c r="P315" s="335"/>
      <c r="Q315" s="335"/>
      <c r="R315" s="335"/>
      <c r="S315" s="335"/>
      <c r="T315" s="335"/>
      <c r="U315" s="335"/>
      <c r="V315" s="335"/>
      <c r="W315" s="335"/>
      <c r="X315" s="335"/>
      <c r="Y315" s="335"/>
      <c r="Z315" s="335"/>
      <c r="AA315" s="335"/>
      <c r="AB315" s="335"/>
      <c r="AC315" s="335"/>
      <c r="AD315" s="335"/>
      <c r="AE315" s="335"/>
      <c r="AF315" s="335"/>
      <c r="AG315" s="335"/>
      <c r="AH315" s="335"/>
      <c r="AI315" s="335"/>
      <c r="AJ315" s="335"/>
      <c r="AK315" s="335"/>
      <c r="AL315" s="335"/>
      <c r="AM315" s="335"/>
      <c r="AN315" s="335"/>
      <c r="AO315" s="335"/>
      <c r="AP315" s="335"/>
      <c r="AQ315" s="335"/>
      <c r="AR315" s="335"/>
      <c r="AS315" s="335"/>
      <c r="AT315" s="335"/>
      <c r="AU315" s="335"/>
      <c r="AV315" s="335"/>
      <c r="AW315" s="335"/>
      <c r="AX315" s="335"/>
      <c r="AY315" s="335"/>
    </row>
    <row r="316" spans="1:51" s="336" customFormat="1" ht="13.5">
      <c r="A316" s="335"/>
      <c r="B316" s="335"/>
      <c r="C316" s="335"/>
      <c r="D316" s="335"/>
      <c r="E316" s="335"/>
      <c r="F316" s="335"/>
      <c r="G316" s="335"/>
      <c r="H316" s="335"/>
      <c r="I316" s="335"/>
      <c r="J316" s="335"/>
      <c r="K316" s="335"/>
      <c r="L316" s="335"/>
      <c r="M316" s="335"/>
      <c r="N316" s="335"/>
      <c r="O316" s="335"/>
      <c r="P316" s="335"/>
      <c r="Q316" s="335"/>
      <c r="R316" s="335"/>
      <c r="S316" s="335"/>
      <c r="T316" s="335"/>
      <c r="U316" s="335"/>
      <c r="V316" s="335"/>
      <c r="W316" s="335"/>
      <c r="X316" s="335"/>
      <c r="Y316" s="335"/>
      <c r="Z316" s="335"/>
      <c r="AA316" s="335"/>
      <c r="AB316" s="335"/>
      <c r="AC316" s="335"/>
      <c r="AD316" s="335"/>
      <c r="AE316" s="335"/>
      <c r="AF316" s="335"/>
      <c r="AG316" s="335"/>
      <c r="AH316" s="335"/>
      <c r="AI316" s="335"/>
      <c r="AJ316" s="335"/>
      <c r="AK316" s="335"/>
      <c r="AL316" s="335"/>
      <c r="AM316" s="335"/>
      <c r="AN316" s="335"/>
      <c r="AO316" s="335"/>
      <c r="AP316" s="335"/>
      <c r="AQ316" s="335"/>
      <c r="AR316" s="335"/>
      <c r="AS316" s="335"/>
      <c r="AT316" s="335"/>
      <c r="AU316" s="335"/>
      <c r="AV316" s="335"/>
      <c r="AW316" s="335"/>
      <c r="AX316" s="335"/>
      <c r="AY316" s="335"/>
    </row>
    <row r="317" spans="1:51" s="336" customFormat="1" ht="13.5">
      <c r="A317" s="335"/>
      <c r="B317" s="335"/>
      <c r="C317" s="335"/>
      <c r="D317" s="335"/>
      <c r="E317" s="335"/>
      <c r="F317" s="335"/>
      <c r="G317" s="335"/>
      <c r="H317" s="335"/>
      <c r="I317" s="335"/>
      <c r="J317" s="335"/>
      <c r="K317" s="335"/>
      <c r="L317" s="335"/>
      <c r="M317" s="335"/>
      <c r="N317" s="335"/>
      <c r="O317" s="335"/>
      <c r="P317" s="335"/>
      <c r="Q317" s="335"/>
      <c r="R317" s="335"/>
      <c r="S317" s="335"/>
      <c r="T317" s="335"/>
      <c r="U317" s="335"/>
      <c r="V317" s="335"/>
      <c r="W317" s="335"/>
      <c r="X317" s="335"/>
      <c r="Y317" s="335"/>
      <c r="Z317" s="335"/>
      <c r="AA317" s="335"/>
      <c r="AB317" s="335"/>
      <c r="AC317" s="335"/>
      <c r="AD317" s="335"/>
      <c r="AE317" s="335"/>
      <c r="AF317" s="335"/>
      <c r="AG317" s="335"/>
      <c r="AH317" s="335"/>
      <c r="AI317" s="335"/>
      <c r="AJ317" s="335"/>
      <c r="AK317" s="335"/>
      <c r="AL317" s="335"/>
      <c r="AM317" s="335"/>
      <c r="AN317" s="335"/>
      <c r="AO317" s="335"/>
      <c r="AP317" s="335"/>
      <c r="AQ317" s="335"/>
      <c r="AR317" s="335"/>
      <c r="AS317" s="335"/>
      <c r="AT317" s="335"/>
      <c r="AU317" s="335"/>
      <c r="AV317" s="335"/>
      <c r="AW317" s="335"/>
      <c r="AX317" s="335"/>
      <c r="AY317" s="335"/>
    </row>
    <row r="318" spans="1:51" s="336" customFormat="1" ht="13.5">
      <c r="A318" s="335"/>
      <c r="B318" s="335"/>
      <c r="C318" s="335"/>
      <c r="D318" s="335"/>
      <c r="E318" s="335"/>
      <c r="F318" s="335"/>
      <c r="G318" s="335"/>
      <c r="H318" s="335"/>
      <c r="I318" s="335"/>
      <c r="J318" s="335"/>
      <c r="K318" s="335"/>
      <c r="L318" s="335"/>
      <c r="M318" s="335"/>
      <c r="N318" s="335"/>
      <c r="O318" s="335"/>
      <c r="P318" s="335"/>
      <c r="Q318" s="335"/>
      <c r="R318" s="335"/>
      <c r="S318" s="335"/>
      <c r="T318" s="335"/>
      <c r="U318" s="335"/>
      <c r="V318" s="335"/>
      <c r="W318" s="335"/>
      <c r="X318" s="335"/>
      <c r="Y318" s="335"/>
      <c r="Z318" s="335"/>
      <c r="AA318" s="335"/>
      <c r="AB318" s="335"/>
      <c r="AC318" s="335"/>
      <c r="AD318" s="335"/>
      <c r="AE318" s="335"/>
      <c r="AF318" s="335"/>
      <c r="AG318" s="335"/>
      <c r="AH318" s="335"/>
      <c r="AI318" s="335"/>
      <c r="AJ318" s="335"/>
      <c r="AK318" s="335"/>
      <c r="AL318" s="335"/>
      <c r="AM318" s="335"/>
      <c r="AN318" s="335"/>
      <c r="AO318" s="335"/>
      <c r="AP318" s="335"/>
      <c r="AQ318" s="335"/>
      <c r="AR318" s="335"/>
      <c r="AS318" s="335"/>
      <c r="AT318" s="335"/>
      <c r="AU318" s="335"/>
      <c r="AV318" s="335"/>
      <c r="AW318" s="335"/>
      <c r="AX318" s="335"/>
      <c r="AY318" s="335"/>
    </row>
    <row r="319" spans="1:51" s="336" customFormat="1" ht="13.5">
      <c r="A319" s="335"/>
      <c r="B319" s="335"/>
      <c r="C319" s="335"/>
      <c r="D319" s="335"/>
      <c r="E319" s="335"/>
      <c r="F319" s="335"/>
      <c r="G319" s="335"/>
      <c r="H319" s="335"/>
      <c r="I319" s="335"/>
      <c r="J319" s="335"/>
      <c r="K319" s="335"/>
      <c r="L319" s="335"/>
      <c r="M319" s="335"/>
      <c r="N319" s="335"/>
      <c r="O319" s="335"/>
      <c r="P319" s="335"/>
      <c r="Q319" s="335"/>
      <c r="R319" s="335"/>
      <c r="S319" s="335"/>
      <c r="T319" s="335"/>
      <c r="U319" s="335"/>
      <c r="V319" s="335"/>
      <c r="W319" s="335"/>
      <c r="X319" s="335"/>
      <c r="Y319" s="335"/>
      <c r="Z319" s="335"/>
      <c r="AA319" s="335"/>
      <c r="AB319" s="335"/>
      <c r="AC319" s="335"/>
      <c r="AD319" s="335"/>
      <c r="AE319" s="335"/>
      <c r="AF319" s="335"/>
      <c r="AG319" s="335"/>
      <c r="AH319" s="335"/>
      <c r="AI319" s="335"/>
      <c r="AJ319" s="335"/>
      <c r="AK319" s="335"/>
      <c r="AL319" s="335"/>
      <c r="AM319" s="335"/>
      <c r="AN319" s="335"/>
      <c r="AO319" s="335"/>
      <c r="AP319" s="335"/>
      <c r="AQ319" s="335"/>
      <c r="AR319" s="335"/>
      <c r="AS319" s="335"/>
      <c r="AT319" s="335"/>
      <c r="AU319" s="335"/>
      <c r="AV319" s="335"/>
      <c r="AW319" s="335"/>
      <c r="AX319" s="335"/>
      <c r="AY319" s="335"/>
    </row>
    <row r="320" spans="1:51" s="336" customFormat="1" ht="13.5">
      <c r="A320" s="335"/>
      <c r="B320" s="335"/>
      <c r="C320" s="335"/>
      <c r="D320" s="335"/>
      <c r="E320" s="335"/>
      <c r="F320" s="335"/>
      <c r="G320" s="335"/>
      <c r="H320" s="335"/>
      <c r="I320" s="335"/>
      <c r="J320" s="335"/>
      <c r="K320" s="335"/>
      <c r="L320" s="335"/>
      <c r="M320" s="335"/>
      <c r="N320" s="335"/>
      <c r="O320" s="335"/>
      <c r="P320" s="335"/>
      <c r="Q320" s="335"/>
      <c r="R320" s="335"/>
      <c r="S320" s="335"/>
      <c r="T320" s="335"/>
      <c r="U320" s="335"/>
      <c r="V320" s="335"/>
      <c r="W320" s="335"/>
      <c r="X320" s="335"/>
      <c r="Y320" s="335"/>
      <c r="Z320" s="335"/>
      <c r="AA320" s="335"/>
      <c r="AB320" s="335"/>
      <c r="AC320" s="335"/>
      <c r="AD320" s="335"/>
      <c r="AE320" s="335"/>
      <c r="AF320" s="335"/>
      <c r="AG320" s="335"/>
      <c r="AH320" s="335"/>
      <c r="AI320" s="335"/>
      <c r="AJ320" s="335"/>
      <c r="AK320" s="335"/>
      <c r="AL320" s="335"/>
      <c r="AM320" s="335"/>
      <c r="AN320" s="335"/>
      <c r="AO320" s="335"/>
      <c r="AP320" s="335"/>
      <c r="AQ320" s="335"/>
      <c r="AR320" s="335"/>
      <c r="AS320" s="335"/>
      <c r="AT320" s="335"/>
      <c r="AU320" s="335"/>
      <c r="AV320" s="335"/>
      <c r="AW320" s="335"/>
      <c r="AX320" s="335"/>
      <c r="AY320" s="335"/>
    </row>
    <row r="321" spans="1:51" s="336" customFormat="1" ht="13.5">
      <c r="A321" s="335"/>
      <c r="B321" s="335"/>
      <c r="C321" s="335"/>
      <c r="D321" s="335"/>
      <c r="E321" s="335"/>
      <c r="F321" s="335"/>
      <c r="G321" s="335"/>
      <c r="H321" s="335"/>
      <c r="I321" s="335"/>
      <c r="J321" s="335"/>
      <c r="K321" s="335"/>
      <c r="L321" s="335"/>
      <c r="M321" s="335"/>
      <c r="N321" s="335"/>
      <c r="O321" s="335"/>
      <c r="P321" s="335"/>
      <c r="Q321" s="335"/>
      <c r="R321" s="335"/>
      <c r="S321" s="335"/>
      <c r="T321" s="335"/>
      <c r="U321" s="335"/>
      <c r="V321" s="335"/>
      <c r="W321" s="335"/>
      <c r="X321" s="335"/>
      <c r="Y321" s="335"/>
      <c r="Z321" s="335"/>
      <c r="AA321" s="335"/>
      <c r="AB321" s="335"/>
      <c r="AC321" s="335"/>
      <c r="AD321" s="335"/>
      <c r="AE321" s="335"/>
      <c r="AF321" s="335"/>
      <c r="AG321" s="335"/>
      <c r="AH321" s="335"/>
      <c r="AI321" s="335"/>
      <c r="AJ321" s="335"/>
      <c r="AK321" s="335"/>
      <c r="AL321" s="335"/>
      <c r="AM321" s="335"/>
      <c r="AN321" s="335"/>
      <c r="AO321" s="335"/>
      <c r="AP321" s="335"/>
      <c r="AQ321" s="335"/>
      <c r="AR321" s="335"/>
      <c r="AS321" s="335"/>
      <c r="AT321" s="335"/>
      <c r="AU321" s="335"/>
      <c r="AV321" s="335"/>
      <c r="AW321" s="335"/>
      <c r="AX321" s="335"/>
      <c r="AY321" s="335"/>
    </row>
    <row r="322" spans="1:51" s="336" customFormat="1" ht="13.5">
      <c r="A322" s="335"/>
      <c r="B322" s="335"/>
      <c r="C322" s="335"/>
      <c r="D322" s="335"/>
      <c r="E322" s="335"/>
      <c r="F322" s="335"/>
      <c r="G322" s="335"/>
      <c r="H322" s="335"/>
      <c r="I322" s="335"/>
      <c r="J322" s="335"/>
      <c r="K322" s="335"/>
      <c r="L322" s="335"/>
      <c r="M322" s="335"/>
      <c r="N322" s="335"/>
      <c r="O322" s="335"/>
      <c r="P322" s="335"/>
      <c r="Q322" s="335"/>
      <c r="R322" s="335"/>
      <c r="S322" s="335"/>
      <c r="T322" s="335"/>
      <c r="U322" s="335"/>
      <c r="V322" s="335"/>
      <c r="W322" s="335"/>
      <c r="X322" s="335"/>
      <c r="Y322" s="335"/>
      <c r="Z322" s="335"/>
      <c r="AA322" s="335"/>
      <c r="AB322" s="335"/>
      <c r="AC322" s="335"/>
      <c r="AD322" s="335"/>
      <c r="AE322" s="335"/>
      <c r="AF322" s="335"/>
      <c r="AG322" s="335"/>
      <c r="AH322" s="335"/>
      <c r="AI322" s="335"/>
      <c r="AJ322" s="335"/>
      <c r="AK322" s="335"/>
      <c r="AL322" s="335"/>
      <c r="AM322" s="335"/>
      <c r="AN322" s="335"/>
      <c r="AO322" s="335"/>
      <c r="AP322" s="335"/>
      <c r="AQ322" s="335"/>
      <c r="AR322" s="335"/>
      <c r="AS322" s="335"/>
      <c r="AT322" s="335"/>
      <c r="AU322" s="335"/>
      <c r="AV322" s="335"/>
      <c r="AW322" s="335"/>
      <c r="AX322" s="335"/>
      <c r="AY322" s="335"/>
    </row>
    <row r="323" spans="1:51" s="336" customFormat="1" ht="13.5">
      <c r="A323" s="335"/>
      <c r="B323" s="335"/>
      <c r="C323" s="335"/>
      <c r="D323" s="335"/>
      <c r="E323" s="335"/>
      <c r="F323" s="335"/>
      <c r="G323" s="335"/>
      <c r="H323" s="335"/>
      <c r="I323" s="335"/>
      <c r="J323" s="335"/>
      <c r="K323" s="335"/>
      <c r="L323" s="335"/>
      <c r="M323" s="335"/>
      <c r="N323" s="335"/>
      <c r="O323" s="335"/>
      <c r="P323" s="335"/>
      <c r="Q323" s="335"/>
      <c r="R323" s="335"/>
      <c r="S323" s="335"/>
      <c r="T323" s="335"/>
      <c r="U323" s="335"/>
      <c r="V323" s="335"/>
      <c r="W323" s="335"/>
      <c r="X323" s="335"/>
      <c r="Y323" s="335"/>
      <c r="Z323" s="335"/>
      <c r="AA323" s="335"/>
      <c r="AB323" s="335"/>
      <c r="AC323" s="335"/>
      <c r="AD323" s="335"/>
      <c r="AE323" s="335"/>
      <c r="AF323" s="335"/>
      <c r="AG323" s="335"/>
      <c r="AH323" s="335"/>
      <c r="AI323" s="335"/>
      <c r="AJ323" s="335"/>
      <c r="AK323" s="335"/>
      <c r="AL323" s="335"/>
      <c r="AM323" s="335"/>
      <c r="AN323" s="335"/>
      <c r="AO323" s="335"/>
      <c r="AP323" s="335"/>
      <c r="AQ323" s="335"/>
      <c r="AR323" s="335"/>
      <c r="AS323" s="335"/>
      <c r="AT323" s="335"/>
      <c r="AU323" s="335"/>
      <c r="AV323" s="335"/>
      <c r="AW323" s="335"/>
      <c r="AX323" s="335"/>
      <c r="AY323" s="335"/>
    </row>
    <row r="324" spans="1:51" s="336" customFormat="1" ht="13.5">
      <c r="A324" s="335"/>
      <c r="B324" s="335"/>
      <c r="C324" s="335"/>
      <c r="D324" s="335"/>
      <c r="E324" s="335"/>
      <c r="F324" s="335"/>
      <c r="G324" s="335"/>
      <c r="H324" s="335"/>
      <c r="I324" s="335"/>
      <c r="J324" s="335"/>
      <c r="K324" s="335"/>
      <c r="L324" s="335"/>
      <c r="M324" s="335"/>
      <c r="N324" s="335"/>
      <c r="O324" s="335"/>
      <c r="P324" s="335"/>
      <c r="Q324" s="335"/>
      <c r="R324" s="335"/>
      <c r="S324" s="335"/>
      <c r="T324" s="335"/>
      <c r="U324" s="335"/>
      <c r="V324" s="335"/>
      <c r="W324" s="335"/>
      <c r="X324" s="335"/>
      <c r="Y324" s="335"/>
      <c r="Z324" s="335"/>
      <c r="AA324" s="335"/>
      <c r="AB324" s="335"/>
      <c r="AC324" s="335"/>
      <c r="AD324" s="335"/>
      <c r="AE324" s="335"/>
      <c r="AF324" s="335"/>
      <c r="AG324" s="335"/>
      <c r="AH324" s="335"/>
      <c r="AI324" s="335"/>
      <c r="AJ324" s="335"/>
      <c r="AK324" s="335"/>
      <c r="AL324" s="335"/>
      <c r="AM324" s="335"/>
      <c r="AN324" s="335"/>
      <c r="AO324" s="335"/>
      <c r="AP324" s="335"/>
      <c r="AQ324" s="335"/>
      <c r="AR324" s="335"/>
      <c r="AS324" s="335"/>
      <c r="AT324" s="335"/>
      <c r="AU324" s="335"/>
      <c r="AV324" s="335"/>
      <c r="AW324" s="335"/>
      <c r="AX324" s="335"/>
      <c r="AY324" s="335"/>
    </row>
    <row r="325" spans="1:51" s="336" customFormat="1" ht="13.5">
      <c r="A325" s="335"/>
      <c r="B325" s="335"/>
      <c r="C325" s="335"/>
      <c r="D325" s="335"/>
      <c r="E325" s="335"/>
      <c r="F325" s="335"/>
      <c r="G325" s="335"/>
      <c r="H325" s="335"/>
      <c r="I325" s="335"/>
      <c r="J325" s="335"/>
      <c r="K325" s="335"/>
      <c r="L325" s="335"/>
      <c r="M325" s="335"/>
      <c r="N325" s="335"/>
      <c r="O325" s="335"/>
      <c r="P325" s="335"/>
      <c r="Q325" s="335"/>
      <c r="R325" s="335"/>
      <c r="S325" s="335"/>
      <c r="T325" s="335"/>
      <c r="U325" s="335"/>
      <c r="V325" s="335"/>
      <c r="W325" s="335"/>
      <c r="X325" s="335"/>
      <c r="Y325" s="335"/>
      <c r="Z325" s="335"/>
      <c r="AA325" s="335"/>
      <c r="AB325" s="335"/>
      <c r="AC325" s="335"/>
      <c r="AD325" s="335"/>
      <c r="AE325" s="335"/>
      <c r="AF325" s="335"/>
      <c r="AG325" s="335"/>
      <c r="AH325" s="335"/>
      <c r="AI325" s="335"/>
      <c r="AJ325" s="335"/>
      <c r="AK325" s="335"/>
      <c r="AL325" s="335"/>
      <c r="AM325" s="335"/>
      <c r="AN325" s="335"/>
      <c r="AO325" s="335"/>
      <c r="AP325" s="335"/>
      <c r="AQ325" s="335"/>
      <c r="AR325" s="335"/>
      <c r="AS325" s="335"/>
      <c r="AT325" s="335"/>
      <c r="AU325" s="335"/>
      <c r="AV325" s="335"/>
      <c r="AW325" s="335"/>
      <c r="AX325" s="335"/>
      <c r="AY325" s="335"/>
    </row>
    <row r="326" spans="1:51" s="336" customFormat="1" ht="13.5">
      <c r="A326" s="335"/>
      <c r="B326" s="335"/>
      <c r="C326" s="335"/>
      <c r="D326" s="335"/>
      <c r="E326" s="335"/>
      <c r="F326" s="335"/>
      <c r="G326" s="335"/>
      <c r="H326" s="335"/>
      <c r="I326" s="335"/>
      <c r="J326" s="335"/>
      <c r="K326" s="335"/>
      <c r="L326" s="335"/>
      <c r="M326" s="335"/>
      <c r="N326" s="335"/>
      <c r="O326" s="335"/>
      <c r="P326" s="335"/>
      <c r="Q326" s="335"/>
      <c r="R326" s="335"/>
      <c r="S326" s="335"/>
      <c r="T326" s="335"/>
      <c r="U326" s="335"/>
      <c r="V326" s="335"/>
      <c r="W326" s="335"/>
      <c r="X326" s="335"/>
      <c r="Y326" s="335"/>
      <c r="Z326" s="335"/>
      <c r="AA326" s="335"/>
      <c r="AB326" s="335"/>
      <c r="AC326" s="335"/>
      <c r="AD326" s="335"/>
      <c r="AE326" s="335"/>
      <c r="AF326" s="335"/>
      <c r="AG326" s="335"/>
      <c r="AH326" s="335"/>
      <c r="AI326" s="335"/>
      <c r="AJ326" s="335"/>
      <c r="AK326" s="335"/>
      <c r="AL326" s="335"/>
      <c r="AM326" s="335"/>
      <c r="AN326" s="335"/>
      <c r="AO326" s="335"/>
      <c r="AP326" s="335"/>
      <c r="AQ326" s="335"/>
      <c r="AR326" s="335"/>
      <c r="AS326" s="335"/>
      <c r="AT326" s="335"/>
      <c r="AU326" s="335"/>
      <c r="AV326" s="335"/>
      <c r="AW326" s="335"/>
      <c r="AX326" s="335"/>
      <c r="AY326" s="335"/>
    </row>
    <row r="327" spans="1:51" s="336" customFormat="1" ht="13.5">
      <c r="A327" s="335"/>
      <c r="B327" s="335"/>
      <c r="C327" s="335"/>
      <c r="D327" s="335"/>
      <c r="E327" s="335"/>
      <c r="F327" s="335"/>
      <c r="G327" s="335"/>
      <c r="H327" s="335"/>
      <c r="I327" s="335"/>
      <c r="J327" s="335"/>
      <c r="K327" s="335"/>
      <c r="L327" s="335"/>
      <c r="M327" s="335"/>
      <c r="N327" s="335"/>
      <c r="O327" s="335"/>
      <c r="P327" s="335"/>
      <c r="Q327" s="335"/>
      <c r="R327" s="335"/>
      <c r="S327" s="335"/>
      <c r="T327" s="335"/>
      <c r="U327" s="335"/>
      <c r="V327" s="335"/>
      <c r="W327" s="335"/>
      <c r="X327" s="335"/>
      <c r="Y327" s="335"/>
      <c r="Z327" s="335"/>
      <c r="AA327" s="335"/>
      <c r="AB327" s="335"/>
      <c r="AC327" s="335"/>
      <c r="AD327" s="335"/>
      <c r="AE327" s="335"/>
      <c r="AF327" s="335"/>
      <c r="AG327" s="335"/>
      <c r="AH327" s="335"/>
      <c r="AI327" s="335"/>
      <c r="AJ327" s="335"/>
      <c r="AK327" s="335"/>
      <c r="AL327" s="335"/>
      <c r="AM327" s="335"/>
      <c r="AN327" s="335"/>
      <c r="AO327" s="335"/>
      <c r="AP327" s="335"/>
      <c r="AQ327" s="335"/>
      <c r="AR327" s="335"/>
      <c r="AS327" s="335"/>
      <c r="AT327" s="335"/>
      <c r="AU327" s="335"/>
      <c r="AV327" s="335"/>
      <c r="AW327" s="335"/>
      <c r="AX327" s="335"/>
      <c r="AY327" s="335"/>
    </row>
    <row r="328" spans="1:51" s="336" customFormat="1" ht="13.5">
      <c r="A328" s="335"/>
      <c r="B328" s="335"/>
      <c r="C328" s="335"/>
      <c r="D328" s="335"/>
      <c r="E328" s="335"/>
      <c r="F328" s="335"/>
      <c r="G328" s="335"/>
      <c r="H328" s="335"/>
      <c r="I328" s="335"/>
      <c r="J328" s="335"/>
      <c r="K328" s="335"/>
      <c r="L328" s="335"/>
      <c r="M328" s="335"/>
      <c r="N328" s="335"/>
      <c r="O328" s="335"/>
      <c r="P328" s="335"/>
      <c r="Q328" s="335"/>
      <c r="R328" s="335"/>
      <c r="S328" s="335"/>
      <c r="T328" s="335"/>
      <c r="U328" s="335"/>
      <c r="V328" s="335"/>
      <c r="W328" s="335"/>
      <c r="X328" s="335"/>
      <c r="Y328" s="335"/>
      <c r="Z328" s="335"/>
      <c r="AA328" s="335"/>
      <c r="AB328" s="335"/>
      <c r="AC328" s="335"/>
      <c r="AD328" s="335"/>
      <c r="AE328" s="335"/>
      <c r="AF328" s="335"/>
      <c r="AG328" s="335"/>
      <c r="AH328" s="335"/>
      <c r="AI328" s="335"/>
      <c r="AJ328" s="335"/>
      <c r="AK328" s="335"/>
      <c r="AL328" s="335"/>
      <c r="AM328" s="335"/>
      <c r="AN328" s="335"/>
      <c r="AO328" s="335"/>
      <c r="AP328" s="335"/>
      <c r="AQ328" s="335"/>
      <c r="AR328" s="335"/>
      <c r="AS328" s="335"/>
      <c r="AT328" s="335"/>
      <c r="AU328" s="335"/>
      <c r="AV328" s="335"/>
      <c r="AW328" s="335"/>
      <c r="AX328" s="335"/>
      <c r="AY328" s="335"/>
    </row>
    <row r="329" spans="1:51" s="336" customFormat="1" ht="13.5">
      <c r="A329" s="335"/>
      <c r="B329" s="335"/>
      <c r="C329" s="335"/>
      <c r="D329" s="335"/>
      <c r="E329" s="335"/>
      <c r="F329" s="335"/>
      <c r="G329" s="335"/>
      <c r="H329" s="335"/>
      <c r="I329" s="335"/>
      <c r="J329" s="335"/>
      <c r="K329" s="335"/>
      <c r="L329" s="335"/>
      <c r="M329" s="335"/>
      <c r="N329" s="335"/>
      <c r="O329" s="335"/>
      <c r="P329" s="335"/>
      <c r="Q329" s="335"/>
      <c r="R329" s="335"/>
      <c r="S329" s="335"/>
      <c r="T329" s="335"/>
      <c r="U329" s="335"/>
      <c r="V329" s="335"/>
      <c r="W329" s="335"/>
      <c r="X329" s="335"/>
      <c r="Y329" s="335"/>
      <c r="Z329" s="335"/>
      <c r="AA329" s="335"/>
      <c r="AB329" s="335"/>
      <c r="AC329" s="335"/>
      <c r="AD329" s="335"/>
      <c r="AE329" s="335"/>
      <c r="AF329" s="335"/>
      <c r="AG329" s="335"/>
      <c r="AH329" s="335"/>
      <c r="AI329" s="335"/>
      <c r="AJ329" s="335"/>
      <c r="AK329" s="335"/>
      <c r="AL329" s="335"/>
      <c r="AM329" s="335"/>
      <c r="AN329" s="335"/>
      <c r="AO329" s="335"/>
      <c r="AP329" s="335"/>
      <c r="AQ329" s="335"/>
      <c r="AR329" s="335"/>
      <c r="AS329" s="335"/>
      <c r="AT329" s="335"/>
      <c r="AU329" s="335"/>
      <c r="AV329" s="335"/>
      <c r="AW329" s="335"/>
      <c r="AX329" s="335"/>
      <c r="AY329" s="335"/>
    </row>
    <row r="330" spans="1:51" s="336" customFormat="1" ht="13.5">
      <c r="A330" s="335"/>
      <c r="B330" s="335"/>
      <c r="C330" s="335"/>
      <c r="D330" s="335"/>
      <c r="E330" s="335"/>
      <c r="F330" s="335"/>
      <c r="G330" s="335"/>
      <c r="H330" s="335"/>
      <c r="I330" s="335"/>
      <c r="J330" s="335"/>
      <c r="K330" s="335"/>
      <c r="L330" s="335"/>
      <c r="M330" s="335"/>
      <c r="N330" s="335"/>
      <c r="O330" s="335"/>
      <c r="P330" s="335"/>
      <c r="Q330" s="335"/>
      <c r="R330" s="335"/>
      <c r="S330" s="335"/>
      <c r="T330" s="335"/>
      <c r="U330" s="335"/>
      <c r="V330" s="335"/>
      <c r="W330" s="335"/>
      <c r="X330" s="335"/>
      <c r="Y330" s="335"/>
      <c r="Z330" s="335"/>
      <c r="AA330" s="335"/>
      <c r="AB330" s="335"/>
      <c r="AC330" s="335"/>
      <c r="AD330" s="335"/>
      <c r="AE330" s="335"/>
      <c r="AF330" s="335"/>
      <c r="AG330" s="335"/>
      <c r="AH330" s="335"/>
      <c r="AI330" s="335"/>
      <c r="AJ330" s="335"/>
      <c r="AK330" s="335"/>
      <c r="AL330" s="335"/>
      <c r="AM330" s="335"/>
      <c r="AN330" s="335"/>
      <c r="AO330" s="335"/>
      <c r="AP330" s="335"/>
      <c r="AQ330" s="335"/>
      <c r="AR330" s="335"/>
      <c r="AS330" s="335"/>
      <c r="AT330" s="335"/>
      <c r="AU330" s="335"/>
      <c r="AV330" s="335"/>
      <c r="AW330" s="335"/>
      <c r="AX330" s="335"/>
      <c r="AY330" s="335"/>
    </row>
    <row r="331" spans="1:51" s="336" customFormat="1" ht="13.5">
      <c r="A331" s="335"/>
      <c r="B331" s="335"/>
      <c r="C331" s="335"/>
      <c r="D331" s="335"/>
      <c r="E331" s="335"/>
      <c r="F331" s="335"/>
      <c r="G331" s="335"/>
      <c r="H331" s="335"/>
      <c r="I331" s="335"/>
      <c r="J331" s="335"/>
      <c r="K331" s="335"/>
      <c r="L331" s="335"/>
      <c r="M331" s="335"/>
      <c r="N331" s="335"/>
      <c r="O331" s="335"/>
      <c r="P331" s="335"/>
      <c r="Q331" s="335"/>
      <c r="R331" s="335"/>
      <c r="S331" s="335"/>
      <c r="T331" s="335"/>
      <c r="U331" s="335"/>
      <c r="V331" s="335"/>
      <c r="W331" s="335"/>
      <c r="X331" s="335"/>
      <c r="Y331" s="335"/>
      <c r="Z331" s="335"/>
      <c r="AA331" s="335"/>
      <c r="AB331" s="335"/>
      <c r="AC331" s="335"/>
      <c r="AD331" s="335"/>
      <c r="AE331" s="335"/>
      <c r="AF331" s="335"/>
      <c r="AG331" s="335"/>
      <c r="AH331" s="335"/>
      <c r="AI331" s="335"/>
      <c r="AJ331" s="335"/>
      <c r="AK331" s="335"/>
      <c r="AL331" s="335"/>
      <c r="AM331" s="335"/>
      <c r="AN331" s="335"/>
      <c r="AO331" s="335"/>
      <c r="AP331" s="335"/>
      <c r="AQ331" s="335"/>
      <c r="AR331" s="335"/>
      <c r="AS331" s="335"/>
      <c r="AT331" s="335"/>
      <c r="AU331" s="335"/>
      <c r="AV331" s="335"/>
      <c r="AW331" s="335"/>
      <c r="AX331" s="335"/>
      <c r="AY331" s="335"/>
    </row>
    <row r="332" spans="1:51" s="336" customFormat="1" ht="13.5">
      <c r="A332" s="335"/>
      <c r="B332" s="335"/>
      <c r="C332" s="335"/>
      <c r="D332" s="335"/>
      <c r="E332" s="335"/>
      <c r="F332" s="335"/>
      <c r="G332" s="335"/>
      <c r="H332" s="335"/>
      <c r="I332" s="335"/>
      <c r="J332" s="335"/>
      <c r="K332" s="335"/>
      <c r="L332" s="335"/>
      <c r="M332" s="335"/>
      <c r="N332" s="335"/>
      <c r="O332" s="335"/>
      <c r="P332" s="335"/>
      <c r="Q332" s="335"/>
      <c r="R332" s="335"/>
      <c r="S332" s="335"/>
      <c r="T332" s="335"/>
      <c r="U332" s="335"/>
      <c r="V332" s="335"/>
      <c r="W332" s="335"/>
      <c r="X332" s="335"/>
      <c r="Y332" s="335"/>
      <c r="Z332" s="335"/>
      <c r="AA332" s="335"/>
      <c r="AB332" s="335"/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  <c r="AR332" s="335"/>
      <c r="AS332" s="335"/>
      <c r="AT332" s="335"/>
      <c r="AU332" s="335"/>
      <c r="AV332" s="335"/>
      <c r="AW332" s="335"/>
      <c r="AX332" s="335"/>
      <c r="AY332" s="335"/>
    </row>
    <row r="333" spans="1:51" s="336" customFormat="1" ht="13.5">
      <c r="A333" s="335"/>
      <c r="B333" s="335"/>
      <c r="C333" s="335"/>
      <c r="D333" s="335"/>
      <c r="E333" s="335"/>
      <c r="F333" s="335"/>
      <c r="G333" s="335"/>
      <c r="H333" s="335"/>
      <c r="I333" s="335"/>
      <c r="J333" s="335"/>
      <c r="K333" s="335"/>
      <c r="L333" s="335"/>
      <c r="M333" s="335"/>
      <c r="N333" s="335"/>
      <c r="O333" s="335"/>
      <c r="P333" s="335"/>
      <c r="Q333" s="335"/>
      <c r="R333" s="335"/>
      <c r="S333" s="335"/>
      <c r="T333" s="335"/>
      <c r="U333" s="335"/>
      <c r="V333" s="335"/>
      <c r="W333" s="335"/>
      <c r="X333" s="335"/>
      <c r="Y333" s="335"/>
      <c r="Z333" s="335"/>
      <c r="AA333" s="335"/>
      <c r="AB333" s="335"/>
      <c r="AC333" s="335"/>
      <c r="AD333" s="335"/>
      <c r="AE333" s="335"/>
      <c r="AF333" s="335"/>
      <c r="AG333" s="335"/>
      <c r="AH333" s="335"/>
      <c r="AI333" s="335"/>
      <c r="AJ333" s="335"/>
      <c r="AK333" s="335"/>
      <c r="AL333" s="335"/>
      <c r="AM333" s="335"/>
      <c r="AN333" s="335"/>
      <c r="AO333" s="335"/>
      <c r="AP333" s="335"/>
      <c r="AQ333" s="335"/>
      <c r="AR333" s="335"/>
      <c r="AS333" s="335"/>
      <c r="AT333" s="335"/>
      <c r="AU333" s="335"/>
      <c r="AV333" s="335"/>
      <c r="AW333" s="335"/>
      <c r="AX333" s="335"/>
      <c r="AY333" s="335"/>
    </row>
    <row r="334" spans="1:51" s="336" customFormat="1" ht="13.5">
      <c r="A334" s="335"/>
      <c r="B334" s="335"/>
      <c r="C334" s="335"/>
      <c r="D334" s="335"/>
      <c r="E334" s="335"/>
      <c r="F334" s="335"/>
      <c r="G334" s="335"/>
      <c r="H334" s="335"/>
      <c r="I334" s="335"/>
      <c r="J334" s="335"/>
      <c r="K334" s="335"/>
      <c r="L334" s="335"/>
      <c r="M334" s="335"/>
      <c r="N334" s="335"/>
      <c r="O334" s="335"/>
      <c r="P334" s="335"/>
      <c r="Q334" s="335"/>
      <c r="R334" s="335"/>
      <c r="S334" s="335"/>
      <c r="T334" s="335"/>
      <c r="U334" s="335"/>
      <c r="V334" s="335"/>
      <c r="W334" s="335"/>
      <c r="X334" s="335"/>
      <c r="Y334" s="335"/>
      <c r="Z334" s="335"/>
      <c r="AA334" s="335"/>
      <c r="AB334" s="335"/>
      <c r="AC334" s="335"/>
      <c r="AD334" s="335"/>
      <c r="AE334" s="335"/>
      <c r="AF334" s="335"/>
      <c r="AG334" s="335"/>
      <c r="AH334" s="335"/>
      <c r="AI334" s="335"/>
      <c r="AJ334" s="335"/>
      <c r="AK334" s="335"/>
      <c r="AL334" s="335"/>
      <c r="AM334" s="335"/>
      <c r="AN334" s="335"/>
      <c r="AO334" s="335"/>
      <c r="AP334" s="335"/>
      <c r="AQ334" s="335"/>
      <c r="AR334" s="335"/>
      <c r="AS334" s="335"/>
      <c r="AT334" s="335"/>
      <c r="AU334" s="335"/>
      <c r="AV334" s="335"/>
      <c r="AW334" s="335"/>
      <c r="AX334" s="335"/>
      <c r="AY334" s="335"/>
    </row>
    <row r="335" spans="1:51" s="336" customFormat="1" ht="13.5">
      <c r="A335" s="335"/>
      <c r="B335" s="335"/>
      <c r="C335" s="335"/>
      <c r="D335" s="335"/>
      <c r="E335" s="335"/>
      <c r="F335" s="335"/>
      <c r="G335" s="335"/>
      <c r="H335" s="335"/>
      <c r="I335" s="335"/>
      <c r="J335" s="335"/>
      <c r="K335" s="335"/>
      <c r="L335" s="335"/>
      <c r="M335" s="335"/>
      <c r="N335" s="335"/>
      <c r="O335" s="335"/>
      <c r="P335" s="335"/>
      <c r="Q335" s="335"/>
      <c r="R335" s="335"/>
      <c r="S335" s="335"/>
      <c r="T335" s="335"/>
      <c r="U335" s="335"/>
      <c r="V335" s="335"/>
      <c r="W335" s="335"/>
      <c r="X335" s="335"/>
      <c r="Y335" s="335"/>
      <c r="Z335" s="335"/>
      <c r="AA335" s="335"/>
      <c r="AB335" s="335"/>
      <c r="AC335" s="335"/>
      <c r="AD335" s="335"/>
      <c r="AE335" s="335"/>
      <c r="AF335" s="335"/>
      <c r="AG335" s="335"/>
      <c r="AH335" s="335"/>
      <c r="AI335" s="335"/>
      <c r="AJ335" s="335"/>
      <c r="AK335" s="335"/>
      <c r="AL335" s="335"/>
      <c r="AM335" s="335"/>
      <c r="AN335" s="335"/>
      <c r="AO335" s="335"/>
      <c r="AP335" s="335"/>
      <c r="AQ335" s="335"/>
      <c r="AR335" s="335"/>
      <c r="AS335" s="335"/>
      <c r="AT335" s="335"/>
      <c r="AU335" s="335"/>
      <c r="AV335" s="335"/>
      <c r="AW335" s="335"/>
      <c r="AX335" s="335"/>
      <c r="AY335" s="335"/>
    </row>
    <row r="336" spans="1:51" s="336" customFormat="1" ht="13.5">
      <c r="A336" s="335"/>
      <c r="B336" s="335"/>
      <c r="C336" s="335"/>
      <c r="D336" s="335"/>
      <c r="E336" s="335"/>
      <c r="F336" s="335"/>
      <c r="G336" s="335"/>
      <c r="H336" s="335"/>
      <c r="I336" s="335"/>
      <c r="J336" s="335"/>
      <c r="K336" s="335"/>
      <c r="L336" s="335"/>
      <c r="M336" s="335"/>
      <c r="N336" s="335"/>
      <c r="O336" s="335"/>
      <c r="P336" s="335"/>
      <c r="Q336" s="335"/>
      <c r="R336" s="335"/>
      <c r="S336" s="335"/>
      <c r="T336" s="335"/>
      <c r="U336" s="335"/>
      <c r="V336" s="335"/>
      <c r="W336" s="335"/>
      <c r="X336" s="335"/>
      <c r="Y336" s="335"/>
      <c r="Z336" s="335"/>
      <c r="AA336" s="335"/>
      <c r="AB336" s="335"/>
      <c r="AC336" s="335"/>
      <c r="AD336" s="335"/>
      <c r="AE336" s="335"/>
      <c r="AF336" s="335"/>
      <c r="AG336" s="335"/>
      <c r="AH336" s="335"/>
      <c r="AI336" s="335"/>
      <c r="AJ336" s="335"/>
      <c r="AK336" s="335"/>
      <c r="AL336" s="335"/>
      <c r="AM336" s="335"/>
      <c r="AN336" s="335"/>
      <c r="AO336" s="335"/>
      <c r="AP336" s="335"/>
      <c r="AQ336" s="335"/>
      <c r="AR336" s="335"/>
      <c r="AS336" s="335"/>
      <c r="AT336" s="335"/>
      <c r="AU336" s="335"/>
      <c r="AV336" s="335"/>
      <c r="AW336" s="335"/>
      <c r="AX336" s="335"/>
      <c r="AY336" s="335"/>
    </row>
    <row r="337" spans="1:51" s="336" customFormat="1" ht="13.5">
      <c r="A337" s="335"/>
      <c r="B337" s="335"/>
      <c r="C337" s="335"/>
      <c r="D337" s="335"/>
      <c r="E337" s="335"/>
      <c r="F337" s="335"/>
      <c r="G337" s="335"/>
      <c r="H337" s="335"/>
      <c r="I337" s="335"/>
      <c r="J337" s="335"/>
      <c r="K337" s="335"/>
      <c r="L337" s="335"/>
      <c r="M337" s="335"/>
      <c r="N337" s="335"/>
      <c r="O337" s="335"/>
      <c r="P337" s="335"/>
      <c r="Q337" s="335"/>
      <c r="R337" s="335"/>
      <c r="S337" s="335"/>
      <c r="T337" s="335"/>
      <c r="U337" s="335"/>
      <c r="V337" s="335"/>
      <c r="W337" s="335"/>
      <c r="X337" s="335"/>
      <c r="Y337" s="335"/>
      <c r="Z337" s="335"/>
      <c r="AA337" s="335"/>
      <c r="AB337" s="335"/>
      <c r="AC337" s="335"/>
      <c r="AD337" s="335"/>
      <c r="AE337" s="335"/>
      <c r="AF337" s="335"/>
      <c r="AG337" s="335"/>
      <c r="AH337" s="335"/>
      <c r="AI337" s="335"/>
      <c r="AJ337" s="335"/>
      <c r="AK337" s="335"/>
      <c r="AL337" s="335"/>
      <c r="AM337" s="335"/>
      <c r="AN337" s="335"/>
      <c r="AO337" s="335"/>
      <c r="AP337" s="335"/>
      <c r="AQ337" s="335"/>
      <c r="AR337" s="335"/>
      <c r="AS337" s="335"/>
      <c r="AT337" s="335"/>
      <c r="AU337" s="335"/>
      <c r="AV337" s="335"/>
      <c r="AW337" s="335"/>
      <c r="AX337" s="335"/>
      <c r="AY337" s="335"/>
    </row>
    <row r="338" spans="1:51" s="336" customFormat="1" ht="13.5">
      <c r="A338" s="335"/>
      <c r="B338" s="335"/>
      <c r="C338" s="335"/>
      <c r="D338" s="335"/>
      <c r="E338" s="335"/>
      <c r="F338" s="335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/>
      <c r="U338" s="335"/>
      <c r="V338" s="335"/>
      <c r="W338" s="335"/>
      <c r="X338" s="335"/>
      <c r="Y338" s="335"/>
      <c r="Z338" s="335"/>
      <c r="AA338" s="335"/>
      <c r="AB338" s="335"/>
      <c r="AC338" s="335"/>
      <c r="AD338" s="335"/>
      <c r="AE338" s="335"/>
      <c r="AF338" s="335"/>
      <c r="AG338" s="335"/>
      <c r="AH338" s="335"/>
      <c r="AI338" s="335"/>
      <c r="AJ338" s="335"/>
      <c r="AK338" s="335"/>
      <c r="AL338" s="335"/>
      <c r="AM338" s="335"/>
      <c r="AN338" s="335"/>
      <c r="AO338" s="335"/>
      <c r="AP338" s="335"/>
      <c r="AQ338" s="335"/>
      <c r="AR338" s="335"/>
      <c r="AS338" s="335"/>
      <c r="AT338" s="335"/>
      <c r="AU338" s="335"/>
      <c r="AV338" s="335"/>
      <c r="AW338" s="335"/>
      <c r="AX338" s="335"/>
      <c r="AY338" s="335"/>
    </row>
    <row r="339" spans="1:51" s="336" customFormat="1" ht="13.5">
      <c r="A339" s="335"/>
      <c r="B339" s="335"/>
      <c r="C339" s="335"/>
      <c r="D339" s="335"/>
      <c r="E339" s="335"/>
      <c r="F339" s="335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/>
      <c r="U339" s="335"/>
      <c r="V339" s="335"/>
      <c r="W339" s="335"/>
      <c r="X339" s="335"/>
      <c r="Y339" s="335"/>
      <c r="Z339" s="335"/>
      <c r="AA339" s="335"/>
      <c r="AB339" s="335"/>
      <c r="AC339" s="335"/>
      <c r="AD339" s="335"/>
      <c r="AE339" s="335"/>
      <c r="AF339" s="335"/>
      <c r="AG339" s="335"/>
      <c r="AH339" s="335"/>
      <c r="AI339" s="335"/>
      <c r="AJ339" s="335"/>
      <c r="AK339" s="335"/>
      <c r="AL339" s="335"/>
      <c r="AM339" s="335"/>
      <c r="AN339" s="335"/>
      <c r="AO339" s="335"/>
      <c r="AP339" s="335"/>
      <c r="AQ339" s="335"/>
      <c r="AR339" s="335"/>
      <c r="AS339" s="335"/>
      <c r="AT339" s="335"/>
      <c r="AU339" s="335"/>
      <c r="AV339" s="335"/>
      <c r="AW339" s="335"/>
      <c r="AX339" s="335"/>
      <c r="AY339" s="335"/>
    </row>
    <row r="340" spans="1:51" s="336" customFormat="1" ht="13.5">
      <c r="A340" s="335"/>
      <c r="B340" s="335"/>
      <c r="C340" s="335"/>
      <c r="D340" s="335"/>
      <c r="E340" s="335"/>
      <c r="F340" s="335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/>
      <c r="U340" s="335"/>
      <c r="V340" s="335"/>
      <c r="W340" s="335"/>
      <c r="X340" s="335"/>
      <c r="Y340" s="335"/>
      <c r="Z340" s="335"/>
      <c r="AA340" s="335"/>
      <c r="AB340" s="335"/>
      <c r="AC340" s="335"/>
      <c r="AD340" s="335"/>
      <c r="AE340" s="335"/>
      <c r="AF340" s="335"/>
      <c r="AG340" s="335"/>
      <c r="AH340" s="335"/>
      <c r="AI340" s="335"/>
      <c r="AJ340" s="335"/>
      <c r="AK340" s="335"/>
      <c r="AL340" s="335"/>
      <c r="AM340" s="335"/>
      <c r="AN340" s="335"/>
      <c r="AO340" s="335"/>
      <c r="AP340" s="335"/>
      <c r="AQ340" s="335"/>
      <c r="AR340" s="335"/>
      <c r="AS340" s="335"/>
      <c r="AT340" s="335"/>
      <c r="AU340" s="335"/>
      <c r="AV340" s="335"/>
      <c r="AW340" s="335"/>
      <c r="AX340" s="335"/>
      <c r="AY340" s="335"/>
    </row>
    <row r="341" spans="1:51" s="336" customFormat="1" ht="13.5">
      <c r="A341" s="335"/>
      <c r="B341" s="335"/>
      <c r="C341" s="335"/>
      <c r="D341" s="335"/>
      <c r="E341" s="335"/>
      <c r="F341" s="335"/>
      <c r="G341" s="335"/>
      <c r="H341" s="335"/>
      <c r="I341" s="335"/>
      <c r="J341" s="335"/>
      <c r="K341" s="335"/>
      <c r="L341" s="335"/>
      <c r="M341" s="335"/>
      <c r="N341" s="335"/>
      <c r="O341" s="335"/>
      <c r="P341" s="335"/>
      <c r="Q341" s="335"/>
      <c r="R341" s="335"/>
      <c r="S341" s="335"/>
      <c r="T341" s="335"/>
      <c r="U341" s="335"/>
      <c r="V341" s="335"/>
      <c r="W341" s="335"/>
      <c r="X341" s="335"/>
      <c r="Y341" s="335"/>
      <c r="Z341" s="335"/>
      <c r="AA341" s="335"/>
      <c r="AB341" s="335"/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</row>
    <row r="342" spans="1:51" s="336" customFormat="1" ht="13.5">
      <c r="A342" s="335"/>
      <c r="B342" s="335"/>
      <c r="C342" s="335"/>
      <c r="D342" s="335"/>
      <c r="E342" s="335"/>
      <c r="F342" s="335"/>
      <c r="G342" s="335"/>
      <c r="H342" s="335"/>
      <c r="I342" s="335"/>
      <c r="J342" s="335"/>
      <c r="K342" s="335"/>
      <c r="L342" s="335"/>
      <c r="M342" s="335"/>
      <c r="N342" s="335"/>
      <c r="O342" s="335"/>
      <c r="P342" s="335"/>
      <c r="Q342" s="335"/>
      <c r="R342" s="335"/>
      <c r="S342" s="335"/>
      <c r="T342" s="335"/>
      <c r="U342" s="335"/>
      <c r="V342" s="335"/>
      <c r="W342" s="335"/>
      <c r="X342" s="335"/>
      <c r="Y342" s="335"/>
      <c r="Z342" s="335"/>
      <c r="AA342" s="335"/>
      <c r="AB342" s="335"/>
      <c r="AC342" s="335"/>
      <c r="AD342" s="335"/>
      <c r="AE342" s="335"/>
      <c r="AF342" s="335"/>
      <c r="AG342" s="335"/>
      <c r="AH342" s="335"/>
      <c r="AI342" s="335"/>
      <c r="AJ342" s="335"/>
      <c r="AK342" s="335"/>
      <c r="AL342" s="335"/>
      <c r="AM342" s="335"/>
      <c r="AN342" s="335"/>
      <c r="AO342" s="335"/>
      <c r="AP342" s="335"/>
      <c r="AQ342" s="335"/>
      <c r="AR342" s="335"/>
      <c r="AS342" s="335"/>
      <c r="AT342" s="335"/>
      <c r="AU342" s="335"/>
      <c r="AV342" s="335"/>
      <c r="AW342" s="335"/>
      <c r="AX342" s="335"/>
      <c r="AY342" s="335"/>
    </row>
    <row r="343" spans="1:51" s="336" customFormat="1" ht="13.5">
      <c r="A343" s="335"/>
      <c r="B343" s="335"/>
      <c r="C343" s="335"/>
      <c r="D343" s="335"/>
      <c r="E343" s="335"/>
      <c r="F343" s="335"/>
      <c r="G343" s="335"/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/>
      <c r="U343" s="335"/>
      <c r="V343" s="335"/>
      <c r="W343" s="335"/>
      <c r="X343" s="335"/>
      <c r="Y343" s="335"/>
      <c r="Z343" s="335"/>
      <c r="AA343" s="335"/>
      <c r="AB343" s="335"/>
      <c r="AC343" s="335"/>
      <c r="AD343" s="335"/>
      <c r="AE343" s="335"/>
      <c r="AF343" s="335"/>
      <c r="AG343" s="335"/>
      <c r="AH343" s="335"/>
      <c r="AI343" s="335"/>
      <c r="AJ343" s="335"/>
      <c r="AK343" s="335"/>
      <c r="AL343" s="335"/>
      <c r="AM343" s="335"/>
      <c r="AN343" s="335"/>
      <c r="AO343" s="335"/>
      <c r="AP343" s="335"/>
      <c r="AQ343" s="335"/>
      <c r="AR343" s="335"/>
      <c r="AS343" s="335"/>
      <c r="AT343" s="335"/>
      <c r="AU343" s="335"/>
      <c r="AV343" s="335"/>
      <c r="AW343" s="335"/>
      <c r="AX343" s="335"/>
      <c r="AY343" s="335"/>
    </row>
    <row r="344" spans="1:51" s="336" customFormat="1" ht="13.5">
      <c r="A344" s="335"/>
      <c r="B344" s="335"/>
      <c r="C344" s="335"/>
      <c r="D344" s="335"/>
      <c r="E344" s="335"/>
      <c r="F344" s="335"/>
      <c r="G344" s="335"/>
      <c r="H344" s="335"/>
      <c r="I344" s="335"/>
      <c r="J344" s="335"/>
      <c r="K344" s="335"/>
      <c r="L344" s="335"/>
      <c r="M344" s="335"/>
      <c r="N344" s="335"/>
      <c r="O344" s="335"/>
      <c r="P344" s="335"/>
      <c r="Q344" s="335"/>
      <c r="R344" s="335"/>
      <c r="S344" s="335"/>
      <c r="T344" s="335"/>
      <c r="U344" s="335"/>
      <c r="V344" s="335"/>
      <c r="W344" s="335"/>
      <c r="X344" s="335"/>
      <c r="Y344" s="335"/>
      <c r="Z344" s="335"/>
      <c r="AA344" s="335"/>
      <c r="AB344" s="335"/>
      <c r="AC344" s="335"/>
      <c r="AD344" s="335"/>
      <c r="AE344" s="335"/>
      <c r="AF344" s="335"/>
      <c r="AG344" s="335"/>
      <c r="AH344" s="335"/>
      <c r="AI344" s="335"/>
      <c r="AJ344" s="335"/>
      <c r="AK344" s="335"/>
      <c r="AL344" s="335"/>
      <c r="AM344" s="335"/>
      <c r="AN344" s="335"/>
      <c r="AO344" s="335"/>
      <c r="AP344" s="335"/>
      <c r="AQ344" s="335"/>
      <c r="AR344" s="335"/>
      <c r="AS344" s="335"/>
      <c r="AT344" s="335"/>
      <c r="AU344" s="335"/>
      <c r="AV344" s="335"/>
      <c r="AW344" s="335"/>
      <c r="AX344" s="335"/>
      <c r="AY344" s="335"/>
    </row>
    <row r="345" spans="1:51" s="336" customFormat="1" ht="13.5">
      <c r="A345" s="335"/>
      <c r="B345" s="335"/>
      <c r="C345" s="335"/>
      <c r="D345" s="335"/>
      <c r="E345" s="335"/>
      <c r="F345" s="335"/>
      <c r="G345" s="335"/>
      <c r="H345" s="335"/>
      <c r="I345" s="335"/>
      <c r="J345" s="335"/>
      <c r="K345" s="335"/>
      <c r="L345" s="335"/>
      <c r="M345" s="335"/>
      <c r="N345" s="335"/>
      <c r="O345" s="335"/>
      <c r="P345" s="335"/>
      <c r="Q345" s="335"/>
      <c r="R345" s="335"/>
      <c r="S345" s="335"/>
      <c r="T345" s="335"/>
      <c r="U345" s="335"/>
      <c r="V345" s="335"/>
      <c r="W345" s="335"/>
      <c r="X345" s="335"/>
      <c r="Y345" s="335"/>
      <c r="Z345" s="335"/>
      <c r="AA345" s="335"/>
      <c r="AB345" s="335"/>
      <c r="AC345" s="335"/>
      <c r="AD345" s="335"/>
      <c r="AE345" s="335"/>
      <c r="AF345" s="335"/>
      <c r="AG345" s="335"/>
      <c r="AH345" s="335"/>
      <c r="AI345" s="335"/>
      <c r="AJ345" s="335"/>
      <c r="AK345" s="335"/>
      <c r="AL345" s="335"/>
      <c r="AM345" s="335"/>
      <c r="AN345" s="335"/>
      <c r="AO345" s="335"/>
      <c r="AP345" s="335"/>
      <c r="AQ345" s="335"/>
      <c r="AR345" s="335"/>
      <c r="AS345" s="335"/>
      <c r="AT345" s="335"/>
      <c r="AU345" s="335"/>
      <c r="AV345" s="335"/>
      <c r="AW345" s="335"/>
      <c r="AX345" s="335"/>
      <c r="AY345" s="335"/>
    </row>
    <row r="346" spans="1:51" s="336" customFormat="1" ht="13.5">
      <c r="A346" s="335"/>
      <c r="B346" s="335"/>
      <c r="C346" s="335"/>
      <c r="D346" s="335"/>
      <c r="E346" s="335"/>
      <c r="F346" s="335"/>
      <c r="G346" s="335"/>
      <c r="H346" s="335"/>
      <c r="I346" s="335"/>
      <c r="J346" s="335"/>
      <c r="K346" s="335"/>
      <c r="L346" s="335"/>
      <c r="M346" s="335"/>
      <c r="N346" s="335"/>
      <c r="O346" s="335"/>
      <c r="P346" s="335"/>
      <c r="Q346" s="335"/>
      <c r="R346" s="335"/>
      <c r="S346" s="335"/>
      <c r="T346" s="335"/>
      <c r="U346" s="335"/>
      <c r="V346" s="335"/>
      <c r="W346" s="335"/>
      <c r="X346" s="335"/>
      <c r="Y346" s="335"/>
      <c r="Z346" s="335"/>
      <c r="AA346" s="335"/>
      <c r="AB346" s="335"/>
      <c r="AC346" s="335"/>
      <c r="AD346" s="335"/>
      <c r="AE346" s="335"/>
      <c r="AF346" s="335"/>
      <c r="AG346" s="335"/>
      <c r="AH346" s="335"/>
      <c r="AI346" s="335"/>
      <c r="AJ346" s="335"/>
      <c r="AK346" s="335"/>
      <c r="AL346" s="335"/>
      <c r="AM346" s="335"/>
      <c r="AN346" s="335"/>
      <c r="AO346" s="335"/>
      <c r="AP346" s="335"/>
      <c r="AQ346" s="335"/>
      <c r="AR346" s="335"/>
      <c r="AS346" s="335"/>
      <c r="AT346" s="335"/>
      <c r="AU346" s="335"/>
      <c r="AV346" s="335"/>
      <c r="AW346" s="335"/>
      <c r="AX346" s="335"/>
      <c r="AY346" s="335"/>
    </row>
    <row r="347" spans="1:51" s="336" customFormat="1" ht="13.5">
      <c r="A347" s="335"/>
      <c r="B347" s="335"/>
      <c r="C347" s="335"/>
      <c r="D347" s="335"/>
      <c r="E347" s="335"/>
      <c r="F347" s="335"/>
      <c r="G347" s="335"/>
      <c r="H347" s="335"/>
      <c r="I347" s="335"/>
      <c r="J347" s="335"/>
      <c r="K347" s="335"/>
      <c r="L347" s="335"/>
      <c r="M347" s="335"/>
      <c r="N347" s="335"/>
      <c r="O347" s="335"/>
      <c r="P347" s="335"/>
      <c r="Q347" s="335"/>
      <c r="R347" s="335"/>
      <c r="S347" s="335"/>
      <c r="T347" s="335"/>
      <c r="U347" s="335"/>
      <c r="V347" s="335"/>
      <c r="W347" s="335"/>
      <c r="X347" s="335"/>
      <c r="Y347" s="335"/>
      <c r="Z347" s="335"/>
      <c r="AA347" s="335"/>
      <c r="AB347" s="335"/>
      <c r="AC347" s="335"/>
      <c r="AD347" s="335"/>
      <c r="AE347" s="335"/>
      <c r="AF347" s="335"/>
      <c r="AG347" s="335"/>
      <c r="AH347" s="335"/>
      <c r="AI347" s="335"/>
      <c r="AJ347" s="335"/>
      <c r="AK347" s="335"/>
      <c r="AL347" s="335"/>
      <c r="AM347" s="335"/>
      <c r="AN347" s="335"/>
      <c r="AO347" s="335"/>
      <c r="AP347" s="335"/>
      <c r="AQ347" s="335"/>
      <c r="AR347" s="335"/>
      <c r="AS347" s="335"/>
      <c r="AT347" s="335"/>
      <c r="AU347" s="335"/>
      <c r="AV347" s="335"/>
      <c r="AW347" s="335"/>
      <c r="AX347" s="335"/>
      <c r="AY347" s="335"/>
    </row>
    <row r="348" spans="1:51" s="336" customFormat="1" ht="13.5">
      <c r="A348" s="335"/>
      <c r="B348" s="335"/>
      <c r="C348" s="335"/>
      <c r="D348" s="335"/>
      <c r="E348" s="335"/>
      <c r="F348" s="335"/>
      <c r="G348" s="335"/>
      <c r="H348" s="335"/>
      <c r="I348" s="335"/>
      <c r="J348" s="335"/>
      <c r="K348" s="335"/>
      <c r="L348" s="335"/>
      <c r="M348" s="335"/>
      <c r="N348" s="335"/>
      <c r="O348" s="335"/>
      <c r="P348" s="335"/>
      <c r="Q348" s="335"/>
      <c r="R348" s="335"/>
      <c r="S348" s="335"/>
      <c r="T348" s="335"/>
      <c r="U348" s="335"/>
      <c r="V348" s="335"/>
      <c r="W348" s="335"/>
      <c r="X348" s="335"/>
      <c r="Y348" s="335"/>
      <c r="Z348" s="335"/>
      <c r="AA348" s="335"/>
      <c r="AB348" s="335"/>
      <c r="AC348" s="335"/>
      <c r="AD348" s="335"/>
      <c r="AE348" s="335"/>
      <c r="AF348" s="335"/>
      <c r="AG348" s="335"/>
      <c r="AH348" s="335"/>
      <c r="AI348" s="335"/>
      <c r="AJ348" s="335"/>
      <c r="AK348" s="335"/>
      <c r="AL348" s="335"/>
      <c r="AM348" s="335"/>
      <c r="AN348" s="335"/>
      <c r="AO348" s="335"/>
      <c r="AP348" s="335"/>
      <c r="AQ348" s="335"/>
      <c r="AR348" s="335"/>
      <c r="AS348" s="335"/>
      <c r="AT348" s="335"/>
      <c r="AU348" s="335"/>
      <c r="AV348" s="335"/>
      <c r="AW348" s="335"/>
      <c r="AX348" s="335"/>
      <c r="AY348" s="335"/>
    </row>
    <row r="349" spans="1:51" s="336" customFormat="1" ht="13.5">
      <c r="A349" s="335"/>
      <c r="B349" s="335"/>
      <c r="C349" s="335"/>
      <c r="D349" s="335"/>
      <c r="E349" s="335"/>
      <c r="F349" s="335"/>
      <c r="G349" s="335"/>
      <c r="H349" s="335"/>
      <c r="I349" s="335"/>
      <c r="J349" s="335"/>
      <c r="K349" s="335"/>
      <c r="L349" s="335"/>
      <c r="M349" s="335"/>
      <c r="N349" s="335"/>
      <c r="O349" s="335"/>
      <c r="P349" s="335"/>
      <c r="Q349" s="335"/>
      <c r="R349" s="335"/>
      <c r="S349" s="335"/>
      <c r="T349" s="335"/>
      <c r="U349" s="335"/>
      <c r="V349" s="335"/>
      <c r="W349" s="335"/>
      <c r="X349" s="335"/>
      <c r="Y349" s="335"/>
      <c r="Z349" s="335"/>
      <c r="AA349" s="335"/>
      <c r="AB349" s="335"/>
      <c r="AC349" s="335"/>
      <c r="AD349" s="335"/>
      <c r="AE349" s="335"/>
      <c r="AF349" s="335"/>
      <c r="AG349" s="335"/>
      <c r="AH349" s="335"/>
      <c r="AI349" s="335"/>
      <c r="AJ349" s="335"/>
      <c r="AK349" s="335"/>
      <c r="AL349" s="335"/>
      <c r="AM349" s="335"/>
      <c r="AN349" s="335"/>
      <c r="AO349" s="335"/>
      <c r="AP349" s="335"/>
      <c r="AQ349" s="335"/>
      <c r="AR349" s="335"/>
      <c r="AS349" s="335"/>
      <c r="AT349" s="335"/>
      <c r="AU349" s="335"/>
      <c r="AV349" s="335"/>
      <c r="AW349" s="335"/>
      <c r="AX349" s="335"/>
      <c r="AY349" s="335"/>
    </row>
    <row r="350" spans="1:51" s="336" customFormat="1" ht="13.5">
      <c r="A350" s="335"/>
      <c r="B350" s="335"/>
      <c r="C350" s="335"/>
      <c r="D350" s="335"/>
      <c r="E350" s="335"/>
      <c r="F350" s="335"/>
      <c r="G350" s="335"/>
      <c r="H350" s="335"/>
      <c r="I350" s="335"/>
      <c r="J350" s="335"/>
      <c r="K350" s="335"/>
      <c r="L350" s="335"/>
      <c r="M350" s="335"/>
      <c r="N350" s="335"/>
      <c r="O350" s="335"/>
      <c r="P350" s="335"/>
      <c r="Q350" s="335"/>
      <c r="R350" s="335"/>
      <c r="S350" s="335"/>
      <c r="T350" s="335"/>
      <c r="U350" s="335"/>
      <c r="V350" s="335"/>
      <c r="W350" s="335"/>
      <c r="X350" s="335"/>
      <c r="Y350" s="335"/>
      <c r="Z350" s="335"/>
      <c r="AA350" s="335"/>
      <c r="AB350" s="335"/>
      <c r="AC350" s="335"/>
      <c r="AD350" s="335"/>
      <c r="AE350" s="335"/>
      <c r="AF350" s="335"/>
      <c r="AG350" s="335"/>
      <c r="AH350" s="335"/>
      <c r="AI350" s="335"/>
      <c r="AJ350" s="335"/>
      <c r="AK350" s="335"/>
      <c r="AL350" s="335"/>
      <c r="AM350" s="335"/>
      <c r="AN350" s="335"/>
      <c r="AO350" s="335"/>
      <c r="AP350" s="335"/>
      <c r="AQ350" s="335"/>
      <c r="AR350" s="335"/>
      <c r="AS350" s="335"/>
      <c r="AT350" s="335"/>
      <c r="AU350" s="335"/>
      <c r="AV350" s="335"/>
      <c r="AW350" s="335"/>
      <c r="AX350" s="335"/>
      <c r="AY350" s="335"/>
    </row>
    <row r="351" spans="1:51" s="336" customFormat="1" ht="13.5">
      <c r="A351" s="335"/>
      <c r="B351" s="335"/>
      <c r="C351" s="335"/>
      <c r="D351" s="335"/>
      <c r="E351" s="335"/>
      <c r="F351" s="335"/>
      <c r="G351" s="335"/>
      <c r="H351" s="335"/>
      <c r="I351" s="335"/>
      <c r="J351" s="335"/>
      <c r="K351" s="335"/>
      <c r="L351" s="335"/>
      <c r="M351" s="335"/>
      <c r="N351" s="335"/>
      <c r="O351" s="335"/>
      <c r="P351" s="335"/>
      <c r="Q351" s="335"/>
      <c r="R351" s="335"/>
      <c r="S351" s="335"/>
      <c r="T351" s="335"/>
      <c r="U351" s="335"/>
      <c r="V351" s="335"/>
      <c r="W351" s="335"/>
      <c r="X351" s="335"/>
      <c r="Y351" s="335"/>
      <c r="Z351" s="335"/>
      <c r="AA351" s="335"/>
      <c r="AB351" s="335"/>
      <c r="AC351" s="335"/>
      <c r="AD351" s="335"/>
      <c r="AE351" s="335"/>
      <c r="AF351" s="335"/>
      <c r="AG351" s="335"/>
      <c r="AH351" s="335"/>
      <c r="AI351" s="335"/>
      <c r="AJ351" s="335"/>
      <c r="AK351" s="335"/>
      <c r="AL351" s="335"/>
      <c r="AM351" s="335"/>
      <c r="AN351" s="335"/>
      <c r="AO351" s="335"/>
      <c r="AP351" s="335"/>
      <c r="AQ351" s="335"/>
      <c r="AR351" s="335"/>
      <c r="AS351" s="335"/>
      <c r="AT351" s="335"/>
      <c r="AU351" s="335"/>
      <c r="AV351" s="335"/>
      <c r="AW351" s="335"/>
      <c r="AX351" s="335"/>
      <c r="AY351" s="335"/>
    </row>
    <row r="352" spans="1:51" s="336" customFormat="1" ht="13.5">
      <c r="A352" s="335"/>
      <c r="B352" s="335"/>
      <c r="C352" s="335"/>
      <c r="D352" s="335"/>
      <c r="E352" s="335"/>
      <c r="F352" s="335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  <c r="R352" s="335"/>
      <c r="S352" s="335"/>
      <c r="T352" s="335"/>
      <c r="U352" s="335"/>
      <c r="V352" s="335"/>
      <c r="W352" s="335"/>
      <c r="X352" s="335"/>
      <c r="Y352" s="335"/>
      <c r="Z352" s="335"/>
      <c r="AA352" s="335"/>
      <c r="AB352" s="335"/>
      <c r="AC352" s="335"/>
      <c r="AD352" s="335"/>
      <c r="AE352" s="335"/>
      <c r="AF352" s="335"/>
      <c r="AG352" s="335"/>
      <c r="AH352" s="335"/>
      <c r="AI352" s="335"/>
      <c r="AJ352" s="335"/>
      <c r="AK352" s="335"/>
      <c r="AL352" s="335"/>
      <c r="AM352" s="335"/>
      <c r="AN352" s="335"/>
      <c r="AO352" s="335"/>
      <c r="AP352" s="335"/>
      <c r="AQ352" s="335"/>
      <c r="AR352" s="335"/>
      <c r="AS352" s="335"/>
      <c r="AT352" s="335"/>
      <c r="AU352" s="335"/>
      <c r="AV352" s="335"/>
      <c r="AW352" s="335"/>
      <c r="AX352" s="335"/>
      <c r="AY352" s="335"/>
    </row>
    <row r="353" spans="1:51" s="336" customFormat="1" ht="13.5">
      <c r="A353" s="335"/>
      <c r="B353" s="335"/>
      <c r="C353" s="335"/>
      <c r="D353" s="335"/>
      <c r="E353" s="335"/>
      <c r="F353" s="335"/>
      <c r="G353" s="335"/>
      <c r="H353" s="335"/>
      <c r="I353" s="335"/>
      <c r="J353" s="335"/>
      <c r="K353" s="335"/>
      <c r="L353" s="335"/>
      <c r="M353" s="335"/>
      <c r="N353" s="335"/>
      <c r="O353" s="335"/>
      <c r="P353" s="335"/>
      <c r="Q353" s="335"/>
      <c r="R353" s="335"/>
      <c r="S353" s="335"/>
      <c r="T353" s="335"/>
      <c r="U353" s="335"/>
      <c r="V353" s="335"/>
      <c r="W353" s="335"/>
      <c r="X353" s="335"/>
      <c r="Y353" s="335"/>
      <c r="Z353" s="335"/>
      <c r="AA353" s="335"/>
      <c r="AB353" s="335"/>
      <c r="AC353" s="335"/>
      <c r="AD353" s="335"/>
      <c r="AE353" s="335"/>
      <c r="AF353" s="335"/>
      <c r="AG353" s="335"/>
      <c r="AH353" s="335"/>
      <c r="AI353" s="335"/>
      <c r="AJ353" s="335"/>
      <c r="AK353" s="335"/>
      <c r="AL353" s="335"/>
      <c r="AM353" s="335"/>
      <c r="AN353" s="335"/>
      <c r="AO353" s="335"/>
      <c r="AP353" s="335"/>
      <c r="AQ353" s="335"/>
      <c r="AR353" s="335"/>
      <c r="AS353" s="335"/>
      <c r="AT353" s="335"/>
      <c r="AU353" s="335"/>
      <c r="AV353" s="335"/>
      <c r="AW353" s="335"/>
      <c r="AX353" s="335"/>
      <c r="AY353" s="335"/>
    </row>
    <row r="354" spans="1:51" s="336" customFormat="1" ht="13.5">
      <c r="A354" s="335"/>
      <c r="B354" s="335"/>
      <c r="C354" s="335"/>
      <c r="D354" s="335"/>
      <c r="E354" s="335"/>
      <c r="F354" s="335"/>
      <c r="G354" s="335"/>
      <c r="H354" s="335"/>
      <c r="I354" s="335"/>
      <c r="J354" s="335"/>
      <c r="K354" s="335"/>
      <c r="L354" s="335"/>
      <c r="M354" s="335"/>
      <c r="N354" s="335"/>
      <c r="O354" s="335"/>
      <c r="P354" s="335"/>
      <c r="Q354" s="335"/>
      <c r="R354" s="335"/>
      <c r="S354" s="335"/>
      <c r="T354" s="335"/>
      <c r="U354" s="335"/>
      <c r="V354" s="335"/>
      <c r="W354" s="335"/>
      <c r="X354" s="335"/>
      <c r="Y354" s="335"/>
      <c r="Z354" s="335"/>
      <c r="AA354" s="335"/>
      <c r="AB354" s="335"/>
      <c r="AC354" s="335"/>
      <c r="AD354" s="335"/>
      <c r="AE354" s="335"/>
      <c r="AF354" s="335"/>
      <c r="AG354" s="335"/>
      <c r="AH354" s="335"/>
      <c r="AI354" s="335"/>
      <c r="AJ354" s="335"/>
      <c r="AK354" s="335"/>
      <c r="AL354" s="335"/>
      <c r="AM354" s="335"/>
      <c r="AN354" s="335"/>
      <c r="AO354" s="335"/>
      <c r="AP354" s="335"/>
      <c r="AQ354" s="335"/>
      <c r="AR354" s="335"/>
      <c r="AS354" s="335"/>
      <c r="AT354" s="335"/>
      <c r="AU354" s="335"/>
      <c r="AV354" s="335"/>
      <c r="AW354" s="335"/>
      <c r="AX354" s="335"/>
      <c r="AY354" s="335"/>
    </row>
    <row r="355" spans="1:51" s="336" customFormat="1" ht="13.5">
      <c r="A355" s="335"/>
      <c r="B355" s="335"/>
      <c r="C355" s="335"/>
      <c r="D355" s="335"/>
      <c r="E355" s="335"/>
      <c r="F355" s="335"/>
      <c r="G355" s="335"/>
      <c r="H355" s="335"/>
      <c r="I355" s="335"/>
      <c r="J355" s="335"/>
      <c r="K355" s="335"/>
      <c r="L355" s="335"/>
      <c r="M355" s="335"/>
      <c r="N355" s="335"/>
      <c r="O355" s="335"/>
      <c r="P355" s="335"/>
      <c r="Q355" s="335"/>
      <c r="R355" s="335"/>
      <c r="S355" s="335"/>
      <c r="T355" s="335"/>
      <c r="U355" s="335"/>
      <c r="V355" s="335"/>
      <c r="W355" s="335"/>
      <c r="X355" s="335"/>
      <c r="Y355" s="335"/>
      <c r="Z355" s="335"/>
      <c r="AA355" s="335"/>
      <c r="AB355" s="335"/>
      <c r="AC355" s="335"/>
      <c r="AD355" s="335"/>
      <c r="AE355" s="335"/>
      <c r="AF355" s="335"/>
      <c r="AG355" s="335"/>
      <c r="AH355" s="335"/>
      <c r="AI355" s="335"/>
      <c r="AJ355" s="335"/>
      <c r="AK355" s="335"/>
      <c r="AL355" s="335"/>
      <c r="AM355" s="335"/>
      <c r="AN355" s="335"/>
      <c r="AO355" s="335"/>
      <c r="AP355" s="335"/>
      <c r="AQ355" s="335"/>
      <c r="AR355" s="335"/>
      <c r="AS355" s="335"/>
      <c r="AT355" s="335"/>
      <c r="AU355" s="335"/>
      <c r="AV355" s="335"/>
      <c r="AW355" s="335"/>
      <c r="AX355" s="335"/>
      <c r="AY355" s="335"/>
    </row>
    <row r="356" spans="1:51" s="336" customFormat="1" ht="13.5">
      <c r="A356" s="335"/>
      <c r="B356" s="335"/>
      <c r="C356" s="335"/>
      <c r="D356" s="335"/>
      <c r="E356" s="335"/>
      <c r="F356" s="335"/>
      <c r="G356" s="335"/>
      <c r="H356" s="335"/>
      <c r="I356" s="335"/>
      <c r="J356" s="335"/>
      <c r="K356" s="335"/>
      <c r="L356" s="335"/>
      <c r="M356" s="335"/>
      <c r="N356" s="335"/>
      <c r="O356" s="335"/>
      <c r="P356" s="335"/>
      <c r="Q356" s="335"/>
      <c r="R356" s="335"/>
      <c r="S356" s="335"/>
      <c r="T356" s="335"/>
      <c r="U356" s="335"/>
      <c r="V356" s="335"/>
      <c r="W356" s="335"/>
      <c r="X356" s="335"/>
      <c r="Y356" s="335"/>
      <c r="Z356" s="335"/>
      <c r="AA356" s="335"/>
      <c r="AB356" s="335"/>
      <c r="AC356" s="335"/>
      <c r="AD356" s="335"/>
      <c r="AE356" s="335"/>
      <c r="AF356" s="335"/>
      <c r="AG356" s="335"/>
      <c r="AH356" s="335"/>
      <c r="AI356" s="335"/>
      <c r="AJ356" s="335"/>
      <c r="AK356" s="335"/>
      <c r="AL356" s="335"/>
      <c r="AM356" s="335"/>
      <c r="AN356" s="335"/>
      <c r="AO356" s="335"/>
      <c r="AP356" s="335"/>
      <c r="AQ356" s="335"/>
      <c r="AR356" s="335"/>
      <c r="AS356" s="335"/>
      <c r="AT356" s="335"/>
      <c r="AU356" s="335"/>
      <c r="AV356" s="335"/>
      <c r="AW356" s="335"/>
      <c r="AX356" s="335"/>
      <c r="AY356" s="335"/>
    </row>
    <row r="357" spans="1:51" s="336" customFormat="1" ht="13.5">
      <c r="A357" s="335"/>
      <c r="B357" s="335"/>
      <c r="C357" s="335"/>
      <c r="D357" s="335"/>
      <c r="E357" s="335"/>
      <c r="F357" s="335"/>
      <c r="G357" s="335"/>
      <c r="H357" s="335"/>
      <c r="I357" s="335"/>
      <c r="J357" s="335"/>
      <c r="K357" s="335"/>
      <c r="L357" s="335"/>
      <c r="M357" s="335"/>
      <c r="N357" s="335"/>
      <c r="O357" s="335"/>
      <c r="P357" s="335"/>
      <c r="Q357" s="335"/>
      <c r="R357" s="335"/>
      <c r="S357" s="335"/>
      <c r="T357" s="335"/>
      <c r="U357" s="335"/>
      <c r="V357" s="335"/>
      <c r="W357" s="335"/>
      <c r="X357" s="335"/>
      <c r="Y357" s="335"/>
      <c r="Z357" s="335"/>
      <c r="AA357" s="335"/>
      <c r="AB357" s="335"/>
      <c r="AC357" s="335"/>
      <c r="AD357" s="335"/>
      <c r="AE357" s="335"/>
      <c r="AF357" s="335"/>
      <c r="AG357" s="335"/>
      <c r="AH357" s="335"/>
      <c r="AI357" s="335"/>
      <c r="AJ357" s="335"/>
      <c r="AK357" s="335"/>
      <c r="AL357" s="335"/>
      <c r="AM357" s="335"/>
      <c r="AN357" s="335"/>
      <c r="AO357" s="335"/>
      <c r="AP357" s="335"/>
      <c r="AQ357" s="335"/>
      <c r="AR357" s="335"/>
      <c r="AS357" s="335"/>
      <c r="AT357" s="335"/>
      <c r="AU357" s="335"/>
      <c r="AV357" s="335"/>
      <c r="AW357" s="335"/>
      <c r="AX357" s="335"/>
      <c r="AY357" s="335"/>
    </row>
    <row r="358" spans="1:51" s="336" customFormat="1" ht="13.5">
      <c r="A358" s="335"/>
      <c r="B358" s="335"/>
      <c r="C358" s="335"/>
      <c r="D358" s="335"/>
      <c r="E358" s="335"/>
      <c r="F358" s="335"/>
      <c r="G358" s="335"/>
      <c r="H358" s="335"/>
      <c r="I358" s="335"/>
      <c r="J358" s="335"/>
      <c r="K358" s="335"/>
      <c r="L358" s="335"/>
      <c r="M358" s="335"/>
      <c r="N358" s="335"/>
      <c r="O358" s="335"/>
      <c r="P358" s="335"/>
      <c r="Q358" s="335"/>
      <c r="R358" s="335"/>
      <c r="S358" s="335"/>
      <c r="T358" s="335"/>
      <c r="U358" s="335"/>
      <c r="V358" s="335"/>
      <c r="W358" s="335"/>
      <c r="X358" s="335"/>
      <c r="Y358" s="335"/>
      <c r="Z358" s="335"/>
      <c r="AA358" s="335"/>
      <c r="AB358" s="335"/>
      <c r="AC358" s="335"/>
      <c r="AD358" s="335"/>
      <c r="AE358" s="335"/>
      <c r="AF358" s="335"/>
      <c r="AG358" s="335"/>
      <c r="AH358" s="335"/>
      <c r="AI358" s="335"/>
      <c r="AJ358" s="335"/>
      <c r="AK358" s="335"/>
      <c r="AL358" s="335"/>
      <c r="AM358" s="335"/>
      <c r="AN358" s="335"/>
      <c r="AO358" s="335"/>
      <c r="AP358" s="335"/>
      <c r="AQ358" s="335"/>
      <c r="AR358" s="335"/>
      <c r="AS358" s="335"/>
      <c r="AT358" s="335"/>
      <c r="AU358" s="335"/>
      <c r="AV358" s="335"/>
      <c r="AW358" s="335"/>
      <c r="AX358" s="335"/>
      <c r="AY358" s="335"/>
    </row>
    <row r="359" spans="1:51" s="336" customFormat="1" ht="13.5">
      <c r="A359" s="335"/>
      <c r="B359" s="335"/>
      <c r="C359" s="335"/>
      <c r="D359" s="335"/>
      <c r="E359" s="335"/>
      <c r="F359" s="335"/>
      <c r="G359" s="335"/>
      <c r="H359" s="335"/>
      <c r="I359" s="335"/>
      <c r="J359" s="335"/>
      <c r="K359" s="335"/>
      <c r="L359" s="335"/>
      <c r="M359" s="335"/>
      <c r="N359" s="335"/>
      <c r="O359" s="335"/>
      <c r="P359" s="335"/>
      <c r="Q359" s="335"/>
      <c r="R359" s="335"/>
      <c r="S359" s="335"/>
      <c r="T359" s="335"/>
      <c r="U359" s="335"/>
      <c r="V359" s="335"/>
      <c r="W359" s="335"/>
      <c r="X359" s="335"/>
      <c r="Y359" s="335"/>
      <c r="Z359" s="335"/>
      <c r="AA359" s="335"/>
      <c r="AB359" s="335"/>
      <c r="AC359" s="335"/>
      <c r="AD359" s="335"/>
      <c r="AE359" s="335"/>
      <c r="AF359" s="335"/>
      <c r="AG359" s="335"/>
      <c r="AH359" s="335"/>
      <c r="AI359" s="335"/>
      <c r="AJ359" s="335"/>
      <c r="AK359" s="335"/>
      <c r="AL359" s="335"/>
      <c r="AM359" s="335"/>
      <c r="AN359" s="335"/>
      <c r="AO359" s="335"/>
      <c r="AP359" s="335"/>
      <c r="AQ359" s="335"/>
      <c r="AR359" s="335"/>
      <c r="AS359" s="335"/>
      <c r="AT359" s="335"/>
      <c r="AU359" s="335"/>
      <c r="AV359" s="335"/>
      <c r="AW359" s="335"/>
      <c r="AX359" s="335"/>
      <c r="AY359" s="335"/>
    </row>
    <row r="360" spans="1:51" s="336" customFormat="1" ht="13.5">
      <c r="A360" s="335"/>
      <c r="B360" s="335"/>
      <c r="C360" s="335"/>
      <c r="D360" s="335"/>
      <c r="E360" s="335"/>
      <c r="F360" s="335"/>
      <c r="G360" s="335"/>
      <c r="H360" s="335"/>
      <c r="I360" s="335"/>
      <c r="J360" s="335"/>
      <c r="K360" s="335"/>
      <c r="L360" s="335"/>
      <c r="M360" s="335"/>
      <c r="N360" s="335"/>
      <c r="O360" s="335"/>
      <c r="P360" s="335"/>
      <c r="Q360" s="335"/>
      <c r="R360" s="335"/>
      <c r="S360" s="335"/>
      <c r="T360" s="335"/>
      <c r="U360" s="335"/>
      <c r="V360" s="335"/>
      <c r="W360" s="335"/>
      <c r="X360" s="335"/>
      <c r="Y360" s="335"/>
      <c r="Z360" s="335"/>
      <c r="AA360" s="335"/>
      <c r="AB360" s="335"/>
      <c r="AC360" s="335"/>
      <c r="AD360" s="335"/>
      <c r="AE360" s="335"/>
      <c r="AF360" s="335"/>
      <c r="AG360" s="335"/>
      <c r="AH360" s="335"/>
      <c r="AI360" s="335"/>
      <c r="AJ360" s="335"/>
      <c r="AK360" s="335"/>
      <c r="AL360" s="335"/>
      <c r="AM360" s="335"/>
      <c r="AN360" s="335"/>
      <c r="AO360" s="335"/>
      <c r="AP360" s="335"/>
      <c r="AQ360" s="335"/>
      <c r="AR360" s="335"/>
      <c r="AS360" s="335"/>
      <c r="AT360" s="335"/>
      <c r="AU360" s="335"/>
      <c r="AV360" s="335"/>
      <c r="AW360" s="335"/>
      <c r="AX360" s="335"/>
      <c r="AY360" s="335"/>
    </row>
    <row r="361" spans="1:51" s="336" customFormat="1" ht="13.5">
      <c r="A361" s="335"/>
      <c r="B361" s="335"/>
      <c r="C361" s="335"/>
      <c r="D361" s="335"/>
      <c r="E361" s="335"/>
      <c r="F361" s="335"/>
      <c r="G361" s="335"/>
      <c r="H361" s="335"/>
      <c r="I361" s="335"/>
      <c r="J361" s="335"/>
      <c r="K361" s="335"/>
      <c r="L361" s="335"/>
      <c r="M361" s="335"/>
      <c r="N361" s="335"/>
      <c r="O361" s="335"/>
      <c r="P361" s="335"/>
      <c r="Q361" s="335"/>
      <c r="R361" s="335"/>
      <c r="S361" s="335"/>
      <c r="T361" s="335"/>
      <c r="U361" s="335"/>
      <c r="V361" s="335"/>
      <c r="W361" s="335"/>
      <c r="X361" s="335"/>
      <c r="Y361" s="335"/>
      <c r="Z361" s="335"/>
      <c r="AA361" s="335"/>
      <c r="AB361" s="335"/>
      <c r="AC361" s="335"/>
      <c r="AD361" s="335"/>
      <c r="AE361" s="335"/>
      <c r="AF361" s="335"/>
      <c r="AG361" s="335"/>
      <c r="AH361" s="335"/>
      <c r="AI361" s="335"/>
      <c r="AJ361" s="335"/>
      <c r="AK361" s="335"/>
      <c r="AL361" s="335"/>
      <c r="AM361" s="335"/>
      <c r="AN361" s="335"/>
      <c r="AO361" s="335"/>
      <c r="AP361" s="335"/>
      <c r="AQ361" s="335"/>
      <c r="AR361" s="335"/>
      <c r="AS361" s="335"/>
      <c r="AT361" s="335"/>
      <c r="AU361" s="335"/>
      <c r="AV361" s="335"/>
      <c r="AW361" s="335"/>
      <c r="AX361" s="335"/>
      <c r="AY361" s="335"/>
    </row>
    <row r="362" spans="1:51" s="336" customFormat="1" ht="13.5">
      <c r="A362" s="335"/>
      <c r="B362" s="335"/>
      <c r="C362" s="335"/>
      <c r="D362" s="335"/>
      <c r="E362" s="335"/>
      <c r="F362" s="335"/>
      <c r="G362" s="335"/>
      <c r="H362" s="335"/>
      <c r="I362" s="335"/>
      <c r="J362" s="335"/>
      <c r="K362" s="335"/>
      <c r="L362" s="335"/>
      <c r="M362" s="335"/>
      <c r="N362" s="335"/>
      <c r="O362" s="335"/>
      <c r="P362" s="335"/>
      <c r="Q362" s="335"/>
      <c r="R362" s="335"/>
      <c r="S362" s="335"/>
      <c r="T362" s="335"/>
      <c r="U362" s="335"/>
      <c r="V362" s="335"/>
      <c r="W362" s="335"/>
      <c r="X362" s="335"/>
      <c r="Y362" s="335"/>
      <c r="Z362" s="335"/>
      <c r="AA362" s="335"/>
      <c r="AB362" s="335"/>
      <c r="AC362" s="335"/>
      <c r="AD362" s="335"/>
      <c r="AE362" s="335"/>
      <c r="AF362" s="335"/>
      <c r="AG362" s="335"/>
      <c r="AH362" s="335"/>
      <c r="AI362" s="335"/>
      <c r="AJ362" s="335"/>
      <c r="AK362" s="335"/>
      <c r="AL362" s="335"/>
      <c r="AM362" s="335"/>
      <c r="AN362" s="335"/>
      <c r="AO362" s="335"/>
      <c r="AP362" s="335"/>
      <c r="AQ362" s="335"/>
      <c r="AR362" s="335"/>
      <c r="AS362" s="335"/>
      <c r="AT362" s="335"/>
      <c r="AU362" s="335"/>
      <c r="AV362" s="335"/>
      <c r="AW362" s="335"/>
      <c r="AX362" s="335"/>
      <c r="AY362" s="335"/>
    </row>
    <row r="363" spans="1:51" s="336" customFormat="1" ht="13.5">
      <c r="A363" s="335"/>
      <c r="B363" s="335"/>
      <c r="C363" s="335"/>
      <c r="D363" s="335"/>
      <c r="E363" s="335"/>
      <c r="F363" s="335"/>
      <c r="G363" s="335"/>
      <c r="H363" s="335"/>
      <c r="I363" s="335"/>
      <c r="J363" s="335"/>
      <c r="K363" s="335"/>
      <c r="L363" s="335"/>
      <c r="M363" s="335"/>
      <c r="N363" s="335"/>
      <c r="O363" s="335"/>
      <c r="P363" s="335"/>
      <c r="Q363" s="335"/>
      <c r="R363" s="335"/>
      <c r="S363" s="335"/>
      <c r="T363" s="335"/>
      <c r="U363" s="335"/>
      <c r="V363" s="335"/>
      <c r="W363" s="335"/>
      <c r="X363" s="335"/>
      <c r="Y363" s="335"/>
      <c r="Z363" s="335"/>
      <c r="AA363" s="335"/>
      <c r="AB363" s="335"/>
      <c r="AC363" s="335"/>
      <c r="AD363" s="335"/>
      <c r="AE363" s="335"/>
      <c r="AF363" s="335"/>
      <c r="AG363" s="335"/>
      <c r="AH363" s="335"/>
      <c r="AI363" s="335"/>
      <c r="AJ363" s="335"/>
      <c r="AK363" s="335"/>
      <c r="AL363" s="335"/>
      <c r="AM363" s="335"/>
      <c r="AN363" s="335"/>
      <c r="AO363" s="335"/>
      <c r="AP363" s="335"/>
      <c r="AQ363" s="335"/>
      <c r="AR363" s="335"/>
      <c r="AS363" s="335"/>
      <c r="AT363" s="335"/>
      <c r="AU363" s="335"/>
      <c r="AV363" s="335"/>
      <c r="AW363" s="335"/>
      <c r="AX363" s="335"/>
      <c r="AY363" s="335"/>
    </row>
    <row r="364" spans="1:51" s="336" customFormat="1" ht="13.5">
      <c r="A364" s="335"/>
      <c r="B364" s="335"/>
      <c r="C364" s="335"/>
      <c r="D364" s="335"/>
      <c r="E364" s="335"/>
      <c r="F364" s="335"/>
      <c r="G364" s="335"/>
      <c r="H364" s="335"/>
      <c r="I364" s="335"/>
      <c r="J364" s="335"/>
      <c r="K364" s="335"/>
      <c r="L364" s="335"/>
      <c r="M364" s="335"/>
      <c r="N364" s="335"/>
      <c r="O364" s="335"/>
      <c r="P364" s="335"/>
      <c r="Q364" s="335"/>
      <c r="R364" s="335"/>
      <c r="S364" s="335"/>
      <c r="T364" s="335"/>
      <c r="U364" s="335"/>
      <c r="V364" s="335"/>
      <c r="W364" s="335"/>
      <c r="X364" s="335"/>
      <c r="Y364" s="335"/>
      <c r="Z364" s="335"/>
      <c r="AA364" s="335"/>
      <c r="AB364" s="335"/>
      <c r="AC364" s="335"/>
      <c r="AD364" s="335"/>
      <c r="AE364" s="335"/>
      <c r="AF364" s="335"/>
      <c r="AG364" s="335"/>
      <c r="AH364" s="335"/>
      <c r="AI364" s="335"/>
      <c r="AJ364" s="335"/>
      <c r="AK364" s="335"/>
      <c r="AL364" s="335"/>
      <c r="AM364" s="335"/>
      <c r="AN364" s="335"/>
      <c r="AO364" s="335"/>
      <c r="AP364" s="335"/>
      <c r="AQ364" s="335"/>
      <c r="AR364" s="335"/>
      <c r="AS364" s="335"/>
      <c r="AT364" s="335"/>
      <c r="AU364" s="335"/>
      <c r="AV364" s="335"/>
      <c r="AW364" s="335"/>
      <c r="AX364" s="335"/>
      <c r="AY364" s="335"/>
    </row>
    <row r="365" spans="1:51" s="336" customFormat="1" ht="13.5">
      <c r="A365" s="335"/>
      <c r="B365" s="335"/>
      <c r="C365" s="335"/>
      <c r="D365" s="335"/>
      <c r="E365" s="335"/>
      <c r="F365" s="335"/>
      <c r="G365" s="335"/>
      <c r="H365" s="335"/>
      <c r="I365" s="335"/>
      <c r="J365" s="335"/>
      <c r="K365" s="335"/>
      <c r="L365" s="335"/>
      <c r="M365" s="335"/>
      <c r="N365" s="335"/>
      <c r="O365" s="335"/>
      <c r="P365" s="335"/>
      <c r="Q365" s="335"/>
      <c r="R365" s="335"/>
      <c r="S365" s="335"/>
      <c r="T365" s="335"/>
      <c r="U365" s="335"/>
      <c r="V365" s="335"/>
      <c r="W365" s="335"/>
      <c r="X365" s="335"/>
      <c r="Y365" s="335"/>
      <c r="Z365" s="335"/>
      <c r="AA365" s="335"/>
      <c r="AB365" s="335"/>
      <c r="AC365" s="335"/>
      <c r="AD365" s="335"/>
      <c r="AE365" s="335"/>
      <c r="AF365" s="335"/>
      <c r="AG365" s="335"/>
      <c r="AH365" s="335"/>
      <c r="AI365" s="335"/>
      <c r="AJ365" s="335"/>
      <c r="AK365" s="335"/>
      <c r="AL365" s="335"/>
      <c r="AM365" s="335"/>
      <c r="AN365" s="335"/>
      <c r="AO365" s="335"/>
      <c r="AP365" s="335"/>
      <c r="AQ365" s="335"/>
      <c r="AR365" s="335"/>
      <c r="AS365" s="335"/>
      <c r="AT365" s="335"/>
      <c r="AU365" s="335"/>
      <c r="AV365" s="335"/>
      <c r="AW365" s="335"/>
      <c r="AX365" s="335"/>
      <c r="AY365" s="335"/>
    </row>
    <row r="366" spans="1:51" s="336" customFormat="1" ht="13.5">
      <c r="A366" s="335"/>
      <c r="B366" s="335"/>
      <c r="C366" s="335"/>
      <c r="D366" s="335"/>
      <c r="E366" s="335"/>
      <c r="F366" s="335"/>
      <c r="G366" s="335"/>
      <c r="H366" s="335"/>
      <c r="I366" s="335"/>
      <c r="J366" s="335"/>
      <c r="K366" s="335"/>
      <c r="L366" s="335"/>
      <c r="M366" s="335"/>
      <c r="N366" s="335"/>
      <c r="O366" s="335"/>
      <c r="P366" s="335"/>
      <c r="Q366" s="335"/>
      <c r="R366" s="335"/>
      <c r="S366" s="335"/>
      <c r="T366" s="335"/>
      <c r="U366" s="335"/>
      <c r="V366" s="335"/>
      <c r="W366" s="335"/>
      <c r="X366" s="335"/>
      <c r="Y366" s="335"/>
      <c r="Z366" s="335"/>
      <c r="AA366" s="335"/>
      <c r="AB366" s="335"/>
      <c r="AC366" s="335"/>
      <c r="AD366" s="335"/>
      <c r="AE366" s="335"/>
      <c r="AF366" s="335"/>
      <c r="AG366" s="335"/>
      <c r="AH366" s="335"/>
      <c r="AI366" s="335"/>
      <c r="AJ366" s="335"/>
      <c r="AK366" s="335"/>
      <c r="AL366" s="335"/>
      <c r="AM366" s="335"/>
      <c r="AN366" s="335"/>
      <c r="AO366" s="335"/>
      <c r="AP366" s="335"/>
      <c r="AQ366" s="335"/>
      <c r="AR366" s="335"/>
      <c r="AS366" s="335"/>
      <c r="AT366" s="335"/>
      <c r="AU366" s="335"/>
      <c r="AV366" s="335"/>
      <c r="AW366" s="335"/>
      <c r="AX366" s="335"/>
      <c r="AY366" s="335"/>
    </row>
    <row r="367" spans="1:51" s="336" customFormat="1" ht="13.5">
      <c r="A367" s="335"/>
      <c r="B367" s="335"/>
      <c r="C367" s="335"/>
      <c r="D367" s="335"/>
      <c r="E367" s="335"/>
      <c r="F367" s="335"/>
      <c r="G367" s="335"/>
      <c r="H367" s="335"/>
      <c r="I367" s="335"/>
      <c r="J367" s="335"/>
      <c r="K367" s="335"/>
      <c r="L367" s="335"/>
      <c r="M367" s="335"/>
      <c r="N367" s="335"/>
      <c r="O367" s="335"/>
      <c r="P367" s="335"/>
      <c r="Q367" s="335"/>
      <c r="R367" s="335"/>
      <c r="S367" s="335"/>
      <c r="T367" s="335"/>
      <c r="U367" s="335"/>
      <c r="V367" s="335"/>
      <c r="W367" s="335"/>
      <c r="X367" s="335"/>
      <c r="Y367" s="335"/>
      <c r="Z367" s="335"/>
      <c r="AA367" s="335"/>
      <c r="AB367" s="335"/>
      <c r="AC367" s="335"/>
      <c r="AD367" s="335"/>
      <c r="AE367" s="335"/>
      <c r="AF367" s="335"/>
      <c r="AG367" s="335"/>
      <c r="AH367" s="335"/>
      <c r="AI367" s="335"/>
      <c r="AJ367" s="335"/>
      <c r="AK367" s="335"/>
      <c r="AL367" s="335"/>
      <c r="AM367" s="335"/>
      <c r="AN367" s="335"/>
      <c r="AO367" s="335"/>
      <c r="AP367" s="335"/>
      <c r="AQ367" s="335"/>
      <c r="AR367" s="335"/>
      <c r="AS367" s="335"/>
      <c r="AT367" s="335"/>
      <c r="AU367" s="335"/>
      <c r="AV367" s="335"/>
      <c r="AW367" s="335"/>
      <c r="AX367" s="335"/>
      <c r="AY367" s="335"/>
    </row>
    <row r="368" spans="1:51" s="336" customFormat="1" ht="13.5">
      <c r="A368" s="335"/>
      <c r="B368" s="335"/>
      <c r="C368" s="335"/>
      <c r="D368" s="335"/>
      <c r="E368" s="335"/>
      <c r="F368" s="335"/>
      <c r="G368" s="335"/>
      <c r="H368" s="335"/>
      <c r="I368" s="335"/>
      <c r="J368" s="335"/>
      <c r="K368" s="335"/>
      <c r="L368" s="335"/>
      <c r="M368" s="335"/>
      <c r="N368" s="335"/>
      <c r="O368" s="335"/>
      <c r="P368" s="335"/>
      <c r="Q368" s="335"/>
      <c r="R368" s="335"/>
      <c r="S368" s="335"/>
      <c r="T368" s="335"/>
      <c r="U368" s="335"/>
      <c r="V368" s="335"/>
      <c r="W368" s="335"/>
      <c r="X368" s="335"/>
      <c r="Y368" s="335"/>
      <c r="Z368" s="335"/>
      <c r="AA368" s="335"/>
      <c r="AB368" s="335"/>
      <c r="AC368" s="335"/>
      <c r="AD368" s="335"/>
      <c r="AE368" s="335"/>
      <c r="AF368" s="335"/>
      <c r="AG368" s="335"/>
      <c r="AH368" s="335"/>
      <c r="AI368" s="335"/>
      <c r="AJ368" s="335"/>
      <c r="AK368" s="335"/>
      <c r="AL368" s="335"/>
      <c r="AM368" s="335"/>
      <c r="AN368" s="335"/>
      <c r="AO368" s="335"/>
      <c r="AP368" s="335"/>
      <c r="AQ368" s="335"/>
      <c r="AR368" s="335"/>
      <c r="AS368" s="335"/>
      <c r="AT368" s="335"/>
      <c r="AU368" s="335"/>
      <c r="AV368" s="335"/>
      <c r="AW368" s="335"/>
      <c r="AX368" s="335"/>
      <c r="AY368" s="335"/>
    </row>
    <row r="369" spans="1:51" s="336" customFormat="1" ht="13.5">
      <c r="A369" s="335"/>
      <c r="B369" s="335"/>
      <c r="C369" s="335"/>
      <c r="D369" s="335"/>
      <c r="E369" s="335"/>
      <c r="F369" s="335"/>
      <c r="G369" s="335"/>
      <c r="H369" s="335"/>
      <c r="I369" s="335"/>
      <c r="J369" s="335"/>
      <c r="K369" s="335"/>
      <c r="L369" s="335"/>
      <c r="M369" s="335"/>
      <c r="N369" s="335"/>
      <c r="O369" s="335"/>
      <c r="P369" s="335"/>
      <c r="Q369" s="335"/>
      <c r="R369" s="335"/>
      <c r="S369" s="335"/>
      <c r="T369" s="335"/>
      <c r="U369" s="335"/>
      <c r="V369" s="335"/>
      <c r="W369" s="335"/>
      <c r="X369" s="335"/>
      <c r="Y369" s="335"/>
      <c r="Z369" s="335"/>
      <c r="AA369" s="335"/>
      <c r="AB369" s="335"/>
      <c r="AC369" s="335"/>
      <c r="AD369" s="335"/>
      <c r="AE369" s="335"/>
      <c r="AF369" s="335"/>
      <c r="AG369" s="335"/>
      <c r="AH369" s="335"/>
      <c r="AI369" s="335"/>
      <c r="AJ369" s="335"/>
      <c r="AK369" s="335"/>
      <c r="AL369" s="335"/>
      <c r="AM369" s="335"/>
      <c r="AN369" s="335"/>
      <c r="AO369" s="335"/>
      <c r="AP369" s="335"/>
      <c r="AQ369" s="335"/>
      <c r="AR369" s="335"/>
      <c r="AS369" s="335"/>
      <c r="AT369" s="335"/>
      <c r="AU369" s="335"/>
      <c r="AV369" s="335"/>
      <c r="AW369" s="335"/>
      <c r="AX369" s="335"/>
      <c r="AY369" s="335"/>
    </row>
    <row r="370" spans="1:51" s="336" customFormat="1" ht="13.5">
      <c r="A370" s="335"/>
      <c r="B370" s="335"/>
      <c r="C370" s="335"/>
      <c r="D370" s="335"/>
      <c r="E370" s="335"/>
      <c r="F370" s="335"/>
      <c r="G370" s="335"/>
      <c r="H370" s="335"/>
      <c r="I370" s="335"/>
      <c r="J370" s="335"/>
      <c r="K370" s="335"/>
      <c r="L370" s="335"/>
      <c r="M370" s="335"/>
      <c r="N370" s="335"/>
      <c r="O370" s="335"/>
      <c r="P370" s="335"/>
      <c r="Q370" s="335"/>
      <c r="R370" s="335"/>
      <c r="S370" s="335"/>
      <c r="T370" s="335"/>
      <c r="U370" s="335"/>
      <c r="V370" s="335"/>
      <c r="W370" s="335"/>
      <c r="X370" s="335"/>
      <c r="Y370" s="335"/>
      <c r="Z370" s="335"/>
      <c r="AA370" s="335"/>
      <c r="AB370" s="335"/>
      <c r="AC370" s="335"/>
      <c r="AD370" s="335"/>
      <c r="AE370" s="335"/>
      <c r="AF370" s="335"/>
      <c r="AG370" s="335"/>
      <c r="AH370" s="335"/>
      <c r="AI370" s="335"/>
      <c r="AJ370" s="335"/>
      <c r="AK370" s="335"/>
      <c r="AL370" s="335"/>
      <c r="AM370" s="335"/>
      <c r="AN370" s="335"/>
      <c r="AO370" s="335"/>
      <c r="AP370" s="335"/>
      <c r="AQ370" s="335"/>
      <c r="AR370" s="335"/>
      <c r="AS370" s="335"/>
      <c r="AT370" s="335"/>
      <c r="AU370" s="335"/>
      <c r="AV370" s="335"/>
      <c r="AW370" s="335"/>
      <c r="AX370" s="335"/>
      <c r="AY370" s="335"/>
    </row>
    <row r="371" spans="1:51" s="336" customFormat="1" ht="13.5">
      <c r="A371" s="335"/>
      <c r="B371" s="335"/>
      <c r="C371" s="335"/>
      <c r="D371" s="335"/>
      <c r="E371" s="335"/>
      <c r="F371" s="335"/>
      <c r="G371" s="335"/>
      <c r="H371" s="335"/>
      <c r="I371" s="335"/>
      <c r="J371" s="335"/>
      <c r="K371" s="335"/>
      <c r="L371" s="335"/>
      <c r="M371" s="335"/>
      <c r="N371" s="335"/>
      <c r="O371" s="335"/>
      <c r="P371" s="335"/>
      <c r="Q371" s="335"/>
      <c r="R371" s="335"/>
      <c r="S371" s="335"/>
      <c r="T371" s="335"/>
      <c r="U371" s="335"/>
      <c r="V371" s="335"/>
      <c r="W371" s="335"/>
      <c r="X371" s="335"/>
      <c r="Y371" s="335"/>
      <c r="Z371" s="335"/>
      <c r="AA371" s="335"/>
      <c r="AB371" s="335"/>
      <c r="AC371" s="335"/>
      <c r="AD371" s="335"/>
      <c r="AE371" s="335"/>
      <c r="AF371" s="335"/>
      <c r="AG371" s="335"/>
      <c r="AH371" s="335"/>
      <c r="AI371" s="335"/>
      <c r="AJ371" s="335"/>
      <c r="AK371" s="335"/>
      <c r="AL371" s="335"/>
      <c r="AM371" s="335"/>
      <c r="AN371" s="335"/>
      <c r="AO371" s="335"/>
      <c r="AP371" s="335"/>
      <c r="AQ371" s="335"/>
      <c r="AR371" s="335"/>
      <c r="AS371" s="335"/>
      <c r="AT371" s="335"/>
      <c r="AU371" s="335"/>
      <c r="AV371" s="335"/>
      <c r="AW371" s="335"/>
      <c r="AX371" s="335"/>
      <c r="AY371" s="335"/>
    </row>
    <row r="372" spans="1:51" s="336" customFormat="1" ht="13.5">
      <c r="A372" s="335"/>
      <c r="B372" s="335"/>
      <c r="C372" s="335"/>
      <c r="D372" s="335"/>
      <c r="E372" s="335"/>
      <c r="F372" s="335"/>
      <c r="G372" s="335"/>
      <c r="H372" s="335"/>
      <c r="I372" s="335"/>
      <c r="J372" s="335"/>
      <c r="K372" s="335"/>
      <c r="L372" s="335"/>
      <c r="M372" s="335"/>
      <c r="N372" s="335"/>
      <c r="O372" s="335"/>
      <c r="P372" s="335"/>
      <c r="Q372" s="335"/>
      <c r="R372" s="335"/>
      <c r="S372" s="335"/>
      <c r="T372" s="335"/>
      <c r="U372" s="335"/>
      <c r="V372" s="335"/>
      <c r="W372" s="335"/>
      <c r="X372" s="335"/>
      <c r="Y372" s="335"/>
      <c r="Z372" s="335"/>
      <c r="AA372" s="335"/>
      <c r="AB372" s="335"/>
      <c r="AC372" s="335"/>
      <c r="AD372" s="335"/>
      <c r="AE372" s="335"/>
      <c r="AF372" s="335"/>
      <c r="AG372" s="335"/>
      <c r="AH372" s="335"/>
      <c r="AI372" s="335"/>
      <c r="AJ372" s="335"/>
      <c r="AK372" s="335"/>
      <c r="AL372" s="335"/>
      <c r="AM372" s="335"/>
      <c r="AN372" s="335"/>
      <c r="AO372" s="335"/>
      <c r="AP372" s="335"/>
      <c r="AQ372" s="335"/>
      <c r="AR372" s="335"/>
      <c r="AS372" s="335"/>
      <c r="AT372" s="335"/>
      <c r="AU372" s="335"/>
      <c r="AV372" s="335"/>
      <c r="AW372" s="335"/>
      <c r="AX372" s="335"/>
      <c r="AY372" s="335"/>
    </row>
    <row r="373" spans="1:51" s="336" customFormat="1" ht="13.5">
      <c r="A373" s="335"/>
      <c r="B373" s="335"/>
      <c r="C373" s="335"/>
      <c r="D373" s="335"/>
      <c r="E373" s="335"/>
      <c r="F373" s="335"/>
      <c r="G373" s="335"/>
      <c r="H373" s="335"/>
      <c r="I373" s="335"/>
      <c r="J373" s="335"/>
      <c r="K373" s="335"/>
      <c r="L373" s="335"/>
      <c r="M373" s="335"/>
      <c r="N373" s="335"/>
      <c r="O373" s="335"/>
      <c r="P373" s="335"/>
      <c r="Q373" s="335"/>
      <c r="R373" s="335"/>
      <c r="S373" s="335"/>
      <c r="T373" s="335"/>
      <c r="U373" s="335"/>
      <c r="V373" s="335"/>
      <c r="W373" s="335"/>
      <c r="X373" s="335"/>
      <c r="Y373" s="335"/>
      <c r="Z373" s="335"/>
      <c r="AA373" s="335"/>
      <c r="AB373" s="335"/>
      <c r="AC373" s="335"/>
      <c r="AD373" s="335"/>
      <c r="AE373" s="335"/>
      <c r="AF373" s="335"/>
      <c r="AG373" s="335"/>
      <c r="AH373" s="335"/>
      <c r="AI373" s="335"/>
      <c r="AJ373" s="335"/>
      <c r="AK373" s="335"/>
      <c r="AL373" s="335"/>
      <c r="AM373" s="335"/>
      <c r="AN373" s="335"/>
      <c r="AO373" s="335"/>
      <c r="AP373" s="335"/>
      <c r="AQ373" s="335"/>
      <c r="AR373" s="335"/>
      <c r="AS373" s="335"/>
      <c r="AT373" s="335"/>
      <c r="AU373" s="335"/>
      <c r="AV373" s="335"/>
      <c r="AW373" s="335"/>
      <c r="AX373" s="335"/>
      <c r="AY373" s="335"/>
    </row>
    <row r="374" spans="1:51" s="336" customFormat="1" ht="13.5">
      <c r="A374" s="335"/>
      <c r="B374" s="335"/>
      <c r="C374" s="335"/>
      <c r="D374" s="335"/>
      <c r="E374" s="335"/>
      <c r="F374" s="335"/>
      <c r="G374" s="335"/>
      <c r="H374" s="335"/>
      <c r="I374" s="335"/>
      <c r="J374" s="335"/>
      <c r="K374" s="335"/>
      <c r="L374" s="335"/>
      <c r="M374" s="335"/>
      <c r="N374" s="335"/>
      <c r="O374" s="335"/>
      <c r="P374" s="335"/>
      <c r="Q374" s="335"/>
      <c r="R374" s="335"/>
      <c r="S374" s="335"/>
      <c r="T374" s="335"/>
      <c r="U374" s="335"/>
      <c r="V374" s="335"/>
      <c r="W374" s="335"/>
      <c r="X374" s="335"/>
      <c r="Y374" s="335"/>
      <c r="Z374" s="335"/>
      <c r="AA374" s="335"/>
      <c r="AB374" s="335"/>
      <c r="AC374" s="335"/>
      <c r="AD374" s="335"/>
      <c r="AE374" s="335"/>
      <c r="AF374" s="335"/>
      <c r="AG374" s="335"/>
      <c r="AH374" s="335"/>
      <c r="AI374" s="335"/>
      <c r="AJ374" s="335"/>
      <c r="AK374" s="335"/>
      <c r="AL374" s="335"/>
      <c r="AM374" s="335"/>
      <c r="AN374" s="335"/>
      <c r="AO374" s="335"/>
      <c r="AP374" s="335"/>
      <c r="AQ374" s="335"/>
      <c r="AR374" s="335"/>
      <c r="AS374" s="335"/>
      <c r="AT374" s="335"/>
      <c r="AU374" s="335"/>
      <c r="AV374" s="335"/>
      <c r="AW374" s="335"/>
      <c r="AX374" s="335"/>
      <c r="AY374" s="335"/>
    </row>
    <row r="375" spans="1:51" s="336" customFormat="1" ht="13.5">
      <c r="A375" s="335"/>
      <c r="B375" s="335"/>
      <c r="C375" s="335"/>
      <c r="D375" s="335"/>
      <c r="E375" s="335"/>
      <c r="F375" s="335"/>
      <c r="G375" s="335"/>
      <c r="H375" s="335"/>
      <c r="I375" s="335"/>
      <c r="J375" s="335"/>
      <c r="K375" s="335"/>
      <c r="L375" s="335"/>
      <c r="M375" s="335"/>
      <c r="N375" s="335"/>
      <c r="O375" s="335"/>
      <c r="P375" s="335"/>
      <c r="Q375" s="335"/>
      <c r="R375" s="335"/>
      <c r="S375" s="335"/>
      <c r="T375" s="335"/>
      <c r="U375" s="335"/>
      <c r="V375" s="335"/>
      <c r="W375" s="335"/>
      <c r="X375" s="335"/>
      <c r="Y375" s="335"/>
      <c r="Z375" s="335"/>
      <c r="AA375" s="335"/>
      <c r="AB375" s="335"/>
      <c r="AC375" s="335"/>
      <c r="AD375" s="335"/>
      <c r="AE375" s="335"/>
      <c r="AF375" s="335"/>
      <c r="AG375" s="335"/>
      <c r="AH375" s="335"/>
      <c r="AI375" s="335"/>
      <c r="AJ375" s="335"/>
      <c r="AK375" s="335"/>
      <c r="AL375" s="335"/>
      <c r="AM375" s="335"/>
      <c r="AN375" s="335"/>
      <c r="AO375" s="335"/>
      <c r="AP375" s="335"/>
      <c r="AQ375" s="335"/>
      <c r="AR375" s="335"/>
      <c r="AS375" s="335"/>
      <c r="AT375" s="335"/>
      <c r="AU375" s="335"/>
      <c r="AV375" s="335"/>
      <c r="AW375" s="335"/>
      <c r="AX375" s="335"/>
      <c r="AY375" s="335"/>
    </row>
    <row r="376" spans="1:51" s="336" customFormat="1" ht="13.5">
      <c r="A376" s="335"/>
      <c r="B376" s="335"/>
      <c r="C376" s="335"/>
      <c r="D376" s="335"/>
      <c r="E376" s="335"/>
      <c r="F376" s="335"/>
      <c r="G376" s="335"/>
      <c r="H376" s="335"/>
      <c r="I376" s="335"/>
      <c r="J376" s="335"/>
      <c r="K376" s="335"/>
      <c r="L376" s="335"/>
      <c r="M376" s="335"/>
      <c r="N376" s="335"/>
      <c r="O376" s="335"/>
      <c r="P376" s="335"/>
      <c r="Q376" s="335"/>
      <c r="R376" s="335"/>
      <c r="S376" s="335"/>
      <c r="T376" s="335"/>
      <c r="U376" s="335"/>
      <c r="V376" s="335"/>
      <c r="W376" s="335"/>
      <c r="X376" s="335"/>
      <c r="Y376" s="335"/>
      <c r="Z376" s="335"/>
      <c r="AA376" s="335"/>
      <c r="AB376" s="335"/>
      <c r="AC376" s="335"/>
      <c r="AD376" s="335"/>
      <c r="AE376" s="335"/>
      <c r="AF376" s="335"/>
      <c r="AG376" s="335"/>
      <c r="AH376" s="335"/>
      <c r="AI376" s="335"/>
      <c r="AJ376" s="335"/>
      <c r="AK376" s="335"/>
      <c r="AL376" s="335"/>
      <c r="AM376" s="335"/>
      <c r="AN376" s="335"/>
      <c r="AO376" s="335"/>
      <c r="AP376" s="335"/>
      <c r="AQ376" s="335"/>
      <c r="AR376" s="335"/>
      <c r="AS376" s="335"/>
      <c r="AT376" s="335"/>
      <c r="AU376" s="335"/>
      <c r="AV376" s="335"/>
      <c r="AW376" s="335"/>
      <c r="AX376" s="335"/>
      <c r="AY376" s="335"/>
    </row>
    <row r="377" spans="1:51" s="336" customFormat="1" ht="13.5">
      <c r="A377" s="335"/>
      <c r="B377" s="335"/>
      <c r="C377" s="335"/>
      <c r="D377" s="335"/>
      <c r="E377" s="335"/>
      <c r="F377" s="335"/>
      <c r="G377" s="335"/>
      <c r="H377" s="335"/>
      <c r="I377" s="335"/>
      <c r="J377" s="335"/>
      <c r="K377" s="335"/>
      <c r="L377" s="335"/>
      <c r="M377" s="335"/>
      <c r="N377" s="335"/>
      <c r="O377" s="335"/>
      <c r="P377" s="335"/>
      <c r="Q377" s="335"/>
      <c r="R377" s="335"/>
      <c r="S377" s="335"/>
      <c r="T377" s="335"/>
      <c r="U377" s="335"/>
      <c r="V377" s="335"/>
      <c r="W377" s="335"/>
      <c r="X377" s="335"/>
      <c r="Y377" s="335"/>
      <c r="Z377" s="335"/>
      <c r="AA377" s="335"/>
      <c r="AB377" s="335"/>
      <c r="AC377" s="335"/>
      <c r="AD377" s="335"/>
      <c r="AE377" s="335"/>
      <c r="AF377" s="335"/>
      <c r="AG377" s="335"/>
      <c r="AH377" s="335"/>
      <c r="AI377" s="335"/>
      <c r="AJ377" s="335"/>
      <c r="AK377" s="335"/>
      <c r="AL377" s="335"/>
      <c r="AM377" s="335"/>
      <c r="AN377" s="335"/>
      <c r="AO377" s="335"/>
      <c r="AP377" s="335"/>
      <c r="AQ377" s="335"/>
      <c r="AR377" s="335"/>
      <c r="AS377" s="335"/>
      <c r="AT377" s="335"/>
      <c r="AU377" s="335"/>
      <c r="AV377" s="335"/>
      <c r="AW377" s="335"/>
      <c r="AX377" s="335"/>
      <c r="AY377" s="335"/>
    </row>
    <row r="378" spans="1:51" s="336" customFormat="1" ht="13.5">
      <c r="A378" s="335"/>
      <c r="B378" s="335"/>
      <c r="C378" s="335"/>
      <c r="D378" s="335"/>
      <c r="E378" s="335"/>
      <c r="F378" s="335"/>
      <c r="G378" s="335"/>
      <c r="H378" s="335"/>
      <c r="I378" s="335"/>
      <c r="J378" s="335"/>
      <c r="K378" s="335"/>
      <c r="L378" s="335"/>
      <c r="M378" s="335"/>
      <c r="N378" s="335"/>
      <c r="O378" s="335"/>
      <c r="P378" s="335"/>
      <c r="Q378" s="335"/>
      <c r="R378" s="335"/>
      <c r="S378" s="335"/>
      <c r="T378" s="335"/>
      <c r="U378" s="335"/>
      <c r="V378" s="335"/>
      <c r="W378" s="335"/>
      <c r="X378" s="335"/>
      <c r="Y378" s="335"/>
      <c r="Z378" s="335"/>
      <c r="AA378" s="335"/>
      <c r="AB378" s="335"/>
      <c r="AC378" s="335"/>
      <c r="AD378" s="335"/>
      <c r="AE378" s="335"/>
      <c r="AF378" s="335"/>
      <c r="AG378" s="335"/>
      <c r="AH378" s="335"/>
      <c r="AI378" s="335"/>
      <c r="AJ378" s="335"/>
      <c r="AK378" s="335"/>
      <c r="AL378" s="335"/>
      <c r="AM378" s="335"/>
      <c r="AN378" s="335"/>
      <c r="AO378" s="335"/>
      <c r="AP378" s="335"/>
      <c r="AQ378" s="335"/>
      <c r="AR378" s="335"/>
      <c r="AS378" s="335"/>
      <c r="AT378" s="335"/>
      <c r="AU378" s="335"/>
      <c r="AV378" s="335"/>
      <c r="AW378" s="335"/>
      <c r="AX378" s="335"/>
      <c r="AY378" s="335"/>
    </row>
    <row r="379" spans="1:51" s="336" customFormat="1" ht="13.5">
      <c r="A379" s="335"/>
      <c r="B379" s="335"/>
      <c r="C379" s="335"/>
      <c r="D379" s="335"/>
      <c r="E379" s="335"/>
      <c r="F379" s="335"/>
      <c r="G379" s="335"/>
      <c r="H379" s="335"/>
      <c r="I379" s="335"/>
      <c r="J379" s="335"/>
      <c r="K379" s="335"/>
      <c r="L379" s="335"/>
      <c r="M379" s="335"/>
      <c r="N379" s="335"/>
      <c r="O379" s="335"/>
      <c r="P379" s="335"/>
      <c r="Q379" s="335"/>
      <c r="R379" s="335"/>
      <c r="S379" s="335"/>
      <c r="T379" s="335"/>
      <c r="U379" s="335"/>
      <c r="V379" s="335"/>
      <c r="W379" s="335"/>
      <c r="X379" s="335"/>
      <c r="Y379" s="335"/>
      <c r="Z379" s="335"/>
      <c r="AA379" s="335"/>
      <c r="AB379" s="335"/>
      <c r="AC379" s="335"/>
      <c r="AD379" s="335"/>
      <c r="AE379" s="335"/>
      <c r="AF379" s="335"/>
      <c r="AG379" s="335"/>
      <c r="AH379" s="335"/>
      <c r="AI379" s="335"/>
      <c r="AJ379" s="335"/>
      <c r="AK379" s="335"/>
      <c r="AL379" s="335"/>
      <c r="AM379" s="335"/>
      <c r="AN379" s="335"/>
      <c r="AO379" s="335"/>
      <c r="AP379" s="335"/>
      <c r="AQ379" s="335"/>
      <c r="AR379" s="335"/>
      <c r="AS379" s="335"/>
      <c r="AT379" s="335"/>
      <c r="AU379" s="335"/>
      <c r="AV379" s="335"/>
      <c r="AW379" s="335"/>
      <c r="AX379" s="335"/>
      <c r="AY379" s="335"/>
    </row>
    <row r="380" spans="1:51" s="336" customFormat="1" ht="13.5">
      <c r="A380" s="335"/>
      <c r="B380" s="335"/>
      <c r="C380" s="335"/>
      <c r="D380" s="335"/>
      <c r="E380" s="335"/>
      <c r="F380" s="335"/>
      <c r="G380" s="335"/>
      <c r="H380" s="335"/>
      <c r="I380" s="335"/>
      <c r="J380" s="335"/>
      <c r="K380" s="335"/>
      <c r="L380" s="335"/>
      <c r="M380" s="335"/>
      <c r="N380" s="335"/>
      <c r="O380" s="335"/>
      <c r="P380" s="335"/>
      <c r="Q380" s="335"/>
      <c r="R380" s="335"/>
      <c r="S380" s="335"/>
      <c r="T380" s="335"/>
      <c r="U380" s="335"/>
      <c r="V380" s="335"/>
      <c r="W380" s="335"/>
      <c r="X380" s="335"/>
      <c r="Y380" s="335"/>
      <c r="Z380" s="335"/>
      <c r="AA380" s="335"/>
      <c r="AB380" s="335"/>
      <c r="AC380" s="335"/>
      <c r="AD380" s="335"/>
      <c r="AE380" s="335"/>
      <c r="AF380" s="335"/>
      <c r="AG380" s="335"/>
      <c r="AH380" s="335"/>
      <c r="AI380" s="335"/>
      <c r="AJ380" s="335"/>
      <c r="AK380" s="335"/>
      <c r="AL380" s="335"/>
      <c r="AM380" s="335"/>
      <c r="AN380" s="335"/>
      <c r="AO380" s="335"/>
      <c r="AP380" s="335"/>
      <c r="AQ380" s="335"/>
      <c r="AR380" s="335"/>
      <c r="AS380" s="335"/>
      <c r="AT380" s="335"/>
      <c r="AU380" s="335"/>
      <c r="AV380" s="335"/>
      <c r="AW380" s="335"/>
      <c r="AX380" s="335"/>
      <c r="AY380" s="335"/>
    </row>
    <row r="381" spans="1:51" s="336" customFormat="1" ht="13.5">
      <c r="A381" s="335"/>
      <c r="B381" s="335"/>
      <c r="C381" s="335"/>
      <c r="D381" s="335"/>
      <c r="E381" s="335"/>
      <c r="F381" s="335"/>
      <c r="G381" s="335"/>
      <c r="H381" s="335"/>
      <c r="I381" s="335"/>
      <c r="J381" s="335"/>
      <c r="K381" s="335"/>
      <c r="L381" s="335"/>
      <c r="M381" s="335"/>
      <c r="N381" s="335"/>
      <c r="O381" s="335"/>
      <c r="P381" s="335"/>
      <c r="Q381" s="335"/>
      <c r="R381" s="335"/>
      <c r="S381" s="335"/>
      <c r="T381" s="335"/>
      <c r="U381" s="335"/>
      <c r="V381" s="335"/>
      <c r="W381" s="335"/>
      <c r="X381" s="335"/>
      <c r="Y381" s="335"/>
      <c r="Z381" s="335"/>
      <c r="AA381" s="335"/>
      <c r="AB381" s="335"/>
      <c r="AC381" s="335"/>
      <c r="AD381" s="335"/>
      <c r="AE381" s="335"/>
      <c r="AF381" s="335"/>
      <c r="AG381" s="335"/>
      <c r="AH381" s="335"/>
      <c r="AI381" s="335"/>
      <c r="AJ381" s="335"/>
      <c r="AK381" s="335"/>
      <c r="AL381" s="335"/>
      <c r="AM381" s="335"/>
      <c r="AN381" s="335"/>
      <c r="AO381" s="335"/>
      <c r="AP381" s="335"/>
      <c r="AQ381" s="335"/>
      <c r="AR381" s="335"/>
      <c r="AS381" s="335"/>
      <c r="AT381" s="335"/>
      <c r="AU381" s="335"/>
      <c r="AV381" s="335"/>
      <c r="AW381" s="335"/>
      <c r="AX381" s="335"/>
      <c r="AY381" s="335"/>
    </row>
    <row r="382" spans="1:51" s="336" customFormat="1" ht="13.5">
      <c r="A382" s="335"/>
      <c r="B382" s="335"/>
      <c r="C382" s="335"/>
      <c r="D382" s="335"/>
      <c r="E382" s="335"/>
      <c r="F382" s="335"/>
      <c r="G382" s="335"/>
      <c r="H382" s="335"/>
      <c r="I382" s="335"/>
      <c r="J382" s="335"/>
      <c r="K382" s="335"/>
      <c r="L382" s="335"/>
      <c r="M382" s="335"/>
      <c r="N382" s="335"/>
      <c r="O382" s="335"/>
      <c r="P382" s="335"/>
      <c r="Q382" s="335"/>
      <c r="R382" s="335"/>
      <c r="S382" s="335"/>
      <c r="T382" s="335"/>
      <c r="U382" s="335"/>
      <c r="V382" s="335"/>
      <c r="W382" s="335"/>
      <c r="X382" s="335"/>
      <c r="Y382" s="335"/>
      <c r="Z382" s="335"/>
      <c r="AA382" s="335"/>
      <c r="AB382" s="335"/>
      <c r="AC382" s="335"/>
      <c r="AD382" s="335"/>
      <c r="AE382" s="335"/>
      <c r="AF382" s="335"/>
      <c r="AG382" s="335"/>
      <c r="AH382" s="335"/>
      <c r="AI382" s="335"/>
      <c r="AJ382" s="335"/>
      <c r="AK382" s="335"/>
      <c r="AL382" s="335"/>
      <c r="AM382" s="335"/>
      <c r="AN382" s="335"/>
      <c r="AO382" s="335"/>
      <c r="AP382" s="335"/>
      <c r="AQ382" s="335"/>
      <c r="AR382" s="335"/>
      <c r="AS382" s="335"/>
      <c r="AT382" s="335"/>
      <c r="AU382" s="335"/>
      <c r="AV382" s="335"/>
      <c r="AW382" s="335"/>
      <c r="AX382" s="335"/>
      <c r="AY382" s="335"/>
    </row>
    <row r="383" spans="1:51" s="336" customFormat="1" ht="13.5">
      <c r="A383" s="335"/>
      <c r="B383" s="335"/>
      <c r="C383" s="335"/>
      <c r="D383" s="335"/>
      <c r="E383" s="335"/>
      <c r="F383" s="335"/>
      <c r="G383" s="335"/>
      <c r="H383" s="335"/>
      <c r="I383" s="335"/>
      <c r="J383" s="335"/>
      <c r="K383" s="335"/>
      <c r="L383" s="335"/>
      <c r="M383" s="335"/>
      <c r="N383" s="335"/>
      <c r="O383" s="335"/>
      <c r="P383" s="335"/>
      <c r="Q383" s="335"/>
      <c r="R383" s="335"/>
      <c r="S383" s="335"/>
      <c r="T383" s="335"/>
      <c r="U383" s="335"/>
      <c r="V383" s="335"/>
      <c r="W383" s="335"/>
      <c r="X383" s="335"/>
      <c r="Y383" s="335"/>
      <c r="Z383" s="335"/>
      <c r="AA383" s="335"/>
      <c r="AB383" s="335"/>
      <c r="AC383" s="335"/>
      <c r="AD383" s="335"/>
      <c r="AE383" s="335"/>
      <c r="AF383" s="335"/>
      <c r="AG383" s="335"/>
      <c r="AH383" s="335"/>
      <c r="AI383" s="335"/>
      <c r="AJ383" s="335"/>
      <c r="AK383" s="335"/>
      <c r="AL383" s="335"/>
      <c r="AM383" s="335"/>
      <c r="AN383" s="335"/>
      <c r="AO383" s="335"/>
      <c r="AP383" s="335"/>
      <c r="AQ383" s="335"/>
      <c r="AR383" s="335"/>
      <c r="AS383" s="335"/>
      <c r="AT383" s="335"/>
      <c r="AU383" s="335"/>
      <c r="AV383" s="335"/>
      <c r="AW383" s="335"/>
      <c r="AX383" s="335"/>
      <c r="AY383" s="335"/>
    </row>
    <row r="384" spans="1:51" s="336" customFormat="1" ht="13.5">
      <c r="A384" s="335"/>
      <c r="B384" s="335"/>
      <c r="C384" s="335"/>
      <c r="D384" s="335"/>
      <c r="E384" s="335"/>
      <c r="F384" s="335"/>
      <c r="G384" s="335"/>
      <c r="H384" s="335"/>
      <c r="I384" s="335"/>
      <c r="J384" s="335"/>
      <c r="K384" s="335"/>
      <c r="L384" s="335"/>
      <c r="M384" s="335"/>
      <c r="N384" s="335"/>
      <c r="O384" s="335"/>
      <c r="P384" s="335"/>
      <c r="Q384" s="335"/>
      <c r="R384" s="335"/>
      <c r="S384" s="335"/>
      <c r="T384" s="335"/>
      <c r="U384" s="335"/>
      <c r="V384" s="335"/>
      <c r="W384" s="335"/>
      <c r="X384" s="335"/>
      <c r="Y384" s="335"/>
      <c r="Z384" s="335"/>
      <c r="AA384" s="335"/>
      <c r="AB384" s="335"/>
      <c r="AC384" s="335"/>
      <c r="AD384" s="335"/>
      <c r="AE384" s="335"/>
      <c r="AF384" s="335"/>
      <c r="AG384" s="335"/>
      <c r="AH384" s="335"/>
      <c r="AI384" s="335"/>
      <c r="AJ384" s="335"/>
      <c r="AK384" s="335"/>
      <c r="AL384" s="335"/>
      <c r="AM384" s="335"/>
      <c r="AN384" s="335"/>
      <c r="AO384" s="335"/>
      <c r="AP384" s="335"/>
      <c r="AQ384" s="335"/>
      <c r="AR384" s="335"/>
      <c r="AS384" s="335"/>
      <c r="AT384" s="335"/>
      <c r="AU384" s="335"/>
      <c r="AV384" s="335"/>
      <c r="AW384" s="335"/>
      <c r="AX384" s="335"/>
      <c r="AY384" s="335"/>
    </row>
    <row r="385" spans="1:51" s="336" customFormat="1" ht="13.5">
      <c r="A385" s="335"/>
      <c r="B385" s="335"/>
      <c r="C385" s="335"/>
      <c r="D385" s="335"/>
      <c r="E385" s="335"/>
      <c r="F385" s="335"/>
      <c r="G385" s="335"/>
      <c r="H385" s="335"/>
      <c r="I385" s="335"/>
      <c r="J385" s="335"/>
      <c r="K385" s="335"/>
      <c r="L385" s="335"/>
      <c r="M385" s="335"/>
      <c r="N385" s="335"/>
      <c r="O385" s="335"/>
      <c r="P385" s="335"/>
      <c r="Q385" s="335"/>
      <c r="R385" s="335"/>
      <c r="S385" s="335"/>
      <c r="T385" s="335"/>
      <c r="U385" s="335"/>
      <c r="V385" s="335"/>
      <c r="W385" s="335"/>
      <c r="X385" s="335"/>
      <c r="Y385" s="335"/>
      <c r="Z385" s="335"/>
      <c r="AA385" s="335"/>
      <c r="AB385" s="335"/>
      <c r="AC385" s="335"/>
      <c r="AD385" s="335"/>
      <c r="AE385" s="335"/>
      <c r="AF385" s="335"/>
      <c r="AG385" s="335"/>
      <c r="AH385" s="335"/>
      <c r="AI385" s="335"/>
      <c r="AJ385" s="335"/>
      <c r="AK385" s="335"/>
      <c r="AL385" s="335"/>
      <c r="AM385" s="335"/>
      <c r="AN385" s="335"/>
      <c r="AO385" s="335"/>
      <c r="AP385" s="335"/>
      <c r="AQ385" s="335"/>
      <c r="AR385" s="335"/>
      <c r="AS385" s="335"/>
      <c r="AT385" s="335"/>
      <c r="AU385" s="335"/>
      <c r="AV385" s="335"/>
      <c r="AW385" s="335"/>
      <c r="AX385" s="335"/>
      <c r="AY385" s="335"/>
    </row>
    <row r="386" spans="1:51" s="336" customFormat="1" ht="13.5">
      <c r="A386" s="335"/>
      <c r="B386" s="335"/>
      <c r="C386" s="335"/>
      <c r="D386" s="335"/>
      <c r="E386" s="335"/>
      <c r="F386" s="335"/>
      <c r="G386" s="335"/>
      <c r="H386" s="335"/>
      <c r="I386" s="335"/>
      <c r="J386" s="335"/>
      <c r="K386" s="335"/>
      <c r="L386" s="335"/>
      <c r="M386" s="335"/>
      <c r="N386" s="335"/>
      <c r="O386" s="335"/>
      <c r="P386" s="335"/>
      <c r="Q386" s="335"/>
      <c r="R386" s="335"/>
      <c r="S386" s="335"/>
      <c r="T386" s="335"/>
      <c r="U386" s="335"/>
      <c r="V386" s="335"/>
      <c r="W386" s="335"/>
      <c r="X386" s="335"/>
      <c r="Y386" s="335"/>
      <c r="Z386" s="335"/>
      <c r="AA386" s="335"/>
      <c r="AB386" s="335"/>
      <c r="AC386" s="335"/>
      <c r="AD386" s="335"/>
      <c r="AE386" s="335"/>
      <c r="AF386" s="335"/>
      <c r="AG386" s="335"/>
      <c r="AH386" s="335"/>
      <c r="AI386" s="335"/>
      <c r="AJ386" s="335"/>
      <c r="AK386" s="335"/>
      <c r="AL386" s="335"/>
      <c r="AM386" s="335"/>
      <c r="AN386" s="335"/>
      <c r="AO386" s="335"/>
      <c r="AP386" s="335"/>
      <c r="AQ386" s="335"/>
      <c r="AR386" s="335"/>
      <c r="AS386" s="335"/>
      <c r="AT386" s="335"/>
      <c r="AU386" s="335"/>
      <c r="AV386" s="335"/>
      <c r="AW386" s="335"/>
      <c r="AX386" s="335"/>
      <c r="AY386" s="335"/>
    </row>
    <row r="387" spans="1:51" s="336" customFormat="1" ht="13.5">
      <c r="A387" s="335"/>
      <c r="B387" s="335"/>
      <c r="C387" s="335"/>
      <c r="D387" s="335"/>
      <c r="E387" s="335"/>
      <c r="F387" s="335"/>
      <c r="G387" s="335"/>
      <c r="H387" s="335"/>
      <c r="I387" s="335"/>
      <c r="J387" s="335"/>
      <c r="K387" s="335"/>
      <c r="L387" s="335"/>
      <c r="M387" s="335"/>
      <c r="N387" s="335"/>
      <c r="O387" s="335"/>
      <c r="P387" s="335"/>
      <c r="Q387" s="335"/>
      <c r="R387" s="335"/>
      <c r="S387" s="335"/>
      <c r="T387" s="335"/>
      <c r="U387" s="335"/>
      <c r="V387" s="335"/>
      <c r="W387" s="335"/>
      <c r="X387" s="335"/>
      <c r="Y387" s="335"/>
      <c r="Z387" s="335"/>
      <c r="AA387" s="335"/>
      <c r="AB387" s="335"/>
      <c r="AC387" s="335"/>
      <c r="AD387" s="335"/>
      <c r="AE387" s="335"/>
      <c r="AF387" s="335"/>
      <c r="AG387" s="335"/>
      <c r="AH387" s="335"/>
      <c r="AI387" s="335"/>
      <c r="AJ387" s="335"/>
      <c r="AK387" s="335"/>
      <c r="AL387" s="335"/>
      <c r="AM387" s="335"/>
      <c r="AN387" s="335"/>
      <c r="AO387" s="335"/>
      <c r="AP387" s="335"/>
      <c r="AQ387" s="335"/>
      <c r="AR387" s="335"/>
      <c r="AS387" s="335"/>
      <c r="AT387" s="335"/>
      <c r="AU387" s="335"/>
      <c r="AV387" s="335"/>
      <c r="AW387" s="335"/>
      <c r="AX387" s="335"/>
      <c r="AY387" s="335"/>
    </row>
    <row r="388" spans="1:51" s="336" customFormat="1" ht="13.5">
      <c r="A388" s="335"/>
      <c r="B388" s="335"/>
      <c r="C388" s="335"/>
      <c r="D388" s="335"/>
      <c r="E388" s="335"/>
      <c r="F388" s="335"/>
      <c r="G388" s="335"/>
      <c r="H388" s="335"/>
      <c r="I388" s="335"/>
      <c r="J388" s="335"/>
      <c r="K388" s="335"/>
      <c r="L388" s="335"/>
      <c r="M388" s="335"/>
      <c r="N388" s="335"/>
      <c r="O388" s="335"/>
      <c r="P388" s="335"/>
      <c r="Q388" s="335"/>
      <c r="R388" s="335"/>
      <c r="S388" s="335"/>
      <c r="T388" s="335"/>
      <c r="U388" s="335"/>
      <c r="V388" s="335"/>
      <c r="W388" s="335"/>
      <c r="X388" s="335"/>
      <c r="Y388" s="335"/>
      <c r="Z388" s="335"/>
      <c r="AA388" s="335"/>
      <c r="AB388" s="335"/>
      <c r="AC388" s="335"/>
      <c r="AD388" s="335"/>
      <c r="AE388" s="335"/>
      <c r="AF388" s="335"/>
      <c r="AG388" s="335"/>
      <c r="AH388" s="335"/>
      <c r="AI388" s="335"/>
      <c r="AJ388" s="335"/>
      <c r="AK388" s="335"/>
      <c r="AL388" s="335"/>
      <c r="AM388" s="335"/>
      <c r="AN388" s="335"/>
      <c r="AO388" s="335"/>
      <c r="AP388" s="335"/>
      <c r="AQ388" s="335"/>
      <c r="AR388" s="335"/>
      <c r="AS388" s="335"/>
      <c r="AT388" s="335"/>
      <c r="AU388" s="335"/>
      <c r="AV388" s="335"/>
      <c r="AW388" s="335"/>
      <c r="AX388" s="335"/>
      <c r="AY388" s="335"/>
    </row>
    <row r="389" spans="1:51" s="336" customFormat="1" ht="13.5">
      <c r="A389" s="335"/>
      <c r="B389" s="335"/>
      <c r="C389" s="335"/>
      <c r="D389" s="335"/>
      <c r="E389" s="335"/>
      <c r="F389" s="335"/>
      <c r="G389" s="335"/>
      <c r="H389" s="335"/>
      <c r="I389" s="335"/>
      <c r="J389" s="335"/>
      <c r="K389" s="335"/>
      <c r="L389" s="335"/>
      <c r="M389" s="335"/>
      <c r="N389" s="335"/>
      <c r="O389" s="335"/>
      <c r="P389" s="335"/>
      <c r="Q389" s="335"/>
      <c r="R389" s="335"/>
      <c r="S389" s="335"/>
      <c r="T389" s="335"/>
      <c r="U389" s="335"/>
      <c r="V389" s="335"/>
      <c r="W389" s="335"/>
      <c r="X389" s="335"/>
      <c r="Y389" s="335"/>
      <c r="Z389" s="335"/>
      <c r="AA389" s="335"/>
      <c r="AB389" s="335"/>
      <c r="AC389" s="335"/>
      <c r="AD389" s="335"/>
      <c r="AE389" s="335"/>
      <c r="AF389" s="335"/>
      <c r="AG389" s="335"/>
      <c r="AH389" s="335"/>
      <c r="AI389" s="335"/>
      <c r="AJ389" s="335"/>
      <c r="AK389" s="335"/>
      <c r="AL389" s="335"/>
      <c r="AM389" s="335"/>
      <c r="AN389" s="335"/>
      <c r="AO389" s="335"/>
      <c r="AP389" s="335"/>
      <c r="AQ389" s="335"/>
      <c r="AR389" s="335"/>
      <c r="AS389" s="335"/>
      <c r="AT389" s="335"/>
      <c r="AU389" s="335"/>
      <c r="AV389" s="335"/>
      <c r="AW389" s="335"/>
      <c r="AX389" s="335"/>
      <c r="AY389" s="335"/>
    </row>
    <row r="390" spans="1:51" s="336" customFormat="1" ht="13.5">
      <c r="A390" s="335"/>
      <c r="B390" s="335"/>
      <c r="C390" s="335"/>
      <c r="D390" s="335"/>
      <c r="E390" s="335"/>
      <c r="F390" s="335"/>
      <c r="G390" s="335"/>
      <c r="H390" s="335"/>
      <c r="I390" s="335"/>
      <c r="J390" s="335"/>
      <c r="K390" s="335"/>
      <c r="L390" s="335"/>
      <c r="M390" s="335"/>
      <c r="N390" s="335"/>
      <c r="O390" s="335"/>
      <c r="P390" s="335"/>
      <c r="Q390" s="335"/>
      <c r="R390" s="335"/>
      <c r="S390" s="335"/>
      <c r="T390" s="335"/>
      <c r="U390" s="335"/>
      <c r="V390" s="335"/>
      <c r="W390" s="335"/>
      <c r="X390" s="335"/>
      <c r="Y390" s="335"/>
      <c r="Z390" s="335"/>
      <c r="AA390" s="335"/>
      <c r="AB390" s="335"/>
      <c r="AC390" s="335"/>
      <c r="AD390" s="335"/>
      <c r="AE390" s="335"/>
      <c r="AF390" s="335"/>
      <c r="AG390" s="335"/>
      <c r="AH390" s="335"/>
      <c r="AI390" s="335"/>
      <c r="AJ390" s="335"/>
      <c r="AK390" s="335"/>
      <c r="AL390" s="335"/>
      <c r="AM390" s="335"/>
      <c r="AN390" s="335"/>
      <c r="AO390" s="335"/>
      <c r="AP390" s="335"/>
      <c r="AQ390" s="335"/>
      <c r="AR390" s="335"/>
      <c r="AS390" s="335"/>
      <c r="AT390" s="335"/>
      <c r="AU390" s="335"/>
      <c r="AV390" s="335"/>
      <c r="AW390" s="335"/>
      <c r="AX390" s="335"/>
      <c r="AY390" s="335"/>
    </row>
    <row r="391" spans="1:51" s="336" customFormat="1" ht="13.5">
      <c r="A391" s="335"/>
      <c r="B391" s="335"/>
      <c r="C391" s="335"/>
      <c r="D391" s="335"/>
      <c r="E391" s="335"/>
      <c r="F391" s="335"/>
      <c r="G391" s="335"/>
      <c r="H391" s="335"/>
      <c r="I391" s="335"/>
      <c r="J391" s="335"/>
      <c r="K391" s="335"/>
      <c r="L391" s="335"/>
      <c r="M391" s="335"/>
      <c r="N391" s="335"/>
      <c r="O391" s="335"/>
      <c r="P391" s="335"/>
      <c r="Q391" s="335"/>
      <c r="R391" s="335"/>
      <c r="S391" s="335"/>
      <c r="T391" s="335"/>
      <c r="U391" s="335"/>
      <c r="V391" s="335"/>
      <c r="W391" s="335"/>
      <c r="X391" s="335"/>
      <c r="Y391" s="335"/>
      <c r="Z391" s="335"/>
      <c r="AA391" s="335"/>
      <c r="AB391" s="335"/>
      <c r="AC391" s="335"/>
      <c r="AD391" s="335"/>
      <c r="AE391" s="335"/>
      <c r="AF391" s="335"/>
      <c r="AG391" s="335"/>
      <c r="AH391" s="335"/>
      <c r="AI391" s="335"/>
      <c r="AJ391" s="335"/>
      <c r="AK391" s="335"/>
      <c r="AL391" s="335"/>
      <c r="AM391" s="335"/>
      <c r="AN391" s="335"/>
      <c r="AO391" s="335"/>
      <c r="AP391" s="335"/>
      <c r="AQ391" s="335"/>
      <c r="AR391" s="335"/>
      <c r="AS391" s="335"/>
      <c r="AT391" s="335"/>
      <c r="AU391" s="335"/>
      <c r="AV391" s="335"/>
      <c r="AW391" s="335"/>
      <c r="AX391" s="335"/>
      <c r="AY391" s="335"/>
    </row>
    <row r="392" spans="1:51" s="336" customFormat="1" ht="13.5">
      <c r="A392" s="335"/>
      <c r="B392" s="335"/>
      <c r="C392" s="335"/>
      <c r="D392" s="335"/>
      <c r="E392" s="335"/>
      <c r="F392" s="335"/>
      <c r="G392" s="335"/>
      <c r="H392" s="335"/>
      <c r="I392" s="335"/>
      <c r="J392" s="335"/>
      <c r="K392" s="335"/>
      <c r="L392" s="335"/>
      <c r="M392" s="335"/>
      <c r="N392" s="335"/>
      <c r="O392" s="335"/>
      <c r="P392" s="335"/>
      <c r="Q392" s="335"/>
      <c r="R392" s="335"/>
      <c r="S392" s="335"/>
      <c r="T392" s="335"/>
      <c r="U392" s="335"/>
      <c r="V392" s="335"/>
      <c r="W392" s="335"/>
      <c r="X392" s="335"/>
      <c r="Y392" s="335"/>
      <c r="Z392" s="335"/>
      <c r="AA392" s="335"/>
      <c r="AB392" s="335"/>
      <c r="AC392" s="335"/>
      <c r="AD392" s="335"/>
      <c r="AE392" s="335"/>
      <c r="AF392" s="335"/>
      <c r="AG392" s="335"/>
      <c r="AH392" s="335"/>
      <c r="AI392" s="335"/>
      <c r="AJ392" s="335"/>
      <c r="AK392" s="335"/>
      <c r="AL392" s="335"/>
      <c r="AM392" s="335"/>
      <c r="AN392" s="335"/>
      <c r="AO392" s="335"/>
      <c r="AP392" s="335"/>
      <c r="AQ392" s="335"/>
      <c r="AR392" s="335"/>
      <c r="AS392" s="335"/>
      <c r="AT392" s="335"/>
      <c r="AU392" s="335"/>
      <c r="AV392" s="335"/>
      <c r="AW392" s="335"/>
      <c r="AX392" s="335"/>
      <c r="AY392" s="335"/>
    </row>
    <row r="393" spans="1:51" s="336" customFormat="1" ht="13.5">
      <c r="A393" s="335"/>
      <c r="B393" s="335"/>
      <c r="C393" s="335"/>
      <c r="D393" s="335"/>
      <c r="E393" s="335"/>
      <c r="F393" s="335"/>
      <c r="G393" s="335"/>
      <c r="H393" s="335"/>
      <c r="I393" s="335"/>
      <c r="J393" s="335"/>
      <c r="K393" s="335"/>
      <c r="L393" s="335"/>
      <c r="M393" s="335"/>
      <c r="N393" s="335"/>
      <c r="O393" s="335"/>
      <c r="P393" s="335"/>
      <c r="Q393" s="335"/>
      <c r="R393" s="335"/>
      <c r="S393" s="335"/>
      <c r="T393" s="335"/>
      <c r="U393" s="335"/>
      <c r="V393" s="335"/>
      <c r="W393" s="335"/>
      <c r="X393" s="335"/>
      <c r="Y393" s="335"/>
      <c r="Z393" s="335"/>
      <c r="AA393" s="335"/>
      <c r="AB393" s="335"/>
      <c r="AC393" s="335"/>
      <c r="AD393" s="335"/>
      <c r="AE393" s="335"/>
      <c r="AF393" s="335"/>
      <c r="AG393" s="335"/>
      <c r="AH393" s="335"/>
      <c r="AI393" s="335"/>
      <c r="AJ393" s="335"/>
      <c r="AK393" s="335"/>
      <c r="AL393" s="335"/>
      <c r="AM393" s="335"/>
      <c r="AN393" s="335"/>
      <c r="AO393" s="335"/>
      <c r="AP393" s="335"/>
      <c r="AQ393" s="335"/>
      <c r="AR393" s="335"/>
      <c r="AS393" s="335"/>
      <c r="AT393" s="335"/>
      <c r="AU393" s="335"/>
      <c r="AV393" s="335"/>
      <c r="AW393" s="335"/>
      <c r="AX393" s="335"/>
      <c r="AY393" s="335"/>
    </row>
    <row r="394" spans="1:51" s="336" customFormat="1" ht="13.5">
      <c r="A394" s="335"/>
      <c r="B394" s="335"/>
      <c r="C394" s="335"/>
      <c r="D394" s="335"/>
      <c r="E394" s="335"/>
      <c r="F394" s="335"/>
      <c r="G394" s="335"/>
      <c r="H394" s="335"/>
      <c r="I394" s="335"/>
      <c r="J394" s="335"/>
      <c r="K394" s="335"/>
      <c r="L394" s="335"/>
      <c r="M394" s="335"/>
      <c r="N394" s="335"/>
      <c r="O394" s="335"/>
      <c r="P394" s="335"/>
      <c r="Q394" s="335"/>
      <c r="R394" s="335"/>
      <c r="S394" s="335"/>
      <c r="T394" s="335"/>
      <c r="U394" s="335"/>
      <c r="V394" s="335"/>
      <c r="W394" s="335"/>
      <c r="X394" s="335"/>
      <c r="Y394" s="335"/>
      <c r="Z394" s="335"/>
      <c r="AA394" s="335"/>
      <c r="AB394" s="335"/>
      <c r="AC394" s="335"/>
      <c r="AD394" s="335"/>
      <c r="AE394" s="335"/>
      <c r="AF394" s="335"/>
      <c r="AG394" s="335"/>
      <c r="AH394" s="335"/>
      <c r="AI394" s="335"/>
      <c r="AJ394" s="335"/>
      <c r="AK394" s="335"/>
      <c r="AL394" s="335"/>
      <c r="AM394" s="335"/>
      <c r="AN394" s="335"/>
      <c r="AO394" s="335"/>
      <c r="AP394" s="335"/>
      <c r="AQ394" s="335"/>
      <c r="AR394" s="335"/>
      <c r="AS394" s="335"/>
      <c r="AT394" s="335"/>
      <c r="AU394" s="335"/>
      <c r="AV394" s="335"/>
      <c r="AW394" s="335"/>
      <c r="AX394" s="335"/>
      <c r="AY394" s="335"/>
    </row>
    <row r="395" spans="1:51" s="336" customFormat="1" ht="13.5">
      <c r="A395" s="335"/>
      <c r="B395" s="335"/>
      <c r="C395" s="335"/>
      <c r="D395" s="335"/>
      <c r="E395" s="335"/>
      <c r="F395" s="335"/>
      <c r="G395" s="335"/>
      <c r="H395" s="335"/>
      <c r="I395" s="335"/>
      <c r="J395" s="335"/>
      <c r="K395" s="335"/>
      <c r="L395" s="335"/>
      <c r="M395" s="335"/>
      <c r="N395" s="335"/>
      <c r="O395" s="335"/>
      <c r="P395" s="335"/>
      <c r="Q395" s="335"/>
      <c r="R395" s="335"/>
      <c r="S395" s="335"/>
      <c r="T395" s="335"/>
      <c r="U395" s="335"/>
      <c r="V395" s="335"/>
      <c r="W395" s="335"/>
      <c r="X395" s="335"/>
      <c r="Y395" s="335"/>
      <c r="Z395" s="335"/>
      <c r="AA395" s="335"/>
      <c r="AB395" s="335"/>
      <c r="AC395" s="335"/>
      <c r="AD395" s="335"/>
      <c r="AE395" s="335"/>
      <c r="AF395" s="335"/>
      <c r="AG395" s="335"/>
      <c r="AH395" s="335"/>
      <c r="AI395" s="335"/>
      <c r="AJ395" s="335"/>
      <c r="AK395" s="335"/>
      <c r="AL395" s="335"/>
      <c r="AM395" s="335"/>
      <c r="AN395" s="335"/>
      <c r="AO395" s="335"/>
      <c r="AP395" s="335"/>
      <c r="AQ395" s="335"/>
      <c r="AR395" s="335"/>
      <c r="AS395" s="335"/>
      <c r="AT395" s="335"/>
      <c r="AU395" s="335"/>
      <c r="AV395" s="335"/>
      <c r="AW395" s="335"/>
      <c r="AX395" s="335"/>
      <c r="AY395" s="335"/>
    </row>
    <row r="396" spans="1:51" s="336" customFormat="1" ht="13.5">
      <c r="A396" s="335"/>
      <c r="B396" s="335"/>
      <c r="C396" s="335"/>
      <c r="D396" s="335"/>
      <c r="E396" s="335"/>
      <c r="F396" s="335"/>
      <c r="G396" s="335"/>
      <c r="H396" s="335"/>
      <c r="I396" s="335"/>
      <c r="J396" s="335"/>
      <c r="K396" s="335"/>
      <c r="L396" s="335"/>
      <c r="M396" s="335"/>
      <c r="N396" s="335"/>
      <c r="O396" s="335"/>
      <c r="P396" s="335"/>
      <c r="Q396" s="335"/>
      <c r="R396" s="335"/>
      <c r="S396" s="335"/>
      <c r="T396" s="335"/>
      <c r="U396" s="335"/>
      <c r="V396" s="335"/>
      <c r="W396" s="335"/>
      <c r="X396" s="335"/>
      <c r="Y396" s="335"/>
      <c r="Z396" s="335"/>
      <c r="AA396" s="335"/>
      <c r="AB396" s="335"/>
      <c r="AC396" s="335"/>
      <c r="AD396" s="335"/>
      <c r="AE396" s="335"/>
      <c r="AF396" s="335"/>
      <c r="AG396" s="335"/>
      <c r="AH396" s="335"/>
      <c r="AI396" s="335"/>
      <c r="AJ396" s="335"/>
      <c r="AK396" s="335"/>
      <c r="AL396" s="335"/>
      <c r="AM396" s="335"/>
      <c r="AN396" s="335"/>
      <c r="AO396" s="335"/>
      <c r="AP396" s="335"/>
      <c r="AQ396" s="335"/>
      <c r="AR396" s="335"/>
      <c r="AS396" s="335"/>
      <c r="AT396" s="335"/>
      <c r="AU396" s="335"/>
      <c r="AV396" s="335"/>
      <c r="AW396" s="335"/>
      <c r="AX396" s="335"/>
      <c r="AY396" s="335"/>
    </row>
    <row r="397" spans="1:51" s="336" customFormat="1" ht="13.5">
      <c r="A397" s="335"/>
      <c r="B397" s="335"/>
      <c r="C397" s="335"/>
      <c r="D397" s="335"/>
      <c r="E397" s="335"/>
      <c r="F397" s="335"/>
      <c r="G397" s="335"/>
      <c r="H397" s="335"/>
      <c r="I397" s="335"/>
      <c r="J397" s="335"/>
      <c r="K397" s="335"/>
      <c r="L397" s="335"/>
      <c r="M397" s="335"/>
      <c r="N397" s="335"/>
      <c r="O397" s="335"/>
      <c r="P397" s="335"/>
      <c r="Q397" s="335"/>
      <c r="R397" s="335"/>
      <c r="S397" s="335"/>
      <c r="T397" s="335"/>
      <c r="U397" s="335"/>
      <c r="V397" s="335"/>
      <c r="W397" s="335"/>
      <c r="X397" s="335"/>
      <c r="Y397" s="335"/>
      <c r="Z397" s="335"/>
      <c r="AA397" s="335"/>
      <c r="AB397" s="335"/>
      <c r="AC397" s="335"/>
      <c r="AD397" s="335"/>
      <c r="AE397" s="335"/>
      <c r="AF397" s="335"/>
      <c r="AG397" s="335"/>
      <c r="AH397" s="335"/>
      <c r="AI397" s="335"/>
      <c r="AJ397" s="335"/>
      <c r="AK397" s="335"/>
      <c r="AL397" s="335"/>
      <c r="AM397" s="335"/>
      <c r="AN397" s="335"/>
      <c r="AO397" s="335"/>
      <c r="AP397" s="335"/>
      <c r="AQ397" s="335"/>
      <c r="AR397" s="335"/>
      <c r="AS397" s="335"/>
      <c r="AT397" s="335"/>
      <c r="AU397" s="335"/>
      <c r="AV397" s="335"/>
      <c r="AW397" s="335"/>
      <c r="AX397" s="335"/>
      <c r="AY397" s="335"/>
    </row>
    <row r="398" spans="1:51" s="336" customFormat="1" ht="13.5">
      <c r="A398" s="335"/>
      <c r="B398" s="335"/>
      <c r="C398" s="335"/>
      <c r="D398" s="335"/>
      <c r="E398" s="335"/>
      <c r="F398" s="335"/>
      <c r="G398" s="335"/>
      <c r="H398" s="335"/>
      <c r="I398" s="335"/>
      <c r="J398" s="335"/>
      <c r="K398" s="335"/>
      <c r="L398" s="335"/>
      <c r="M398" s="335"/>
      <c r="N398" s="335"/>
      <c r="O398" s="335"/>
      <c r="P398" s="335"/>
      <c r="Q398" s="335"/>
      <c r="R398" s="335"/>
      <c r="S398" s="335"/>
      <c r="T398" s="335"/>
      <c r="U398" s="335"/>
      <c r="V398" s="335"/>
      <c r="W398" s="335"/>
      <c r="X398" s="335"/>
      <c r="Y398" s="335"/>
      <c r="Z398" s="335"/>
      <c r="AA398" s="335"/>
      <c r="AB398" s="335"/>
      <c r="AC398" s="335"/>
      <c r="AD398" s="335"/>
      <c r="AE398" s="335"/>
      <c r="AF398" s="335"/>
      <c r="AG398" s="335"/>
      <c r="AH398" s="335"/>
      <c r="AI398" s="335"/>
      <c r="AJ398" s="335"/>
      <c r="AK398" s="335"/>
      <c r="AL398" s="335"/>
      <c r="AM398" s="335"/>
      <c r="AN398" s="335"/>
      <c r="AO398" s="335"/>
      <c r="AP398" s="335"/>
      <c r="AQ398" s="335"/>
      <c r="AR398" s="335"/>
      <c r="AS398" s="335"/>
      <c r="AT398" s="335"/>
      <c r="AU398" s="335"/>
      <c r="AV398" s="335"/>
      <c r="AW398" s="335"/>
      <c r="AX398" s="335"/>
      <c r="AY398" s="335"/>
    </row>
    <row r="399" spans="1:51" s="336" customFormat="1" ht="13.5">
      <c r="A399" s="335"/>
      <c r="B399" s="335"/>
      <c r="C399" s="335"/>
      <c r="D399" s="335"/>
      <c r="E399" s="335"/>
      <c r="F399" s="335"/>
      <c r="G399" s="335"/>
      <c r="H399" s="335"/>
      <c r="I399" s="335"/>
      <c r="J399" s="335"/>
      <c r="K399" s="335"/>
      <c r="L399" s="335"/>
      <c r="M399" s="335"/>
      <c r="N399" s="335"/>
      <c r="O399" s="335"/>
      <c r="P399" s="335"/>
      <c r="Q399" s="335"/>
      <c r="R399" s="335"/>
      <c r="S399" s="335"/>
      <c r="T399" s="335"/>
      <c r="U399" s="335"/>
      <c r="V399" s="335"/>
      <c r="W399" s="335"/>
      <c r="X399" s="335"/>
      <c r="Y399" s="335"/>
      <c r="Z399" s="335"/>
      <c r="AA399" s="335"/>
      <c r="AB399" s="335"/>
      <c r="AC399" s="335"/>
      <c r="AD399" s="335"/>
      <c r="AE399" s="335"/>
      <c r="AF399" s="335"/>
      <c r="AG399" s="335"/>
      <c r="AH399" s="335"/>
      <c r="AI399" s="335"/>
      <c r="AJ399" s="335"/>
      <c r="AK399" s="335"/>
      <c r="AL399" s="335"/>
      <c r="AM399" s="335"/>
      <c r="AN399" s="335"/>
      <c r="AO399" s="335"/>
      <c r="AP399" s="335"/>
      <c r="AQ399" s="335"/>
      <c r="AR399" s="335"/>
      <c r="AS399" s="335"/>
      <c r="AT399" s="335"/>
      <c r="AU399" s="335"/>
      <c r="AV399" s="335"/>
      <c r="AW399" s="335"/>
      <c r="AX399" s="335"/>
      <c r="AY399" s="335"/>
    </row>
    <row r="400" spans="1:51" s="336" customFormat="1" ht="13.5">
      <c r="A400" s="335"/>
      <c r="B400" s="335"/>
      <c r="C400" s="335"/>
      <c r="D400" s="335"/>
      <c r="E400" s="335"/>
      <c r="F400" s="335"/>
      <c r="G400" s="335"/>
      <c r="H400" s="335"/>
      <c r="I400" s="335"/>
      <c r="J400" s="335"/>
      <c r="K400" s="335"/>
      <c r="L400" s="335"/>
      <c r="M400" s="335"/>
      <c r="N400" s="335"/>
      <c r="O400" s="335"/>
      <c r="P400" s="335"/>
      <c r="Q400" s="335"/>
      <c r="R400" s="335"/>
      <c r="S400" s="335"/>
      <c r="T400" s="335"/>
      <c r="U400" s="335"/>
      <c r="V400" s="335"/>
      <c r="W400" s="335"/>
      <c r="X400" s="335"/>
      <c r="Y400" s="335"/>
      <c r="Z400" s="335"/>
      <c r="AA400" s="335"/>
      <c r="AB400" s="335"/>
      <c r="AC400" s="335"/>
      <c r="AD400" s="335"/>
      <c r="AE400" s="335"/>
      <c r="AF400" s="335"/>
      <c r="AG400" s="335"/>
      <c r="AH400" s="335"/>
      <c r="AI400" s="335"/>
      <c r="AJ400" s="335"/>
      <c r="AK400" s="335"/>
      <c r="AL400" s="335"/>
      <c r="AM400" s="335"/>
      <c r="AN400" s="335"/>
      <c r="AO400" s="335"/>
      <c r="AP400" s="335"/>
      <c r="AQ400" s="335"/>
      <c r="AR400" s="335"/>
      <c r="AS400" s="335"/>
      <c r="AT400" s="335"/>
      <c r="AU400" s="335"/>
      <c r="AV400" s="335"/>
      <c r="AW400" s="335"/>
      <c r="AX400" s="335"/>
      <c r="AY400" s="335"/>
    </row>
    <row r="401" spans="1:51" s="336" customFormat="1" ht="13.5">
      <c r="A401" s="335"/>
      <c r="B401" s="335"/>
      <c r="C401" s="335"/>
      <c r="D401" s="335"/>
      <c r="E401" s="335"/>
      <c r="F401" s="335"/>
      <c r="G401" s="335"/>
      <c r="H401" s="335"/>
      <c r="I401" s="335"/>
      <c r="J401" s="335"/>
      <c r="K401" s="335"/>
      <c r="L401" s="335"/>
      <c r="M401" s="335"/>
      <c r="N401" s="335"/>
      <c r="O401" s="335"/>
      <c r="P401" s="335"/>
      <c r="Q401" s="335"/>
      <c r="R401" s="335"/>
      <c r="S401" s="335"/>
      <c r="T401" s="335"/>
      <c r="U401" s="335"/>
      <c r="V401" s="335"/>
      <c r="W401" s="335"/>
      <c r="X401" s="335"/>
      <c r="Y401" s="335"/>
      <c r="Z401" s="335"/>
      <c r="AA401" s="335"/>
      <c r="AB401" s="335"/>
      <c r="AC401" s="335"/>
      <c r="AD401" s="335"/>
      <c r="AE401" s="335"/>
      <c r="AF401" s="335"/>
      <c r="AG401" s="335"/>
      <c r="AH401" s="335"/>
      <c r="AI401" s="335"/>
      <c r="AJ401" s="335"/>
      <c r="AK401" s="335"/>
      <c r="AL401" s="335"/>
      <c r="AM401" s="335"/>
      <c r="AN401" s="335"/>
      <c r="AO401" s="335"/>
      <c r="AP401" s="335"/>
      <c r="AQ401" s="335"/>
      <c r="AR401" s="335"/>
      <c r="AS401" s="335"/>
      <c r="AT401" s="335"/>
      <c r="AU401" s="335"/>
      <c r="AV401" s="335"/>
      <c r="AW401" s="335"/>
      <c r="AX401" s="335"/>
      <c r="AY401" s="335"/>
    </row>
    <row r="402" spans="1:51" s="336" customFormat="1" ht="13.5">
      <c r="A402" s="335"/>
      <c r="B402" s="335"/>
      <c r="C402" s="335"/>
      <c r="D402" s="335"/>
      <c r="E402" s="335"/>
      <c r="F402" s="335"/>
      <c r="G402" s="335"/>
      <c r="H402" s="335"/>
      <c r="I402" s="335"/>
      <c r="J402" s="335"/>
      <c r="K402" s="335"/>
      <c r="L402" s="335"/>
      <c r="M402" s="335"/>
      <c r="N402" s="335"/>
      <c r="O402" s="335"/>
      <c r="P402" s="335"/>
      <c r="Q402" s="335"/>
      <c r="R402" s="335"/>
      <c r="S402" s="335"/>
      <c r="T402" s="335"/>
      <c r="U402" s="335"/>
      <c r="V402" s="335"/>
      <c r="W402" s="335"/>
      <c r="X402" s="335"/>
      <c r="Y402" s="335"/>
      <c r="Z402" s="335"/>
      <c r="AA402" s="335"/>
      <c r="AB402" s="335"/>
      <c r="AC402" s="335"/>
      <c r="AD402" s="335"/>
      <c r="AE402" s="335"/>
      <c r="AF402" s="335"/>
      <c r="AG402" s="335"/>
      <c r="AH402" s="335"/>
      <c r="AI402" s="335"/>
      <c r="AJ402" s="335"/>
      <c r="AK402" s="335"/>
      <c r="AL402" s="335"/>
      <c r="AM402" s="335"/>
      <c r="AN402" s="335"/>
      <c r="AO402" s="335"/>
      <c r="AP402" s="335"/>
      <c r="AQ402" s="335"/>
      <c r="AR402" s="335"/>
      <c r="AS402" s="335"/>
      <c r="AT402" s="335"/>
      <c r="AU402" s="335"/>
      <c r="AV402" s="335"/>
      <c r="AW402" s="335"/>
      <c r="AX402" s="335"/>
      <c r="AY402" s="335"/>
    </row>
    <row r="403" spans="1:51" s="336" customFormat="1" ht="13.5">
      <c r="A403" s="335"/>
      <c r="B403" s="335"/>
      <c r="C403" s="335"/>
      <c r="D403" s="335"/>
      <c r="E403" s="335"/>
      <c r="F403" s="335"/>
      <c r="G403" s="335"/>
      <c r="H403" s="335"/>
      <c r="I403" s="335"/>
      <c r="J403" s="335"/>
      <c r="K403" s="335"/>
      <c r="L403" s="335"/>
      <c r="M403" s="335"/>
      <c r="N403" s="335"/>
      <c r="O403" s="335"/>
      <c r="P403" s="335"/>
      <c r="Q403" s="335"/>
      <c r="R403" s="335"/>
      <c r="S403" s="335"/>
      <c r="T403" s="335"/>
      <c r="U403" s="335"/>
      <c r="V403" s="335"/>
      <c r="W403" s="335"/>
      <c r="X403" s="335"/>
      <c r="Y403" s="335"/>
      <c r="Z403" s="335"/>
      <c r="AA403" s="335"/>
      <c r="AB403" s="335"/>
      <c r="AC403" s="335"/>
      <c r="AD403" s="335"/>
      <c r="AE403" s="335"/>
      <c r="AF403" s="335"/>
      <c r="AG403" s="335"/>
      <c r="AH403" s="335"/>
      <c r="AI403" s="335"/>
      <c r="AJ403" s="335"/>
      <c r="AK403" s="335"/>
      <c r="AL403" s="335"/>
      <c r="AM403" s="335"/>
      <c r="AN403" s="335"/>
      <c r="AO403" s="335"/>
      <c r="AP403" s="335"/>
      <c r="AQ403" s="335"/>
      <c r="AR403" s="335"/>
      <c r="AS403" s="335"/>
      <c r="AT403" s="335"/>
      <c r="AU403" s="335"/>
      <c r="AV403" s="335"/>
      <c r="AW403" s="335"/>
      <c r="AX403" s="335"/>
      <c r="AY403" s="335"/>
    </row>
    <row r="404" spans="1:51" s="336" customFormat="1" ht="13.5">
      <c r="A404" s="335"/>
      <c r="B404" s="335"/>
      <c r="C404" s="335"/>
      <c r="D404" s="335"/>
      <c r="E404" s="335"/>
      <c r="F404" s="335"/>
      <c r="G404" s="335"/>
      <c r="H404" s="335"/>
      <c r="I404" s="335"/>
      <c r="J404" s="335"/>
      <c r="K404" s="335"/>
      <c r="L404" s="335"/>
      <c r="M404" s="335"/>
      <c r="N404" s="335"/>
      <c r="O404" s="335"/>
      <c r="P404" s="335"/>
      <c r="Q404" s="335"/>
      <c r="R404" s="335"/>
      <c r="S404" s="335"/>
      <c r="T404" s="335"/>
      <c r="U404" s="335"/>
      <c r="V404" s="335"/>
      <c r="W404" s="335"/>
      <c r="X404" s="335"/>
      <c r="Y404" s="335"/>
      <c r="Z404" s="335"/>
      <c r="AA404" s="335"/>
      <c r="AB404" s="335"/>
      <c r="AC404" s="335"/>
      <c r="AD404" s="335"/>
      <c r="AE404" s="335"/>
      <c r="AF404" s="335"/>
      <c r="AG404" s="335"/>
      <c r="AH404" s="335"/>
      <c r="AI404" s="335"/>
      <c r="AJ404" s="335"/>
      <c r="AK404" s="335"/>
      <c r="AL404" s="335"/>
      <c r="AM404" s="335"/>
      <c r="AN404" s="335"/>
      <c r="AO404" s="335"/>
      <c r="AP404" s="335"/>
      <c r="AQ404" s="335"/>
      <c r="AR404" s="335"/>
      <c r="AS404" s="335"/>
      <c r="AT404" s="335"/>
      <c r="AU404" s="335"/>
      <c r="AV404" s="335"/>
      <c r="AW404" s="335"/>
      <c r="AX404" s="335"/>
      <c r="AY404" s="335"/>
    </row>
    <row r="405" spans="1:51" s="336" customFormat="1" ht="13.5">
      <c r="A405" s="335"/>
      <c r="B405" s="335"/>
      <c r="C405" s="335"/>
      <c r="D405" s="335"/>
      <c r="E405" s="335"/>
      <c r="F405" s="335"/>
      <c r="G405" s="335"/>
      <c r="H405" s="335"/>
      <c r="I405" s="335"/>
      <c r="J405" s="335"/>
      <c r="K405" s="335"/>
      <c r="L405" s="335"/>
      <c r="M405" s="335"/>
      <c r="N405" s="335"/>
      <c r="O405" s="335"/>
      <c r="P405" s="335"/>
      <c r="Q405" s="335"/>
      <c r="R405" s="335"/>
      <c r="S405" s="335"/>
      <c r="T405" s="335"/>
      <c r="U405" s="335"/>
      <c r="V405" s="335"/>
      <c r="W405" s="335"/>
      <c r="X405" s="335"/>
      <c r="Y405" s="335"/>
      <c r="Z405" s="335"/>
      <c r="AA405" s="335"/>
      <c r="AB405" s="335"/>
      <c r="AC405" s="335"/>
      <c r="AD405" s="335"/>
      <c r="AE405" s="335"/>
      <c r="AF405" s="335"/>
      <c r="AG405" s="335"/>
      <c r="AH405" s="335"/>
      <c r="AI405" s="335"/>
      <c r="AJ405" s="335"/>
      <c r="AK405" s="335"/>
      <c r="AL405" s="335"/>
      <c r="AM405" s="335"/>
      <c r="AN405" s="335"/>
      <c r="AO405" s="335"/>
      <c r="AP405" s="335"/>
      <c r="AQ405" s="335"/>
      <c r="AR405" s="335"/>
      <c r="AS405" s="335"/>
      <c r="AT405" s="335"/>
      <c r="AU405" s="335"/>
      <c r="AV405" s="335"/>
      <c r="AW405" s="335"/>
      <c r="AX405" s="335"/>
      <c r="AY405" s="335"/>
    </row>
    <row r="406" spans="1:51" s="336" customFormat="1" ht="13.5">
      <c r="A406" s="335"/>
      <c r="B406" s="335"/>
      <c r="C406" s="335"/>
      <c r="D406" s="335"/>
      <c r="E406" s="335"/>
      <c r="F406" s="335"/>
      <c r="G406" s="335"/>
      <c r="H406" s="335"/>
      <c r="I406" s="335"/>
      <c r="J406" s="335"/>
      <c r="K406" s="335"/>
      <c r="L406" s="335"/>
      <c r="M406" s="335"/>
      <c r="N406" s="335"/>
      <c r="O406" s="335"/>
      <c r="P406" s="335"/>
      <c r="Q406" s="335"/>
      <c r="R406" s="335"/>
      <c r="S406" s="335"/>
      <c r="T406" s="335"/>
      <c r="U406" s="335"/>
      <c r="V406" s="335"/>
      <c r="W406" s="335"/>
      <c r="X406" s="335"/>
      <c r="Y406" s="335"/>
      <c r="Z406" s="335"/>
      <c r="AA406" s="335"/>
      <c r="AB406" s="335"/>
      <c r="AC406" s="335"/>
      <c r="AD406" s="335"/>
      <c r="AE406" s="335"/>
      <c r="AF406" s="335"/>
      <c r="AG406" s="335"/>
      <c r="AH406" s="335"/>
      <c r="AI406" s="335"/>
      <c r="AJ406" s="335"/>
      <c r="AK406" s="335"/>
      <c r="AL406" s="335"/>
      <c r="AM406" s="335"/>
      <c r="AN406" s="335"/>
      <c r="AO406" s="335"/>
      <c r="AP406" s="335"/>
      <c r="AQ406" s="335"/>
      <c r="AR406" s="335"/>
      <c r="AS406" s="335"/>
      <c r="AT406" s="335"/>
      <c r="AU406" s="335"/>
      <c r="AV406" s="335"/>
      <c r="AW406" s="335"/>
      <c r="AX406" s="335"/>
      <c r="AY406" s="335"/>
    </row>
    <row r="407" spans="1:51" s="336" customFormat="1" ht="13.5">
      <c r="A407" s="335"/>
      <c r="B407" s="335"/>
      <c r="C407" s="335"/>
      <c r="D407" s="335"/>
      <c r="E407" s="335"/>
      <c r="F407" s="335"/>
      <c r="G407" s="335"/>
      <c r="H407" s="335"/>
      <c r="I407" s="335"/>
      <c r="J407" s="335"/>
      <c r="K407" s="335"/>
      <c r="L407" s="335"/>
      <c r="M407" s="335"/>
      <c r="N407" s="335"/>
      <c r="O407" s="335"/>
      <c r="P407" s="335"/>
      <c r="Q407" s="335"/>
      <c r="R407" s="335"/>
      <c r="S407" s="335"/>
      <c r="T407" s="335"/>
      <c r="U407" s="335"/>
      <c r="V407" s="335"/>
      <c r="W407" s="335"/>
      <c r="X407" s="335"/>
      <c r="Y407" s="335"/>
      <c r="Z407" s="335"/>
      <c r="AA407" s="335"/>
      <c r="AB407" s="335"/>
      <c r="AC407" s="335"/>
      <c r="AD407" s="335"/>
      <c r="AE407" s="335"/>
      <c r="AF407" s="335"/>
      <c r="AG407" s="335"/>
      <c r="AH407" s="335"/>
      <c r="AI407" s="335"/>
      <c r="AJ407" s="335"/>
      <c r="AK407" s="335"/>
      <c r="AL407" s="335"/>
      <c r="AM407" s="335"/>
      <c r="AN407" s="335"/>
      <c r="AO407" s="335"/>
      <c r="AP407" s="335"/>
      <c r="AQ407" s="335"/>
      <c r="AR407" s="335"/>
      <c r="AS407" s="335"/>
      <c r="AT407" s="335"/>
      <c r="AU407" s="335"/>
      <c r="AV407" s="335"/>
      <c r="AW407" s="335"/>
      <c r="AX407" s="335"/>
      <c r="AY407" s="335"/>
    </row>
    <row r="408" spans="1:51" s="336" customFormat="1" ht="13.5">
      <c r="A408" s="335"/>
      <c r="B408" s="335"/>
      <c r="C408" s="335"/>
      <c r="D408" s="335"/>
      <c r="E408" s="335"/>
      <c r="F408" s="335"/>
      <c r="G408" s="335"/>
      <c r="H408" s="335"/>
      <c r="I408" s="335"/>
      <c r="J408" s="335"/>
      <c r="K408" s="335"/>
      <c r="L408" s="335"/>
      <c r="M408" s="335"/>
      <c r="N408" s="335"/>
      <c r="O408" s="335"/>
      <c r="P408" s="335"/>
      <c r="Q408" s="335"/>
      <c r="R408" s="335"/>
      <c r="S408" s="335"/>
      <c r="T408" s="335"/>
      <c r="U408" s="335"/>
      <c r="V408" s="335"/>
      <c r="W408" s="335"/>
      <c r="X408" s="335"/>
      <c r="Y408" s="335"/>
      <c r="Z408" s="335"/>
      <c r="AA408" s="335"/>
      <c r="AB408" s="335"/>
      <c r="AC408" s="335"/>
      <c r="AD408" s="335"/>
      <c r="AE408" s="335"/>
      <c r="AF408" s="335"/>
      <c r="AG408" s="335"/>
      <c r="AH408" s="335"/>
      <c r="AI408" s="335"/>
      <c r="AJ408" s="335"/>
      <c r="AK408" s="335"/>
      <c r="AL408" s="335"/>
      <c r="AM408" s="335"/>
      <c r="AN408" s="335"/>
      <c r="AO408" s="335"/>
      <c r="AP408" s="335"/>
      <c r="AQ408" s="335"/>
      <c r="AR408" s="335"/>
      <c r="AS408" s="335"/>
      <c r="AT408" s="335"/>
      <c r="AU408" s="335"/>
      <c r="AV408" s="335"/>
      <c r="AW408" s="335"/>
      <c r="AX408" s="335"/>
      <c r="AY408" s="335"/>
    </row>
    <row r="409" spans="1:51" s="336" customFormat="1" ht="13.5">
      <c r="A409" s="335"/>
      <c r="B409" s="335"/>
      <c r="C409" s="335"/>
      <c r="D409" s="335"/>
      <c r="E409" s="335"/>
      <c r="F409" s="335"/>
      <c r="G409" s="335"/>
      <c r="H409" s="335"/>
      <c r="I409" s="335"/>
      <c r="J409" s="335"/>
      <c r="K409" s="335"/>
      <c r="L409" s="335"/>
      <c r="M409" s="335"/>
      <c r="N409" s="335"/>
      <c r="O409" s="335"/>
      <c r="P409" s="335"/>
      <c r="Q409" s="335"/>
      <c r="R409" s="335"/>
      <c r="S409" s="335"/>
      <c r="T409" s="335"/>
      <c r="U409" s="335"/>
      <c r="V409" s="335"/>
      <c r="W409" s="335"/>
      <c r="X409" s="335"/>
      <c r="Y409" s="335"/>
      <c r="Z409" s="335"/>
      <c r="AA409" s="335"/>
      <c r="AB409" s="335"/>
      <c r="AC409" s="335"/>
      <c r="AD409" s="335"/>
      <c r="AE409" s="335"/>
      <c r="AF409" s="335"/>
      <c r="AG409" s="335"/>
      <c r="AH409" s="335"/>
      <c r="AI409" s="335"/>
      <c r="AJ409" s="335"/>
      <c r="AK409" s="335"/>
      <c r="AL409" s="335"/>
      <c r="AM409" s="335"/>
      <c r="AN409" s="335"/>
      <c r="AO409" s="335"/>
      <c r="AP409" s="335"/>
      <c r="AQ409" s="335"/>
      <c r="AR409" s="335"/>
      <c r="AS409" s="335"/>
      <c r="AT409" s="335"/>
      <c r="AU409" s="335"/>
      <c r="AV409" s="335"/>
      <c r="AW409" s="335"/>
      <c r="AX409" s="335"/>
      <c r="AY409" s="335"/>
    </row>
    <row r="410" spans="1:51" s="336" customFormat="1" ht="13.5">
      <c r="A410" s="335"/>
      <c r="B410" s="335"/>
      <c r="C410" s="335"/>
      <c r="D410" s="335"/>
      <c r="E410" s="335"/>
      <c r="F410" s="335"/>
      <c r="G410" s="335"/>
      <c r="H410" s="335"/>
      <c r="I410" s="335"/>
      <c r="J410" s="335"/>
      <c r="K410" s="335"/>
      <c r="L410" s="335"/>
      <c r="M410" s="335"/>
      <c r="N410" s="335"/>
      <c r="O410" s="335"/>
      <c r="P410" s="335"/>
      <c r="Q410" s="335"/>
      <c r="R410" s="335"/>
      <c r="S410" s="335"/>
      <c r="T410" s="335"/>
      <c r="U410" s="335"/>
      <c r="V410" s="335"/>
      <c r="W410" s="335"/>
      <c r="X410" s="335"/>
      <c r="Y410" s="335"/>
      <c r="Z410" s="335"/>
      <c r="AA410" s="335"/>
      <c r="AB410" s="335"/>
      <c r="AC410" s="335"/>
      <c r="AD410" s="335"/>
      <c r="AE410" s="335"/>
      <c r="AF410" s="335"/>
      <c r="AG410" s="335"/>
      <c r="AH410" s="335"/>
      <c r="AI410" s="335"/>
      <c r="AJ410" s="335"/>
      <c r="AK410" s="335"/>
      <c r="AL410" s="335"/>
      <c r="AM410" s="335"/>
      <c r="AN410" s="335"/>
      <c r="AO410" s="335"/>
      <c r="AP410" s="335"/>
      <c r="AQ410" s="335"/>
      <c r="AR410" s="335"/>
      <c r="AS410" s="335"/>
      <c r="AT410" s="335"/>
      <c r="AU410" s="335"/>
      <c r="AV410" s="335"/>
      <c r="AW410" s="335"/>
      <c r="AX410" s="335"/>
      <c r="AY410" s="335"/>
    </row>
    <row r="411" spans="1:51" s="336" customFormat="1" ht="13.5">
      <c r="A411" s="335"/>
      <c r="B411" s="335"/>
      <c r="C411" s="335"/>
      <c r="D411" s="335"/>
      <c r="E411" s="335"/>
      <c r="F411" s="335"/>
      <c r="G411" s="335"/>
      <c r="H411" s="335"/>
      <c r="I411" s="335"/>
      <c r="J411" s="335"/>
      <c r="K411" s="335"/>
      <c r="L411" s="335"/>
      <c r="M411" s="335"/>
      <c r="N411" s="335"/>
      <c r="O411" s="335"/>
      <c r="P411" s="335"/>
      <c r="Q411" s="335"/>
      <c r="R411" s="335"/>
      <c r="S411" s="335"/>
      <c r="T411" s="335"/>
      <c r="U411" s="335"/>
      <c r="V411" s="335"/>
      <c r="W411" s="335"/>
      <c r="X411" s="335"/>
      <c r="Y411" s="335"/>
      <c r="Z411" s="335"/>
      <c r="AA411" s="335"/>
      <c r="AB411" s="335"/>
      <c r="AC411" s="335"/>
      <c r="AD411" s="335"/>
      <c r="AE411" s="335"/>
      <c r="AF411" s="335"/>
      <c r="AG411" s="335"/>
      <c r="AH411" s="335"/>
      <c r="AI411" s="335"/>
      <c r="AJ411" s="335"/>
      <c r="AK411" s="335"/>
      <c r="AL411" s="335"/>
      <c r="AM411" s="335"/>
      <c r="AN411" s="335"/>
      <c r="AO411" s="335"/>
      <c r="AP411" s="335"/>
      <c r="AQ411" s="335"/>
      <c r="AR411" s="335"/>
      <c r="AS411" s="335"/>
      <c r="AT411" s="335"/>
      <c r="AU411" s="335"/>
      <c r="AV411" s="335"/>
      <c r="AW411" s="335"/>
      <c r="AX411" s="335"/>
      <c r="AY411" s="335"/>
    </row>
    <row r="412" spans="1:51" s="336" customFormat="1" ht="13.5">
      <c r="A412" s="335"/>
      <c r="B412" s="335"/>
      <c r="C412" s="335"/>
      <c r="D412" s="335"/>
      <c r="E412" s="335"/>
      <c r="F412" s="335"/>
      <c r="G412" s="335"/>
      <c r="H412" s="335"/>
      <c r="I412" s="335"/>
      <c r="J412" s="335"/>
      <c r="K412" s="335"/>
      <c r="L412" s="335"/>
      <c r="M412" s="335"/>
      <c r="N412" s="335"/>
      <c r="O412" s="335"/>
      <c r="P412" s="335"/>
      <c r="Q412" s="335"/>
      <c r="R412" s="335"/>
      <c r="S412" s="335"/>
      <c r="T412" s="335"/>
      <c r="U412" s="335"/>
      <c r="V412" s="335"/>
      <c r="W412" s="335"/>
      <c r="X412" s="335"/>
      <c r="Y412" s="335"/>
      <c r="Z412" s="335"/>
      <c r="AA412" s="335"/>
      <c r="AB412" s="335"/>
      <c r="AC412" s="335"/>
      <c r="AD412" s="335"/>
      <c r="AE412" s="335"/>
      <c r="AF412" s="335"/>
      <c r="AG412" s="335"/>
      <c r="AH412" s="335"/>
      <c r="AI412" s="335"/>
      <c r="AJ412" s="335"/>
      <c r="AK412" s="335"/>
      <c r="AL412" s="335"/>
      <c r="AM412" s="335"/>
      <c r="AN412" s="335"/>
      <c r="AO412" s="335"/>
      <c r="AP412" s="335"/>
      <c r="AQ412" s="335"/>
      <c r="AR412" s="335"/>
      <c r="AS412" s="335"/>
      <c r="AT412" s="335"/>
      <c r="AU412" s="335"/>
      <c r="AV412" s="335"/>
      <c r="AW412" s="335"/>
      <c r="AX412" s="335"/>
      <c r="AY412" s="335"/>
    </row>
    <row r="413" spans="1:51" s="336" customFormat="1" ht="13.5">
      <c r="A413" s="335"/>
      <c r="B413" s="335"/>
      <c r="C413" s="335"/>
      <c r="D413" s="335"/>
      <c r="E413" s="335"/>
      <c r="F413" s="335"/>
      <c r="G413" s="335"/>
      <c r="H413" s="335"/>
      <c r="I413" s="335"/>
      <c r="J413" s="335"/>
      <c r="K413" s="335"/>
      <c r="L413" s="335"/>
      <c r="M413" s="335"/>
      <c r="N413" s="335"/>
      <c r="O413" s="335"/>
      <c r="P413" s="335"/>
      <c r="Q413" s="335"/>
      <c r="R413" s="335"/>
      <c r="S413" s="335"/>
      <c r="T413" s="335"/>
      <c r="U413" s="335"/>
      <c r="V413" s="335"/>
      <c r="W413" s="335"/>
      <c r="X413" s="335"/>
      <c r="Y413" s="335"/>
      <c r="Z413" s="335"/>
      <c r="AA413" s="335"/>
      <c r="AB413" s="335"/>
      <c r="AC413" s="335"/>
      <c r="AD413" s="335"/>
      <c r="AE413" s="335"/>
      <c r="AF413" s="335"/>
      <c r="AG413" s="335"/>
      <c r="AH413" s="335"/>
      <c r="AI413" s="335"/>
      <c r="AJ413" s="335"/>
      <c r="AK413" s="335"/>
      <c r="AL413" s="335"/>
      <c r="AM413" s="335"/>
      <c r="AN413" s="335"/>
      <c r="AO413" s="335"/>
      <c r="AP413" s="335"/>
      <c r="AQ413" s="335"/>
      <c r="AR413" s="335"/>
      <c r="AS413" s="335"/>
      <c r="AT413" s="335"/>
      <c r="AU413" s="335"/>
      <c r="AV413" s="335"/>
      <c r="AW413" s="335"/>
      <c r="AX413" s="335"/>
      <c r="AY413" s="335"/>
    </row>
    <row r="414" spans="1:51" s="336" customFormat="1" ht="13.5">
      <c r="A414" s="335"/>
      <c r="B414" s="335"/>
      <c r="C414" s="335"/>
      <c r="D414" s="335"/>
      <c r="E414" s="335"/>
      <c r="F414" s="335"/>
      <c r="G414" s="335"/>
      <c r="H414" s="335"/>
      <c r="I414" s="335"/>
      <c r="J414" s="335"/>
      <c r="K414" s="335"/>
      <c r="L414" s="335"/>
      <c r="M414" s="335"/>
      <c r="N414" s="335"/>
      <c r="O414" s="335"/>
      <c r="P414" s="335"/>
      <c r="Q414" s="335"/>
      <c r="R414" s="335"/>
      <c r="S414" s="335"/>
      <c r="T414" s="335"/>
      <c r="U414" s="335"/>
      <c r="V414" s="335"/>
      <c r="W414" s="335"/>
      <c r="X414" s="335"/>
      <c r="Y414" s="335"/>
      <c r="Z414" s="335"/>
      <c r="AA414" s="335"/>
      <c r="AB414" s="335"/>
      <c r="AC414" s="335"/>
      <c r="AD414" s="335"/>
      <c r="AE414" s="335"/>
      <c r="AF414" s="335"/>
      <c r="AG414" s="335"/>
      <c r="AH414" s="335"/>
      <c r="AI414" s="335"/>
      <c r="AJ414" s="335"/>
      <c r="AK414" s="335"/>
      <c r="AL414" s="335"/>
      <c r="AM414" s="335"/>
      <c r="AN414" s="335"/>
      <c r="AO414" s="335"/>
      <c r="AP414" s="335"/>
      <c r="AQ414" s="335"/>
      <c r="AR414" s="335"/>
      <c r="AS414" s="335"/>
      <c r="AT414" s="335"/>
      <c r="AU414" s="335"/>
      <c r="AV414" s="335"/>
      <c r="AW414" s="335"/>
      <c r="AX414" s="335"/>
      <c r="AY414" s="335"/>
    </row>
    <row r="415" spans="1:51" s="336" customFormat="1" ht="13.5">
      <c r="A415" s="335"/>
      <c r="B415" s="335"/>
      <c r="C415" s="335"/>
      <c r="D415" s="335"/>
      <c r="E415" s="335"/>
      <c r="F415" s="335"/>
      <c r="G415" s="335"/>
      <c r="H415" s="335"/>
      <c r="I415" s="335"/>
      <c r="J415" s="335"/>
      <c r="K415" s="335"/>
      <c r="L415" s="335"/>
      <c r="M415" s="335"/>
      <c r="N415" s="335"/>
      <c r="O415" s="335"/>
      <c r="P415" s="335"/>
      <c r="Q415" s="335"/>
      <c r="R415" s="335"/>
      <c r="S415" s="335"/>
      <c r="T415" s="335"/>
      <c r="U415" s="335"/>
      <c r="V415" s="335"/>
      <c r="W415" s="335"/>
      <c r="X415" s="335"/>
      <c r="Y415" s="335"/>
      <c r="Z415" s="335"/>
      <c r="AA415" s="335"/>
      <c r="AB415" s="335"/>
      <c r="AC415" s="335"/>
      <c r="AD415" s="335"/>
      <c r="AE415" s="335"/>
      <c r="AF415" s="335"/>
      <c r="AG415" s="335"/>
      <c r="AH415" s="335"/>
      <c r="AI415" s="335"/>
      <c r="AJ415" s="335"/>
      <c r="AK415" s="335"/>
      <c r="AL415" s="335"/>
      <c r="AM415" s="335"/>
      <c r="AN415" s="335"/>
      <c r="AO415" s="335"/>
      <c r="AP415" s="335"/>
      <c r="AQ415" s="335"/>
      <c r="AR415" s="335"/>
      <c r="AS415" s="335"/>
      <c r="AT415" s="335"/>
      <c r="AU415" s="335"/>
      <c r="AV415" s="335"/>
      <c r="AW415" s="335"/>
      <c r="AX415" s="335"/>
      <c r="AY415" s="335"/>
    </row>
    <row r="416" spans="1:51" s="336" customFormat="1" ht="13.5">
      <c r="A416" s="335"/>
      <c r="B416" s="335"/>
      <c r="C416" s="335"/>
      <c r="D416" s="335"/>
      <c r="E416" s="335"/>
      <c r="F416" s="335"/>
      <c r="G416" s="335"/>
      <c r="H416" s="335"/>
      <c r="I416" s="335"/>
      <c r="J416" s="335"/>
      <c r="K416" s="335"/>
      <c r="L416" s="335"/>
      <c r="M416" s="335"/>
      <c r="N416" s="335"/>
      <c r="O416" s="335"/>
      <c r="P416" s="335"/>
      <c r="Q416" s="335"/>
      <c r="R416" s="335"/>
      <c r="S416" s="335"/>
      <c r="T416" s="335"/>
      <c r="U416" s="335"/>
      <c r="V416" s="335"/>
      <c r="W416" s="335"/>
      <c r="X416" s="335"/>
      <c r="Y416" s="335"/>
      <c r="Z416" s="335"/>
      <c r="AA416" s="335"/>
      <c r="AB416" s="335"/>
      <c r="AC416" s="335"/>
      <c r="AD416" s="335"/>
      <c r="AE416" s="335"/>
      <c r="AF416" s="335"/>
      <c r="AG416" s="335"/>
      <c r="AH416" s="335"/>
      <c r="AI416" s="335"/>
      <c r="AJ416" s="335"/>
      <c r="AK416" s="335"/>
      <c r="AL416" s="335"/>
      <c r="AM416" s="335"/>
      <c r="AN416" s="335"/>
      <c r="AO416" s="335"/>
      <c r="AP416" s="335"/>
      <c r="AQ416" s="335"/>
      <c r="AR416" s="335"/>
      <c r="AS416" s="335"/>
      <c r="AT416" s="335"/>
      <c r="AU416" s="335"/>
      <c r="AV416" s="335"/>
      <c r="AW416" s="335"/>
      <c r="AX416" s="335"/>
      <c r="AY416" s="335"/>
    </row>
    <row r="417" spans="1:51" s="336" customFormat="1" ht="13.5">
      <c r="A417" s="335"/>
      <c r="B417" s="335"/>
      <c r="C417" s="335"/>
      <c r="D417" s="335"/>
      <c r="E417" s="335"/>
      <c r="F417" s="335"/>
      <c r="G417" s="335"/>
      <c r="H417" s="335"/>
      <c r="I417" s="335"/>
      <c r="J417" s="335"/>
      <c r="K417" s="335"/>
      <c r="L417" s="335"/>
      <c r="M417" s="335"/>
      <c r="N417" s="335"/>
      <c r="O417" s="335"/>
      <c r="P417" s="335"/>
      <c r="Q417" s="335"/>
      <c r="R417" s="335"/>
      <c r="S417" s="335"/>
      <c r="T417" s="335"/>
      <c r="U417" s="335"/>
      <c r="V417" s="335"/>
      <c r="W417" s="335"/>
      <c r="X417" s="335"/>
      <c r="Y417" s="335"/>
      <c r="Z417" s="335"/>
      <c r="AA417" s="335"/>
      <c r="AB417" s="335"/>
      <c r="AC417" s="335"/>
      <c r="AD417" s="335"/>
      <c r="AE417" s="335"/>
      <c r="AF417" s="335"/>
      <c r="AG417" s="335"/>
      <c r="AH417" s="335"/>
      <c r="AI417" s="335"/>
      <c r="AJ417" s="335"/>
      <c r="AK417" s="335"/>
      <c r="AL417" s="335"/>
      <c r="AM417" s="335"/>
      <c r="AN417" s="335"/>
      <c r="AO417" s="335"/>
      <c r="AP417" s="335"/>
      <c r="AQ417" s="335"/>
      <c r="AR417" s="335"/>
      <c r="AS417" s="335"/>
      <c r="AT417" s="335"/>
      <c r="AU417" s="335"/>
      <c r="AV417" s="335"/>
      <c r="AW417" s="335"/>
      <c r="AX417" s="335"/>
      <c r="AY417" s="335"/>
    </row>
    <row r="418" spans="1:51" s="336" customFormat="1" ht="13.5">
      <c r="A418" s="335"/>
      <c r="B418" s="335"/>
      <c r="C418" s="335"/>
      <c r="D418" s="335"/>
      <c r="E418" s="335"/>
      <c r="F418" s="335"/>
      <c r="G418" s="335"/>
      <c r="H418" s="335"/>
      <c r="I418" s="335"/>
      <c r="J418" s="335"/>
      <c r="K418" s="335"/>
      <c r="L418" s="335"/>
      <c r="M418" s="335"/>
      <c r="N418" s="335"/>
      <c r="O418" s="335"/>
      <c r="P418" s="335"/>
      <c r="Q418" s="335"/>
      <c r="R418" s="335"/>
      <c r="S418" s="335"/>
      <c r="T418" s="335"/>
      <c r="U418" s="335"/>
      <c r="V418" s="335"/>
      <c r="W418" s="335"/>
      <c r="X418" s="335"/>
      <c r="Y418" s="335"/>
      <c r="Z418" s="335"/>
      <c r="AA418" s="335"/>
      <c r="AB418" s="335"/>
      <c r="AC418" s="335"/>
      <c r="AD418" s="335"/>
      <c r="AE418" s="335"/>
      <c r="AF418" s="335"/>
      <c r="AG418" s="335"/>
      <c r="AH418" s="335"/>
      <c r="AI418" s="335"/>
      <c r="AJ418" s="335"/>
      <c r="AK418" s="335"/>
      <c r="AL418" s="335"/>
      <c r="AM418" s="335"/>
      <c r="AN418" s="335"/>
      <c r="AO418" s="335"/>
      <c r="AP418" s="335"/>
      <c r="AQ418" s="335"/>
      <c r="AR418" s="335"/>
      <c r="AS418" s="335"/>
      <c r="AT418" s="335"/>
      <c r="AU418" s="335"/>
      <c r="AV418" s="335"/>
      <c r="AW418" s="335"/>
      <c r="AX418" s="335"/>
      <c r="AY418" s="335"/>
    </row>
    <row r="419" spans="1:51" s="336" customFormat="1" ht="13.5">
      <c r="A419" s="335"/>
      <c r="B419" s="335"/>
      <c r="C419" s="335"/>
      <c r="D419" s="335"/>
      <c r="E419" s="335"/>
      <c r="F419" s="335"/>
      <c r="G419" s="335"/>
      <c r="H419" s="335"/>
      <c r="I419" s="335"/>
      <c r="J419" s="335"/>
      <c r="K419" s="335"/>
      <c r="L419" s="335"/>
      <c r="M419" s="335"/>
      <c r="N419" s="335"/>
      <c r="O419" s="335"/>
      <c r="P419" s="335"/>
      <c r="Q419" s="335"/>
      <c r="R419" s="335"/>
      <c r="S419" s="335"/>
      <c r="T419" s="335"/>
      <c r="U419" s="335"/>
      <c r="V419" s="335"/>
      <c r="W419" s="335"/>
      <c r="X419" s="335"/>
      <c r="Y419" s="335"/>
      <c r="Z419" s="335"/>
      <c r="AA419" s="335"/>
      <c r="AB419" s="335"/>
      <c r="AC419" s="335"/>
      <c r="AD419" s="335"/>
      <c r="AE419" s="335"/>
      <c r="AF419" s="335"/>
      <c r="AG419" s="335"/>
      <c r="AH419" s="335"/>
      <c r="AI419" s="335"/>
      <c r="AJ419" s="335"/>
      <c r="AK419" s="335"/>
      <c r="AL419" s="335"/>
      <c r="AM419" s="335"/>
      <c r="AN419" s="335"/>
      <c r="AO419" s="335"/>
      <c r="AP419" s="335"/>
      <c r="AQ419" s="335"/>
      <c r="AR419" s="335"/>
      <c r="AS419" s="335"/>
      <c r="AT419" s="335"/>
      <c r="AU419" s="335"/>
      <c r="AV419" s="335"/>
      <c r="AW419" s="335"/>
      <c r="AX419" s="335"/>
      <c r="AY419" s="335"/>
    </row>
    <row r="420" spans="1:51" s="336" customFormat="1" ht="13.5">
      <c r="A420" s="335"/>
      <c r="B420" s="335"/>
      <c r="C420" s="335"/>
      <c r="D420" s="335"/>
      <c r="E420" s="335"/>
      <c r="F420" s="335"/>
      <c r="G420" s="335"/>
      <c r="H420" s="335"/>
      <c r="I420" s="335"/>
      <c r="J420" s="335"/>
      <c r="K420" s="335"/>
      <c r="L420" s="335"/>
      <c r="M420" s="335"/>
      <c r="N420" s="335"/>
      <c r="O420" s="335"/>
      <c r="P420" s="335"/>
      <c r="Q420" s="335"/>
      <c r="R420" s="335"/>
      <c r="S420" s="335"/>
      <c r="T420" s="335"/>
      <c r="U420" s="335"/>
      <c r="V420" s="335"/>
      <c r="W420" s="335"/>
      <c r="X420" s="335"/>
      <c r="Y420" s="335"/>
      <c r="Z420" s="335"/>
      <c r="AA420" s="335"/>
      <c r="AB420" s="335"/>
      <c r="AC420" s="335"/>
      <c r="AD420" s="335"/>
      <c r="AE420" s="335"/>
      <c r="AF420" s="335"/>
      <c r="AG420" s="335"/>
      <c r="AH420" s="335"/>
      <c r="AI420" s="335"/>
      <c r="AJ420" s="335"/>
      <c r="AK420" s="335"/>
      <c r="AL420" s="335"/>
      <c r="AM420" s="335"/>
      <c r="AN420" s="335"/>
      <c r="AO420" s="335"/>
      <c r="AP420" s="335"/>
      <c r="AQ420" s="335"/>
      <c r="AR420" s="335"/>
      <c r="AS420" s="335"/>
      <c r="AT420" s="335"/>
      <c r="AU420" s="335"/>
      <c r="AV420" s="335"/>
      <c r="AW420" s="335"/>
      <c r="AX420" s="335"/>
      <c r="AY420" s="335"/>
    </row>
    <row r="421" spans="1:51" s="336" customFormat="1" ht="13.5">
      <c r="A421" s="335"/>
      <c r="B421" s="335"/>
      <c r="C421" s="335"/>
      <c r="D421" s="335"/>
      <c r="E421" s="335"/>
      <c r="F421" s="335"/>
      <c r="G421" s="335"/>
      <c r="H421" s="335"/>
      <c r="I421" s="335"/>
      <c r="J421" s="335"/>
      <c r="K421" s="335"/>
      <c r="L421" s="335"/>
      <c r="M421" s="335"/>
      <c r="N421" s="335"/>
      <c r="O421" s="335"/>
      <c r="P421" s="335"/>
      <c r="Q421" s="335"/>
      <c r="R421" s="335"/>
      <c r="S421" s="335"/>
      <c r="T421" s="335"/>
      <c r="U421" s="335"/>
      <c r="V421" s="335"/>
      <c r="W421" s="335"/>
      <c r="X421" s="335"/>
      <c r="Y421" s="335"/>
      <c r="Z421" s="335"/>
      <c r="AA421" s="335"/>
      <c r="AB421" s="335"/>
      <c r="AC421" s="335"/>
      <c r="AD421" s="335"/>
      <c r="AE421" s="335"/>
      <c r="AF421" s="335"/>
      <c r="AG421" s="335"/>
      <c r="AH421" s="335"/>
      <c r="AI421" s="335"/>
      <c r="AJ421" s="335"/>
      <c r="AK421" s="335"/>
      <c r="AL421" s="335"/>
      <c r="AM421" s="335"/>
      <c r="AN421" s="335"/>
      <c r="AO421" s="335"/>
      <c r="AP421" s="335"/>
      <c r="AQ421" s="335"/>
      <c r="AR421" s="335"/>
      <c r="AS421" s="335"/>
      <c r="AT421" s="335"/>
      <c r="AU421" s="335"/>
      <c r="AV421" s="335"/>
      <c r="AW421" s="335"/>
      <c r="AX421" s="335"/>
      <c r="AY421" s="335"/>
    </row>
    <row r="422" spans="1:51" s="336" customFormat="1" ht="13.5">
      <c r="A422" s="335"/>
      <c r="B422" s="335"/>
      <c r="C422" s="335"/>
      <c r="D422" s="335"/>
      <c r="E422" s="335"/>
      <c r="F422" s="335"/>
      <c r="G422" s="335"/>
      <c r="H422" s="335"/>
      <c r="I422" s="335"/>
      <c r="J422" s="335"/>
      <c r="K422" s="335"/>
      <c r="L422" s="335"/>
      <c r="M422" s="335"/>
      <c r="N422" s="335"/>
      <c r="O422" s="335"/>
      <c r="P422" s="335"/>
      <c r="Q422" s="335"/>
      <c r="R422" s="335"/>
      <c r="S422" s="335"/>
      <c r="T422" s="335"/>
      <c r="U422" s="335"/>
      <c r="V422" s="335"/>
      <c r="W422" s="335"/>
      <c r="X422" s="335"/>
      <c r="Y422" s="335"/>
      <c r="Z422" s="335"/>
      <c r="AA422" s="335"/>
      <c r="AB422" s="335"/>
      <c r="AC422" s="335"/>
      <c r="AD422" s="335"/>
      <c r="AE422" s="335"/>
      <c r="AF422" s="335"/>
      <c r="AG422" s="335"/>
      <c r="AH422" s="335"/>
      <c r="AI422" s="335"/>
      <c r="AJ422" s="335"/>
      <c r="AK422" s="335"/>
      <c r="AL422" s="335"/>
      <c r="AM422" s="335"/>
      <c r="AN422" s="335"/>
      <c r="AO422" s="335"/>
      <c r="AP422" s="335"/>
      <c r="AQ422" s="335"/>
      <c r="AR422" s="335"/>
      <c r="AS422" s="335"/>
      <c r="AT422" s="335"/>
      <c r="AU422" s="335"/>
      <c r="AV422" s="335"/>
      <c r="AW422" s="335"/>
      <c r="AX422" s="335"/>
      <c r="AY422" s="335"/>
    </row>
    <row r="423" spans="1:51" s="336" customFormat="1" ht="13.5">
      <c r="A423" s="335"/>
      <c r="B423" s="335"/>
      <c r="C423" s="335"/>
      <c r="D423" s="335"/>
      <c r="E423" s="335"/>
      <c r="F423" s="335"/>
      <c r="G423" s="335"/>
      <c r="H423" s="335"/>
      <c r="I423" s="335"/>
      <c r="J423" s="335"/>
      <c r="K423" s="335"/>
      <c r="L423" s="335"/>
      <c r="M423" s="335"/>
      <c r="N423" s="335"/>
      <c r="O423" s="335"/>
      <c r="P423" s="335"/>
      <c r="Q423" s="335"/>
      <c r="R423" s="335"/>
      <c r="S423" s="335"/>
      <c r="T423" s="335"/>
      <c r="U423" s="335"/>
      <c r="V423" s="335"/>
      <c r="W423" s="335"/>
      <c r="X423" s="335"/>
      <c r="Y423" s="335"/>
      <c r="Z423" s="335"/>
      <c r="AA423" s="335"/>
      <c r="AB423" s="335"/>
      <c r="AC423" s="335"/>
      <c r="AD423" s="335"/>
      <c r="AE423" s="335"/>
      <c r="AF423" s="335"/>
      <c r="AG423" s="335"/>
      <c r="AH423" s="335"/>
      <c r="AI423" s="335"/>
      <c r="AJ423" s="335"/>
      <c r="AK423" s="335"/>
      <c r="AL423" s="335"/>
      <c r="AM423" s="335"/>
      <c r="AN423" s="335"/>
      <c r="AO423" s="335"/>
      <c r="AP423" s="335"/>
      <c r="AQ423" s="335"/>
      <c r="AR423" s="335"/>
      <c r="AS423" s="335"/>
      <c r="AT423" s="335"/>
      <c r="AU423" s="335"/>
      <c r="AV423" s="335"/>
      <c r="AW423" s="335"/>
      <c r="AX423" s="335"/>
      <c r="AY423" s="335"/>
    </row>
    <row r="424" spans="1:51" s="336" customFormat="1" ht="13.5">
      <c r="A424" s="335"/>
      <c r="B424" s="335"/>
      <c r="C424" s="335"/>
      <c r="D424" s="335"/>
      <c r="E424" s="335"/>
      <c r="F424" s="335"/>
      <c r="G424" s="335"/>
      <c r="H424" s="335"/>
      <c r="I424" s="335"/>
      <c r="J424" s="335"/>
      <c r="K424" s="335"/>
      <c r="L424" s="335"/>
      <c r="M424" s="335"/>
      <c r="N424" s="335"/>
      <c r="O424" s="335"/>
      <c r="P424" s="335"/>
      <c r="Q424" s="335"/>
      <c r="R424" s="335"/>
      <c r="S424" s="335"/>
      <c r="T424" s="335"/>
      <c r="U424" s="335"/>
      <c r="V424" s="335"/>
      <c r="W424" s="335"/>
      <c r="X424" s="335"/>
      <c r="Y424" s="335"/>
      <c r="Z424" s="335"/>
      <c r="AA424" s="335"/>
      <c r="AB424" s="335"/>
      <c r="AC424" s="335"/>
      <c r="AD424" s="335"/>
      <c r="AE424" s="335"/>
      <c r="AF424" s="335"/>
      <c r="AG424" s="335"/>
      <c r="AH424" s="335"/>
      <c r="AI424" s="335"/>
      <c r="AJ424" s="335"/>
      <c r="AK424" s="335"/>
      <c r="AL424" s="335"/>
      <c r="AM424" s="335"/>
      <c r="AN424" s="335"/>
      <c r="AO424" s="335"/>
      <c r="AP424" s="335"/>
      <c r="AQ424" s="335"/>
      <c r="AR424" s="335"/>
      <c r="AS424" s="335"/>
      <c r="AT424" s="335"/>
      <c r="AU424" s="335"/>
      <c r="AV424" s="335"/>
      <c r="AW424" s="335"/>
      <c r="AX424" s="335"/>
      <c r="AY424" s="335"/>
    </row>
    <row r="425" spans="1:51" s="336" customFormat="1" ht="13.5">
      <c r="A425" s="335"/>
      <c r="B425" s="335"/>
      <c r="C425" s="335"/>
      <c r="D425" s="335"/>
      <c r="E425" s="335"/>
      <c r="F425" s="335"/>
      <c r="G425" s="335"/>
      <c r="H425" s="335"/>
      <c r="I425" s="335"/>
      <c r="J425" s="335"/>
      <c r="K425" s="335"/>
      <c r="L425" s="335"/>
      <c r="M425" s="335"/>
      <c r="N425" s="335"/>
      <c r="O425" s="335"/>
      <c r="P425" s="335"/>
      <c r="Q425" s="335"/>
      <c r="R425" s="335"/>
      <c r="S425" s="335"/>
      <c r="T425" s="335"/>
      <c r="U425" s="335"/>
      <c r="V425" s="335"/>
      <c r="W425" s="335"/>
      <c r="X425" s="335"/>
      <c r="Y425" s="335"/>
      <c r="Z425" s="335"/>
      <c r="AA425" s="335"/>
      <c r="AB425" s="335"/>
      <c r="AC425" s="335"/>
      <c r="AD425" s="335"/>
      <c r="AE425" s="335"/>
      <c r="AF425" s="335"/>
      <c r="AG425" s="335"/>
      <c r="AH425" s="335"/>
      <c r="AI425" s="335"/>
      <c r="AJ425" s="335"/>
      <c r="AK425" s="335"/>
      <c r="AL425" s="335"/>
      <c r="AM425" s="335"/>
      <c r="AN425" s="335"/>
      <c r="AO425" s="335"/>
      <c r="AP425" s="335"/>
      <c r="AQ425" s="335"/>
      <c r="AR425" s="335"/>
      <c r="AS425" s="335"/>
      <c r="AT425" s="335"/>
      <c r="AU425" s="335"/>
      <c r="AV425" s="335"/>
      <c r="AW425" s="335"/>
      <c r="AX425" s="335"/>
      <c r="AY425" s="335"/>
    </row>
    <row r="426" spans="1:51" s="336" customFormat="1" ht="13.5">
      <c r="A426" s="335"/>
      <c r="B426" s="335"/>
      <c r="C426" s="335"/>
      <c r="D426" s="335"/>
      <c r="E426" s="335"/>
      <c r="F426" s="335"/>
      <c r="G426" s="335"/>
      <c r="H426" s="335"/>
      <c r="I426" s="335"/>
      <c r="J426" s="335"/>
      <c r="K426" s="335"/>
      <c r="L426" s="335"/>
      <c r="M426" s="335"/>
      <c r="N426" s="335"/>
      <c r="O426" s="335"/>
      <c r="P426" s="335"/>
      <c r="Q426" s="335"/>
      <c r="R426" s="335"/>
      <c r="S426" s="335"/>
      <c r="T426" s="335"/>
      <c r="U426" s="335"/>
      <c r="V426" s="335"/>
      <c r="W426" s="335"/>
      <c r="X426" s="335"/>
      <c r="Y426" s="335"/>
      <c r="Z426" s="335"/>
      <c r="AA426" s="335"/>
      <c r="AB426" s="335"/>
      <c r="AC426" s="335"/>
      <c r="AD426" s="335"/>
      <c r="AE426" s="335"/>
      <c r="AF426" s="335"/>
      <c r="AG426" s="335"/>
      <c r="AH426" s="335"/>
      <c r="AI426" s="335"/>
      <c r="AJ426" s="335"/>
      <c r="AK426" s="335"/>
      <c r="AL426" s="335"/>
      <c r="AM426" s="335"/>
      <c r="AN426" s="335"/>
      <c r="AO426" s="335"/>
      <c r="AP426" s="335"/>
      <c r="AQ426" s="335"/>
      <c r="AR426" s="335"/>
      <c r="AS426" s="335"/>
      <c r="AT426" s="335"/>
      <c r="AU426" s="335"/>
      <c r="AV426" s="335"/>
      <c r="AW426" s="335"/>
      <c r="AX426" s="335"/>
      <c r="AY426" s="335"/>
    </row>
    <row r="427" spans="1:51" s="336" customFormat="1" ht="13.5">
      <c r="A427" s="335"/>
      <c r="B427" s="335"/>
      <c r="C427" s="335"/>
      <c r="D427" s="335"/>
      <c r="E427" s="335"/>
      <c r="F427" s="335"/>
      <c r="G427" s="335"/>
      <c r="H427" s="335"/>
      <c r="I427" s="335"/>
      <c r="J427" s="335"/>
      <c r="K427" s="335"/>
      <c r="L427" s="335"/>
      <c r="M427" s="335"/>
      <c r="N427" s="335"/>
      <c r="O427" s="335"/>
      <c r="P427" s="335"/>
      <c r="Q427" s="335"/>
      <c r="R427" s="335"/>
      <c r="S427" s="335"/>
      <c r="T427" s="335"/>
      <c r="U427" s="335"/>
      <c r="V427" s="335"/>
      <c r="W427" s="335"/>
      <c r="X427" s="335"/>
      <c r="Y427" s="335"/>
      <c r="Z427" s="335"/>
      <c r="AA427" s="335"/>
      <c r="AB427" s="335"/>
      <c r="AC427" s="335"/>
      <c r="AD427" s="335"/>
      <c r="AE427" s="335"/>
      <c r="AF427" s="335"/>
      <c r="AG427" s="335"/>
      <c r="AH427" s="335"/>
      <c r="AI427" s="335"/>
      <c r="AJ427" s="335"/>
      <c r="AK427" s="335"/>
      <c r="AL427" s="335"/>
      <c r="AM427" s="335"/>
      <c r="AN427" s="335"/>
      <c r="AO427" s="335"/>
      <c r="AP427" s="335"/>
      <c r="AQ427" s="335"/>
      <c r="AR427" s="335"/>
      <c r="AS427" s="335"/>
      <c r="AT427" s="335"/>
      <c r="AU427" s="335"/>
      <c r="AV427" s="335"/>
      <c r="AW427" s="335"/>
      <c r="AX427" s="335"/>
      <c r="AY427" s="335"/>
    </row>
    <row r="428" spans="1:51" s="336" customFormat="1" ht="13.5">
      <c r="A428" s="335"/>
      <c r="B428" s="335"/>
      <c r="C428" s="335"/>
      <c r="D428" s="335"/>
      <c r="E428" s="335"/>
      <c r="F428" s="335"/>
      <c r="G428" s="335"/>
      <c r="H428" s="335"/>
      <c r="I428" s="335"/>
      <c r="J428" s="335"/>
      <c r="K428" s="335"/>
      <c r="L428" s="335"/>
      <c r="M428" s="335"/>
      <c r="N428" s="335"/>
      <c r="O428" s="335"/>
      <c r="P428" s="335"/>
      <c r="Q428" s="335"/>
      <c r="R428" s="335"/>
      <c r="S428" s="335"/>
      <c r="T428" s="335"/>
      <c r="U428" s="335"/>
      <c r="V428" s="335"/>
      <c r="W428" s="335"/>
      <c r="X428" s="335"/>
      <c r="Y428" s="335"/>
      <c r="Z428" s="335"/>
      <c r="AA428" s="335"/>
      <c r="AB428" s="335"/>
      <c r="AC428" s="335"/>
      <c r="AD428" s="335"/>
      <c r="AE428" s="335"/>
      <c r="AF428" s="335"/>
      <c r="AG428" s="335"/>
      <c r="AH428" s="335"/>
      <c r="AI428" s="335"/>
      <c r="AJ428" s="335"/>
      <c r="AK428" s="335"/>
      <c r="AL428" s="335"/>
      <c r="AM428" s="335"/>
      <c r="AN428" s="335"/>
      <c r="AO428" s="335"/>
      <c r="AP428" s="335"/>
      <c r="AQ428" s="335"/>
      <c r="AR428" s="335"/>
      <c r="AS428" s="335"/>
      <c r="AT428" s="335"/>
      <c r="AU428" s="335"/>
      <c r="AV428" s="335"/>
      <c r="AW428" s="335"/>
      <c r="AX428" s="335"/>
      <c r="AY428" s="335"/>
    </row>
    <row r="429" spans="1:51" s="336" customFormat="1" ht="13.5">
      <c r="A429" s="335"/>
      <c r="B429" s="335"/>
      <c r="C429" s="335"/>
      <c r="D429" s="335"/>
      <c r="E429" s="335"/>
      <c r="F429" s="335"/>
      <c r="G429" s="335"/>
      <c r="H429" s="335"/>
      <c r="I429" s="335"/>
      <c r="J429" s="335"/>
      <c r="K429" s="335"/>
      <c r="L429" s="335"/>
      <c r="M429" s="335"/>
      <c r="N429" s="335"/>
      <c r="O429" s="335"/>
      <c r="P429" s="335"/>
      <c r="Q429" s="335"/>
      <c r="R429" s="335"/>
      <c r="S429" s="335"/>
      <c r="T429" s="335"/>
      <c r="U429" s="335"/>
      <c r="V429" s="335"/>
      <c r="W429" s="335"/>
      <c r="X429" s="335"/>
      <c r="Y429" s="335"/>
      <c r="Z429" s="335"/>
      <c r="AA429" s="335"/>
      <c r="AB429" s="335"/>
      <c r="AC429" s="335"/>
      <c r="AD429" s="335"/>
      <c r="AE429" s="335"/>
      <c r="AF429" s="335"/>
      <c r="AG429" s="335"/>
      <c r="AH429" s="335"/>
      <c r="AI429" s="335"/>
      <c r="AJ429" s="335"/>
      <c r="AK429" s="335"/>
      <c r="AL429" s="335"/>
      <c r="AM429" s="335"/>
      <c r="AN429" s="335"/>
      <c r="AO429" s="335"/>
      <c r="AP429" s="335"/>
      <c r="AQ429" s="335"/>
      <c r="AR429" s="335"/>
      <c r="AS429" s="335"/>
      <c r="AT429" s="335"/>
      <c r="AU429" s="335"/>
      <c r="AV429" s="335"/>
      <c r="AW429" s="335"/>
      <c r="AX429" s="335"/>
      <c r="AY429" s="335"/>
    </row>
    <row r="430" spans="1:51" s="336" customFormat="1" ht="13.5">
      <c r="A430" s="335"/>
      <c r="B430" s="335"/>
      <c r="C430" s="335"/>
      <c r="D430" s="335"/>
      <c r="E430" s="335"/>
      <c r="F430" s="335"/>
      <c r="G430" s="335"/>
      <c r="H430" s="335"/>
      <c r="I430" s="335"/>
      <c r="J430" s="335"/>
      <c r="K430" s="335"/>
      <c r="L430" s="335"/>
      <c r="M430" s="335"/>
      <c r="N430" s="335"/>
      <c r="O430" s="335"/>
      <c r="P430" s="335"/>
      <c r="Q430" s="335"/>
      <c r="R430" s="335"/>
      <c r="S430" s="335"/>
      <c r="T430" s="335"/>
      <c r="U430" s="335"/>
      <c r="V430" s="335"/>
      <c r="W430" s="335"/>
      <c r="X430" s="335"/>
      <c r="Y430" s="335"/>
      <c r="Z430" s="335"/>
      <c r="AA430" s="335"/>
      <c r="AB430" s="335"/>
      <c r="AC430" s="335"/>
      <c r="AD430" s="335"/>
      <c r="AE430" s="335"/>
      <c r="AF430" s="335"/>
      <c r="AG430" s="335"/>
      <c r="AH430" s="335"/>
      <c r="AI430" s="335"/>
      <c r="AJ430" s="335"/>
      <c r="AK430" s="335"/>
      <c r="AL430" s="335"/>
      <c r="AM430" s="335"/>
      <c r="AN430" s="335"/>
      <c r="AO430" s="335"/>
      <c r="AP430" s="335"/>
      <c r="AQ430" s="335"/>
      <c r="AR430" s="335"/>
      <c r="AS430" s="335"/>
      <c r="AT430" s="335"/>
      <c r="AU430" s="335"/>
      <c r="AV430" s="335"/>
      <c r="AW430" s="335"/>
      <c r="AX430" s="335"/>
      <c r="AY430" s="335"/>
    </row>
    <row r="431" spans="1:51" s="336" customFormat="1" ht="13.5">
      <c r="A431" s="335"/>
      <c r="B431" s="335"/>
      <c r="C431" s="335"/>
      <c r="D431" s="335"/>
      <c r="E431" s="335"/>
      <c r="F431" s="335"/>
      <c r="G431" s="335"/>
      <c r="H431" s="335"/>
      <c r="I431" s="335"/>
      <c r="J431" s="335"/>
      <c r="K431" s="335"/>
      <c r="L431" s="335"/>
      <c r="M431" s="335"/>
      <c r="N431" s="335"/>
      <c r="O431" s="335"/>
      <c r="P431" s="335"/>
      <c r="Q431" s="335"/>
      <c r="R431" s="335"/>
      <c r="S431" s="335"/>
      <c r="T431" s="335"/>
      <c r="U431" s="335"/>
      <c r="V431" s="335"/>
      <c r="W431" s="335"/>
      <c r="X431" s="335"/>
      <c r="Y431" s="335"/>
      <c r="Z431" s="335"/>
      <c r="AA431" s="335"/>
      <c r="AB431" s="335"/>
      <c r="AC431" s="335"/>
      <c r="AD431" s="335"/>
      <c r="AE431" s="335"/>
      <c r="AF431" s="335"/>
      <c r="AG431" s="335"/>
      <c r="AH431" s="335"/>
      <c r="AI431" s="335"/>
      <c r="AJ431" s="335"/>
      <c r="AK431" s="335"/>
      <c r="AL431" s="335"/>
      <c r="AM431" s="335"/>
      <c r="AN431" s="335"/>
      <c r="AO431" s="335"/>
      <c r="AP431" s="335"/>
      <c r="AQ431" s="335"/>
      <c r="AR431" s="335"/>
      <c r="AS431" s="335"/>
      <c r="AT431" s="335"/>
      <c r="AU431" s="335"/>
      <c r="AV431" s="335"/>
      <c r="AW431" s="335"/>
      <c r="AX431" s="335"/>
      <c r="AY431" s="335"/>
    </row>
    <row r="432" spans="1:51" s="336" customFormat="1" ht="13.5">
      <c r="A432" s="335"/>
      <c r="B432" s="335"/>
      <c r="C432" s="335"/>
      <c r="D432" s="335"/>
      <c r="E432" s="335"/>
      <c r="F432" s="335"/>
      <c r="G432" s="335"/>
      <c r="H432" s="335"/>
      <c r="I432" s="335"/>
      <c r="J432" s="335"/>
      <c r="K432" s="335"/>
      <c r="L432" s="335"/>
      <c r="M432" s="335"/>
      <c r="N432" s="335"/>
      <c r="O432" s="335"/>
      <c r="P432" s="335"/>
      <c r="Q432" s="335"/>
      <c r="R432" s="335"/>
      <c r="S432" s="335"/>
      <c r="T432" s="335"/>
      <c r="U432" s="335"/>
      <c r="V432" s="335"/>
      <c r="W432" s="335"/>
      <c r="X432" s="335"/>
      <c r="Y432" s="335"/>
      <c r="Z432" s="335"/>
      <c r="AA432" s="335"/>
      <c r="AB432" s="335"/>
      <c r="AC432" s="335"/>
      <c r="AD432" s="335"/>
      <c r="AE432" s="335"/>
      <c r="AF432" s="335"/>
      <c r="AG432" s="335"/>
      <c r="AH432" s="335"/>
      <c r="AI432" s="335"/>
      <c r="AJ432" s="335"/>
      <c r="AK432" s="335"/>
      <c r="AL432" s="335"/>
      <c r="AM432" s="335"/>
      <c r="AN432" s="335"/>
      <c r="AO432" s="335"/>
      <c r="AP432" s="335"/>
      <c r="AQ432" s="335"/>
      <c r="AR432" s="335"/>
      <c r="AS432" s="335"/>
      <c r="AT432" s="335"/>
      <c r="AU432" s="335"/>
      <c r="AV432" s="335"/>
      <c r="AW432" s="335"/>
      <c r="AX432" s="335"/>
      <c r="AY432" s="335"/>
    </row>
    <row r="433" spans="1:51" s="336" customFormat="1" ht="13.5">
      <c r="A433" s="335"/>
      <c r="B433" s="335"/>
      <c r="C433" s="335"/>
      <c r="D433" s="335"/>
      <c r="E433" s="335"/>
      <c r="F433" s="335"/>
      <c r="G433" s="335"/>
      <c r="H433" s="335"/>
      <c r="I433" s="335"/>
      <c r="J433" s="335"/>
      <c r="K433" s="335"/>
      <c r="L433" s="335"/>
      <c r="M433" s="335"/>
      <c r="N433" s="335"/>
      <c r="O433" s="335"/>
      <c r="P433" s="335"/>
      <c r="Q433" s="335"/>
      <c r="R433" s="335"/>
      <c r="S433" s="335"/>
      <c r="T433" s="335"/>
      <c r="U433" s="335"/>
      <c r="V433" s="335"/>
      <c r="W433" s="335"/>
      <c r="X433" s="335"/>
      <c r="Y433" s="335"/>
      <c r="Z433" s="335"/>
      <c r="AA433" s="335"/>
      <c r="AB433" s="335"/>
      <c r="AC433" s="335"/>
      <c r="AD433" s="335"/>
      <c r="AE433" s="335"/>
      <c r="AF433" s="335"/>
      <c r="AG433" s="335"/>
      <c r="AH433" s="335"/>
      <c r="AI433" s="335"/>
      <c r="AJ433" s="335"/>
      <c r="AK433" s="335"/>
      <c r="AL433" s="335"/>
      <c r="AM433" s="335"/>
      <c r="AN433" s="335"/>
      <c r="AO433" s="335"/>
      <c r="AP433" s="335"/>
      <c r="AQ433" s="335"/>
      <c r="AR433" s="335"/>
      <c r="AS433" s="335"/>
      <c r="AT433" s="335"/>
      <c r="AU433" s="335"/>
      <c r="AV433" s="335"/>
      <c r="AW433" s="335"/>
      <c r="AX433" s="335"/>
      <c r="AY433" s="335"/>
    </row>
    <row r="434" spans="1:51" s="336" customFormat="1" ht="13.5">
      <c r="A434" s="335"/>
      <c r="B434" s="335"/>
      <c r="C434" s="335"/>
      <c r="D434" s="335"/>
      <c r="E434" s="335"/>
      <c r="F434" s="335"/>
      <c r="G434" s="335"/>
      <c r="H434" s="335"/>
      <c r="I434" s="335"/>
      <c r="J434" s="335"/>
      <c r="K434" s="335"/>
      <c r="L434" s="335"/>
      <c r="M434" s="335"/>
      <c r="N434" s="335"/>
      <c r="O434" s="335"/>
      <c r="P434" s="335"/>
      <c r="Q434" s="335"/>
      <c r="R434" s="335"/>
      <c r="S434" s="335"/>
      <c r="T434" s="335"/>
      <c r="U434" s="335"/>
      <c r="V434" s="335"/>
      <c r="W434" s="335"/>
      <c r="X434" s="335"/>
      <c r="Y434" s="335"/>
      <c r="Z434" s="335"/>
      <c r="AA434" s="335"/>
      <c r="AB434" s="335"/>
      <c r="AC434" s="335"/>
      <c r="AD434" s="335"/>
      <c r="AE434" s="335"/>
      <c r="AF434" s="335"/>
      <c r="AG434" s="335"/>
      <c r="AH434" s="335"/>
      <c r="AI434" s="335"/>
      <c r="AJ434" s="335"/>
      <c r="AK434" s="335"/>
      <c r="AL434" s="335"/>
      <c r="AM434" s="335"/>
      <c r="AN434" s="335"/>
      <c r="AO434" s="335"/>
      <c r="AP434" s="335"/>
      <c r="AQ434" s="335"/>
      <c r="AR434" s="335"/>
      <c r="AS434" s="335"/>
      <c r="AT434" s="335"/>
      <c r="AU434" s="335"/>
      <c r="AV434" s="335"/>
      <c r="AW434" s="335"/>
      <c r="AX434" s="335"/>
      <c r="AY434" s="335"/>
    </row>
    <row r="435" spans="1:51" s="336" customFormat="1" ht="13.5">
      <c r="A435" s="335"/>
      <c r="B435" s="335"/>
      <c r="C435" s="335"/>
      <c r="D435" s="335"/>
      <c r="E435" s="335"/>
      <c r="F435" s="335"/>
      <c r="G435" s="335"/>
      <c r="H435" s="335"/>
      <c r="I435" s="335"/>
      <c r="J435" s="335"/>
      <c r="K435" s="335"/>
      <c r="L435" s="335"/>
      <c r="M435" s="335"/>
      <c r="N435" s="335"/>
      <c r="O435" s="335"/>
      <c r="P435" s="335"/>
      <c r="Q435" s="335"/>
      <c r="R435" s="335"/>
      <c r="S435" s="335"/>
      <c r="T435" s="335"/>
      <c r="U435" s="335"/>
      <c r="V435" s="335"/>
      <c r="W435" s="335"/>
      <c r="X435" s="335"/>
      <c r="Y435" s="335"/>
      <c r="Z435" s="335"/>
      <c r="AA435" s="335"/>
      <c r="AB435" s="335"/>
      <c r="AC435" s="335"/>
      <c r="AD435" s="335"/>
      <c r="AE435" s="335"/>
      <c r="AF435" s="335"/>
      <c r="AG435" s="335"/>
      <c r="AH435" s="335"/>
      <c r="AI435" s="335"/>
      <c r="AJ435" s="335"/>
      <c r="AK435" s="335"/>
      <c r="AL435" s="335"/>
      <c r="AM435" s="335"/>
      <c r="AN435" s="335"/>
      <c r="AO435" s="335"/>
      <c r="AP435" s="335"/>
      <c r="AQ435" s="335"/>
      <c r="AR435" s="335"/>
      <c r="AS435" s="335"/>
      <c r="AT435" s="335"/>
      <c r="AU435" s="335"/>
      <c r="AV435" s="335"/>
      <c r="AW435" s="335"/>
      <c r="AX435" s="335"/>
      <c r="AY435" s="335"/>
    </row>
    <row r="436" spans="1:51" s="336" customFormat="1" ht="13.5">
      <c r="A436" s="335"/>
      <c r="B436" s="335"/>
      <c r="C436" s="335"/>
      <c r="D436" s="335"/>
      <c r="E436" s="335"/>
      <c r="F436" s="335"/>
      <c r="G436" s="335"/>
      <c r="H436" s="335"/>
      <c r="I436" s="335"/>
      <c r="J436" s="335"/>
      <c r="K436" s="335"/>
      <c r="L436" s="335"/>
      <c r="M436" s="335"/>
      <c r="N436" s="335"/>
      <c r="O436" s="335"/>
      <c r="P436" s="335"/>
      <c r="Q436" s="335"/>
      <c r="R436" s="335"/>
      <c r="S436" s="335"/>
      <c r="T436" s="335"/>
      <c r="U436" s="335"/>
      <c r="V436" s="335"/>
      <c r="W436" s="335"/>
      <c r="X436" s="335"/>
      <c r="Y436" s="335"/>
      <c r="Z436" s="335"/>
      <c r="AA436" s="335"/>
      <c r="AB436" s="335"/>
      <c r="AC436" s="335"/>
      <c r="AD436" s="335"/>
      <c r="AE436" s="335"/>
      <c r="AF436" s="335"/>
      <c r="AG436" s="335"/>
      <c r="AH436" s="335"/>
      <c r="AI436" s="335"/>
      <c r="AJ436" s="335"/>
      <c r="AK436" s="335"/>
      <c r="AL436" s="335"/>
      <c r="AM436" s="335"/>
      <c r="AN436" s="335"/>
      <c r="AO436" s="335"/>
      <c r="AP436" s="335"/>
      <c r="AQ436" s="335"/>
      <c r="AR436" s="335"/>
      <c r="AS436" s="335"/>
      <c r="AT436" s="335"/>
      <c r="AU436" s="335"/>
      <c r="AV436" s="335"/>
      <c r="AW436" s="335"/>
      <c r="AX436" s="335"/>
      <c r="AY436" s="335"/>
    </row>
    <row r="437" spans="1:51" s="336" customFormat="1" ht="13.5">
      <c r="A437" s="335"/>
      <c r="B437" s="335"/>
      <c r="C437" s="335"/>
      <c r="D437" s="335"/>
      <c r="E437" s="335"/>
      <c r="F437" s="335"/>
      <c r="G437" s="335"/>
      <c r="H437" s="335"/>
      <c r="I437" s="335"/>
      <c r="J437" s="335"/>
      <c r="K437" s="335"/>
      <c r="L437" s="335"/>
      <c r="M437" s="335"/>
      <c r="N437" s="335"/>
      <c r="O437" s="335"/>
      <c r="P437" s="335"/>
      <c r="Q437" s="335"/>
      <c r="R437" s="335"/>
      <c r="S437" s="335"/>
      <c r="T437" s="335"/>
      <c r="U437" s="335"/>
      <c r="V437" s="335"/>
      <c r="W437" s="335"/>
      <c r="X437" s="335"/>
      <c r="Y437" s="335"/>
      <c r="Z437" s="335"/>
      <c r="AA437" s="335"/>
      <c r="AB437" s="335"/>
      <c r="AC437" s="335"/>
      <c r="AD437" s="335"/>
      <c r="AE437" s="335"/>
      <c r="AF437" s="335"/>
      <c r="AG437" s="335"/>
      <c r="AH437" s="335"/>
      <c r="AI437" s="335"/>
      <c r="AJ437" s="335"/>
      <c r="AK437" s="335"/>
      <c r="AL437" s="335"/>
      <c r="AM437" s="335"/>
      <c r="AN437" s="335"/>
      <c r="AO437" s="335"/>
      <c r="AP437" s="335"/>
      <c r="AQ437" s="335"/>
      <c r="AR437" s="335"/>
      <c r="AS437" s="335"/>
      <c r="AT437" s="335"/>
      <c r="AU437" s="335"/>
      <c r="AV437" s="335"/>
      <c r="AW437" s="335"/>
      <c r="AX437" s="335"/>
      <c r="AY437" s="335"/>
    </row>
    <row r="438" spans="1:51" s="336" customFormat="1" ht="13.5">
      <c r="A438" s="335"/>
      <c r="B438" s="335"/>
      <c r="C438" s="335"/>
      <c r="D438" s="335"/>
      <c r="E438" s="335"/>
      <c r="F438" s="335"/>
      <c r="G438" s="335"/>
      <c r="H438" s="335"/>
      <c r="I438" s="335"/>
      <c r="J438" s="335"/>
      <c r="K438" s="335"/>
      <c r="L438" s="335"/>
      <c r="M438" s="335"/>
      <c r="N438" s="335"/>
      <c r="O438" s="335"/>
      <c r="P438" s="335"/>
      <c r="Q438" s="335"/>
      <c r="R438" s="335"/>
      <c r="S438" s="335"/>
      <c r="T438" s="335"/>
      <c r="U438" s="335"/>
      <c r="V438" s="335"/>
      <c r="W438" s="335"/>
      <c r="X438" s="335"/>
      <c r="Y438" s="335"/>
      <c r="Z438" s="335"/>
      <c r="AA438" s="335"/>
      <c r="AB438" s="335"/>
      <c r="AC438" s="335"/>
      <c r="AD438" s="335"/>
      <c r="AE438" s="335"/>
      <c r="AF438" s="335"/>
      <c r="AG438" s="335"/>
      <c r="AH438" s="335"/>
      <c r="AI438" s="335"/>
      <c r="AJ438" s="335"/>
      <c r="AK438" s="335"/>
      <c r="AL438" s="335"/>
      <c r="AM438" s="335"/>
      <c r="AN438" s="335"/>
      <c r="AO438" s="335"/>
      <c r="AP438" s="335"/>
      <c r="AQ438" s="335"/>
      <c r="AR438" s="335"/>
      <c r="AS438" s="335"/>
      <c r="AT438" s="335"/>
      <c r="AU438" s="335"/>
      <c r="AV438" s="335"/>
      <c r="AW438" s="335"/>
      <c r="AX438" s="335"/>
      <c r="AY438" s="335"/>
    </row>
    <row r="439" spans="1:51" s="336" customFormat="1" ht="13.5">
      <c r="A439" s="335"/>
      <c r="B439" s="335"/>
      <c r="C439" s="335"/>
      <c r="D439" s="335"/>
      <c r="E439" s="335"/>
      <c r="F439" s="335"/>
      <c r="G439" s="335"/>
      <c r="H439" s="335"/>
      <c r="I439" s="335"/>
      <c r="J439" s="335"/>
      <c r="K439" s="335"/>
      <c r="L439" s="335"/>
      <c r="M439" s="335"/>
      <c r="N439" s="335"/>
      <c r="O439" s="335"/>
      <c r="P439" s="335"/>
      <c r="Q439" s="335"/>
      <c r="R439" s="335"/>
      <c r="S439" s="335"/>
      <c r="T439" s="335"/>
      <c r="U439" s="335"/>
      <c r="V439" s="335"/>
      <c r="W439" s="335"/>
      <c r="X439" s="335"/>
      <c r="Y439" s="335"/>
      <c r="Z439" s="335"/>
      <c r="AA439" s="335"/>
      <c r="AB439" s="335"/>
      <c r="AC439" s="335"/>
      <c r="AD439" s="335"/>
      <c r="AE439" s="335"/>
      <c r="AF439" s="335"/>
      <c r="AG439" s="335"/>
      <c r="AH439" s="335"/>
      <c r="AI439" s="335"/>
      <c r="AJ439" s="335"/>
      <c r="AK439" s="335"/>
      <c r="AL439" s="335"/>
      <c r="AM439" s="335"/>
      <c r="AN439" s="335"/>
      <c r="AO439" s="335"/>
      <c r="AP439" s="335"/>
      <c r="AQ439" s="335"/>
      <c r="AR439" s="335"/>
      <c r="AS439" s="335"/>
      <c r="AT439" s="335"/>
      <c r="AU439" s="335"/>
      <c r="AV439" s="335"/>
      <c r="AW439" s="335"/>
      <c r="AX439" s="335"/>
      <c r="AY439" s="335"/>
    </row>
  </sheetData>
  <conditionalFormatting sqref="X19:X61 R19:W21 R59:S61 R30:S32 R40:S42 R52:S54 U30:V32 U40:V42 U52:V54 U59:V61 T22:T61 W22:W61">
    <cfRule type="cellIs" dxfId="154" priority="21" operator="equal">
      <formula>0</formula>
    </cfRule>
  </conditionalFormatting>
  <conditionalFormatting sqref="R22:W29">
    <cfRule type="cellIs" dxfId="153" priority="14" operator="equal">
      <formula>0</formula>
    </cfRule>
  </conditionalFormatting>
  <conditionalFormatting sqref="R33:W39">
    <cfRule type="cellIs" dxfId="152" priority="13" operator="equal">
      <formula>0</formula>
    </cfRule>
  </conditionalFormatting>
  <conditionalFormatting sqref="R43:W51">
    <cfRule type="cellIs" dxfId="151" priority="11" operator="equal">
      <formula>0</formula>
    </cfRule>
    <cfRule type="cellIs" priority="12" operator="equal">
      <formula>0</formula>
    </cfRule>
  </conditionalFormatting>
  <conditionalFormatting sqref="R55:W58">
    <cfRule type="cellIs" dxfId="150" priority="10" operator="equal">
      <formula>0</formula>
    </cfRule>
  </conditionalFormatting>
  <conditionalFormatting sqref="Y20">
    <cfRule type="containsText" dxfId="149" priority="9" operator="containsText" text="Incorrecto">
      <formula>NOT(ISERROR(SEARCH("Incorrecto",Y20)))</formula>
    </cfRule>
  </conditionalFormatting>
  <conditionalFormatting sqref="Y22:Y29">
    <cfRule type="containsText" dxfId="148" priority="8" operator="containsText" text="Incorrecto">
      <formula>NOT(ISERROR(SEARCH("Incorrecto",Y22)))</formula>
    </cfRule>
  </conditionalFormatting>
  <conditionalFormatting sqref="Y31">
    <cfRule type="containsText" dxfId="147" priority="7" operator="containsText" text="Incorrecto">
      <formula>NOT(ISERROR(SEARCH("Incorrecto",Y31)))</formula>
    </cfRule>
  </conditionalFormatting>
  <conditionalFormatting sqref="Y33:Y39">
    <cfRule type="containsText" dxfId="146" priority="6" operator="containsText" text="Incorrecto">
      <formula>NOT(ISERROR(SEARCH("Incorrecto",Y33)))</formula>
    </cfRule>
  </conditionalFormatting>
  <conditionalFormatting sqref="Y41">
    <cfRule type="containsText" dxfId="145" priority="5" operator="containsText" text="Incorrecto">
      <formula>NOT(ISERROR(SEARCH("Incorrecto",Y41)))</formula>
    </cfRule>
  </conditionalFormatting>
  <conditionalFormatting sqref="Y43:Y51">
    <cfRule type="containsText" dxfId="144" priority="4" operator="containsText" text="Incorrecto">
      <formula>NOT(ISERROR(SEARCH("Incorrecto",Y43)))</formula>
    </cfRule>
  </conditionalFormatting>
  <conditionalFormatting sqref="Y53">
    <cfRule type="containsText" dxfId="143" priority="3" operator="containsText" text="Incorrecto">
      <formula>NOT(ISERROR(SEARCH("Incorrecto",Y53)))</formula>
    </cfRule>
  </conditionalFormatting>
  <conditionalFormatting sqref="Y55:Y58">
    <cfRule type="containsText" dxfId="142" priority="2" operator="containsText" text="Incorrecto">
      <formula>NOT(ISERROR(SEARCH("Incorrecto",Y55)))</formula>
    </cfRule>
  </conditionalFormatting>
  <conditionalFormatting sqref="Y60">
    <cfRule type="containsText" dxfId="141" priority="1" operator="containsText" text="Incorrecto">
      <formula>NOT(ISERROR(SEARCH("Incorrecto",Y60)))</formula>
    </cfRule>
  </conditionalFormatting>
  <printOptions horizontalCentered="1"/>
  <pageMargins left="0.59055118110236227" right="0" top="0.59055118110236227" bottom="0" header="0" footer="0"/>
  <pageSetup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A1:BE220"/>
  <sheetViews>
    <sheetView showGridLines="0" zoomScale="160" zoomScaleNormal="160" zoomScaleSheetLayoutView="160" workbookViewId="0">
      <selection activeCell="BA6" sqref="BA6"/>
    </sheetView>
  </sheetViews>
  <sheetFormatPr baseColWidth="10" defaultColWidth="11.42578125" defaultRowHeight="13.5"/>
  <cols>
    <col min="1" max="1" width="0.140625" style="51" customWidth="1"/>
    <col min="2" max="49" width="0.85546875" style="51" customWidth="1"/>
    <col min="50" max="55" width="9.5703125" style="51" customWidth="1"/>
    <col min="56" max="56" width="0.140625" style="51" customWidth="1"/>
    <col min="57" max="16384" width="11.42578125" style="51"/>
  </cols>
  <sheetData>
    <row r="1" spans="1:56" ht="11.1" customHeight="1">
      <c r="BB1" s="52"/>
      <c r="BC1" s="53"/>
    </row>
    <row r="2" spans="1:56" ht="11.1" customHeight="1">
      <c r="BB2" s="52"/>
      <c r="BC2" s="53"/>
    </row>
    <row r="3" spans="1:56" ht="11.1" customHeight="1">
      <c r="BB3" s="52"/>
      <c r="BC3" s="53"/>
    </row>
    <row r="4" spans="1:56" ht="11.1" customHeight="1">
      <c r="BB4" s="52"/>
      <c r="BC4" s="53"/>
    </row>
    <row r="5" spans="1:56" ht="11.1" customHeight="1">
      <c r="BB5" s="52"/>
      <c r="BC5" s="53"/>
    </row>
    <row r="6" spans="1:56" ht="11.1" customHeight="1">
      <c r="BB6" s="52"/>
      <c r="BC6" s="54"/>
    </row>
    <row r="7" spans="1:56" ht="11.1" customHeight="1">
      <c r="BB7" s="55"/>
      <c r="BC7" s="55"/>
    </row>
    <row r="8" spans="1:56" s="58" customFormat="1" ht="3.95" customHeight="1">
      <c r="A8" s="56"/>
      <c r="B8" s="57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9"/>
      <c r="BD8" s="59"/>
    </row>
    <row r="9" spans="1:56" s="62" customFormat="1" ht="11.1" customHeight="1">
      <c r="A9" s="112" t="str">
        <f>EP_01!A10</f>
        <v>ESTADOS PRESUPUESTARIOS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</row>
    <row r="10" spans="1:56" s="62" customFormat="1" ht="11.1" customHeight="1">
      <c r="A10" s="112" t="s">
        <v>319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</row>
    <row r="11" spans="1:56" s="62" customFormat="1" ht="11.1" customHeight="1">
      <c r="A11" s="112" t="s">
        <v>271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</row>
    <row r="12" spans="1:56" s="62" customFormat="1" ht="11.1" customHeight="1">
      <c r="A12" s="151" t="s">
        <v>275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</row>
    <row r="13" spans="1:56" s="62" customFormat="1" ht="11.1" customHeight="1">
      <c r="A13" s="115" t="s">
        <v>290</v>
      </c>
      <c r="B13" s="115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</row>
    <row r="14" spans="1:56" s="65" customFormat="1" ht="3.95" customHeight="1">
      <c r="A14" s="63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</row>
    <row r="15" spans="1:56" s="65" customFormat="1" ht="11.1" customHeight="1">
      <c r="A15" s="116"/>
      <c r="B15" s="270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2" t="s">
        <v>172</v>
      </c>
      <c r="AY15" s="272" t="s">
        <v>172</v>
      </c>
      <c r="AZ15" s="272" t="s">
        <v>172</v>
      </c>
      <c r="BA15" s="272" t="s">
        <v>172</v>
      </c>
      <c r="BB15" s="272" t="s">
        <v>172</v>
      </c>
      <c r="BC15" s="273"/>
      <c r="BD15" s="116"/>
    </row>
    <row r="16" spans="1:56" s="65" customFormat="1" ht="11.1" customHeight="1">
      <c r="A16" s="116"/>
      <c r="B16" s="119" t="s">
        <v>199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272"/>
      <c r="AY16" s="272" t="s">
        <v>203</v>
      </c>
      <c r="AZ16" s="272"/>
      <c r="BA16" s="272"/>
      <c r="BB16" s="272"/>
      <c r="BC16" s="273" t="s">
        <v>43</v>
      </c>
      <c r="BD16" s="116"/>
    </row>
    <row r="17" spans="1:57" s="65" customFormat="1" ht="11.1" customHeight="1">
      <c r="A17" s="116"/>
      <c r="B17" s="120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117" t="s">
        <v>160</v>
      </c>
      <c r="AY17" s="272" t="s">
        <v>34</v>
      </c>
      <c r="AZ17" s="272" t="s">
        <v>35</v>
      </c>
      <c r="BA17" s="272" t="s">
        <v>36</v>
      </c>
      <c r="BB17" s="272" t="s">
        <v>40</v>
      </c>
      <c r="BC17" s="273"/>
      <c r="BD17" s="116"/>
    </row>
    <row r="18" spans="1:57" s="70" customFormat="1" ht="6.9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176"/>
      <c r="AY18" s="176"/>
      <c r="AZ18" s="176"/>
      <c r="BA18" s="176"/>
      <c r="BB18" s="176"/>
      <c r="BC18" s="176"/>
      <c r="BD18" s="176"/>
    </row>
    <row r="19" spans="1:57" s="70" customFormat="1" ht="6.95" customHeight="1">
      <c r="A19" s="67"/>
      <c r="B19" s="71" t="s">
        <v>246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210">
        <f>SUM(AX21+AX31+AX40+AX51)</f>
        <v>60364313</v>
      </c>
      <c r="AY19" s="210">
        <f>SUM(AY21+AY31+AY40+AY51)</f>
        <v>0</v>
      </c>
      <c r="AZ19" s="210">
        <f>SUM(AX19+AY19)</f>
        <v>60364313</v>
      </c>
      <c r="BA19" s="210">
        <f>SUM(BA21+BA31+BA40+BA51)</f>
        <v>6392557</v>
      </c>
      <c r="BB19" s="210">
        <f>SUM(BB21+BB31+BB40+BB51)</f>
        <v>6392557</v>
      </c>
      <c r="BC19" s="210">
        <f>SUM(AZ19-BA19)</f>
        <v>53971756</v>
      </c>
      <c r="BD19" s="176"/>
      <c r="BE19" s="70" t="str">
        <f>IF(OR(BA19=BB19,BA19&gt;BB19),"Correcto","Incorrecto")</f>
        <v>Correcto</v>
      </c>
    </row>
    <row r="20" spans="1:57" s="70" customFormat="1" ht="6.95" customHeight="1">
      <c r="A20" s="67"/>
      <c r="B20" s="71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276"/>
      <c r="AY20" s="276"/>
      <c r="AZ20" s="276"/>
      <c r="BA20" s="276"/>
      <c r="BB20" s="276"/>
      <c r="BC20" s="276"/>
      <c r="BD20" s="176"/>
    </row>
    <row r="21" spans="1:57" s="70" customFormat="1" ht="6.95" customHeight="1">
      <c r="A21" s="67"/>
      <c r="B21" s="67"/>
      <c r="C21" s="46" t="s">
        <v>97</v>
      </c>
      <c r="D21" s="71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210">
        <f>SUM(AX22+AX23+AX24+AX25+AX26+AX27+AX28+AX29)</f>
        <v>6332000</v>
      </c>
      <c r="AY21" s="210">
        <f>SUM(AY22+AY23+AY24+AY25+AY26+AY27+AY28+AY29)</f>
        <v>0</v>
      </c>
      <c r="AZ21" s="210">
        <f t="shared" ref="AZ21:AZ29" si="0">SUM(AX21+AY21)</f>
        <v>6332000</v>
      </c>
      <c r="BA21" s="210">
        <f>SUM(BA22+BA23+BA24+BA25+BA26+BA27+BA28+BA29)</f>
        <v>527575</v>
      </c>
      <c r="BB21" s="210">
        <f>SUM(BB22+BB23+BB24+BB25+BB26+BB27+BB28+BB29)</f>
        <v>527575</v>
      </c>
      <c r="BC21" s="210">
        <f t="shared" ref="BC21:BC29" si="1">SUM(AZ21-BA21)</f>
        <v>5804425</v>
      </c>
      <c r="BD21" s="176"/>
      <c r="BE21" s="70" t="str">
        <f t="shared" ref="BE21:BE29" si="2">IF(OR(BA21=BB21,BA21&gt;BB21),"Correcto","Incorrecto")</f>
        <v>Correcto</v>
      </c>
    </row>
    <row r="22" spans="1:57" s="70" customFormat="1" ht="6.95" customHeight="1">
      <c r="A22" s="67"/>
      <c r="B22" s="67"/>
      <c r="C22" s="42"/>
      <c r="D22" s="67" t="s">
        <v>98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207">
        <v>0</v>
      </c>
      <c r="AY22" s="207">
        <v>0</v>
      </c>
      <c r="AZ22" s="211">
        <f t="shared" si="0"/>
        <v>0</v>
      </c>
      <c r="BA22" s="207">
        <v>0</v>
      </c>
      <c r="BB22" s="207">
        <v>0</v>
      </c>
      <c r="BC22" s="211">
        <f t="shared" si="1"/>
        <v>0</v>
      </c>
      <c r="BD22" s="176"/>
      <c r="BE22" s="70" t="str">
        <f t="shared" si="2"/>
        <v>Correcto</v>
      </c>
    </row>
    <row r="23" spans="1:57" s="70" customFormat="1" ht="6.95" customHeight="1">
      <c r="A23" s="67"/>
      <c r="B23" s="67"/>
      <c r="C23" s="42"/>
      <c r="D23" s="67" t="s">
        <v>99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207">
        <v>3500000</v>
      </c>
      <c r="AY23" s="207">
        <v>0</v>
      </c>
      <c r="AZ23" s="211">
        <f t="shared" si="0"/>
        <v>3500000</v>
      </c>
      <c r="BA23" s="207">
        <v>526487</v>
      </c>
      <c r="BB23" s="207">
        <v>526487</v>
      </c>
      <c r="BC23" s="211">
        <f t="shared" si="1"/>
        <v>2973513</v>
      </c>
      <c r="BD23" s="176"/>
      <c r="BE23" s="70" t="str">
        <f t="shared" si="2"/>
        <v>Correcto</v>
      </c>
    </row>
    <row r="24" spans="1:57" s="70" customFormat="1" ht="6.95" customHeight="1">
      <c r="A24" s="67"/>
      <c r="B24" s="67"/>
      <c r="C24" s="42"/>
      <c r="D24" s="67" t="s">
        <v>100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207">
        <v>2800000</v>
      </c>
      <c r="AY24" s="207">
        <v>0</v>
      </c>
      <c r="AZ24" s="211">
        <f t="shared" si="0"/>
        <v>2800000</v>
      </c>
      <c r="BA24" s="207">
        <v>0</v>
      </c>
      <c r="BB24" s="207">
        <v>0</v>
      </c>
      <c r="BC24" s="211">
        <f t="shared" si="1"/>
        <v>2800000</v>
      </c>
      <c r="BD24" s="176"/>
      <c r="BE24" s="70" t="str">
        <f t="shared" si="2"/>
        <v>Correcto</v>
      </c>
    </row>
    <row r="25" spans="1:57" s="70" customFormat="1" ht="6.95" customHeight="1">
      <c r="A25" s="67"/>
      <c r="B25" s="67"/>
      <c r="C25" s="42"/>
      <c r="D25" s="67" t="s">
        <v>101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207">
        <v>0</v>
      </c>
      <c r="AY25" s="207">
        <v>0</v>
      </c>
      <c r="AZ25" s="211">
        <f t="shared" si="0"/>
        <v>0</v>
      </c>
      <c r="BA25" s="207">
        <v>0</v>
      </c>
      <c r="BB25" s="207">
        <v>0</v>
      </c>
      <c r="BC25" s="211">
        <f t="shared" si="1"/>
        <v>0</v>
      </c>
      <c r="BD25" s="176"/>
      <c r="BE25" s="70" t="str">
        <f t="shared" si="2"/>
        <v>Correcto</v>
      </c>
    </row>
    <row r="26" spans="1:57" s="70" customFormat="1" ht="6.95" customHeight="1">
      <c r="A26" s="67"/>
      <c r="B26" s="67"/>
      <c r="C26" s="42"/>
      <c r="D26" s="67" t="s">
        <v>102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207">
        <v>0</v>
      </c>
      <c r="AY26" s="207">
        <v>0</v>
      </c>
      <c r="AZ26" s="211">
        <f t="shared" si="0"/>
        <v>0</v>
      </c>
      <c r="BA26" s="207">
        <v>0</v>
      </c>
      <c r="BB26" s="207">
        <v>0</v>
      </c>
      <c r="BC26" s="211">
        <f t="shared" si="1"/>
        <v>0</v>
      </c>
      <c r="BD26" s="176"/>
      <c r="BE26" s="70" t="str">
        <f t="shared" si="2"/>
        <v>Correcto</v>
      </c>
    </row>
    <row r="27" spans="1:57" s="70" customFormat="1" ht="6.95" customHeight="1">
      <c r="A27" s="67"/>
      <c r="B27" s="67"/>
      <c r="C27" s="42"/>
      <c r="D27" s="67" t="s">
        <v>103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207">
        <v>0</v>
      </c>
      <c r="AY27" s="207">
        <v>0</v>
      </c>
      <c r="AZ27" s="211">
        <f t="shared" si="0"/>
        <v>0</v>
      </c>
      <c r="BA27" s="207">
        <v>0</v>
      </c>
      <c r="BB27" s="207">
        <v>0</v>
      </c>
      <c r="BC27" s="211">
        <f t="shared" si="1"/>
        <v>0</v>
      </c>
      <c r="BD27" s="176"/>
      <c r="BE27" s="70" t="str">
        <f t="shared" si="2"/>
        <v>Correcto</v>
      </c>
    </row>
    <row r="28" spans="1:57" s="70" customFormat="1" ht="6.95" customHeight="1">
      <c r="A28" s="67"/>
      <c r="B28" s="67"/>
      <c r="C28" s="42"/>
      <c r="D28" s="67" t="s">
        <v>104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207">
        <v>32000</v>
      </c>
      <c r="AY28" s="207">
        <v>0</v>
      </c>
      <c r="AZ28" s="211">
        <f t="shared" si="0"/>
        <v>32000</v>
      </c>
      <c r="BA28" s="207">
        <v>1088</v>
      </c>
      <c r="BB28" s="207">
        <v>1088</v>
      </c>
      <c r="BC28" s="211">
        <f t="shared" si="1"/>
        <v>30912</v>
      </c>
      <c r="BD28" s="176"/>
      <c r="BE28" s="70" t="str">
        <f t="shared" si="2"/>
        <v>Correcto</v>
      </c>
    </row>
    <row r="29" spans="1:57" s="70" customFormat="1" ht="6.95" customHeight="1">
      <c r="A29" s="67"/>
      <c r="B29" s="67"/>
      <c r="C29" s="42"/>
      <c r="D29" s="67" t="s">
        <v>74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207">
        <v>0</v>
      </c>
      <c r="AY29" s="207">
        <v>0</v>
      </c>
      <c r="AZ29" s="211">
        <f t="shared" si="0"/>
        <v>0</v>
      </c>
      <c r="BA29" s="207">
        <v>0</v>
      </c>
      <c r="BB29" s="207">
        <v>0</v>
      </c>
      <c r="BC29" s="211">
        <f t="shared" si="1"/>
        <v>0</v>
      </c>
      <c r="BD29" s="176"/>
      <c r="BE29" s="70" t="str">
        <f t="shared" si="2"/>
        <v>Correcto</v>
      </c>
    </row>
    <row r="30" spans="1:57" s="70" customFormat="1" ht="6.95" customHeight="1">
      <c r="A30" s="67"/>
      <c r="B30" s="67"/>
      <c r="C30" s="42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176"/>
      <c r="AY30" s="176"/>
      <c r="AZ30" s="176"/>
      <c r="BA30" s="176"/>
      <c r="BB30" s="176"/>
      <c r="BC30" s="176"/>
      <c r="BD30" s="176"/>
    </row>
    <row r="31" spans="1:57" s="70" customFormat="1" ht="6.95" customHeight="1">
      <c r="A31" s="67"/>
      <c r="B31" s="67"/>
      <c r="C31" s="46" t="s">
        <v>105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210">
        <f>SUM(AX32+AX33+AX34+AX35+AX36+AX37+AX38)</f>
        <v>54032313</v>
      </c>
      <c r="AY31" s="210">
        <f>SUM(AY32+AY33+AY34+AY35+AY36+AY37+AY38)</f>
        <v>0</v>
      </c>
      <c r="AZ31" s="210">
        <f t="shared" ref="AZ31:AZ38" si="3">SUM(AX31+AY31)</f>
        <v>54032313</v>
      </c>
      <c r="BA31" s="210">
        <f>SUM(BA32+BA33+BA34+BA35+BA36+BA37+BA38)</f>
        <v>5864982</v>
      </c>
      <c r="BB31" s="210">
        <f>SUM(BB32+BB33+BB34+BB35+BB36+BB37+BB38)</f>
        <v>5864982</v>
      </c>
      <c r="BC31" s="210">
        <f t="shared" ref="BC31:BC38" si="4">SUM(AZ31-BA31)</f>
        <v>48167331</v>
      </c>
      <c r="BD31" s="176"/>
      <c r="BE31" s="70" t="str">
        <f t="shared" ref="BE31:BE38" si="5">IF(OR(BA31=BB31,BA31&gt;BB31),"Correcto","Incorrecto")</f>
        <v>Correcto</v>
      </c>
    </row>
    <row r="32" spans="1:57" s="70" customFormat="1" ht="6.95" customHeight="1">
      <c r="A32" s="67"/>
      <c r="B32" s="67"/>
      <c r="C32" s="42"/>
      <c r="D32" s="67" t="s">
        <v>106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207">
        <v>0</v>
      </c>
      <c r="AY32" s="207">
        <v>0</v>
      </c>
      <c r="AZ32" s="211">
        <f t="shared" si="3"/>
        <v>0</v>
      </c>
      <c r="BA32" s="207">
        <v>0</v>
      </c>
      <c r="BB32" s="207">
        <v>0</v>
      </c>
      <c r="BC32" s="211">
        <f t="shared" si="4"/>
        <v>0</v>
      </c>
      <c r="BD32" s="176"/>
      <c r="BE32" s="70" t="str">
        <f t="shared" si="5"/>
        <v>Correcto</v>
      </c>
    </row>
    <row r="33" spans="1:57" s="70" customFormat="1" ht="6.95" customHeight="1">
      <c r="A33" s="67"/>
      <c r="B33" s="67"/>
      <c r="C33" s="42"/>
      <c r="D33" s="67" t="s">
        <v>107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207">
        <v>54032313</v>
      </c>
      <c r="AY33" s="207">
        <v>0</v>
      </c>
      <c r="AZ33" s="211">
        <f t="shared" si="3"/>
        <v>54032313</v>
      </c>
      <c r="BA33" s="207">
        <v>5864982</v>
      </c>
      <c r="BB33" s="207">
        <v>5864982</v>
      </c>
      <c r="BC33" s="211">
        <f t="shared" si="4"/>
        <v>48167331</v>
      </c>
      <c r="BD33" s="176"/>
      <c r="BE33" s="70" t="str">
        <f t="shared" si="5"/>
        <v>Correcto</v>
      </c>
    </row>
    <row r="34" spans="1:57" s="70" customFormat="1" ht="6.95" customHeight="1">
      <c r="A34" s="67"/>
      <c r="B34" s="67"/>
      <c r="C34" s="42"/>
      <c r="D34" s="67" t="s">
        <v>108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207">
        <v>0</v>
      </c>
      <c r="AY34" s="207">
        <v>0</v>
      </c>
      <c r="AZ34" s="211">
        <f t="shared" si="3"/>
        <v>0</v>
      </c>
      <c r="BA34" s="207">
        <v>0</v>
      </c>
      <c r="BB34" s="207">
        <v>0</v>
      </c>
      <c r="BC34" s="211">
        <f t="shared" si="4"/>
        <v>0</v>
      </c>
      <c r="BD34" s="176"/>
      <c r="BE34" s="70" t="str">
        <f t="shared" si="5"/>
        <v>Correcto</v>
      </c>
    </row>
    <row r="35" spans="1:57" s="70" customFormat="1" ht="6.95" customHeight="1">
      <c r="A35" s="67"/>
      <c r="B35" s="67"/>
      <c r="C35" s="42"/>
      <c r="D35" s="67" t="s">
        <v>109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207">
        <v>0</v>
      </c>
      <c r="AY35" s="207">
        <v>0</v>
      </c>
      <c r="AZ35" s="211">
        <f t="shared" si="3"/>
        <v>0</v>
      </c>
      <c r="BA35" s="207">
        <v>0</v>
      </c>
      <c r="BB35" s="207">
        <v>0</v>
      </c>
      <c r="BC35" s="211">
        <f t="shared" si="4"/>
        <v>0</v>
      </c>
      <c r="BD35" s="176"/>
      <c r="BE35" s="70" t="str">
        <f t="shared" si="5"/>
        <v>Correcto</v>
      </c>
    </row>
    <row r="36" spans="1:57" s="70" customFormat="1" ht="6.95" customHeight="1">
      <c r="A36" s="67"/>
      <c r="B36" s="67"/>
      <c r="C36" s="42"/>
      <c r="D36" s="67" t="s">
        <v>110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207">
        <v>0</v>
      </c>
      <c r="AY36" s="207">
        <v>0</v>
      </c>
      <c r="AZ36" s="211">
        <f t="shared" si="3"/>
        <v>0</v>
      </c>
      <c r="BA36" s="207">
        <v>0</v>
      </c>
      <c r="BB36" s="207">
        <v>0</v>
      </c>
      <c r="BC36" s="211">
        <f t="shared" si="4"/>
        <v>0</v>
      </c>
      <c r="BD36" s="176"/>
      <c r="BE36" s="70" t="str">
        <f t="shared" si="5"/>
        <v>Correcto</v>
      </c>
    </row>
    <row r="37" spans="1:57" s="70" customFormat="1" ht="6.95" customHeight="1">
      <c r="A37" s="67"/>
      <c r="B37" s="67"/>
      <c r="C37" s="42"/>
      <c r="D37" s="67" t="s">
        <v>111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207">
        <v>0</v>
      </c>
      <c r="AY37" s="207">
        <v>0</v>
      </c>
      <c r="AZ37" s="211">
        <f t="shared" si="3"/>
        <v>0</v>
      </c>
      <c r="BA37" s="207">
        <v>0</v>
      </c>
      <c r="BB37" s="207">
        <v>0</v>
      </c>
      <c r="BC37" s="211">
        <f t="shared" si="4"/>
        <v>0</v>
      </c>
      <c r="BD37" s="176"/>
      <c r="BE37" s="70" t="str">
        <f t="shared" si="5"/>
        <v>Correcto</v>
      </c>
    </row>
    <row r="38" spans="1:57" s="70" customFormat="1" ht="6.95" customHeight="1">
      <c r="A38" s="67"/>
      <c r="B38" s="67"/>
      <c r="C38" s="42"/>
      <c r="D38" s="67" t="s">
        <v>112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207">
        <v>0</v>
      </c>
      <c r="AY38" s="207">
        <v>0</v>
      </c>
      <c r="AZ38" s="211">
        <f t="shared" si="3"/>
        <v>0</v>
      </c>
      <c r="BA38" s="207">
        <v>0</v>
      </c>
      <c r="BB38" s="207">
        <v>0</v>
      </c>
      <c r="BC38" s="211">
        <f t="shared" si="4"/>
        <v>0</v>
      </c>
      <c r="BD38" s="176"/>
      <c r="BE38" s="70" t="str">
        <f t="shared" si="5"/>
        <v>Correcto</v>
      </c>
    </row>
    <row r="39" spans="1:57" s="70" customFormat="1" ht="6.95" customHeight="1">
      <c r="A39" s="67"/>
      <c r="B39" s="67"/>
      <c r="C39" s="42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176"/>
      <c r="AY39" s="176"/>
      <c r="AZ39" s="176"/>
      <c r="BA39" s="176"/>
      <c r="BB39" s="176"/>
      <c r="BC39" s="176"/>
      <c r="BD39" s="176"/>
    </row>
    <row r="40" spans="1:57" s="70" customFormat="1" ht="6.95" customHeight="1">
      <c r="A40" s="67"/>
      <c r="B40" s="67"/>
      <c r="C40" s="46" t="s">
        <v>113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210">
        <f>SUM(AX41+AX42+AX43+AX44+AX45+AX46+AX47+AX48+AX49)</f>
        <v>0</v>
      </c>
      <c r="AY40" s="210">
        <f>SUM(AY41+AY42+AY43+AY44+AY45+AY46+AY47+AY48+AY49)</f>
        <v>0</v>
      </c>
      <c r="AZ40" s="210">
        <f>SUM(AX40+AY40)</f>
        <v>0</v>
      </c>
      <c r="BA40" s="210">
        <f>SUM(BA41+BA42+BA43+BA44+BA45+BA46+BA47+BA48+BA49)</f>
        <v>0</v>
      </c>
      <c r="BB40" s="210">
        <f>SUM(BB41+BB42+BB43+BB44+BB45+BB46+BB47+BB48+BB49)</f>
        <v>0</v>
      </c>
      <c r="BC40" s="210">
        <f t="shared" ref="BC40:BC49" si="6">SUM(AZ40-BA40)</f>
        <v>0</v>
      </c>
      <c r="BD40" s="176"/>
      <c r="BE40" s="70" t="str">
        <f t="shared" ref="BE40:BE49" si="7">IF(OR(BA40=BB40,BA40&gt;BB40),"Correcto","Incorrecto")</f>
        <v>Correcto</v>
      </c>
    </row>
    <row r="41" spans="1:57" s="70" customFormat="1" ht="6.95" customHeight="1">
      <c r="A41" s="67"/>
      <c r="B41" s="67"/>
      <c r="C41" s="42"/>
      <c r="D41" s="67" t="s">
        <v>114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207">
        <v>0</v>
      </c>
      <c r="AY41" s="207">
        <v>0</v>
      </c>
      <c r="AZ41" s="211">
        <f>SUM(AX41+AY41)</f>
        <v>0</v>
      </c>
      <c r="BA41" s="207">
        <v>0</v>
      </c>
      <c r="BB41" s="207">
        <v>0</v>
      </c>
      <c r="BC41" s="211">
        <f t="shared" si="6"/>
        <v>0</v>
      </c>
      <c r="BD41" s="176"/>
      <c r="BE41" s="70" t="str">
        <f t="shared" si="7"/>
        <v>Correcto</v>
      </c>
    </row>
    <row r="42" spans="1:57" s="70" customFormat="1" ht="6.95" customHeight="1">
      <c r="A42" s="67"/>
      <c r="B42" s="67"/>
      <c r="C42" s="42"/>
      <c r="D42" s="67" t="s">
        <v>115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207">
        <v>0</v>
      </c>
      <c r="AY42" s="207">
        <v>0</v>
      </c>
      <c r="AZ42" s="211">
        <f>SUM(AX42+AY42)</f>
        <v>0</v>
      </c>
      <c r="BA42" s="207">
        <v>0</v>
      </c>
      <c r="BB42" s="207">
        <v>0</v>
      </c>
      <c r="BC42" s="211">
        <f t="shared" si="6"/>
        <v>0</v>
      </c>
      <c r="BD42" s="176"/>
      <c r="BE42" s="70" t="str">
        <f t="shared" si="7"/>
        <v>Correcto</v>
      </c>
    </row>
    <row r="43" spans="1:57" s="70" customFormat="1" ht="6.95" customHeight="1">
      <c r="A43" s="67"/>
      <c r="B43" s="67"/>
      <c r="C43" s="42"/>
      <c r="D43" s="67" t="s">
        <v>116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207">
        <v>0</v>
      </c>
      <c r="AY43" s="207">
        <v>0</v>
      </c>
      <c r="AZ43" s="211">
        <f>SUM(AX43+AY43)</f>
        <v>0</v>
      </c>
      <c r="BA43" s="207">
        <v>0</v>
      </c>
      <c r="BB43" s="207">
        <v>0</v>
      </c>
      <c r="BC43" s="211">
        <f t="shared" si="6"/>
        <v>0</v>
      </c>
      <c r="BD43" s="176"/>
      <c r="BE43" s="70" t="str">
        <f t="shared" si="7"/>
        <v>Correcto</v>
      </c>
    </row>
    <row r="44" spans="1:57" s="70" customFormat="1" ht="6.95" customHeight="1">
      <c r="A44" s="67"/>
      <c r="B44" s="67"/>
      <c r="C44" s="42"/>
      <c r="D44" s="67" t="s">
        <v>117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207">
        <v>0</v>
      </c>
      <c r="AY44" s="207">
        <v>0</v>
      </c>
      <c r="AZ44" s="211">
        <f t="shared" ref="AZ44:AZ49" si="8">SUM(AX44+AY44)</f>
        <v>0</v>
      </c>
      <c r="BA44" s="207">
        <v>0</v>
      </c>
      <c r="BB44" s="207">
        <v>0</v>
      </c>
      <c r="BC44" s="211">
        <f t="shared" si="6"/>
        <v>0</v>
      </c>
      <c r="BD44" s="176"/>
      <c r="BE44" s="70" t="str">
        <f t="shared" si="7"/>
        <v>Correcto</v>
      </c>
    </row>
    <row r="45" spans="1:57" s="70" customFormat="1" ht="6.95" customHeight="1">
      <c r="A45" s="67"/>
      <c r="B45" s="67"/>
      <c r="C45" s="42"/>
      <c r="D45" s="67" t="s">
        <v>118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207">
        <v>0</v>
      </c>
      <c r="AY45" s="207">
        <v>0</v>
      </c>
      <c r="AZ45" s="211">
        <f t="shared" si="8"/>
        <v>0</v>
      </c>
      <c r="BA45" s="207">
        <v>0</v>
      </c>
      <c r="BB45" s="207">
        <v>0</v>
      </c>
      <c r="BC45" s="211">
        <f t="shared" si="6"/>
        <v>0</v>
      </c>
      <c r="BD45" s="176"/>
      <c r="BE45" s="70" t="str">
        <f t="shared" si="7"/>
        <v>Correcto</v>
      </c>
    </row>
    <row r="46" spans="1:57" s="70" customFormat="1" ht="6.95" customHeight="1">
      <c r="A46" s="67"/>
      <c r="B46" s="67"/>
      <c r="C46" s="42"/>
      <c r="D46" s="67" t="s">
        <v>119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207">
        <v>0</v>
      </c>
      <c r="AY46" s="207">
        <v>0</v>
      </c>
      <c r="AZ46" s="211">
        <f t="shared" si="8"/>
        <v>0</v>
      </c>
      <c r="BA46" s="207">
        <v>0</v>
      </c>
      <c r="BB46" s="207">
        <v>0</v>
      </c>
      <c r="BC46" s="211">
        <f t="shared" si="6"/>
        <v>0</v>
      </c>
      <c r="BD46" s="176"/>
      <c r="BE46" s="70" t="str">
        <f t="shared" si="7"/>
        <v>Correcto</v>
      </c>
    </row>
    <row r="47" spans="1:57" s="70" customFormat="1" ht="6.95" customHeight="1">
      <c r="A47" s="67"/>
      <c r="B47" s="67"/>
      <c r="C47" s="42"/>
      <c r="D47" s="67" t="s">
        <v>120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207">
        <v>0</v>
      </c>
      <c r="AY47" s="207">
        <v>0</v>
      </c>
      <c r="AZ47" s="211">
        <f t="shared" si="8"/>
        <v>0</v>
      </c>
      <c r="BA47" s="207">
        <v>0</v>
      </c>
      <c r="BB47" s="207">
        <v>0</v>
      </c>
      <c r="BC47" s="211">
        <f t="shared" si="6"/>
        <v>0</v>
      </c>
      <c r="BD47" s="176"/>
      <c r="BE47" s="70" t="str">
        <f t="shared" si="7"/>
        <v>Correcto</v>
      </c>
    </row>
    <row r="48" spans="1:57" s="70" customFormat="1" ht="6.95" customHeight="1">
      <c r="A48" s="67"/>
      <c r="B48" s="67"/>
      <c r="C48" s="42"/>
      <c r="D48" s="67" t="s">
        <v>121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207">
        <v>0</v>
      </c>
      <c r="AY48" s="207">
        <v>0</v>
      </c>
      <c r="AZ48" s="211">
        <f t="shared" si="8"/>
        <v>0</v>
      </c>
      <c r="BA48" s="207">
        <v>0</v>
      </c>
      <c r="BB48" s="207">
        <v>0</v>
      </c>
      <c r="BC48" s="211">
        <f t="shared" si="6"/>
        <v>0</v>
      </c>
      <c r="BD48" s="176"/>
      <c r="BE48" s="70" t="str">
        <f t="shared" si="7"/>
        <v>Correcto</v>
      </c>
    </row>
    <row r="49" spans="1:57" s="70" customFormat="1" ht="6.95" customHeight="1">
      <c r="A49" s="67"/>
      <c r="B49" s="67"/>
      <c r="C49" s="42"/>
      <c r="D49" s="67" t="s">
        <v>122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207">
        <v>0</v>
      </c>
      <c r="AY49" s="207">
        <v>0</v>
      </c>
      <c r="AZ49" s="211">
        <f t="shared" si="8"/>
        <v>0</v>
      </c>
      <c r="BA49" s="207">
        <v>0</v>
      </c>
      <c r="BB49" s="207">
        <v>0</v>
      </c>
      <c r="BC49" s="211">
        <f t="shared" si="6"/>
        <v>0</v>
      </c>
      <c r="BD49" s="176"/>
      <c r="BE49" s="70" t="str">
        <f t="shared" si="7"/>
        <v>Correcto</v>
      </c>
    </row>
    <row r="50" spans="1:57" s="70" customFormat="1" ht="6.95" customHeight="1">
      <c r="A50" s="67"/>
      <c r="B50" s="67"/>
      <c r="C50" s="42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176"/>
      <c r="AY50" s="176"/>
      <c r="AZ50" s="176"/>
      <c r="BA50" s="176"/>
      <c r="BB50" s="176"/>
      <c r="BC50" s="176"/>
      <c r="BD50" s="176"/>
    </row>
    <row r="51" spans="1:57" s="70" customFormat="1" ht="6.95" customHeight="1">
      <c r="A51" s="67"/>
      <c r="B51" s="67"/>
      <c r="C51" s="46" t="s">
        <v>123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210">
        <f>SUM(AX52+AX53+AX54+AX55)</f>
        <v>0</v>
      </c>
      <c r="AY51" s="210">
        <f>SUM(AY52+AY53+AY54+AY55)</f>
        <v>0</v>
      </c>
      <c r="AZ51" s="210">
        <f>SUM(AX51+AY51)</f>
        <v>0</v>
      </c>
      <c r="BA51" s="210">
        <f>SUM(BA52+BA53+BA54+BA55)</f>
        <v>0</v>
      </c>
      <c r="BB51" s="210">
        <f>SUM(BB52+BB53+BB54+BB55)</f>
        <v>0</v>
      </c>
      <c r="BC51" s="210">
        <f>SUM(AZ51-BA51)</f>
        <v>0</v>
      </c>
      <c r="BD51" s="176"/>
      <c r="BE51" s="70" t="str">
        <f t="shared" ref="BE51:BE55" si="9">IF(OR(BA51=BB51,BA51&gt;BB51),"Correcto","Incorrecto")</f>
        <v>Correcto</v>
      </c>
    </row>
    <row r="52" spans="1:57" s="70" customFormat="1" ht="6.95" customHeight="1">
      <c r="A52" s="67"/>
      <c r="B52" s="67"/>
      <c r="C52" s="42"/>
      <c r="D52" s="67" t="s">
        <v>247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207">
        <v>0</v>
      </c>
      <c r="AY52" s="207">
        <v>0</v>
      </c>
      <c r="AZ52" s="211">
        <f>SUM(AX52+AY52)</f>
        <v>0</v>
      </c>
      <c r="BA52" s="207">
        <v>0</v>
      </c>
      <c r="BB52" s="207">
        <v>0</v>
      </c>
      <c r="BC52" s="211">
        <f>SUM(AZ52-BA52)</f>
        <v>0</v>
      </c>
      <c r="BD52" s="176"/>
      <c r="BE52" s="70" t="str">
        <f t="shared" si="9"/>
        <v>Correcto</v>
      </c>
    </row>
    <row r="53" spans="1:57" s="70" customFormat="1" ht="6.95" customHeight="1">
      <c r="A53" s="67"/>
      <c r="B53" s="67"/>
      <c r="C53" s="42"/>
      <c r="D53" s="67" t="s">
        <v>274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207">
        <v>0</v>
      </c>
      <c r="AY53" s="207">
        <v>0</v>
      </c>
      <c r="AZ53" s="211">
        <f>SUM(AX53+AY53)</f>
        <v>0</v>
      </c>
      <c r="BA53" s="207">
        <v>0</v>
      </c>
      <c r="BB53" s="207">
        <v>0</v>
      </c>
      <c r="BC53" s="211">
        <f>SUM(AZ53-BA53)</f>
        <v>0</v>
      </c>
      <c r="BD53" s="176"/>
      <c r="BE53" s="70" t="str">
        <f t="shared" si="9"/>
        <v>Correcto</v>
      </c>
    </row>
    <row r="54" spans="1:57" s="70" customFormat="1" ht="6.95" customHeight="1">
      <c r="A54" s="67"/>
      <c r="B54" s="67"/>
      <c r="C54" s="42"/>
      <c r="D54" s="67" t="s">
        <v>124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207">
        <v>0</v>
      </c>
      <c r="AY54" s="207">
        <v>0</v>
      </c>
      <c r="AZ54" s="211">
        <f>SUM(AX54+AY54)</f>
        <v>0</v>
      </c>
      <c r="BA54" s="207">
        <v>0</v>
      </c>
      <c r="BB54" s="207">
        <v>0</v>
      </c>
      <c r="BC54" s="211">
        <f>SUM(AZ54-BA54)</f>
        <v>0</v>
      </c>
      <c r="BD54" s="176"/>
      <c r="BE54" s="70" t="str">
        <f t="shared" si="9"/>
        <v>Correcto</v>
      </c>
    </row>
    <row r="55" spans="1:57" s="70" customFormat="1" ht="6.95" customHeight="1">
      <c r="A55" s="67"/>
      <c r="B55" s="67"/>
      <c r="C55" s="42"/>
      <c r="D55" s="67" t="s">
        <v>125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207">
        <v>0</v>
      </c>
      <c r="AY55" s="207">
        <v>0</v>
      </c>
      <c r="AZ55" s="211">
        <f>SUM(AX55+AY55)</f>
        <v>0</v>
      </c>
      <c r="BA55" s="207">
        <v>0</v>
      </c>
      <c r="BB55" s="207">
        <v>0</v>
      </c>
      <c r="BC55" s="211">
        <f>SUM(AZ55-BA55)</f>
        <v>0</v>
      </c>
      <c r="BD55" s="176"/>
      <c r="BE55" s="70" t="str">
        <f t="shared" si="9"/>
        <v>Correcto</v>
      </c>
    </row>
    <row r="56" spans="1:57" s="70" customFormat="1" ht="6.95" customHeight="1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176"/>
      <c r="AY56" s="176"/>
      <c r="AZ56" s="176"/>
      <c r="BA56" s="176"/>
      <c r="BB56" s="176"/>
      <c r="BC56" s="176"/>
      <c r="BD56" s="176"/>
    </row>
    <row r="57" spans="1:57" s="70" customFormat="1" ht="6.95" customHeight="1">
      <c r="A57" s="67"/>
      <c r="B57" s="71" t="s">
        <v>248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210">
        <f>SUM(AX59+AX69+AX78+AX89)</f>
        <v>0</v>
      </c>
      <c r="AY57" s="210">
        <f>SUM(AY59+AY69+AY78+AY89)</f>
        <v>0</v>
      </c>
      <c r="AZ57" s="210">
        <f>SUM(AX57+AY57)</f>
        <v>0</v>
      </c>
      <c r="BA57" s="210">
        <f>SUM(BA59+BA69+BA78+BA89)</f>
        <v>0</v>
      </c>
      <c r="BB57" s="210">
        <f>SUM(BB59+BB69+BB78+BB89)</f>
        <v>0</v>
      </c>
      <c r="BC57" s="210">
        <f>SUM(AZ57-BA57)</f>
        <v>0</v>
      </c>
      <c r="BD57" s="176"/>
      <c r="BE57" s="70" t="str">
        <f>IF(OR(BA57=BB57,BA57&gt;BB57),"Correcto","Incorrecto")</f>
        <v>Correcto</v>
      </c>
    </row>
    <row r="58" spans="1:57" s="70" customFormat="1" ht="6.95" customHeight="1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176"/>
      <c r="AY58" s="176"/>
      <c r="AZ58" s="176"/>
      <c r="BA58" s="176"/>
      <c r="BB58" s="176"/>
      <c r="BC58" s="176"/>
      <c r="BD58" s="176"/>
    </row>
    <row r="59" spans="1:57" s="70" customFormat="1" ht="6.95" customHeight="1">
      <c r="A59" s="67"/>
      <c r="B59" s="67"/>
      <c r="C59" s="46" t="s">
        <v>97</v>
      </c>
      <c r="D59" s="71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210">
        <f>SUM(AX60+AX61+AX62+AX63+AX64+AX65+AX66+AX67)</f>
        <v>0</v>
      </c>
      <c r="AY59" s="210">
        <f>SUM(AY60+AY61+AY62+AY63+AY64+AY65+AY66+AY67)</f>
        <v>0</v>
      </c>
      <c r="AZ59" s="210">
        <f>SUM(AX59+AY59)</f>
        <v>0</v>
      </c>
      <c r="BA59" s="210">
        <f>SUM(BA60+BA61+BA62+BA63+BA64+BA65+BA66+BA67)</f>
        <v>0</v>
      </c>
      <c r="BB59" s="210">
        <f>SUM(BB60+BB61+BB62+BB63+BB64+BB65+BB66+BB67)</f>
        <v>0</v>
      </c>
      <c r="BC59" s="210">
        <f t="shared" ref="BC59:BC67" si="10">SUM(AZ59-BA59)</f>
        <v>0</v>
      </c>
      <c r="BD59" s="176"/>
      <c r="BE59" s="70" t="str">
        <f t="shared" ref="BE59:BE67" si="11">IF(OR(BA59=BB59,BA59&gt;BB59),"Correcto","Incorrecto")</f>
        <v>Correcto</v>
      </c>
    </row>
    <row r="60" spans="1:57" s="70" customFormat="1" ht="6.95" customHeight="1">
      <c r="A60" s="67"/>
      <c r="B60" s="67"/>
      <c r="C60" s="42"/>
      <c r="D60" s="67" t="s">
        <v>98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207">
        <v>0</v>
      </c>
      <c r="AY60" s="207">
        <v>0</v>
      </c>
      <c r="AZ60" s="211">
        <f t="shared" ref="AZ60:AZ67" si="12">SUM(AX60+AY60)</f>
        <v>0</v>
      </c>
      <c r="BA60" s="207">
        <v>0</v>
      </c>
      <c r="BB60" s="207">
        <v>0</v>
      </c>
      <c r="BC60" s="211">
        <f t="shared" si="10"/>
        <v>0</v>
      </c>
      <c r="BD60" s="176"/>
      <c r="BE60" s="70" t="str">
        <f t="shared" si="11"/>
        <v>Correcto</v>
      </c>
    </row>
    <row r="61" spans="1:57" s="70" customFormat="1" ht="6.95" customHeight="1">
      <c r="A61" s="67"/>
      <c r="B61" s="67"/>
      <c r="C61" s="42"/>
      <c r="D61" s="67" t="s">
        <v>99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207">
        <v>0</v>
      </c>
      <c r="AY61" s="207">
        <v>0</v>
      </c>
      <c r="AZ61" s="211">
        <f t="shared" si="12"/>
        <v>0</v>
      </c>
      <c r="BA61" s="207">
        <v>0</v>
      </c>
      <c r="BB61" s="207">
        <v>0</v>
      </c>
      <c r="BC61" s="211">
        <f t="shared" si="10"/>
        <v>0</v>
      </c>
      <c r="BD61" s="176"/>
      <c r="BE61" s="70" t="str">
        <f t="shared" si="11"/>
        <v>Correcto</v>
      </c>
    </row>
    <row r="62" spans="1:57" s="70" customFormat="1" ht="6.95" customHeight="1">
      <c r="A62" s="67"/>
      <c r="B62" s="67"/>
      <c r="C62" s="42"/>
      <c r="D62" s="67" t="s">
        <v>100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207">
        <v>0</v>
      </c>
      <c r="AY62" s="207">
        <v>0</v>
      </c>
      <c r="AZ62" s="211">
        <f t="shared" si="12"/>
        <v>0</v>
      </c>
      <c r="BA62" s="207">
        <v>0</v>
      </c>
      <c r="BB62" s="207">
        <v>0</v>
      </c>
      <c r="BC62" s="211">
        <f t="shared" si="10"/>
        <v>0</v>
      </c>
      <c r="BD62" s="176"/>
      <c r="BE62" s="70" t="str">
        <f t="shared" si="11"/>
        <v>Correcto</v>
      </c>
    </row>
    <row r="63" spans="1:57" s="70" customFormat="1" ht="6.95" customHeight="1">
      <c r="A63" s="67"/>
      <c r="B63" s="67"/>
      <c r="C63" s="42"/>
      <c r="D63" s="67" t="s">
        <v>101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207">
        <v>0</v>
      </c>
      <c r="AY63" s="207">
        <v>0</v>
      </c>
      <c r="AZ63" s="211">
        <f t="shared" si="12"/>
        <v>0</v>
      </c>
      <c r="BA63" s="207">
        <v>0</v>
      </c>
      <c r="BB63" s="207">
        <v>0</v>
      </c>
      <c r="BC63" s="211">
        <f t="shared" si="10"/>
        <v>0</v>
      </c>
      <c r="BD63" s="176"/>
      <c r="BE63" s="70" t="str">
        <f t="shared" si="11"/>
        <v>Correcto</v>
      </c>
    </row>
    <row r="64" spans="1:57" s="70" customFormat="1" ht="6.95" customHeight="1">
      <c r="A64" s="67"/>
      <c r="B64" s="67"/>
      <c r="C64" s="42"/>
      <c r="D64" s="67" t="s">
        <v>102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207">
        <v>0</v>
      </c>
      <c r="AY64" s="207">
        <v>0</v>
      </c>
      <c r="AZ64" s="211">
        <f t="shared" si="12"/>
        <v>0</v>
      </c>
      <c r="BA64" s="207">
        <v>0</v>
      </c>
      <c r="BB64" s="207">
        <v>0</v>
      </c>
      <c r="BC64" s="211">
        <f t="shared" si="10"/>
        <v>0</v>
      </c>
      <c r="BD64" s="176"/>
      <c r="BE64" s="70" t="str">
        <f t="shared" si="11"/>
        <v>Correcto</v>
      </c>
    </row>
    <row r="65" spans="1:57" s="70" customFormat="1" ht="6.95" customHeight="1">
      <c r="A65" s="67"/>
      <c r="B65" s="67"/>
      <c r="C65" s="42"/>
      <c r="D65" s="67" t="s">
        <v>103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207">
        <v>0</v>
      </c>
      <c r="AY65" s="207">
        <v>0</v>
      </c>
      <c r="AZ65" s="211">
        <f t="shared" si="12"/>
        <v>0</v>
      </c>
      <c r="BA65" s="207">
        <v>0</v>
      </c>
      <c r="BB65" s="207">
        <v>0</v>
      </c>
      <c r="BC65" s="211">
        <f t="shared" si="10"/>
        <v>0</v>
      </c>
      <c r="BD65" s="176"/>
      <c r="BE65" s="70" t="str">
        <f t="shared" si="11"/>
        <v>Correcto</v>
      </c>
    </row>
    <row r="66" spans="1:57" s="70" customFormat="1" ht="6.95" customHeight="1">
      <c r="A66" s="67"/>
      <c r="B66" s="67"/>
      <c r="C66" s="42"/>
      <c r="D66" s="67" t="s">
        <v>104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207">
        <v>0</v>
      </c>
      <c r="AY66" s="207">
        <v>0</v>
      </c>
      <c r="AZ66" s="211">
        <f t="shared" si="12"/>
        <v>0</v>
      </c>
      <c r="BA66" s="207">
        <v>0</v>
      </c>
      <c r="BB66" s="207">
        <v>0</v>
      </c>
      <c r="BC66" s="211">
        <f t="shared" si="10"/>
        <v>0</v>
      </c>
      <c r="BD66" s="176"/>
      <c r="BE66" s="70" t="str">
        <f t="shared" si="11"/>
        <v>Correcto</v>
      </c>
    </row>
    <row r="67" spans="1:57" s="70" customFormat="1" ht="6.95" customHeight="1">
      <c r="A67" s="67"/>
      <c r="B67" s="67"/>
      <c r="C67" s="42"/>
      <c r="D67" s="67" t="s">
        <v>74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207">
        <v>0</v>
      </c>
      <c r="AY67" s="207">
        <v>0</v>
      </c>
      <c r="AZ67" s="211">
        <f t="shared" si="12"/>
        <v>0</v>
      </c>
      <c r="BA67" s="207">
        <v>0</v>
      </c>
      <c r="BB67" s="207">
        <v>0</v>
      </c>
      <c r="BC67" s="211">
        <f t="shared" si="10"/>
        <v>0</v>
      </c>
      <c r="BD67" s="176"/>
      <c r="BE67" s="70" t="str">
        <f t="shared" si="11"/>
        <v>Correcto</v>
      </c>
    </row>
    <row r="68" spans="1:57" s="70" customFormat="1" ht="6.95" customHeight="1">
      <c r="A68" s="67"/>
      <c r="B68" s="67"/>
      <c r="C68" s="42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176"/>
      <c r="AY68" s="176"/>
      <c r="AZ68" s="176"/>
      <c r="BA68" s="176"/>
      <c r="BB68" s="176"/>
      <c r="BC68" s="176"/>
      <c r="BD68" s="176"/>
    </row>
    <row r="69" spans="1:57" s="70" customFormat="1" ht="6.95" customHeight="1">
      <c r="A69" s="67"/>
      <c r="B69" s="67"/>
      <c r="C69" s="46" t="s">
        <v>105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210">
        <f>SUM(AX70+AX71+AX72+AX73+AX74+AX75+AX76)</f>
        <v>0</v>
      </c>
      <c r="AY69" s="210">
        <f>SUM(AY70+AY71+AY72+AY73+AY74+AY75+AY76)</f>
        <v>0</v>
      </c>
      <c r="AZ69" s="210">
        <f>SUM(AX69+AY69)</f>
        <v>0</v>
      </c>
      <c r="BA69" s="210">
        <f>SUM(BA70+BA71+BA72+BA73+BA74+BA75+BA76)</f>
        <v>0</v>
      </c>
      <c r="BB69" s="210">
        <f>SUM(BB70+BB71+BB72+BB73+BB74+BB75+BB76)</f>
        <v>0</v>
      </c>
      <c r="BC69" s="210">
        <f t="shared" ref="BC69:BC76" si="13">SUM(AZ69-BA69)</f>
        <v>0</v>
      </c>
      <c r="BD69" s="176"/>
      <c r="BE69" s="70" t="str">
        <f t="shared" ref="BE69:BE76" si="14">IF(OR(BA69=BB69,BA69&gt;BB69),"Correcto","Incorrecto")</f>
        <v>Correcto</v>
      </c>
    </row>
    <row r="70" spans="1:57" s="70" customFormat="1" ht="6.95" customHeight="1">
      <c r="A70" s="67"/>
      <c r="B70" s="67"/>
      <c r="C70" s="42"/>
      <c r="D70" s="67" t="s">
        <v>106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207">
        <v>0</v>
      </c>
      <c r="AY70" s="207">
        <v>0</v>
      </c>
      <c r="AZ70" s="211">
        <f t="shared" ref="AZ70:AZ76" si="15">SUM(AX70+AY70)</f>
        <v>0</v>
      </c>
      <c r="BA70" s="207">
        <v>0</v>
      </c>
      <c r="BB70" s="207">
        <v>0</v>
      </c>
      <c r="BC70" s="211">
        <f t="shared" si="13"/>
        <v>0</v>
      </c>
      <c r="BD70" s="176"/>
      <c r="BE70" s="70" t="str">
        <f t="shared" si="14"/>
        <v>Correcto</v>
      </c>
    </row>
    <row r="71" spans="1:57" s="70" customFormat="1" ht="6.95" customHeight="1">
      <c r="A71" s="67"/>
      <c r="B71" s="67"/>
      <c r="C71" s="42"/>
      <c r="D71" s="67" t="s">
        <v>107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207">
        <v>0</v>
      </c>
      <c r="AY71" s="207">
        <v>0</v>
      </c>
      <c r="AZ71" s="211">
        <f t="shared" si="15"/>
        <v>0</v>
      </c>
      <c r="BA71" s="207">
        <v>0</v>
      </c>
      <c r="BB71" s="207">
        <v>0</v>
      </c>
      <c r="BC71" s="211">
        <f t="shared" si="13"/>
        <v>0</v>
      </c>
      <c r="BD71" s="176"/>
      <c r="BE71" s="70" t="str">
        <f t="shared" si="14"/>
        <v>Correcto</v>
      </c>
    </row>
    <row r="72" spans="1:57" s="70" customFormat="1" ht="6.95" customHeight="1">
      <c r="A72" s="67"/>
      <c r="B72" s="67"/>
      <c r="C72" s="42"/>
      <c r="D72" s="67" t="s">
        <v>108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207">
        <v>0</v>
      </c>
      <c r="AY72" s="207">
        <v>0</v>
      </c>
      <c r="AZ72" s="211">
        <f t="shared" si="15"/>
        <v>0</v>
      </c>
      <c r="BA72" s="207">
        <v>0</v>
      </c>
      <c r="BB72" s="207">
        <v>0</v>
      </c>
      <c r="BC72" s="211">
        <f t="shared" si="13"/>
        <v>0</v>
      </c>
      <c r="BD72" s="176"/>
      <c r="BE72" s="70" t="str">
        <f t="shared" si="14"/>
        <v>Correcto</v>
      </c>
    </row>
    <row r="73" spans="1:57" s="70" customFormat="1" ht="6.95" customHeight="1">
      <c r="A73" s="67"/>
      <c r="B73" s="67"/>
      <c r="C73" s="42"/>
      <c r="D73" s="67" t="s">
        <v>109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207">
        <v>0</v>
      </c>
      <c r="AY73" s="207">
        <v>0</v>
      </c>
      <c r="AZ73" s="211">
        <f t="shared" si="15"/>
        <v>0</v>
      </c>
      <c r="BA73" s="207">
        <v>0</v>
      </c>
      <c r="BB73" s="207">
        <v>0</v>
      </c>
      <c r="BC73" s="211">
        <f t="shared" si="13"/>
        <v>0</v>
      </c>
      <c r="BD73" s="176"/>
      <c r="BE73" s="70" t="str">
        <f t="shared" si="14"/>
        <v>Correcto</v>
      </c>
    </row>
    <row r="74" spans="1:57" s="70" customFormat="1" ht="6.95" customHeight="1">
      <c r="A74" s="67"/>
      <c r="B74" s="67"/>
      <c r="C74" s="42"/>
      <c r="D74" s="67" t="s">
        <v>110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207">
        <v>0</v>
      </c>
      <c r="AY74" s="207">
        <v>0</v>
      </c>
      <c r="AZ74" s="211">
        <f t="shared" si="15"/>
        <v>0</v>
      </c>
      <c r="BA74" s="207">
        <v>0</v>
      </c>
      <c r="BB74" s="207">
        <v>0</v>
      </c>
      <c r="BC74" s="211">
        <f t="shared" si="13"/>
        <v>0</v>
      </c>
      <c r="BD74" s="176"/>
      <c r="BE74" s="70" t="str">
        <f t="shared" si="14"/>
        <v>Correcto</v>
      </c>
    </row>
    <row r="75" spans="1:57" s="70" customFormat="1" ht="6.95" customHeight="1">
      <c r="A75" s="67"/>
      <c r="B75" s="67"/>
      <c r="C75" s="42"/>
      <c r="D75" s="67" t="s">
        <v>111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207">
        <v>0</v>
      </c>
      <c r="AY75" s="207">
        <v>0</v>
      </c>
      <c r="AZ75" s="211">
        <f t="shared" si="15"/>
        <v>0</v>
      </c>
      <c r="BA75" s="207">
        <v>0</v>
      </c>
      <c r="BB75" s="207">
        <v>0</v>
      </c>
      <c r="BC75" s="211">
        <f t="shared" si="13"/>
        <v>0</v>
      </c>
      <c r="BD75" s="176"/>
      <c r="BE75" s="70" t="str">
        <f t="shared" si="14"/>
        <v>Correcto</v>
      </c>
    </row>
    <row r="76" spans="1:57" s="70" customFormat="1" ht="6.95" customHeight="1">
      <c r="A76" s="67"/>
      <c r="B76" s="67"/>
      <c r="C76" s="42"/>
      <c r="D76" s="67" t="s">
        <v>112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207">
        <v>0</v>
      </c>
      <c r="AY76" s="207">
        <v>0</v>
      </c>
      <c r="AZ76" s="211">
        <f t="shared" si="15"/>
        <v>0</v>
      </c>
      <c r="BA76" s="207">
        <v>0</v>
      </c>
      <c r="BB76" s="207">
        <v>0</v>
      </c>
      <c r="BC76" s="211">
        <f t="shared" si="13"/>
        <v>0</v>
      </c>
      <c r="BD76" s="176"/>
      <c r="BE76" s="70" t="str">
        <f t="shared" si="14"/>
        <v>Correcto</v>
      </c>
    </row>
    <row r="77" spans="1:57" s="70" customFormat="1" ht="6.95" customHeight="1">
      <c r="A77" s="67"/>
      <c r="B77" s="67"/>
      <c r="C77" s="42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176"/>
      <c r="AY77" s="176"/>
      <c r="AZ77" s="176"/>
      <c r="BA77" s="176"/>
      <c r="BB77" s="176"/>
      <c r="BC77" s="176"/>
      <c r="BD77" s="176"/>
    </row>
    <row r="78" spans="1:57" s="70" customFormat="1" ht="6.95" customHeight="1">
      <c r="A78" s="67"/>
      <c r="B78" s="67"/>
      <c r="C78" s="46" t="s">
        <v>113</v>
      </c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210">
        <f>SUM(AX79+AX80+AX81+AX82+AX83+AX84+AX85+AX86+AX87)</f>
        <v>0</v>
      </c>
      <c r="AY78" s="210">
        <f>SUM(AY79+AY80+AY81+AY82+AY83+AY84+AY85+AY86+AY87)</f>
        <v>0</v>
      </c>
      <c r="AZ78" s="210">
        <f>SUM(AX78+AY78)</f>
        <v>0</v>
      </c>
      <c r="BA78" s="210">
        <f>SUM(BA79+BA80+BA81+BA82+BA83+BA84+BA85+BA86+BA87)</f>
        <v>0</v>
      </c>
      <c r="BB78" s="210">
        <f>SUM(BB79+BB80+BB81+BB82+BB83+BB84+BB85+BB86+BB87)</f>
        <v>0</v>
      </c>
      <c r="BC78" s="210">
        <f t="shared" ref="BC78:BC87" si="16">SUM(AZ78-BA78)</f>
        <v>0</v>
      </c>
      <c r="BD78" s="176"/>
      <c r="BE78" s="70" t="str">
        <f t="shared" ref="BE78:BE87" si="17">IF(OR(BA78=BB78,BA78&gt;BB78),"Correcto","Incorrecto")</f>
        <v>Correcto</v>
      </c>
    </row>
    <row r="79" spans="1:57" s="70" customFormat="1" ht="6.95" customHeight="1">
      <c r="A79" s="67"/>
      <c r="B79" s="67"/>
      <c r="C79" s="42"/>
      <c r="D79" s="67" t="s">
        <v>114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207">
        <v>0</v>
      </c>
      <c r="AY79" s="207">
        <v>0</v>
      </c>
      <c r="AZ79" s="211">
        <f t="shared" ref="AZ79:AZ87" si="18">SUM(AX79+AY79)</f>
        <v>0</v>
      </c>
      <c r="BA79" s="207">
        <v>0</v>
      </c>
      <c r="BB79" s="207">
        <v>0</v>
      </c>
      <c r="BC79" s="211">
        <f t="shared" si="16"/>
        <v>0</v>
      </c>
      <c r="BD79" s="176"/>
      <c r="BE79" s="70" t="str">
        <f t="shared" si="17"/>
        <v>Correcto</v>
      </c>
    </row>
    <row r="80" spans="1:57" s="70" customFormat="1" ht="6.95" customHeight="1">
      <c r="A80" s="67"/>
      <c r="B80" s="67"/>
      <c r="C80" s="42"/>
      <c r="D80" s="67" t="s">
        <v>115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207">
        <v>0</v>
      </c>
      <c r="AY80" s="207">
        <v>0</v>
      </c>
      <c r="AZ80" s="211">
        <f t="shared" si="18"/>
        <v>0</v>
      </c>
      <c r="BA80" s="207">
        <v>0</v>
      </c>
      <c r="BB80" s="207">
        <v>0</v>
      </c>
      <c r="BC80" s="211">
        <f t="shared" si="16"/>
        <v>0</v>
      </c>
      <c r="BD80" s="176"/>
      <c r="BE80" s="70" t="str">
        <f t="shared" si="17"/>
        <v>Correcto</v>
      </c>
    </row>
    <row r="81" spans="1:57" s="70" customFormat="1" ht="6.95" customHeight="1">
      <c r="A81" s="67"/>
      <c r="B81" s="67"/>
      <c r="C81" s="42"/>
      <c r="D81" s="67" t="s">
        <v>116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207">
        <v>0</v>
      </c>
      <c r="AY81" s="207">
        <v>0</v>
      </c>
      <c r="AZ81" s="211">
        <f t="shared" si="18"/>
        <v>0</v>
      </c>
      <c r="BA81" s="207">
        <v>0</v>
      </c>
      <c r="BB81" s="207">
        <v>0</v>
      </c>
      <c r="BC81" s="211">
        <f t="shared" si="16"/>
        <v>0</v>
      </c>
      <c r="BD81" s="176"/>
      <c r="BE81" s="70" t="str">
        <f t="shared" si="17"/>
        <v>Correcto</v>
      </c>
    </row>
    <row r="82" spans="1:57" s="70" customFormat="1" ht="6.95" customHeight="1">
      <c r="A82" s="67"/>
      <c r="B82" s="67"/>
      <c r="C82" s="42"/>
      <c r="D82" s="67" t="s">
        <v>117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207">
        <v>0</v>
      </c>
      <c r="AY82" s="207">
        <v>0</v>
      </c>
      <c r="AZ82" s="211">
        <f t="shared" si="18"/>
        <v>0</v>
      </c>
      <c r="BA82" s="207">
        <v>0</v>
      </c>
      <c r="BB82" s="207">
        <v>0</v>
      </c>
      <c r="BC82" s="211">
        <f t="shared" si="16"/>
        <v>0</v>
      </c>
      <c r="BD82" s="176"/>
      <c r="BE82" s="70" t="str">
        <f t="shared" si="17"/>
        <v>Correcto</v>
      </c>
    </row>
    <row r="83" spans="1:57" s="70" customFormat="1" ht="6.95" customHeight="1">
      <c r="A83" s="67"/>
      <c r="B83" s="67"/>
      <c r="C83" s="42"/>
      <c r="D83" s="67" t="s">
        <v>118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207">
        <v>0</v>
      </c>
      <c r="AY83" s="207">
        <v>0</v>
      </c>
      <c r="AZ83" s="211">
        <f t="shared" si="18"/>
        <v>0</v>
      </c>
      <c r="BA83" s="207">
        <v>0</v>
      </c>
      <c r="BB83" s="207">
        <v>0</v>
      </c>
      <c r="BC83" s="211">
        <f t="shared" si="16"/>
        <v>0</v>
      </c>
      <c r="BD83" s="176"/>
      <c r="BE83" s="70" t="str">
        <f t="shared" si="17"/>
        <v>Correcto</v>
      </c>
    </row>
    <row r="84" spans="1:57" s="70" customFormat="1" ht="6.95" customHeight="1">
      <c r="A84" s="67"/>
      <c r="B84" s="67"/>
      <c r="C84" s="42"/>
      <c r="D84" s="67" t="s">
        <v>119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207">
        <v>0</v>
      </c>
      <c r="AY84" s="207">
        <v>0</v>
      </c>
      <c r="AZ84" s="211">
        <f t="shared" si="18"/>
        <v>0</v>
      </c>
      <c r="BA84" s="207">
        <v>0</v>
      </c>
      <c r="BB84" s="207">
        <v>0</v>
      </c>
      <c r="BC84" s="211">
        <f t="shared" si="16"/>
        <v>0</v>
      </c>
      <c r="BD84" s="176"/>
      <c r="BE84" s="70" t="str">
        <f t="shared" si="17"/>
        <v>Correcto</v>
      </c>
    </row>
    <row r="85" spans="1:57" s="70" customFormat="1" ht="6.95" customHeight="1">
      <c r="A85" s="67"/>
      <c r="B85" s="67"/>
      <c r="C85" s="42"/>
      <c r="D85" s="67" t="s">
        <v>120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207">
        <v>0</v>
      </c>
      <c r="AY85" s="207">
        <v>0</v>
      </c>
      <c r="AZ85" s="211">
        <f t="shared" si="18"/>
        <v>0</v>
      </c>
      <c r="BA85" s="207">
        <v>0</v>
      </c>
      <c r="BB85" s="207">
        <v>0</v>
      </c>
      <c r="BC85" s="211">
        <f t="shared" si="16"/>
        <v>0</v>
      </c>
      <c r="BD85" s="176"/>
      <c r="BE85" s="70" t="str">
        <f t="shared" si="17"/>
        <v>Correcto</v>
      </c>
    </row>
    <row r="86" spans="1:57" s="70" customFormat="1" ht="6.95" customHeight="1">
      <c r="A86" s="67"/>
      <c r="B86" s="67"/>
      <c r="C86" s="42"/>
      <c r="D86" s="67" t="s">
        <v>121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207">
        <v>0</v>
      </c>
      <c r="AY86" s="207">
        <v>0</v>
      </c>
      <c r="AZ86" s="211">
        <f t="shared" si="18"/>
        <v>0</v>
      </c>
      <c r="BA86" s="207">
        <v>0</v>
      </c>
      <c r="BB86" s="207">
        <v>0</v>
      </c>
      <c r="BC86" s="211">
        <f t="shared" si="16"/>
        <v>0</v>
      </c>
      <c r="BD86" s="176"/>
      <c r="BE86" s="70" t="str">
        <f t="shared" si="17"/>
        <v>Correcto</v>
      </c>
    </row>
    <row r="87" spans="1:57" s="70" customFormat="1" ht="6.95" customHeight="1">
      <c r="A87" s="67"/>
      <c r="B87" s="67"/>
      <c r="C87" s="42"/>
      <c r="D87" s="67" t="s">
        <v>122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207">
        <v>0</v>
      </c>
      <c r="AY87" s="207">
        <v>0</v>
      </c>
      <c r="AZ87" s="211">
        <f t="shared" si="18"/>
        <v>0</v>
      </c>
      <c r="BA87" s="207">
        <v>0</v>
      </c>
      <c r="BB87" s="207">
        <v>0</v>
      </c>
      <c r="BC87" s="211">
        <f t="shared" si="16"/>
        <v>0</v>
      </c>
      <c r="BD87" s="176"/>
      <c r="BE87" s="70" t="str">
        <f t="shared" si="17"/>
        <v>Correcto</v>
      </c>
    </row>
    <row r="88" spans="1:57" s="70" customFormat="1" ht="6.95" customHeight="1">
      <c r="A88" s="67"/>
      <c r="B88" s="67"/>
      <c r="C88" s="42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176"/>
      <c r="AY88" s="176"/>
      <c r="AZ88" s="176"/>
      <c r="BA88" s="176"/>
      <c r="BB88" s="176"/>
      <c r="BC88" s="176"/>
      <c r="BD88" s="176"/>
    </row>
    <row r="89" spans="1:57" s="70" customFormat="1" ht="6.95" customHeight="1">
      <c r="A89" s="67"/>
      <c r="B89" s="67"/>
      <c r="C89" s="46" t="s">
        <v>123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210">
        <f>SUM(AX90+AX91+AX92+AX93)</f>
        <v>0</v>
      </c>
      <c r="AY89" s="210">
        <f>SUM(AY90+AY91+AY92+AY93)</f>
        <v>0</v>
      </c>
      <c r="AZ89" s="210">
        <f>SUM(AX89+AY89)</f>
        <v>0</v>
      </c>
      <c r="BA89" s="210">
        <f>SUM(BA90+BA91+BA92+BA93)</f>
        <v>0</v>
      </c>
      <c r="BB89" s="210">
        <f>SUM(BB90+BB91+BB92+BB93)</f>
        <v>0</v>
      </c>
      <c r="BC89" s="210">
        <f>SUM(AZ89-BA89)</f>
        <v>0</v>
      </c>
      <c r="BD89" s="176"/>
      <c r="BE89" s="70" t="str">
        <f t="shared" ref="BE89:BE93" si="19">IF(OR(BA89=BB89,BA89&gt;BB89),"Correcto","Incorrecto")</f>
        <v>Correcto</v>
      </c>
    </row>
    <row r="90" spans="1:57" s="70" customFormat="1" ht="6.95" customHeight="1">
      <c r="A90" s="67"/>
      <c r="B90" s="67"/>
      <c r="C90" s="42"/>
      <c r="D90" s="67" t="s">
        <v>247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207">
        <v>0</v>
      </c>
      <c r="AY90" s="207">
        <v>0</v>
      </c>
      <c r="AZ90" s="211">
        <f>SUM(AX90+AY90)</f>
        <v>0</v>
      </c>
      <c r="BA90" s="207">
        <v>0</v>
      </c>
      <c r="BB90" s="207">
        <v>0</v>
      </c>
      <c r="BC90" s="211">
        <f>SUM(AZ90-BA90)</f>
        <v>0</v>
      </c>
      <c r="BD90" s="176"/>
      <c r="BE90" s="70" t="str">
        <f t="shared" si="19"/>
        <v>Correcto</v>
      </c>
    </row>
    <row r="91" spans="1:57" s="70" customFormat="1" ht="6.95" customHeight="1">
      <c r="A91" s="67"/>
      <c r="B91" s="67"/>
      <c r="C91" s="42"/>
      <c r="D91" s="67" t="s">
        <v>274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207">
        <v>0</v>
      </c>
      <c r="AY91" s="207">
        <v>0</v>
      </c>
      <c r="AZ91" s="211">
        <f>SUM(AX91+AY91)</f>
        <v>0</v>
      </c>
      <c r="BA91" s="207">
        <v>0</v>
      </c>
      <c r="BB91" s="207">
        <v>0</v>
      </c>
      <c r="BC91" s="211">
        <f>SUM(AZ91-BA91)</f>
        <v>0</v>
      </c>
      <c r="BD91" s="378"/>
      <c r="BE91" s="70" t="str">
        <f t="shared" si="19"/>
        <v>Correcto</v>
      </c>
    </row>
    <row r="92" spans="1:57" s="70" customFormat="1" ht="6.95" customHeight="1">
      <c r="A92" s="67"/>
      <c r="B92" s="71"/>
      <c r="C92" s="42"/>
      <c r="D92" s="67" t="s">
        <v>124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207">
        <v>0</v>
      </c>
      <c r="AY92" s="207">
        <v>0</v>
      </c>
      <c r="AZ92" s="211">
        <f>SUM(AX92+AY92)</f>
        <v>0</v>
      </c>
      <c r="BA92" s="207">
        <v>0</v>
      </c>
      <c r="BB92" s="207">
        <v>0</v>
      </c>
      <c r="BC92" s="211">
        <f>SUM(AZ92-BA92)</f>
        <v>0</v>
      </c>
      <c r="BD92" s="176"/>
      <c r="BE92" s="70" t="str">
        <f t="shared" si="19"/>
        <v>Correcto</v>
      </c>
    </row>
    <row r="93" spans="1:57" s="70" customFormat="1" ht="6.95" customHeight="1">
      <c r="A93" s="67"/>
      <c r="B93" s="71"/>
      <c r="C93" s="42"/>
      <c r="D93" s="67" t="s">
        <v>125</v>
      </c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207">
        <v>0</v>
      </c>
      <c r="AY93" s="207">
        <v>0</v>
      </c>
      <c r="AZ93" s="211">
        <f>SUM(AX93+AY93)</f>
        <v>0</v>
      </c>
      <c r="BA93" s="207">
        <v>0</v>
      </c>
      <c r="BB93" s="207">
        <v>0</v>
      </c>
      <c r="BC93" s="211">
        <f>SUM(AZ93-BA93)</f>
        <v>0</v>
      </c>
      <c r="BD93" s="176"/>
      <c r="BE93" s="70" t="str">
        <f t="shared" si="19"/>
        <v>Correcto</v>
      </c>
    </row>
    <row r="94" spans="1:57" s="70" customFormat="1" ht="6.95" customHeight="1">
      <c r="A94" s="67"/>
      <c r="B94" s="71"/>
      <c r="C94" s="42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176"/>
      <c r="AY94" s="176"/>
      <c r="AZ94" s="176"/>
      <c r="BA94" s="176"/>
      <c r="BB94" s="176"/>
      <c r="BC94" s="176"/>
      <c r="BD94" s="176"/>
    </row>
    <row r="95" spans="1:57" s="70" customFormat="1" ht="6.95" customHeight="1">
      <c r="A95" s="67"/>
      <c r="B95" s="71" t="s">
        <v>276</v>
      </c>
      <c r="C95" s="308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210">
        <f>SUM(AX19+AX57)</f>
        <v>60364313</v>
      </c>
      <c r="AY95" s="210">
        <f>SUM(AY19+AY57)</f>
        <v>0</v>
      </c>
      <c r="AZ95" s="210">
        <f>SUM(AX95+AY95)</f>
        <v>60364313</v>
      </c>
      <c r="BA95" s="210">
        <f>SUM(BA19+BA57)</f>
        <v>6392557</v>
      </c>
      <c r="BB95" s="210">
        <f>SUM(BB19+BB57)</f>
        <v>6392557</v>
      </c>
      <c r="BC95" s="210">
        <f>SUM(AZ95-BA95)</f>
        <v>53971756</v>
      </c>
      <c r="BD95" s="176"/>
      <c r="BE95" s="70" t="str">
        <f>IF(OR(BA95=BB95,BA95&gt;BB95),"Correcto","Incorrecto")</f>
        <v>Correcto</v>
      </c>
    </row>
    <row r="96" spans="1:57" s="70" customFormat="1" ht="6.95" customHeight="1">
      <c r="A96" s="67"/>
      <c r="B96" s="308"/>
      <c r="C96" s="308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176"/>
      <c r="AY96" s="176"/>
      <c r="AZ96" s="176"/>
      <c r="BA96" s="176"/>
      <c r="BB96" s="176"/>
      <c r="BC96" s="176"/>
      <c r="BD96" s="176"/>
    </row>
    <row r="97" spans="1:57" s="70" customFormat="1" ht="6.95" customHeight="1">
      <c r="A97" s="314"/>
      <c r="B97" s="315"/>
      <c r="C97" s="316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4"/>
      <c r="AG97" s="314"/>
      <c r="AH97" s="314"/>
      <c r="AI97" s="314"/>
      <c r="AJ97" s="314"/>
      <c r="AK97" s="314"/>
      <c r="AL97" s="314"/>
      <c r="AM97" s="314"/>
      <c r="AN97" s="314"/>
      <c r="AO97" s="314"/>
      <c r="AP97" s="314"/>
      <c r="AQ97" s="314"/>
      <c r="AR97" s="314"/>
      <c r="AS97" s="314"/>
      <c r="AT97" s="314"/>
      <c r="AU97" s="314"/>
      <c r="AV97" s="314"/>
      <c r="AW97" s="314"/>
      <c r="AX97" s="317"/>
      <c r="AY97" s="317"/>
      <c r="AZ97" s="317"/>
      <c r="BA97" s="317"/>
      <c r="BB97" s="317"/>
      <c r="BC97" s="317"/>
      <c r="BD97" s="318"/>
    </row>
    <row r="98" spans="1:57" s="70" customFormat="1" ht="6.95" customHeight="1">
      <c r="A98" s="67"/>
      <c r="B98" s="71"/>
      <c r="C98" s="308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8"/>
      <c r="AY98" s="68"/>
      <c r="AZ98" s="68"/>
      <c r="BA98" s="68"/>
      <c r="BB98" s="68"/>
      <c r="BC98" s="68"/>
      <c r="BD98" s="69"/>
    </row>
    <row r="99" spans="1:57" s="70" customFormat="1" ht="6.95" customHeight="1">
      <c r="A99" s="67"/>
      <c r="B99" s="71"/>
      <c r="C99" s="308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8"/>
      <c r="AY99" s="68"/>
      <c r="AZ99" s="68"/>
      <c r="BA99" s="68"/>
      <c r="BB99" s="68"/>
      <c r="BC99" s="68"/>
      <c r="BD99" s="69"/>
    </row>
    <row r="100" spans="1:57" s="70" customFormat="1" ht="6.95" customHeight="1">
      <c r="A100" s="67"/>
      <c r="B100" s="71"/>
      <c r="C100" s="308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8"/>
      <c r="AY100" s="68"/>
      <c r="AZ100" s="68"/>
      <c r="BA100" s="68"/>
      <c r="BB100" s="68"/>
      <c r="BC100" s="68"/>
      <c r="BD100" s="69"/>
    </row>
    <row r="101" spans="1:57" s="70" customFormat="1" ht="6.95" customHeight="1">
      <c r="A101" s="67"/>
      <c r="B101" s="71"/>
      <c r="C101" s="308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8"/>
      <c r="AY101" s="68"/>
      <c r="AZ101" s="68"/>
      <c r="BA101" s="68"/>
      <c r="BB101" s="68"/>
      <c r="BC101" s="68"/>
      <c r="BD101" s="69"/>
    </row>
    <row r="102" spans="1:57" s="70" customFormat="1" ht="6.95" customHeight="1">
      <c r="A102" s="67"/>
      <c r="B102" s="71"/>
      <c r="C102" s="308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8"/>
      <c r="AY102" s="68"/>
      <c r="AZ102" s="68"/>
      <c r="BA102" s="68"/>
      <c r="BB102" s="68"/>
      <c r="BC102" s="68"/>
      <c r="BD102" s="69"/>
    </row>
    <row r="103" spans="1:57" s="70" customFormat="1">
      <c r="A103" s="67"/>
      <c r="B103" s="411" t="s">
        <v>318</v>
      </c>
      <c r="C103" s="310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311"/>
      <c r="AY103" s="311"/>
      <c r="AZ103" s="311"/>
      <c r="BA103" s="311"/>
      <c r="BB103" s="311"/>
      <c r="BC103" s="311"/>
      <c r="BD103" s="69"/>
    </row>
    <row r="104" spans="1:57" s="73" customFormat="1" ht="6.9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8"/>
      <c r="AY104" s="68"/>
      <c r="AZ104" s="68"/>
      <c r="BA104" s="68"/>
      <c r="BB104" s="68"/>
      <c r="BC104" s="68"/>
      <c r="BD104" s="69"/>
    </row>
    <row r="105" spans="1:57" s="70" customFormat="1" ht="6.95" customHeight="1">
      <c r="A105" s="71" t="s">
        <v>249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76"/>
      <c r="AY105" s="76"/>
      <c r="AZ105" s="76"/>
      <c r="BA105" s="76"/>
      <c r="BB105" s="76"/>
      <c r="BC105" s="48" t="s">
        <v>320</v>
      </c>
      <c r="BD105" s="78"/>
    </row>
    <row r="106" spans="1:57" s="62" customFormat="1" ht="11.25"/>
    <row r="107" spans="1:57" s="62" customFormat="1" ht="11.25"/>
    <row r="108" spans="1:57" s="62" customFormat="1" ht="11.25"/>
    <row r="109" spans="1:57" s="62" customFormat="1" ht="11.25"/>
    <row r="110" spans="1:57" s="62" customFormat="1" ht="11.25">
      <c r="AX110" s="62" t="str">
        <f>IF(AX$95=Formato6A!AJ$176, "Correcto", "Incorrecto")</f>
        <v>Correcto</v>
      </c>
      <c r="AY110" s="62" t="str">
        <f>IF(AY$95=Formato6A!AK$176, "Correcto", "Incorrecto")</f>
        <v>Correcto</v>
      </c>
      <c r="AZ110" s="62" t="str">
        <f>IF(AZ$95=Formato6A!AL$176, "Correcto", "Incorrecto")</f>
        <v>Correcto</v>
      </c>
      <c r="BA110" s="62" t="str">
        <f>IF(BA$95=Formato6A!AM$176, "Correcto", "Incorrecto")</f>
        <v>Correcto</v>
      </c>
      <c r="BB110" s="62" t="str">
        <f>IF(BB$95=Formato6A!AN$176, "Correcto", "Incorrecto")</f>
        <v>Correcto</v>
      </c>
      <c r="BC110" s="62" t="str">
        <f>IF(BC$95=Formato6A!AO$176, "Correcto", "Incorrecto")</f>
        <v>Correcto</v>
      </c>
      <c r="BE110" s="319" t="s">
        <v>312</v>
      </c>
    </row>
    <row r="111" spans="1:57" s="62" customFormat="1" ht="11.25">
      <c r="AX111" s="62" t="str">
        <f>IF(AX$95=Formato6B!AP$93, "Correcto", "Incorrecto")</f>
        <v>Incorrecto</v>
      </c>
      <c r="AY111" s="62" t="str">
        <f>IF(AY$95=Formato6B!AQ$93, "Correcto", "Incorrecto")</f>
        <v>Correcto</v>
      </c>
      <c r="AZ111" s="62" t="str">
        <f>IF(AZ$95=Formato6B!AR$93, "Correcto", "Incorrecto")</f>
        <v>Incorrecto</v>
      </c>
      <c r="BA111" s="62" t="str">
        <f>IF(BA$95=Formato6B!AS$93, "Correcto", "Incorrecto")</f>
        <v>Correcto</v>
      </c>
      <c r="BB111" s="62" t="str">
        <f>IF(BB$95=Formato6B!AT$93, "Correcto", "Incorrecto")</f>
        <v>Correcto</v>
      </c>
      <c r="BC111" s="62" t="str">
        <f>IF(BC$95=Formato6B!AU$93, "Correcto", "Incorrecto")</f>
        <v>Incorrecto</v>
      </c>
      <c r="BE111" s="319" t="s">
        <v>315</v>
      </c>
    </row>
    <row r="112" spans="1:57" s="62" customFormat="1" ht="11.25">
      <c r="AX112" s="62" t="str">
        <f>IF(AX$95=EP_03!M$51, "Correcto", "Incorrecto")</f>
        <v>Incorrecto</v>
      </c>
      <c r="AY112" s="62" t="str">
        <f>IF(AY$95=EP_03!N$51, "Correcto", "Incorrecto")</f>
        <v>Correcto</v>
      </c>
      <c r="AZ112" s="62" t="str">
        <f>IF(AZ$95=EP_03!O$51, "Correcto", "Incorrecto")</f>
        <v>Incorrecto</v>
      </c>
      <c r="BA112" s="62" t="str">
        <f>IF(BA$95=EP_03!P$51, "Correcto", "Incorrecto")</f>
        <v>Correcto</v>
      </c>
      <c r="BB112" s="62" t="str">
        <f>IF(BB$95=EP_03!Q$51, "Correcto", "Incorrecto")</f>
        <v>Correcto</v>
      </c>
      <c r="BC112" s="62" t="str">
        <f>IF(BC$95=EP_03!R$51, "Correcto", "Incorrecto")</f>
        <v>Incorrecto</v>
      </c>
      <c r="BE112" s="319" t="s">
        <v>316</v>
      </c>
    </row>
    <row r="113" s="62" customFormat="1" ht="11.25"/>
    <row r="114" s="62" customFormat="1" ht="11.25"/>
    <row r="115" s="62" customFormat="1" ht="11.25"/>
    <row r="116" s="62" customFormat="1" ht="11.25"/>
    <row r="117" s="62" customFormat="1" ht="11.25"/>
    <row r="118" s="62" customFormat="1" ht="11.25"/>
    <row r="119" s="62" customFormat="1" ht="11.25"/>
    <row r="120" s="62" customFormat="1" ht="11.25"/>
    <row r="121" s="62" customFormat="1" ht="11.25"/>
    <row r="122" s="62" customFormat="1" ht="11.25"/>
    <row r="123" s="62" customFormat="1" ht="11.25"/>
    <row r="124" s="62" customFormat="1" ht="11.25"/>
    <row r="125" s="62" customFormat="1" ht="11.25"/>
    <row r="126" s="62" customFormat="1" ht="11.25"/>
    <row r="127" s="62" customFormat="1" ht="11.25"/>
    <row r="128" s="62" customFormat="1" ht="11.25"/>
    <row r="129" s="62" customFormat="1" ht="11.25"/>
    <row r="130" s="62" customFormat="1" ht="11.25"/>
    <row r="131" s="62" customFormat="1" ht="11.25"/>
    <row r="132" s="62" customFormat="1" ht="11.25"/>
    <row r="133" s="62" customFormat="1" ht="11.25"/>
    <row r="134" s="62" customFormat="1" ht="11.25"/>
    <row r="135" s="62" customFormat="1" ht="11.25"/>
    <row r="136" s="62" customFormat="1" ht="11.25"/>
    <row r="137" s="62" customFormat="1" ht="11.25"/>
    <row r="138" s="62" customFormat="1" ht="11.25"/>
    <row r="139" s="62" customFormat="1" ht="11.25"/>
    <row r="140" s="62" customFormat="1" ht="11.25"/>
    <row r="141" s="62" customFormat="1" ht="11.25"/>
    <row r="142" s="62" customFormat="1" ht="11.25"/>
    <row r="143" s="62" customFormat="1" ht="11.25"/>
    <row r="144" s="62" customFormat="1" ht="11.25"/>
    <row r="145" s="62" customFormat="1" ht="11.25"/>
    <row r="146" s="62" customFormat="1" ht="11.25"/>
    <row r="147" s="62" customFormat="1" ht="11.25"/>
    <row r="148" s="62" customFormat="1" ht="11.25"/>
    <row r="149" s="62" customFormat="1" ht="11.25"/>
    <row r="150" s="62" customFormat="1" ht="11.25"/>
    <row r="151" s="62" customFormat="1" ht="11.25"/>
    <row r="152" s="62" customFormat="1" ht="11.25"/>
    <row r="153" s="62" customFormat="1" ht="11.25"/>
    <row r="154" s="62" customFormat="1" ht="11.25"/>
    <row r="155" s="62" customFormat="1" ht="11.25"/>
    <row r="156" s="62" customFormat="1" ht="11.25"/>
    <row r="157" s="62" customFormat="1" ht="11.25"/>
    <row r="158" s="62" customFormat="1" ht="11.25"/>
    <row r="159" s="62" customFormat="1" ht="11.25"/>
    <row r="160" s="62" customFormat="1" ht="11.25"/>
    <row r="161" s="62" customFormat="1" ht="11.25"/>
    <row r="162" s="62" customFormat="1" ht="11.25"/>
    <row r="163" s="62" customFormat="1" ht="11.25"/>
    <row r="164" s="62" customFormat="1" ht="11.25"/>
    <row r="165" s="62" customFormat="1" ht="11.25"/>
    <row r="166" s="62" customFormat="1" ht="11.25"/>
    <row r="167" s="62" customFormat="1" ht="11.25"/>
    <row r="168" s="62" customFormat="1" ht="11.25"/>
    <row r="169" s="62" customFormat="1" ht="11.25"/>
    <row r="170" s="62" customFormat="1" ht="11.25"/>
    <row r="171" s="62" customFormat="1" ht="11.25"/>
    <row r="172" s="62" customFormat="1" ht="11.25"/>
    <row r="173" s="62" customFormat="1" ht="11.25"/>
    <row r="174" s="62" customFormat="1" ht="11.25"/>
    <row r="175" s="62" customFormat="1" ht="11.25"/>
    <row r="176" s="62" customFormat="1" ht="11.25"/>
    <row r="177" s="62" customFormat="1" ht="11.25"/>
    <row r="178" s="62" customFormat="1" ht="11.25"/>
    <row r="179" s="62" customFormat="1" ht="11.25"/>
    <row r="180" s="62" customFormat="1" ht="11.25"/>
    <row r="181" s="62" customFormat="1" ht="11.25"/>
    <row r="182" s="62" customFormat="1" ht="11.25"/>
    <row r="183" s="62" customFormat="1" ht="11.25"/>
    <row r="184" s="62" customFormat="1" ht="11.25"/>
    <row r="185" s="62" customFormat="1" ht="11.25"/>
    <row r="186" s="62" customFormat="1" ht="11.25"/>
    <row r="187" s="62" customFormat="1" ht="11.25"/>
    <row r="188" s="62" customFormat="1" ht="11.25"/>
    <row r="189" s="62" customFormat="1" ht="11.25"/>
    <row r="190" s="62" customFormat="1" ht="11.25"/>
    <row r="191" s="62" customFormat="1" ht="11.25"/>
    <row r="192" s="62" customFormat="1" ht="11.25"/>
    <row r="193" s="62" customFormat="1" ht="11.25"/>
    <row r="194" s="62" customFormat="1" ht="11.25"/>
    <row r="195" s="62" customFormat="1" ht="11.25"/>
    <row r="196" s="62" customFormat="1" ht="11.25"/>
    <row r="197" s="62" customFormat="1" ht="11.25"/>
    <row r="198" s="62" customFormat="1" ht="11.25"/>
    <row r="199" s="62" customFormat="1" ht="11.25"/>
    <row r="200" s="62" customFormat="1" ht="11.25"/>
    <row r="201" s="62" customFormat="1" ht="11.25"/>
    <row r="202" s="62" customFormat="1" ht="11.25"/>
    <row r="203" s="62" customFormat="1" ht="11.25"/>
    <row r="204" s="62" customFormat="1" ht="11.25"/>
    <row r="205" s="62" customFormat="1" ht="11.25"/>
    <row r="206" s="62" customFormat="1" ht="11.25"/>
    <row r="207" s="62" customFormat="1" ht="11.25"/>
    <row r="208" s="62" customFormat="1" ht="11.25"/>
    <row r="209" s="62" customFormat="1" ht="11.25"/>
    <row r="210" s="62" customFormat="1" ht="11.25"/>
    <row r="211" s="62" customFormat="1" ht="11.25"/>
    <row r="212" s="62" customFormat="1" ht="11.25"/>
    <row r="213" s="62" customFormat="1" ht="11.25"/>
    <row r="214" s="62" customFormat="1" ht="11.25"/>
    <row r="215" s="62" customFormat="1" ht="11.25"/>
    <row r="216" s="62" customFormat="1" ht="11.25"/>
    <row r="217" s="62" customFormat="1" ht="11.25"/>
    <row r="218" s="62" customFormat="1" ht="11.25"/>
    <row r="219" s="62" customFormat="1" ht="11.25"/>
    <row r="220" s="62" customFormat="1" ht="11.25"/>
  </sheetData>
  <conditionalFormatting sqref="AX97:BD103">
    <cfRule type="cellIs" dxfId="140" priority="49" operator="equal">
      <formula>0</formula>
    </cfRule>
  </conditionalFormatting>
  <conditionalFormatting sqref="BE19">
    <cfRule type="containsText" dxfId="139" priority="29" operator="containsText" text="Incorrecto">
      <formula>NOT(ISERROR(SEARCH("Incorrecto",BE19)))</formula>
    </cfRule>
  </conditionalFormatting>
  <conditionalFormatting sqref="BE21:BE29">
    <cfRule type="containsText" dxfId="138" priority="28" operator="containsText" text="Incorrecto">
      <formula>NOT(ISERROR(SEARCH("Incorrecto",BE21)))</formula>
    </cfRule>
  </conditionalFormatting>
  <conditionalFormatting sqref="BE31:BE38">
    <cfRule type="containsText" dxfId="137" priority="27" operator="containsText" text="Incorrecto">
      <formula>NOT(ISERROR(SEARCH("Incorrecto",BE31)))</formula>
    </cfRule>
  </conditionalFormatting>
  <conditionalFormatting sqref="BE40:BE49">
    <cfRule type="containsText" dxfId="136" priority="26" operator="containsText" text="Incorrecto">
      <formula>NOT(ISERROR(SEARCH("Incorrecto",BE40)))</formula>
    </cfRule>
  </conditionalFormatting>
  <conditionalFormatting sqref="BE51:BE55">
    <cfRule type="containsText" dxfId="135" priority="25" operator="containsText" text="Incorrecto">
      <formula>NOT(ISERROR(SEARCH("Incorrecto",BE51)))</formula>
    </cfRule>
  </conditionalFormatting>
  <conditionalFormatting sqref="BE57">
    <cfRule type="containsText" dxfId="134" priority="24" operator="containsText" text="Incorrecto">
      <formula>NOT(ISERROR(SEARCH("Incorrecto",BE57)))</formula>
    </cfRule>
  </conditionalFormatting>
  <conditionalFormatting sqref="BE59:BE67">
    <cfRule type="containsText" dxfId="133" priority="23" operator="containsText" text="Incorrecto">
      <formula>NOT(ISERROR(SEARCH("Incorrecto",BE59)))</formula>
    </cfRule>
  </conditionalFormatting>
  <conditionalFormatting sqref="BE69:BE76">
    <cfRule type="containsText" dxfId="132" priority="22" operator="containsText" text="Incorrecto">
      <formula>NOT(ISERROR(SEARCH("Incorrecto",BE69)))</formula>
    </cfRule>
  </conditionalFormatting>
  <conditionalFormatting sqref="BE78:BE87">
    <cfRule type="containsText" dxfId="131" priority="21" operator="containsText" text="Incorrecto">
      <formula>NOT(ISERROR(SEARCH("Incorrecto",BE78)))</formula>
    </cfRule>
  </conditionalFormatting>
  <conditionalFormatting sqref="BE89:BE93">
    <cfRule type="containsText" dxfId="130" priority="20" operator="containsText" text="Incorrecto">
      <formula>NOT(ISERROR(SEARCH("Incorrecto",BE89)))</formula>
    </cfRule>
  </conditionalFormatting>
  <conditionalFormatting sqref="BE95">
    <cfRule type="containsText" dxfId="129" priority="19" operator="containsText" text="Incorrecto">
      <formula>NOT(ISERROR(SEARCH("Incorrecto",BE95)))</formula>
    </cfRule>
  </conditionalFormatting>
  <conditionalFormatting sqref="AX110">
    <cfRule type="containsText" dxfId="128" priority="18" operator="containsText" text="Incorrecto">
      <formula>NOT(ISERROR(SEARCH("Incorrecto",AX110)))</formula>
    </cfRule>
  </conditionalFormatting>
  <conditionalFormatting sqref="AX111">
    <cfRule type="containsText" dxfId="127" priority="17" operator="containsText" text="Incorrecto">
      <formula>NOT(ISERROR(SEARCH("Incorrecto",AX111)))</formula>
    </cfRule>
  </conditionalFormatting>
  <conditionalFormatting sqref="AX112">
    <cfRule type="containsText" dxfId="126" priority="16" operator="containsText" text="Incorrecto">
      <formula>NOT(ISERROR(SEARCH("Incorrecto",AX112)))</formula>
    </cfRule>
  </conditionalFormatting>
  <conditionalFormatting sqref="AY110">
    <cfRule type="containsText" dxfId="125" priority="15" operator="containsText" text="Incorrecto">
      <formula>NOT(ISERROR(SEARCH("Incorrecto",AY110)))</formula>
    </cfRule>
  </conditionalFormatting>
  <conditionalFormatting sqref="AY111">
    <cfRule type="containsText" dxfId="124" priority="14" operator="containsText" text="Incorrecto">
      <formula>NOT(ISERROR(SEARCH("Incorrecto",AY111)))</formula>
    </cfRule>
  </conditionalFormatting>
  <conditionalFormatting sqref="AY112">
    <cfRule type="containsText" dxfId="123" priority="13" operator="containsText" text="Incorrecto">
      <formula>NOT(ISERROR(SEARCH("Incorrecto",AY112)))</formula>
    </cfRule>
  </conditionalFormatting>
  <conditionalFormatting sqref="AZ110">
    <cfRule type="containsText" dxfId="122" priority="12" operator="containsText" text="Incorrecto">
      <formula>NOT(ISERROR(SEARCH("Incorrecto",AZ110)))</formula>
    </cfRule>
  </conditionalFormatting>
  <conditionalFormatting sqref="AZ111">
    <cfRule type="containsText" dxfId="121" priority="11" operator="containsText" text="Incorrecto">
      <formula>NOT(ISERROR(SEARCH("Incorrecto",AZ111)))</formula>
    </cfRule>
  </conditionalFormatting>
  <conditionalFormatting sqref="AZ112">
    <cfRule type="containsText" dxfId="120" priority="10" operator="containsText" text="Incorrecto">
      <formula>NOT(ISERROR(SEARCH("Incorrecto",AZ112)))</formula>
    </cfRule>
  </conditionalFormatting>
  <conditionalFormatting sqref="BA110">
    <cfRule type="containsText" dxfId="119" priority="9" operator="containsText" text="Incorrecto">
      <formula>NOT(ISERROR(SEARCH("Incorrecto",BA110)))</formula>
    </cfRule>
  </conditionalFormatting>
  <conditionalFormatting sqref="BA111">
    <cfRule type="containsText" dxfId="118" priority="8" operator="containsText" text="Incorrecto">
      <formula>NOT(ISERROR(SEARCH("Incorrecto",BA111)))</formula>
    </cfRule>
  </conditionalFormatting>
  <conditionalFormatting sqref="BA112">
    <cfRule type="containsText" dxfId="117" priority="7" operator="containsText" text="Incorrecto">
      <formula>NOT(ISERROR(SEARCH("Incorrecto",BA112)))</formula>
    </cfRule>
  </conditionalFormatting>
  <conditionalFormatting sqref="BB110">
    <cfRule type="containsText" dxfId="116" priority="6" operator="containsText" text="Incorrecto">
      <formula>NOT(ISERROR(SEARCH("Incorrecto",BB110)))</formula>
    </cfRule>
  </conditionalFormatting>
  <conditionalFormatting sqref="BB111">
    <cfRule type="containsText" dxfId="115" priority="5" operator="containsText" text="Incorrecto">
      <formula>NOT(ISERROR(SEARCH("Incorrecto",BB111)))</formula>
    </cfRule>
  </conditionalFormatting>
  <conditionalFormatting sqref="BB112">
    <cfRule type="containsText" dxfId="114" priority="4" operator="containsText" text="Incorrecto">
      <formula>NOT(ISERROR(SEARCH("Incorrecto",BB112)))</formula>
    </cfRule>
  </conditionalFormatting>
  <conditionalFormatting sqref="BC110">
    <cfRule type="containsText" dxfId="113" priority="3" operator="containsText" text="Incorrecto">
      <formula>NOT(ISERROR(SEARCH("Incorrecto",BC110)))</formula>
    </cfRule>
  </conditionalFormatting>
  <conditionalFormatting sqref="BC111">
    <cfRule type="containsText" dxfId="112" priority="2" operator="containsText" text="Incorrecto">
      <formula>NOT(ISERROR(SEARCH("Incorrecto",BC111)))</formula>
    </cfRule>
  </conditionalFormatting>
  <conditionalFormatting sqref="BC112">
    <cfRule type="containsText" dxfId="111" priority="1" operator="containsText" text="Incorrecto">
      <formula>NOT(ISERROR(SEARCH("Incorrecto",BC112)))</formula>
    </cfRule>
  </conditionalFormatting>
  <pageMargins left="0.59055118110236227" right="0" top="0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Formato5</vt:lpstr>
      <vt:lpstr>EP_01</vt:lpstr>
      <vt:lpstr>EP_02</vt:lpstr>
      <vt:lpstr>Formato6B</vt:lpstr>
      <vt:lpstr>EP_03</vt:lpstr>
      <vt:lpstr>EP_04</vt:lpstr>
      <vt:lpstr>Formato6A</vt:lpstr>
      <vt:lpstr>EP_05</vt:lpstr>
      <vt:lpstr>Formato6C</vt:lpstr>
      <vt:lpstr>EP_06</vt:lpstr>
      <vt:lpstr>EP_07</vt:lpstr>
      <vt:lpstr>EP_08 </vt:lpstr>
      <vt:lpstr>EP_09</vt:lpstr>
      <vt:lpstr>EP_01!Área_de_impresión</vt:lpstr>
      <vt:lpstr>EP_02!Área_de_impresión</vt:lpstr>
      <vt:lpstr>EP_03!Área_de_impresión</vt:lpstr>
      <vt:lpstr>EP_04!Área_de_impresión</vt:lpstr>
      <vt:lpstr>EP_05!Área_de_impresión</vt:lpstr>
      <vt:lpstr>EP_06!Área_de_impresión</vt:lpstr>
      <vt:lpstr>EP_07!Área_de_impresión</vt:lpstr>
      <vt:lpstr>'EP_08 '!Área_de_impresión</vt:lpstr>
      <vt:lpstr>EP_09!Área_de_impresión</vt:lpstr>
      <vt:lpstr>Formato5!Área_de_impresión</vt:lpstr>
      <vt:lpstr>Formato6A!Área_de_impresión</vt:lpstr>
      <vt:lpstr>Formato6B!Área_de_impresión</vt:lpstr>
      <vt:lpstr>Formato6C!Área_de_impresión</vt:lpstr>
      <vt:lpstr>Formato6A!Títulos_a_imprimir</vt:lpstr>
      <vt:lpstr>Formato6B!Títulos_a_imprimir</vt:lpstr>
      <vt:lpstr>Formato6C!Títulos_a_imprimir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Usuario</cp:lastModifiedBy>
  <cp:lastPrinted>2019-04-02T23:15:27Z</cp:lastPrinted>
  <dcterms:created xsi:type="dcterms:W3CDTF">2013-01-16T23:17:51Z</dcterms:created>
  <dcterms:modified xsi:type="dcterms:W3CDTF">2019-04-17T00:57:33Z</dcterms:modified>
</cp:coreProperties>
</file>